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7. Biomass_Curation/Updates made from iZM_478/"/>
    </mc:Choice>
  </mc:AlternateContent>
  <xr:revisionPtr revIDLastSave="1297" documentId="8_{DABDF7CF-B564-47B6-9A74-900CEC16EA3A}" xr6:coauthVersionLast="47" xr6:coauthVersionMax="47" xr10:uidLastSave="{CEE537B2-1246-FC49-8AF8-145CB4985511}"/>
  <bookViews>
    <workbookView xWindow="0" yWindow="760" windowWidth="30240" windowHeight="18880" activeTab="8" xr2:uid="{42599FE9-1C3E-4929-929C-B18B074C6221}"/>
  </bookViews>
  <sheets>
    <sheet name="Notes" sheetId="10" r:id="rId1"/>
    <sheet name="Lipids_GSM" sheetId="1" r:id="rId2"/>
    <sheet name="Phospholipids_Exp" sheetId="9" r:id="rId3"/>
    <sheet name="Protein_GSM" sheetId="2" r:id="rId4"/>
    <sheet name="Carbohydrate_GSM" sheetId="3" r:id="rId5"/>
    <sheet name="Peptidoglycan_GSM" sheetId="7" r:id="rId6"/>
    <sheet name="SM_Molecule_GSM" sheetId="4" r:id="rId7"/>
    <sheet name="DNA_GSM" sheetId="5" r:id="rId8"/>
    <sheet name="RNA_GSM" sheetId="6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L54" i="1" l="1"/>
  <c r="L53" i="1"/>
  <c r="L52" i="1"/>
  <c r="H50" i="1"/>
  <c r="G56" i="1"/>
  <c r="G57" i="1"/>
  <c r="G58" i="1"/>
  <c r="H58" i="1" s="1"/>
  <c r="G55" i="1"/>
  <c r="G51" i="1"/>
  <c r="H51" i="1" s="1"/>
  <c r="G52" i="1"/>
  <c r="G53" i="1"/>
  <c r="G54" i="1"/>
  <c r="H54" i="1" s="1"/>
  <c r="G50" i="1"/>
  <c r="H18" i="6"/>
  <c r="H53" i="1"/>
  <c r="H55" i="1"/>
  <c r="E144" i="9"/>
  <c r="G111" i="9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49" i="1" a="1"/>
  <c r="Q49" i="1" s="1"/>
  <c r="D58" i="1"/>
  <c r="D57" i="1"/>
  <c r="D56" i="1"/>
  <c r="D55" i="1"/>
  <c r="D54" i="1"/>
  <c r="D53" i="1"/>
  <c r="D52" i="1"/>
  <c r="H52" i="1"/>
  <c r="D51" i="1"/>
  <c r="D50" i="1"/>
  <c r="B58" i="1"/>
  <c r="B57" i="1"/>
  <c r="B56" i="1"/>
  <c r="B55" i="1"/>
  <c r="B54" i="1"/>
  <c r="B53" i="1"/>
  <c r="B52" i="1"/>
  <c r="B51" i="1"/>
  <c r="B50" i="1"/>
  <c r="H16" i="3"/>
  <c r="H15" i="3"/>
  <c r="G16" i="3"/>
  <c r="G15" i="3"/>
  <c r="M7" i="3" a="1"/>
  <c r="M7" i="3" s="1"/>
  <c r="M8" i="3" a="1"/>
  <c r="M8" i="3" s="1"/>
  <c r="M9" i="3" a="1"/>
  <c r="M9" i="3" s="1"/>
  <c r="M6" i="3" a="1"/>
  <c r="M6" i="3" s="1"/>
  <c r="D16" i="3"/>
  <c r="D15" i="3"/>
  <c r="B16" i="3"/>
  <c r="B15" i="3"/>
  <c r="B11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6" i="4"/>
  <c r="B19" i="6"/>
  <c r="B16" i="6"/>
  <c r="B17" i="6"/>
  <c r="B18" i="6"/>
  <c r="B15" i="6"/>
  <c r="H16" i="6"/>
  <c r="H17" i="6"/>
  <c r="H15" i="6"/>
  <c r="G16" i="6" a="1"/>
  <c r="G16" i="6"/>
  <c r="G17" i="6" a="1"/>
  <c r="G17" i="6"/>
  <c r="G18" i="6" a="1"/>
  <c r="G18" i="6"/>
  <c r="G15" i="6" a="1"/>
  <c r="G15" i="6" s="1"/>
  <c r="D18" i="6"/>
  <c r="D17" i="6"/>
  <c r="D16" i="6"/>
  <c r="D15" i="6"/>
  <c r="B26" i="5"/>
  <c r="B28" i="5"/>
  <c r="H29" i="5"/>
  <c r="H30" i="5"/>
  <c r="H31" i="5"/>
  <c r="H28" i="5"/>
  <c r="G29" i="5" a="1"/>
  <c r="G29" i="5"/>
  <c r="G30" i="5" a="1"/>
  <c r="G30" i="5" s="1"/>
  <c r="G31" i="5" a="1"/>
  <c r="G31" i="5"/>
  <c r="G28" i="5" a="1"/>
  <c r="G28" i="5" s="1"/>
  <c r="B16" i="10"/>
  <c r="D31" i="5"/>
  <c r="D30" i="5"/>
  <c r="D29" i="5"/>
  <c r="D28" i="5"/>
  <c r="AE29" i="2"/>
  <c r="B59" i="1" l="1"/>
  <c r="B21" i="6"/>
  <c r="B20" i="6"/>
  <c r="H57" i="1"/>
  <c r="H56" i="1"/>
  <c r="B60" i="1" s="1"/>
  <c r="B12" i="3"/>
  <c r="G24" i="4"/>
  <c r="G25" i="4"/>
  <c r="H25" i="4" s="1"/>
  <c r="G23" i="4"/>
  <c r="H23" i="4" s="1"/>
  <c r="G40" i="4"/>
  <c r="H40" i="4" s="1"/>
  <c r="G35" i="4"/>
  <c r="H35" i="4" s="1"/>
  <c r="G34" i="4"/>
  <c r="H34" i="4" s="1"/>
  <c r="G32" i="4"/>
  <c r="H32" i="4" s="1"/>
  <c r="G39" i="4"/>
  <c r="H39" i="4" s="1"/>
  <c r="G27" i="4"/>
  <c r="H27" i="4" s="1"/>
  <c r="G38" i="4"/>
  <c r="H38" i="4" s="1"/>
  <c r="G26" i="4"/>
  <c r="H26" i="4" s="1"/>
  <c r="G22" i="4"/>
  <c r="H22" i="4" s="1"/>
  <c r="G21" i="4"/>
  <c r="H21" i="4" s="1"/>
  <c r="G20" i="4"/>
  <c r="H20" i="4" s="1"/>
  <c r="G19" i="4"/>
  <c r="H19" i="4" s="1"/>
  <c r="G18" i="4"/>
  <c r="H18" i="4" s="1"/>
  <c r="G37" i="4"/>
  <c r="H37" i="4" s="1"/>
  <c r="G29" i="4"/>
  <c r="H29" i="4" s="1"/>
  <c r="G36" i="4"/>
  <c r="H36" i="4" s="1"/>
  <c r="G33" i="4"/>
  <c r="H33" i="4" s="1"/>
  <c r="G31" i="4"/>
  <c r="H31" i="4" s="1"/>
  <c r="G30" i="4"/>
  <c r="H30" i="4" s="1"/>
  <c r="G16" i="4"/>
  <c r="G17" i="4"/>
  <c r="H17" i="4" s="1"/>
  <c r="G28" i="4"/>
  <c r="H28" i="4" s="1"/>
  <c r="H24" i="4"/>
  <c r="I31" i="9"/>
  <c r="U22" i="9"/>
  <c r="C29" i="9"/>
  <c r="D29" i="9"/>
  <c r="C30" i="9"/>
  <c r="D30" i="9" s="1"/>
  <c r="C31" i="9"/>
  <c r="D31" i="9"/>
  <c r="C41" i="9" s="1"/>
  <c r="C32" i="9"/>
  <c r="D32" i="9" s="1"/>
  <c r="C39" i="9"/>
  <c r="P63" i="9"/>
  <c r="D65" i="9"/>
  <c r="F65" i="9" s="1"/>
  <c r="D66" i="9"/>
  <c r="F66" i="9" s="1"/>
  <c r="C84" i="9"/>
  <c r="H90" i="9"/>
  <c r="C109" i="9" s="1"/>
  <c r="E109" i="9" s="1"/>
  <c r="Q90" i="9"/>
  <c r="H91" i="9"/>
  <c r="Q91" i="9"/>
  <c r="H92" i="9"/>
  <c r="C116" i="9" s="1"/>
  <c r="E116" i="9" s="1"/>
  <c r="Q92" i="9"/>
  <c r="H93" i="9"/>
  <c r="C137" i="9" s="1"/>
  <c r="E137" i="9" s="1"/>
  <c r="Q93" i="9"/>
  <c r="H94" i="9"/>
  <c r="C118" i="9" s="1"/>
  <c r="E118" i="9" s="1"/>
  <c r="Q94" i="9"/>
  <c r="H95" i="9"/>
  <c r="D70" i="9" s="1"/>
  <c r="F70" i="9" s="1"/>
  <c r="Q95" i="9"/>
  <c r="H96" i="9"/>
  <c r="Q96" i="9"/>
  <c r="H99" i="9"/>
  <c r="H100" i="9"/>
  <c r="C124" i="9" s="1"/>
  <c r="E124" i="9" s="1"/>
  <c r="H101" i="9"/>
  <c r="C132" i="9" s="1"/>
  <c r="E132" i="9" s="1"/>
  <c r="H102" i="9"/>
  <c r="C144" i="9" s="1"/>
  <c r="C107" i="9"/>
  <c r="D107" i="9"/>
  <c r="E107" i="9"/>
  <c r="D108" i="9"/>
  <c r="D109" i="9"/>
  <c r="D110" i="9"/>
  <c r="C111" i="9"/>
  <c r="E111" i="9" s="1"/>
  <c r="D111" i="9"/>
  <c r="D112" i="9"/>
  <c r="D113" i="9"/>
  <c r="C114" i="9"/>
  <c r="D114" i="9"/>
  <c r="E114" i="9"/>
  <c r="C115" i="9"/>
  <c r="E115" i="9" s="1"/>
  <c r="D115" i="9"/>
  <c r="D116" i="9"/>
  <c r="D117" i="9"/>
  <c r="D118" i="9"/>
  <c r="C119" i="9"/>
  <c r="E119" i="9" s="1"/>
  <c r="D119" i="9"/>
  <c r="D120" i="9"/>
  <c r="D121" i="9"/>
  <c r="C122" i="9"/>
  <c r="D122" i="9"/>
  <c r="E122" i="9"/>
  <c r="C123" i="9"/>
  <c r="E123" i="9" s="1"/>
  <c r="D123" i="9"/>
  <c r="D124" i="9"/>
  <c r="D125" i="9"/>
  <c r="C126" i="9"/>
  <c r="D126" i="9"/>
  <c r="E126" i="9"/>
  <c r="C127" i="9"/>
  <c r="E127" i="9" s="1"/>
  <c r="D127" i="9"/>
  <c r="D128" i="9"/>
  <c r="C129" i="9"/>
  <c r="D129" i="9"/>
  <c r="E129" i="9"/>
  <c r="D130" i="9"/>
  <c r="C131" i="9"/>
  <c r="E131" i="9" s="1"/>
  <c r="D131" i="9"/>
  <c r="D132" i="9"/>
  <c r="D133" i="9"/>
  <c r="D134" i="9"/>
  <c r="C135" i="9"/>
  <c r="E135" i="9" s="1"/>
  <c r="D135" i="9"/>
  <c r="D136" i="9"/>
  <c r="D137" i="9"/>
  <c r="D138" i="9"/>
  <c r="C139" i="9"/>
  <c r="E139" i="9" s="1"/>
  <c r="D139" i="9"/>
  <c r="D140" i="9"/>
  <c r="D141" i="9"/>
  <c r="D142" i="9"/>
  <c r="C143" i="9"/>
  <c r="E143" i="9" s="1"/>
  <c r="D143" i="9"/>
  <c r="D144" i="9"/>
  <c r="D145" i="9"/>
  <c r="D146" i="9"/>
  <c r="C147" i="9"/>
  <c r="E147" i="9" s="1"/>
  <c r="D147" i="9"/>
  <c r="D148" i="9"/>
  <c r="D149" i="9"/>
  <c r="V28" i="1"/>
  <c r="S9" i="1"/>
  <c r="H16" i="4" l="1"/>
  <c r="G41" i="4"/>
  <c r="E32" i="9"/>
  <c r="C42" i="9"/>
  <c r="C40" i="9"/>
  <c r="D41" i="9" s="1"/>
  <c r="E31" i="9"/>
  <c r="E30" i="9"/>
  <c r="D34" i="9"/>
  <c r="D35" i="9" s="1"/>
  <c r="G29" i="9" s="1"/>
  <c r="E29" i="9"/>
  <c r="C142" i="9"/>
  <c r="E142" i="9" s="1"/>
  <c r="C134" i="9"/>
  <c r="E134" i="9" s="1"/>
  <c r="C130" i="9"/>
  <c r="E130" i="9" s="1"/>
  <c r="D69" i="9"/>
  <c r="F69" i="9" s="1"/>
  <c r="C149" i="9"/>
  <c r="E149" i="9" s="1"/>
  <c r="C145" i="9"/>
  <c r="E145" i="9" s="1"/>
  <c r="C141" i="9"/>
  <c r="E141" i="9" s="1"/>
  <c r="C133" i="9"/>
  <c r="E133" i="9" s="1"/>
  <c r="G110" i="9" s="1"/>
  <c r="C125" i="9"/>
  <c r="E125" i="9" s="1"/>
  <c r="G109" i="9" s="1"/>
  <c r="C121" i="9"/>
  <c r="E121" i="9" s="1"/>
  <c r="C117" i="9"/>
  <c r="E117" i="9" s="1"/>
  <c r="C113" i="9"/>
  <c r="E113" i="9" s="1"/>
  <c r="D68" i="9"/>
  <c r="F68" i="9" s="1"/>
  <c r="D67" i="9"/>
  <c r="F67" i="9" s="1"/>
  <c r="F71" i="9" s="1"/>
  <c r="C148" i="9"/>
  <c r="E148" i="9" s="1"/>
  <c r="C140" i="9"/>
  <c r="E140" i="9" s="1"/>
  <c r="C136" i="9"/>
  <c r="E136" i="9" s="1"/>
  <c r="C128" i="9"/>
  <c r="E128" i="9" s="1"/>
  <c r="C120" i="9"/>
  <c r="E120" i="9" s="1"/>
  <c r="C112" i="9"/>
  <c r="E112" i="9" s="1"/>
  <c r="C110" i="9"/>
  <c r="E110" i="9" s="1"/>
  <c r="C108" i="9"/>
  <c r="E108" i="9" s="1"/>
  <c r="G108" i="9" s="1"/>
  <c r="C146" i="9"/>
  <c r="E146" i="9" s="1"/>
  <c r="C138" i="9"/>
  <c r="E138" i="9" s="1"/>
  <c r="D59" i="9" l="1"/>
  <c r="D60" i="9"/>
  <c r="D58" i="9"/>
  <c r="D61" i="9"/>
  <c r="F31" i="9"/>
  <c r="G31" i="9"/>
  <c r="I29" i="9"/>
  <c r="F29" i="9"/>
  <c r="F30" i="9"/>
  <c r="G30" i="9"/>
  <c r="G33" i="9" s="1"/>
  <c r="I30" i="9"/>
  <c r="D39" i="9"/>
  <c r="D40" i="9"/>
  <c r="D42" i="9"/>
  <c r="I32" i="9"/>
  <c r="F32" i="9"/>
  <c r="G32" i="9"/>
  <c r="Z9" i="2" l="1"/>
  <c r="AB9" i="2" s="1"/>
  <c r="AN9" i="2"/>
  <c r="AP9" i="2"/>
  <c r="AQ9" i="2"/>
  <c r="AR9" i="2"/>
  <c r="AS9" i="2"/>
  <c r="AT9" i="2"/>
  <c r="AU9" i="2"/>
  <c r="BI1586" i="2"/>
  <c r="BH1586" i="2"/>
  <c r="BG1586" i="2"/>
  <c r="BF1586" i="2"/>
  <c r="BE1586" i="2"/>
  <c r="BD1586" i="2"/>
  <c r="BC1586" i="2"/>
  <c r="BB1586" i="2"/>
  <c r="BA1586" i="2"/>
  <c r="AZ1586" i="2"/>
  <c r="AY1586" i="2"/>
  <c r="AX1586" i="2"/>
  <c r="AW1586" i="2"/>
  <c r="AV1586" i="2"/>
  <c r="AU1586" i="2"/>
  <c r="AT1586" i="2"/>
  <c r="AS1586" i="2"/>
  <c r="AR1586" i="2"/>
  <c r="AQ1586" i="2"/>
  <c r="AP1586" i="2"/>
  <c r="AN1586" i="2"/>
  <c r="BI1585" i="2"/>
  <c r="BH1585" i="2"/>
  <c r="BG1585" i="2"/>
  <c r="BF1585" i="2"/>
  <c r="BE1585" i="2"/>
  <c r="BD1585" i="2"/>
  <c r="BC1585" i="2"/>
  <c r="BB1585" i="2"/>
  <c r="BA1585" i="2"/>
  <c r="AZ1585" i="2"/>
  <c r="AY1585" i="2"/>
  <c r="AX1585" i="2"/>
  <c r="AW1585" i="2"/>
  <c r="AV1585" i="2"/>
  <c r="AU1585" i="2"/>
  <c r="AT1585" i="2"/>
  <c r="AS1585" i="2"/>
  <c r="AR1585" i="2"/>
  <c r="AQ1585" i="2"/>
  <c r="AP1585" i="2"/>
  <c r="AN1585" i="2"/>
  <c r="BI1584" i="2"/>
  <c r="BH1584" i="2"/>
  <c r="BG1584" i="2"/>
  <c r="BF1584" i="2"/>
  <c r="BE1584" i="2"/>
  <c r="BD1584" i="2"/>
  <c r="BC1584" i="2"/>
  <c r="BB1584" i="2"/>
  <c r="BA1584" i="2"/>
  <c r="AZ1584" i="2"/>
  <c r="AY1584" i="2"/>
  <c r="AX1584" i="2"/>
  <c r="AW1584" i="2"/>
  <c r="AV1584" i="2"/>
  <c r="AU1584" i="2"/>
  <c r="AT1584" i="2"/>
  <c r="AS1584" i="2"/>
  <c r="AR1584" i="2"/>
  <c r="AQ1584" i="2"/>
  <c r="AP1584" i="2"/>
  <c r="AN1584" i="2"/>
  <c r="BI1583" i="2"/>
  <c r="BH1583" i="2"/>
  <c r="BG1583" i="2"/>
  <c r="BF1583" i="2"/>
  <c r="BE1583" i="2"/>
  <c r="BD1583" i="2"/>
  <c r="BC1583" i="2"/>
  <c r="BB1583" i="2"/>
  <c r="BA1583" i="2"/>
  <c r="AZ1583" i="2"/>
  <c r="AY1583" i="2"/>
  <c r="AX1583" i="2"/>
  <c r="AW1583" i="2"/>
  <c r="AV1583" i="2"/>
  <c r="AU1583" i="2"/>
  <c r="AT1583" i="2"/>
  <c r="AS1583" i="2"/>
  <c r="AR1583" i="2"/>
  <c r="AQ1583" i="2"/>
  <c r="AP1583" i="2"/>
  <c r="AN1583" i="2"/>
  <c r="BI1582" i="2"/>
  <c r="BH1582" i="2"/>
  <c r="BG1582" i="2"/>
  <c r="BF1582" i="2"/>
  <c r="BE1582" i="2"/>
  <c r="BD1582" i="2"/>
  <c r="BC1582" i="2"/>
  <c r="BB1582" i="2"/>
  <c r="BA1582" i="2"/>
  <c r="AZ1582" i="2"/>
  <c r="AY1582" i="2"/>
  <c r="AX1582" i="2"/>
  <c r="AW1582" i="2"/>
  <c r="AV1582" i="2"/>
  <c r="AU1582" i="2"/>
  <c r="AT1582" i="2"/>
  <c r="AS1582" i="2"/>
  <c r="AR1582" i="2"/>
  <c r="AQ1582" i="2"/>
  <c r="AP1582" i="2"/>
  <c r="AN1582" i="2"/>
  <c r="BI1581" i="2"/>
  <c r="BH1581" i="2"/>
  <c r="BG1581" i="2"/>
  <c r="BF1581" i="2"/>
  <c r="BE1581" i="2"/>
  <c r="BD1581" i="2"/>
  <c r="BC1581" i="2"/>
  <c r="BB1581" i="2"/>
  <c r="BA1581" i="2"/>
  <c r="AZ1581" i="2"/>
  <c r="AY1581" i="2"/>
  <c r="AX1581" i="2"/>
  <c r="AW1581" i="2"/>
  <c r="AV1581" i="2"/>
  <c r="AU1581" i="2"/>
  <c r="AT1581" i="2"/>
  <c r="AS1581" i="2"/>
  <c r="AR1581" i="2"/>
  <c r="AQ1581" i="2"/>
  <c r="AP1581" i="2"/>
  <c r="AN1581" i="2"/>
  <c r="BI1580" i="2"/>
  <c r="BH1580" i="2"/>
  <c r="BG1580" i="2"/>
  <c r="BF1580" i="2"/>
  <c r="BE1580" i="2"/>
  <c r="BD1580" i="2"/>
  <c r="BC1580" i="2"/>
  <c r="BB1580" i="2"/>
  <c r="BA1580" i="2"/>
  <c r="AZ1580" i="2"/>
  <c r="AY1580" i="2"/>
  <c r="AX1580" i="2"/>
  <c r="AW1580" i="2"/>
  <c r="AV1580" i="2"/>
  <c r="AU1580" i="2"/>
  <c r="AT1580" i="2"/>
  <c r="AS1580" i="2"/>
  <c r="AR1580" i="2"/>
  <c r="AQ1580" i="2"/>
  <c r="AP1580" i="2"/>
  <c r="AN1580" i="2"/>
  <c r="BI1579" i="2"/>
  <c r="BH1579" i="2"/>
  <c r="BG1579" i="2"/>
  <c r="BF1579" i="2"/>
  <c r="BE1579" i="2"/>
  <c r="BD1579" i="2"/>
  <c r="BC1579" i="2"/>
  <c r="BB1579" i="2"/>
  <c r="BA1579" i="2"/>
  <c r="AZ1579" i="2"/>
  <c r="AY1579" i="2"/>
  <c r="AX1579" i="2"/>
  <c r="AW1579" i="2"/>
  <c r="AV1579" i="2"/>
  <c r="AU1579" i="2"/>
  <c r="AT1579" i="2"/>
  <c r="AS1579" i="2"/>
  <c r="AR1579" i="2"/>
  <c r="AQ1579" i="2"/>
  <c r="AP1579" i="2"/>
  <c r="AN1579" i="2"/>
  <c r="BI1578" i="2"/>
  <c r="BH1578" i="2"/>
  <c r="BG1578" i="2"/>
  <c r="BF1578" i="2"/>
  <c r="BE1578" i="2"/>
  <c r="BD1578" i="2"/>
  <c r="BC1578" i="2"/>
  <c r="BB1578" i="2"/>
  <c r="BA1578" i="2"/>
  <c r="AZ1578" i="2"/>
  <c r="AY1578" i="2"/>
  <c r="AX1578" i="2"/>
  <c r="AW1578" i="2"/>
  <c r="AV1578" i="2"/>
  <c r="AU1578" i="2"/>
  <c r="AT1578" i="2"/>
  <c r="AS1578" i="2"/>
  <c r="AR1578" i="2"/>
  <c r="AQ1578" i="2"/>
  <c r="AP1578" i="2"/>
  <c r="AN1578" i="2"/>
  <c r="BI1577" i="2"/>
  <c r="BH1577" i="2"/>
  <c r="BG1577" i="2"/>
  <c r="BF1577" i="2"/>
  <c r="BE1577" i="2"/>
  <c r="BD1577" i="2"/>
  <c r="BC1577" i="2"/>
  <c r="BB1577" i="2"/>
  <c r="BA1577" i="2"/>
  <c r="AZ1577" i="2"/>
  <c r="AY1577" i="2"/>
  <c r="AX1577" i="2"/>
  <c r="AW1577" i="2"/>
  <c r="AV1577" i="2"/>
  <c r="AU1577" i="2"/>
  <c r="AT1577" i="2"/>
  <c r="AS1577" i="2"/>
  <c r="AR1577" i="2"/>
  <c r="AQ1577" i="2"/>
  <c r="AP1577" i="2"/>
  <c r="AN1577" i="2"/>
  <c r="BI1576" i="2"/>
  <c r="BH1576" i="2"/>
  <c r="BG1576" i="2"/>
  <c r="BF1576" i="2"/>
  <c r="BE1576" i="2"/>
  <c r="BD1576" i="2"/>
  <c r="BC1576" i="2"/>
  <c r="BB1576" i="2"/>
  <c r="BA1576" i="2"/>
  <c r="AZ1576" i="2"/>
  <c r="AY1576" i="2"/>
  <c r="AX1576" i="2"/>
  <c r="AW1576" i="2"/>
  <c r="AV1576" i="2"/>
  <c r="AU1576" i="2"/>
  <c r="AT1576" i="2"/>
  <c r="AS1576" i="2"/>
  <c r="AR1576" i="2"/>
  <c r="AQ1576" i="2"/>
  <c r="AP1576" i="2"/>
  <c r="AN1576" i="2"/>
  <c r="BI1575" i="2"/>
  <c r="BH1575" i="2"/>
  <c r="BG1575" i="2"/>
  <c r="BF1575" i="2"/>
  <c r="BE1575" i="2"/>
  <c r="BD1575" i="2"/>
  <c r="BC1575" i="2"/>
  <c r="BB1575" i="2"/>
  <c r="BA1575" i="2"/>
  <c r="AZ1575" i="2"/>
  <c r="AY1575" i="2"/>
  <c r="AX1575" i="2"/>
  <c r="AW1575" i="2"/>
  <c r="AV1575" i="2"/>
  <c r="AU1575" i="2"/>
  <c r="AT1575" i="2"/>
  <c r="AS1575" i="2"/>
  <c r="AR1575" i="2"/>
  <c r="AQ1575" i="2"/>
  <c r="AP1575" i="2"/>
  <c r="AN1575" i="2"/>
  <c r="BI1574" i="2"/>
  <c r="BH1574" i="2"/>
  <c r="BG1574" i="2"/>
  <c r="BF1574" i="2"/>
  <c r="BE1574" i="2"/>
  <c r="BD1574" i="2"/>
  <c r="BC1574" i="2"/>
  <c r="BB1574" i="2"/>
  <c r="BA1574" i="2"/>
  <c r="AZ1574" i="2"/>
  <c r="AY1574" i="2"/>
  <c r="AX1574" i="2"/>
  <c r="AW1574" i="2"/>
  <c r="AV1574" i="2"/>
  <c r="AU1574" i="2"/>
  <c r="AT1574" i="2"/>
  <c r="AS1574" i="2"/>
  <c r="AR1574" i="2"/>
  <c r="AQ1574" i="2"/>
  <c r="AP1574" i="2"/>
  <c r="AN1574" i="2"/>
  <c r="BI1573" i="2"/>
  <c r="BH1573" i="2"/>
  <c r="BG1573" i="2"/>
  <c r="BF1573" i="2"/>
  <c r="BE1573" i="2"/>
  <c r="BD1573" i="2"/>
  <c r="BC1573" i="2"/>
  <c r="BB1573" i="2"/>
  <c r="BA1573" i="2"/>
  <c r="AZ1573" i="2"/>
  <c r="AY1573" i="2"/>
  <c r="AX1573" i="2"/>
  <c r="AW1573" i="2"/>
  <c r="AV1573" i="2"/>
  <c r="AU1573" i="2"/>
  <c r="AT1573" i="2"/>
  <c r="AS1573" i="2"/>
  <c r="AR1573" i="2"/>
  <c r="AQ1573" i="2"/>
  <c r="AP1573" i="2"/>
  <c r="AN1573" i="2"/>
  <c r="BI1572" i="2"/>
  <c r="BH1572" i="2"/>
  <c r="BG1572" i="2"/>
  <c r="BF1572" i="2"/>
  <c r="BE1572" i="2"/>
  <c r="BD1572" i="2"/>
  <c r="BC1572" i="2"/>
  <c r="BB1572" i="2"/>
  <c r="BA1572" i="2"/>
  <c r="AZ1572" i="2"/>
  <c r="AY1572" i="2"/>
  <c r="AX1572" i="2"/>
  <c r="AW1572" i="2"/>
  <c r="AV1572" i="2"/>
  <c r="AU1572" i="2"/>
  <c r="AT1572" i="2"/>
  <c r="AS1572" i="2"/>
  <c r="AR1572" i="2"/>
  <c r="AQ1572" i="2"/>
  <c r="AP1572" i="2"/>
  <c r="AN1572" i="2"/>
  <c r="BI1571" i="2"/>
  <c r="BH1571" i="2"/>
  <c r="BG1571" i="2"/>
  <c r="BF1571" i="2"/>
  <c r="BE1571" i="2"/>
  <c r="BD1571" i="2"/>
  <c r="BC1571" i="2"/>
  <c r="BB1571" i="2"/>
  <c r="BA1571" i="2"/>
  <c r="AZ1571" i="2"/>
  <c r="AY1571" i="2"/>
  <c r="AX1571" i="2"/>
  <c r="AW1571" i="2"/>
  <c r="AV1571" i="2"/>
  <c r="AU1571" i="2"/>
  <c r="AT1571" i="2"/>
  <c r="AS1571" i="2"/>
  <c r="AR1571" i="2"/>
  <c r="AQ1571" i="2"/>
  <c r="AP1571" i="2"/>
  <c r="AN1571" i="2"/>
  <c r="BI1570" i="2"/>
  <c r="BH1570" i="2"/>
  <c r="BG1570" i="2"/>
  <c r="BF1570" i="2"/>
  <c r="BE1570" i="2"/>
  <c r="BD1570" i="2"/>
  <c r="BC1570" i="2"/>
  <c r="BB1570" i="2"/>
  <c r="BA1570" i="2"/>
  <c r="AZ1570" i="2"/>
  <c r="AY1570" i="2"/>
  <c r="AX1570" i="2"/>
  <c r="AW1570" i="2"/>
  <c r="AV1570" i="2"/>
  <c r="AU1570" i="2"/>
  <c r="AT1570" i="2"/>
  <c r="AS1570" i="2"/>
  <c r="AR1570" i="2"/>
  <c r="AQ1570" i="2"/>
  <c r="AP1570" i="2"/>
  <c r="AN1570" i="2"/>
  <c r="BI1569" i="2"/>
  <c r="BH1569" i="2"/>
  <c r="BG1569" i="2"/>
  <c r="BF1569" i="2"/>
  <c r="BE1569" i="2"/>
  <c r="BD1569" i="2"/>
  <c r="BC1569" i="2"/>
  <c r="BB1569" i="2"/>
  <c r="BA1569" i="2"/>
  <c r="AZ1569" i="2"/>
  <c r="AY1569" i="2"/>
  <c r="AX1569" i="2"/>
  <c r="AW1569" i="2"/>
  <c r="AV1569" i="2"/>
  <c r="AU1569" i="2"/>
  <c r="AT1569" i="2"/>
  <c r="AS1569" i="2"/>
  <c r="AR1569" i="2"/>
  <c r="AQ1569" i="2"/>
  <c r="AP1569" i="2"/>
  <c r="AN1569" i="2"/>
  <c r="BI1568" i="2"/>
  <c r="BH1568" i="2"/>
  <c r="BG1568" i="2"/>
  <c r="BF1568" i="2"/>
  <c r="BE1568" i="2"/>
  <c r="BD1568" i="2"/>
  <c r="BC1568" i="2"/>
  <c r="BB1568" i="2"/>
  <c r="BA1568" i="2"/>
  <c r="AZ1568" i="2"/>
  <c r="AY1568" i="2"/>
  <c r="AX1568" i="2"/>
  <c r="AW1568" i="2"/>
  <c r="AV1568" i="2"/>
  <c r="AU1568" i="2"/>
  <c r="AT1568" i="2"/>
  <c r="AS1568" i="2"/>
  <c r="AR1568" i="2"/>
  <c r="AQ1568" i="2"/>
  <c r="AP1568" i="2"/>
  <c r="AN1568" i="2"/>
  <c r="BI1567" i="2"/>
  <c r="BH1567" i="2"/>
  <c r="BG1567" i="2"/>
  <c r="BF1567" i="2"/>
  <c r="BE1567" i="2"/>
  <c r="BD1567" i="2"/>
  <c r="BC1567" i="2"/>
  <c r="BB1567" i="2"/>
  <c r="BA1567" i="2"/>
  <c r="AZ1567" i="2"/>
  <c r="AY1567" i="2"/>
  <c r="AX1567" i="2"/>
  <c r="AW1567" i="2"/>
  <c r="AV1567" i="2"/>
  <c r="AU1567" i="2"/>
  <c r="AT1567" i="2"/>
  <c r="AS1567" i="2"/>
  <c r="AR1567" i="2"/>
  <c r="AQ1567" i="2"/>
  <c r="AP1567" i="2"/>
  <c r="AN1567" i="2"/>
  <c r="BI1566" i="2"/>
  <c r="BH1566" i="2"/>
  <c r="BG1566" i="2"/>
  <c r="BF1566" i="2"/>
  <c r="BE1566" i="2"/>
  <c r="BD1566" i="2"/>
  <c r="BC1566" i="2"/>
  <c r="BB1566" i="2"/>
  <c r="BA1566" i="2"/>
  <c r="AZ1566" i="2"/>
  <c r="AY1566" i="2"/>
  <c r="AX1566" i="2"/>
  <c r="AW1566" i="2"/>
  <c r="AV1566" i="2"/>
  <c r="AU1566" i="2"/>
  <c r="AT1566" i="2"/>
  <c r="AS1566" i="2"/>
  <c r="AR1566" i="2"/>
  <c r="AQ1566" i="2"/>
  <c r="AP1566" i="2"/>
  <c r="AN1566" i="2"/>
  <c r="BI1565" i="2"/>
  <c r="BH1565" i="2"/>
  <c r="BG1565" i="2"/>
  <c r="BF1565" i="2"/>
  <c r="BE1565" i="2"/>
  <c r="BD1565" i="2"/>
  <c r="BC1565" i="2"/>
  <c r="BB1565" i="2"/>
  <c r="BA1565" i="2"/>
  <c r="AZ1565" i="2"/>
  <c r="AY1565" i="2"/>
  <c r="AX1565" i="2"/>
  <c r="AW1565" i="2"/>
  <c r="AV1565" i="2"/>
  <c r="AU1565" i="2"/>
  <c r="AT1565" i="2"/>
  <c r="AS1565" i="2"/>
  <c r="AR1565" i="2"/>
  <c r="AQ1565" i="2"/>
  <c r="AP1565" i="2"/>
  <c r="AN1565" i="2"/>
  <c r="BI1564" i="2"/>
  <c r="BH1564" i="2"/>
  <c r="BG1564" i="2"/>
  <c r="BF1564" i="2"/>
  <c r="BE1564" i="2"/>
  <c r="BD1564" i="2"/>
  <c r="BC1564" i="2"/>
  <c r="BB1564" i="2"/>
  <c r="BA1564" i="2"/>
  <c r="AZ1564" i="2"/>
  <c r="AY1564" i="2"/>
  <c r="AX1564" i="2"/>
  <c r="AW1564" i="2"/>
  <c r="AV1564" i="2"/>
  <c r="AU1564" i="2"/>
  <c r="AT1564" i="2"/>
  <c r="AS1564" i="2"/>
  <c r="AR1564" i="2"/>
  <c r="AQ1564" i="2"/>
  <c r="AP1564" i="2"/>
  <c r="AN1564" i="2"/>
  <c r="BI1563" i="2"/>
  <c r="BH1563" i="2"/>
  <c r="BG1563" i="2"/>
  <c r="BF1563" i="2"/>
  <c r="BE1563" i="2"/>
  <c r="BD1563" i="2"/>
  <c r="BC1563" i="2"/>
  <c r="BB1563" i="2"/>
  <c r="BA1563" i="2"/>
  <c r="AZ1563" i="2"/>
  <c r="AY1563" i="2"/>
  <c r="AX1563" i="2"/>
  <c r="AW1563" i="2"/>
  <c r="AV1563" i="2"/>
  <c r="AU1563" i="2"/>
  <c r="AT1563" i="2"/>
  <c r="AS1563" i="2"/>
  <c r="AR1563" i="2"/>
  <c r="AQ1563" i="2"/>
  <c r="AP1563" i="2"/>
  <c r="AN1563" i="2"/>
  <c r="BI1562" i="2"/>
  <c r="BH1562" i="2"/>
  <c r="BG1562" i="2"/>
  <c r="BF1562" i="2"/>
  <c r="BE1562" i="2"/>
  <c r="BD1562" i="2"/>
  <c r="BC1562" i="2"/>
  <c r="BB1562" i="2"/>
  <c r="BA1562" i="2"/>
  <c r="AZ1562" i="2"/>
  <c r="AY1562" i="2"/>
  <c r="AX1562" i="2"/>
  <c r="AW1562" i="2"/>
  <c r="AV1562" i="2"/>
  <c r="AU1562" i="2"/>
  <c r="AT1562" i="2"/>
  <c r="AS1562" i="2"/>
  <c r="AR1562" i="2"/>
  <c r="AQ1562" i="2"/>
  <c r="AP1562" i="2"/>
  <c r="AN1562" i="2"/>
  <c r="BI1561" i="2"/>
  <c r="BH1561" i="2"/>
  <c r="BG1561" i="2"/>
  <c r="BF1561" i="2"/>
  <c r="BE1561" i="2"/>
  <c r="BD1561" i="2"/>
  <c r="BC1561" i="2"/>
  <c r="BB1561" i="2"/>
  <c r="BA1561" i="2"/>
  <c r="AZ1561" i="2"/>
  <c r="AY1561" i="2"/>
  <c r="AX1561" i="2"/>
  <c r="AW1561" i="2"/>
  <c r="AV1561" i="2"/>
  <c r="AU1561" i="2"/>
  <c r="AT1561" i="2"/>
  <c r="AS1561" i="2"/>
  <c r="AR1561" i="2"/>
  <c r="AQ1561" i="2"/>
  <c r="AP1561" i="2"/>
  <c r="AN1561" i="2"/>
  <c r="BI1560" i="2"/>
  <c r="BH1560" i="2"/>
  <c r="BG1560" i="2"/>
  <c r="BF1560" i="2"/>
  <c r="BE1560" i="2"/>
  <c r="BD1560" i="2"/>
  <c r="BC1560" i="2"/>
  <c r="BB1560" i="2"/>
  <c r="BA1560" i="2"/>
  <c r="AZ1560" i="2"/>
  <c r="AY1560" i="2"/>
  <c r="AX1560" i="2"/>
  <c r="AW1560" i="2"/>
  <c r="AV1560" i="2"/>
  <c r="AU1560" i="2"/>
  <c r="AT1560" i="2"/>
  <c r="AS1560" i="2"/>
  <c r="AR1560" i="2"/>
  <c r="AQ1560" i="2"/>
  <c r="AP1560" i="2"/>
  <c r="AN1560" i="2"/>
  <c r="BI1559" i="2"/>
  <c r="BH1559" i="2"/>
  <c r="BG1559" i="2"/>
  <c r="BF1559" i="2"/>
  <c r="BE1559" i="2"/>
  <c r="BD1559" i="2"/>
  <c r="BC1559" i="2"/>
  <c r="BB1559" i="2"/>
  <c r="BA1559" i="2"/>
  <c r="AZ1559" i="2"/>
  <c r="AY1559" i="2"/>
  <c r="AX1559" i="2"/>
  <c r="AW1559" i="2"/>
  <c r="AV1559" i="2"/>
  <c r="AU1559" i="2"/>
  <c r="AT1559" i="2"/>
  <c r="AS1559" i="2"/>
  <c r="AR1559" i="2"/>
  <c r="AQ1559" i="2"/>
  <c r="AP1559" i="2"/>
  <c r="AN1559" i="2"/>
  <c r="BI1558" i="2"/>
  <c r="BH1558" i="2"/>
  <c r="BG1558" i="2"/>
  <c r="BF1558" i="2"/>
  <c r="BE1558" i="2"/>
  <c r="BD1558" i="2"/>
  <c r="BC1558" i="2"/>
  <c r="BB1558" i="2"/>
  <c r="BA1558" i="2"/>
  <c r="AZ1558" i="2"/>
  <c r="AY1558" i="2"/>
  <c r="AX1558" i="2"/>
  <c r="AW1558" i="2"/>
  <c r="AV1558" i="2"/>
  <c r="AU1558" i="2"/>
  <c r="AT1558" i="2"/>
  <c r="AS1558" i="2"/>
  <c r="AR1558" i="2"/>
  <c r="AQ1558" i="2"/>
  <c r="AP1558" i="2"/>
  <c r="AN1558" i="2"/>
  <c r="BI1557" i="2"/>
  <c r="BH1557" i="2"/>
  <c r="BG1557" i="2"/>
  <c r="BF1557" i="2"/>
  <c r="BE1557" i="2"/>
  <c r="BD1557" i="2"/>
  <c r="BC1557" i="2"/>
  <c r="BB1557" i="2"/>
  <c r="BA1557" i="2"/>
  <c r="AZ1557" i="2"/>
  <c r="AY1557" i="2"/>
  <c r="AX1557" i="2"/>
  <c r="AW1557" i="2"/>
  <c r="AV1557" i="2"/>
  <c r="AU1557" i="2"/>
  <c r="AT1557" i="2"/>
  <c r="AS1557" i="2"/>
  <c r="AR1557" i="2"/>
  <c r="AQ1557" i="2"/>
  <c r="AP1557" i="2"/>
  <c r="AN1557" i="2"/>
  <c r="BI1556" i="2"/>
  <c r="BH1556" i="2"/>
  <c r="BG1556" i="2"/>
  <c r="BF1556" i="2"/>
  <c r="BE1556" i="2"/>
  <c r="BD1556" i="2"/>
  <c r="BC1556" i="2"/>
  <c r="BB1556" i="2"/>
  <c r="BA1556" i="2"/>
  <c r="AZ1556" i="2"/>
  <c r="AY1556" i="2"/>
  <c r="AX1556" i="2"/>
  <c r="AW1556" i="2"/>
  <c r="AV1556" i="2"/>
  <c r="AU1556" i="2"/>
  <c r="AT1556" i="2"/>
  <c r="AS1556" i="2"/>
  <c r="AR1556" i="2"/>
  <c r="AQ1556" i="2"/>
  <c r="AP1556" i="2"/>
  <c r="AN1556" i="2"/>
  <c r="BI1555" i="2"/>
  <c r="BH1555" i="2"/>
  <c r="BG1555" i="2"/>
  <c r="BF1555" i="2"/>
  <c r="BE1555" i="2"/>
  <c r="BD1555" i="2"/>
  <c r="BC1555" i="2"/>
  <c r="BB1555" i="2"/>
  <c r="BA1555" i="2"/>
  <c r="AZ1555" i="2"/>
  <c r="AY1555" i="2"/>
  <c r="AX1555" i="2"/>
  <c r="AW1555" i="2"/>
  <c r="AV1555" i="2"/>
  <c r="AU1555" i="2"/>
  <c r="AT1555" i="2"/>
  <c r="AS1555" i="2"/>
  <c r="AR1555" i="2"/>
  <c r="AQ1555" i="2"/>
  <c r="AP1555" i="2"/>
  <c r="AN1555" i="2"/>
  <c r="BI1554" i="2"/>
  <c r="BH1554" i="2"/>
  <c r="BG1554" i="2"/>
  <c r="BF1554" i="2"/>
  <c r="BE1554" i="2"/>
  <c r="BD1554" i="2"/>
  <c r="BC1554" i="2"/>
  <c r="BB1554" i="2"/>
  <c r="BA1554" i="2"/>
  <c r="AZ1554" i="2"/>
  <c r="AY1554" i="2"/>
  <c r="AX1554" i="2"/>
  <c r="AW1554" i="2"/>
  <c r="AV1554" i="2"/>
  <c r="AU1554" i="2"/>
  <c r="AT1554" i="2"/>
  <c r="AS1554" i="2"/>
  <c r="AR1554" i="2"/>
  <c r="AQ1554" i="2"/>
  <c r="AP1554" i="2"/>
  <c r="AN1554" i="2"/>
  <c r="BI1553" i="2"/>
  <c r="BH1553" i="2"/>
  <c r="BG1553" i="2"/>
  <c r="BF1553" i="2"/>
  <c r="BE1553" i="2"/>
  <c r="BD1553" i="2"/>
  <c r="BC1553" i="2"/>
  <c r="BB1553" i="2"/>
  <c r="BA1553" i="2"/>
  <c r="AZ1553" i="2"/>
  <c r="AY1553" i="2"/>
  <c r="AX1553" i="2"/>
  <c r="AW1553" i="2"/>
  <c r="AV1553" i="2"/>
  <c r="AU1553" i="2"/>
  <c r="AT1553" i="2"/>
  <c r="AS1553" i="2"/>
  <c r="AR1553" i="2"/>
  <c r="AQ1553" i="2"/>
  <c r="AP1553" i="2"/>
  <c r="AN1553" i="2"/>
  <c r="BI1552" i="2"/>
  <c r="BH1552" i="2"/>
  <c r="BG1552" i="2"/>
  <c r="BF1552" i="2"/>
  <c r="BE1552" i="2"/>
  <c r="BD1552" i="2"/>
  <c r="BC1552" i="2"/>
  <c r="BB1552" i="2"/>
  <c r="BA1552" i="2"/>
  <c r="AZ1552" i="2"/>
  <c r="AY1552" i="2"/>
  <c r="AX1552" i="2"/>
  <c r="AW1552" i="2"/>
  <c r="AV1552" i="2"/>
  <c r="AU1552" i="2"/>
  <c r="AT1552" i="2"/>
  <c r="AS1552" i="2"/>
  <c r="AR1552" i="2"/>
  <c r="AQ1552" i="2"/>
  <c r="AP1552" i="2"/>
  <c r="AN1552" i="2"/>
  <c r="BI1551" i="2"/>
  <c r="BH1551" i="2"/>
  <c r="BG1551" i="2"/>
  <c r="BF1551" i="2"/>
  <c r="BE1551" i="2"/>
  <c r="BD1551" i="2"/>
  <c r="BC1551" i="2"/>
  <c r="BB1551" i="2"/>
  <c r="BA1551" i="2"/>
  <c r="AZ1551" i="2"/>
  <c r="AY1551" i="2"/>
  <c r="AX1551" i="2"/>
  <c r="AW1551" i="2"/>
  <c r="AV1551" i="2"/>
  <c r="AU1551" i="2"/>
  <c r="AT1551" i="2"/>
  <c r="AS1551" i="2"/>
  <c r="AR1551" i="2"/>
  <c r="AQ1551" i="2"/>
  <c r="AP1551" i="2"/>
  <c r="AN1551" i="2"/>
  <c r="BI1550" i="2"/>
  <c r="BH1550" i="2"/>
  <c r="BG1550" i="2"/>
  <c r="BF1550" i="2"/>
  <c r="BE1550" i="2"/>
  <c r="BD1550" i="2"/>
  <c r="BC1550" i="2"/>
  <c r="BB1550" i="2"/>
  <c r="BA1550" i="2"/>
  <c r="AZ1550" i="2"/>
  <c r="AY1550" i="2"/>
  <c r="AX1550" i="2"/>
  <c r="AW1550" i="2"/>
  <c r="AV1550" i="2"/>
  <c r="AU1550" i="2"/>
  <c r="AT1550" i="2"/>
  <c r="AS1550" i="2"/>
  <c r="AR1550" i="2"/>
  <c r="AQ1550" i="2"/>
  <c r="AP1550" i="2"/>
  <c r="AN1550" i="2"/>
  <c r="BI1549" i="2"/>
  <c r="BH1549" i="2"/>
  <c r="BG1549" i="2"/>
  <c r="BF1549" i="2"/>
  <c r="BE1549" i="2"/>
  <c r="BD1549" i="2"/>
  <c r="BC1549" i="2"/>
  <c r="BB1549" i="2"/>
  <c r="BA1549" i="2"/>
  <c r="AZ1549" i="2"/>
  <c r="AY1549" i="2"/>
  <c r="AX1549" i="2"/>
  <c r="AW1549" i="2"/>
  <c r="AV1549" i="2"/>
  <c r="AU1549" i="2"/>
  <c r="AT1549" i="2"/>
  <c r="AS1549" i="2"/>
  <c r="AR1549" i="2"/>
  <c r="AQ1549" i="2"/>
  <c r="AP1549" i="2"/>
  <c r="AN1549" i="2"/>
  <c r="BI1548" i="2"/>
  <c r="BH1548" i="2"/>
  <c r="BG1548" i="2"/>
  <c r="BF1548" i="2"/>
  <c r="BE1548" i="2"/>
  <c r="BD1548" i="2"/>
  <c r="BC1548" i="2"/>
  <c r="BB1548" i="2"/>
  <c r="BA1548" i="2"/>
  <c r="AZ1548" i="2"/>
  <c r="AY1548" i="2"/>
  <c r="AX1548" i="2"/>
  <c r="AW1548" i="2"/>
  <c r="AV1548" i="2"/>
  <c r="AU1548" i="2"/>
  <c r="AT1548" i="2"/>
  <c r="AS1548" i="2"/>
  <c r="AR1548" i="2"/>
  <c r="AQ1548" i="2"/>
  <c r="AP1548" i="2"/>
  <c r="AN1548" i="2"/>
  <c r="BI1547" i="2"/>
  <c r="BH1547" i="2"/>
  <c r="BG1547" i="2"/>
  <c r="BF1547" i="2"/>
  <c r="BE1547" i="2"/>
  <c r="BD1547" i="2"/>
  <c r="BC1547" i="2"/>
  <c r="BB1547" i="2"/>
  <c r="BA1547" i="2"/>
  <c r="AZ1547" i="2"/>
  <c r="AY1547" i="2"/>
  <c r="AX1547" i="2"/>
  <c r="AW1547" i="2"/>
  <c r="AV1547" i="2"/>
  <c r="AU1547" i="2"/>
  <c r="AT1547" i="2"/>
  <c r="AS1547" i="2"/>
  <c r="AR1547" i="2"/>
  <c r="AQ1547" i="2"/>
  <c r="AP1547" i="2"/>
  <c r="AN1547" i="2"/>
  <c r="BI1546" i="2"/>
  <c r="BH1546" i="2"/>
  <c r="BG1546" i="2"/>
  <c r="BF1546" i="2"/>
  <c r="BE1546" i="2"/>
  <c r="BD1546" i="2"/>
  <c r="BC1546" i="2"/>
  <c r="BB1546" i="2"/>
  <c r="BA1546" i="2"/>
  <c r="AZ1546" i="2"/>
  <c r="AY1546" i="2"/>
  <c r="AX1546" i="2"/>
  <c r="AW1546" i="2"/>
  <c r="AV1546" i="2"/>
  <c r="AU1546" i="2"/>
  <c r="AT1546" i="2"/>
  <c r="AS1546" i="2"/>
  <c r="AR1546" i="2"/>
  <c r="AQ1546" i="2"/>
  <c r="AP1546" i="2"/>
  <c r="AN1546" i="2"/>
  <c r="BI1545" i="2"/>
  <c r="BH1545" i="2"/>
  <c r="BG1545" i="2"/>
  <c r="BF1545" i="2"/>
  <c r="BE1545" i="2"/>
  <c r="BD1545" i="2"/>
  <c r="BC1545" i="2"/>
  <c r="BB1545" i="2"/>
  <c r="BA1545" i="2"/>
  <c r="AZ1545" i="2"/>
  <c r="AY1545" i="2"/>
  <c r="AX1545" i="2"/>
  <c r="AW1545" i="2"/>
  <c r="AV1545" i="2"/>
  <c r="AU1545" i="2"/>
  <c r="AT1545" i="2"/>
  <c r="AS1545" i="2"/>
  <c r="AR1545" i="2"/>
  <c r="AQ1545" i="2"/>
  <c r="AP1545" i="2"/>
  <c r="AN1545" i="2"/>
  <c r="BI1544" i="2"/>
  <c r="BH1544" i="2"/>
  <c r="BG1544" i="2"/>
  <c r="BF1544" i="2"/>
  <c r="BE1544" i="2"/>
  <c r="BD1544" i="2"/>
  <c r="BC1544" i="2"/>
  <c r="BB1544" i="2"/>
  <c r="BA1544" i="2"/>
  <c r="AZ1544" i="2"/>
  <c r="AY1544" i="2"/>
  <c r="AX1544" i="2"/>
  <c r="AW1544" i="2"/>
  <c r="AV1544" i="2"/>
  <c r="AU1544" i="2"/>
  <c r="AT1544" i="2"/>
  <c r="AS1544" i="2"/>
  <c r="AR1544" i="2"/>
  <c r="AQ1544" i="2"/>
  <c r="AP1544" i="2"/>
  <c r="AN1544" i="2"/>
  <c r="BI1543" i="2"/>
  <c r="BH1543" i="2"/>
  <c r="BG1543" i="2"/>
  <c r="BF1543" i="2"/>
  <c r="BE1543" i="2"/>
  <c r="BD1543" i="2"/>
  <c r="BC1543" i="2"/>
  <c r="BB1543" i="2"/>
  <c r="BA1543" i="2"/>
  <c r="AZ1543" i="2"/>
  <c r="AY1543" i="2"/>
  <c r="AX1543" i="2"/>
  <c r="AW1543" i="2"/>
  <c r="AV1543" i="2"/>
  <c r="AU1543" i="2"/>
  <c r="AT1543" i="2"/>
  <c r="AS1543" i="2"/>
  <c r="AR1543" i="2"/>
  <c r="AQ1543" i="2"/>
  <c r="AP1543" i="2"/>
  <c r="AN1543" i="2"/>
  <c r="BI1542" i="2"/>
  <c r="BH1542" i="2"/>
  <c r="BG1542" i="2"/>
  <c r="BF1542" i="2"/>
  <c r="BE1542" i="2"/>
  <c r="BD1542" i="2"/>
  <c r="BC1542" i="2"/>
  <c r="BB1542" i="2"/>
  <c r="BA1542" i="2"/>
  <c r="AZ1542" i="2"/>
  <c r="AY1542" i="2"/>
  <c r="AX1542" i="2"/>
  <c r="AW1542" i="2"/>
  <c r="AV1542" i="2"/>
  <c r="AU1542" i="2"/>
  <c r="AT1542" i="2"/>
  <c r="AS1542" i="2"/>
  <c r="AR1542" i="2"/>
  <c r="AQ1542" i="2"/>
  <c r="AP1542" i="2"/>
  <c r="AN1542" i="2"/>
  <c r="BI1541" i="2"/>
  <c r="BH1541" i="2"/>
  <c r="BG1541" i="2"/>
  <c r="BF1541" i="2"/>
  <c r="BE1541" i="2"/>
  <c r="BD1541" i="2"/>
  <c r="BC1541" i="2"/>
  <c r="BB1541" i="2"/>
  <c r="BA1541" i="2"/>
  <c r="AZ1541" i="2"/>
  <c r="AY1541" i="2"/>
  <c r="AX1541" i="2"/>
  <c r="AW1541" i="2"/>
  <c r="AV1541" i="2"/>
  <c r="AU1541" i="2"/>
  <c r="AT1541" i="2"/>
  <c r="AS1541" i="2"/>
  <c r="AR1541" i="2"/>
  <c r="AQ1541" i="2"/>
  <c r="AP1541" i="2"/>
  <c r="AN1541" i="2"/>
  <c r="BI1540" i="2"/>
  <c r="BH1540" i="2"/>
  <c r="BG1540" i="2"/>
  <c r="BF1540" i="2"/>
  <c r="BE1540" i="2"/>
  <c r="BD1540" i="2"/>
  <c r="BC1540" i="2"/>
  <c r="BB1540" i="2"/>
  <c r="BA1540" i="2"/>
  <c r="AZ1540" i="2"/>
  <c r="AY1540" i="2"/>
  <c r="AX1540" i="2"/>
  <c r="AW1540" i="2"/>
  <c r="AV1540" i="2"/>
  <c r="AU1540" i="2"/>
  <c r="AT1540" i="2"/>
  <c r="AS1540" i="2"/>
  <c r="AR1540" i="2"/>
  <c r="AQ1540" i="2"/>
  <c r="AP1540" i="2"/>
  <c r="AN1540" i="2"/>
  <c r="BI1539" i="2"/>
  <c r="BH1539" i="2"/>
  <c r="BG1539" i="2"/>
  <c r="BF1539" i="2"/>
  <c r="BE1539" i="2"/>
  <c r="BD1539" i="2"/>
  <c r="BC1539" i="2"/>
  <c r="BB1539" i="2"/>
  <c r="BA1539" i="2"/>
  <c r="AZ1539" i="2"/>
  <c r="AY1539" i="2"/>
  <c r="AX1539" i="2"/>
  <c r="AW1539" i="2"/>
  <c r="AV1539" i="2"/>
  <c r="AU1539" i="2"/>
  <c r="AT1539" i="2"/>
  <c r="AS1539" i="2"/>
  <c r="AR1539" i="2"/>
  <c r="AQ1539" i="2"/>
  <c r="AP1539" i="2"/>
  <c r="AN1539" i="2"/>
  <c r="BI1538" i="2"/>
  <c r="BH1538" i="2"/>
  <c r="BG1538" i="2"/>
  <c r="BF1538" i="2"/>
  <c r="BE1538" i="2"/>
  <c r="BD1538" i="2"/>
  <c r="BC1538" i="2"/>
  <c r="BB1538" i="2"/>
  <c r="BA1538" i="2"/>
  <c r="AZ1538" i="2"/>
  <c r="AY1538" i="2"/>
  <c r="AX1538" i="2"/>
  <c r="AW1538" i="2"/>
  <c r="AV1538" i="2"/>
  <c r="AU1538" i="2"/>
  <c r="AT1538" i="2"/>
  <c r="AS1538" i="2"/>
  <c r="AR1538" i="2"/>
  <c r="AQ1538" i="2"/>
  <c r="AP1538" i="2"/>
  <c r="AN1538" i="2"/>
  <c r="BI1537" i="2"/>
  <c r="BH1537" i="2"/>
  <c r="BG1537" i="2"/>
  <c r="BF1537" i="2"/>
  <c r="BE1537" i="2"/>
  <c r="BD1537" i="2"/>
  <c r="BC1537" i="2"/>
  <c r="BB1537" i="2"/>
  <c r="BA1537" i="2"/>
  <c r="AZ1537" i="2"/>
  <c r="AY1537" i="2"/>
  <c r="AX1537" i="2"/>
  <c r="AW1537" i="2"/>
  <c r="AV1537" i="2"/>
  <c r="AU1537" i="2"/>
  <c r="AT1537" i="2"/>
  <c r="AS1537" i="2"/>
  <c r="AR1537" i="2"/>
  <c r="AQ1537" i="2"/>
  <c r="AP1537" i="2"/>
  <c r="AN1537" i="2"/>
  <c r="BI1536" i="2"/>
  <c r="BH1536" i="2"/>
  <c r="BG1536" i="2"/>
  <c r="BF1536" i="2"/>
  <c r="BE1536" i="2"/>
  <c r="BD1536" i="2"/>
  <c r="BC1536" i="2"/>
  <c r="BB1536" i="2"/>
  <c r="BA1536" i="2"/>
  <c r="AZ1536" i="2"/>
  <c r="AY1536" i="2"/>
  <c r="AX1536" i="2"/>
  <c r="AW1536" i="2"/>
  <c r="AV1536" i="2"/>
  <c r="AU1536" i="2"/>
  <c r="AT1536" i="2"/>
  <c r="AS1536" i="2"/>
  <c r="AR1536" i="2"/>
  <c r="AQ1536" i="2"/>
  <c r="AP1536" i="2"/>
  <c r="AN1536" i="2"/>
  <c r="BI1535" i="2"/>
  <c r="BH1535" i="2"/>
  <c r="BG1535" i="2"/>
  <c r="BF1535" i="2"/>
  <c r="BE1535" i="2"/>
  <c r="BD1535" i="2"/>
  <c r="BC1535" i="2"/>
  <c r="BB1535" i="2"/>
  <c r="BA1535" i="2"/>
  <c r="AZ1535" i="2"/>
  <c r="AY1535" i="2"/>
  <c r="AX1535" i="2"/>
  <c r="AW1535" i="2"/>
  <c r="AV1535" i="2"/>
  <c r="AU1535" i="2"/>
  <c r="AT1535" i="2"/>
  <c r="AS1535" i="2"/>
  <c r="AR1535" i="2"/>
  <c r="AQ1535" i="2"/>
  <c r="AP1535" i="2"/>
  <c r="AN1535" i="2"/>
  <c r="BI1534" i="2"/>
  <c r="BH1534" i="2"/>
  <c r="BG1534" i="2"/>
  <c r="BF1534" i="2"/>
  <c r="BE1534" i="2"/>
  <c r="BD1534" i="2"/>
  <c r="BC1534" i="2"/>
  <c r="BB1534" i="2"/>
  <c r="BA1534" i="2"/>
  <c r="AZ1534" i="2"/>
  <c r="AY1534" i="2"/>
  <c r="AX1534" i="2"/>
  <c r="AW1534" i="2"/>
  <c r="AV1534" i="2"/>
  <c r="AU1534" i="2"/>
  <c r="AT1534" i="2"/>
  <c r="AS1534" i="2"/>
  <c r="AR1534" i="2"/>
  <c r="AQ1534" i="2"/>
  <c r="AP1534" i="2"/>
  <c r="AN1534" i="2"/>
  <c r="BI1533" i="2"/>
  <c r="BH1533" i="2"/>
  <c r="BG1533" i="2"/>
  <c r="BF1533" i="2"/>
  <c r="BE1533" i="2"/>
  <c r="BD1533" i="2"/>
  <c r="BC1533" i="2"/>
  <c r="BB1533" i="2"/>
  <c r="BA1533" i="2"/>
  <c r="AZ1533" i="2"/>
  <c r="AY1533" i="2"/>
  <c r="AX1533" i="2"/>
  <c r="AW1533" i="2"/>
  <c r="AV1533" i="2"/>
  <c r="AU1533" i="2"/>
  <c r="AT1533" i="2"/>
  <c r="AS1533" i="2"/>
  <c r="AR1533" i="2"/>
  <c r="AQ1533" i="2"/>
  <c r="AP1533" i="2"/>
  <c r="AN1533" i="2"/>
  <c r="BI1532" i="2"/>
  <c r="BH1532" i="2"/>
  <c r="BG1532" i="2"/>
  <c r="BF1532" i="2"/>
  <c r="BE1532" i="2"/>
  <c r="BD1532" i="2"/>
  <c r="BC1532" i="2"/>
  <c r="BB1532" i="2"/>
  <c r="BA1532" i="2"/>
  <c r="AZ1532" i="2"/>
  <c r="AY1532" i="2"/>
  <c r="AX1532" i="2"/>
  <c r="AW1532" i="2"/>
  <c r="AV1532" i="2"/>
  <c r="AU1532" i="2"/>
  <c r="AT1532" i="2"/>
  <c r="AS1532" i="2"/>
  <c r="AR1532" i="2"/>
  <c r="AQ1532" i="2"/>
  <c r="AP1532" i="2"/>
  <c r="AN1532" i="2"/>
  <c r="BI1531" i="2"/>
  <c r="BH1531" i="2"/>
  <c r="BG1531" i="2"/>
  <c r="BF1531" i="2"/>
  <c r="BE1531" i="2"/>
  <c r="BD1531" i="2"/>
  <c r="BC1531" i="2"/>
  <c r="BB1531" i="2"/>
  <c r="BA1531" i="2"/>
  <c r="AZ1531" i="2"/>
  <c r="AY1531" i="2"/>
  <c r="AX1531" i="2"/>
  <c r="AW1531" i="2"/>
  <c r="AV1531" i="2"/>
  <c r="AU1531" i="2"/>
  <c r="AT1531" i="2"/>
  <c r="AS1531" i="2"/>
  <c r="AR1531" i="2"/>
  <c r="AQ1531" i="2"/>
  <c r="AP1531" i="2"/>
  <c r="AN1531" i="2"/>
  <c r="BI1530" i="2"/>
  <c r="BH1530" i="2"/>
  <c r="BG1530" i="2"/>
  <c r="BF1530" i="2"/>
  <c r="BE1530" i="2"/>
  <c r="BD1530" i="2"/>
  <c r="BC1530" i="2"/>
  <c r="BB1530" i="2"/>
  <c r="BA1530" i="2"/>
  <c r="AZ1530" i="2"/>
  <c r="AY1530" i="2"/>
  <c r="AX1530" i="2"/>
  <c r="AW1530" i="2"/>
  <c r="AV1530" i="2"/>
  <c r="AU1530" i="2"/>
  <c r="AT1530" i="2"/>
  <c r="AS1530" i="2"/>
  <c r="AR1530" i="2"/>
  <c r="AQ1530" i="2"/>
  <c r="AP1530" i="2"/>
  <c r="AN1530" i="2"/>
  <c r="BI1529" i="2"/>
  <c r="BH1529" i="2"/>
  <c r="BG1529" i="2"/>
  <c r="BF1529" i="2"/>
  <c r="BE1529" i="2"/>
  <c r="BD1529" i="2"/>
  <c r="BC1529" i="2"/>
  <c r="BB1529" i="2"/>
  <c r="BA1529" i="2"/>
  <c r="AZ1529" i="2"/>
  <c r="AY1529" i="2"/>
  <c r="AX1529" i="2"/>
  <c r="AW1529" i="2"/>
  <c r="AV1529" i="2"/>
  <c r="AU1529" i="2"/>
  <c r="AT1529" i="2"/>
  <c r="AS1529" i="2"/>
  <c r="AR1529" i="2"/>
  <c r="AQ1529" i="2"/>
  <c r="AP1529" i="2"/>
  <c r="AN1529" i="2"/>
  <c r="BI1528" i="2"/>
  <c r="BH1528" i="2"/>
  <c r="BG1528" i="2"/>
  <c r="BF1528" i="2"/>
  <c r="BE1528" i="2"/>
  <c r="BD1528" i="2"/>
  <c r="BC1528" i="2"/>
  <c r="BB1528" i="2"/>
  <c r="BA1528" i="2"/>
  <c r="AZ1528" i="2"/>
  <c r="AY1528" i="2"/>
  <c r="AX1528" i="2"/>
  <c r="AW1528" i="2"/>
  <c r="AV1528" i="2"/>
  <c r="AU1528" i="2"/>
  <c r="AT1528" i="2"/>
  <c r="AS1528" i="2"/>
  <c r="AR1528" i="2"/>
  <c r="AQ1528" i="2"/>
  <c r="AP1528" i="2"/>
  <c r="AN1528" i="2"/>
  <c r="BI1527" i="2"/>
  <c r="BH1527" i="2"/>
  <c r="BG1527" i="2"/>
  <c r="BF1527" i="2"/>
  <c r="BE1527" i="2"/>
  <c r="BD1527" i="2"/>
  <c r="BC1527" i="2"/>
  <c r="BB1527" i="2"/>
  <c r="BA1527" i="2"/>
  <c r="AZ1527" i="2"/>
  <c r="AY1527" i="2"/>
  <c r="AX1527" i="2"/>
  <c r="AW1527" i="2"/>
  <c r="AV1527" i="2"/>
  <c r="AU1527" i="2"/>
  <c r="AT1527" i="2"/>
  <c r="AS1527" i="2"/>
  <c r="AR1527" i="2"/>
  <c r="AQ1527" i="2"/>
  <c r="AP1527" i="2"/>
  <c r="AN1527" i="2"/>
  <c r="BI1526" i="2"/>
  <c r="BH1526" i="2"/>
  <c r="BG1526" i="2"/>
  <c r="BF1526" i="2"/>
  <c r="BE1526" i="2"/>
  <c r="BD1526" i="2"/>
  <c r="BC1526" i="2"/>
  <c r="BB1526" i="2"/>
  <c r="BA1526" i="2"/>
  <c r="AZ1526" i="2"/>
  <c r="AY1526" i="2"/>
  <c r="AX1526" i="2"/>
  <c r="AW1526" i="2"/>
  <c r="AV1526" i="2"/>
  <c r="AU1526" i="2"/>
  <c r="AT1526" i="2"/>
  <c r="AS1526" i="2"/>
  <c r="AR1526" i="2"/>
  <c r="AQ1526" i="2"/>
  <c r="AP1526" i="2"/>
  <c r="AN1526" i="2"/>
  <c r="BI1525" i="2"/>
  <c r="BH1525" i="2"/>
  <c r="BG1525" i="2"/>
  <c r="BF1525" i="2"/>
  <c r="BE1525" i="2"/>
  <c r="BD1525" i="2"/>
  <c r="BC1525" i="2"/>
  <c r="BB1525" i="2"/>
  <c r="BA1525" i="2"/>
  <c r="AZ1525" i="2"/>
  <c r="AY1525" i="2"/>
  <c r="AX1525" i="2"/>
  <c r="AW1525" i="2"/>
  <c r="AV1525" i="2"/>
  <c r="AU1525" i="2"/>
  <c r="AT1525" i="2"/>
  <c r="AS1525" i="2"/>
  <c r="AR1525" i="2"/>
  <c r="AQ1525" i="2"/>
  <c r="AP1525" i="2"/>
  <c r="AN1525" i="2"/>
  <c r="BI1524" i="2"/>
  <c r="BH1524" i="2"/>
  <c r="BG1524" i="2"/>
  <c r="BF1524" i="2"/>
  <c r="BE1524" i="2"/>
  <c r="BD1524" i="2"/>
  <c r="BC1524" i="2"/>
  <c r="BB1524" i="2"/>
  <c r="BA1524" i="2"/>
  <c r="AZ1524" i="2"/>
  <c r="AY1524" i="2"/>
  <c r="AX1524" i="2"/>
  <c r="AW1524" i="2"/>
  <c r="AV1524" i="2"/>
  <c r="AU1524" i="2"/>
  <c r="AT1524" i="2"/>
  <c r="AS1524" i="2"/>
  <c r="AR1524" i="2"/>
  <c r="AQ1524" i="2"/>
  <c r="AP1524" i="2"/>
  <c r="AN1524" i="2"/>
  <c r="BI1523" i="2"/>
  <c r="BH1523" i="2"/>
  <c r="BG1523" i="2"/>
  <c r="BF1523" i="2"/>
  <c r="BE1523" i="2"/>
  <c r="BD1523" i="2"/>
  <c r="BC1523" i="2"/>
  <c r="BB1523" i="2"/>
  <c r="BA1523" i="2"/>
  <c r="AZ1523" i="2"/>
  <c r="AY1523" i="2"/>
  <c r="AX1523" i="2"/>
  <c r="AW1523" i="2"/>
  <c r="AV1523" i="2"/>
  <c r="AU1523" i="2"/>
  <c r="AT1523" i="2"/>
  <c r="AS1523" i="2"/>
  <c r="AR1523" i="2"/>
  <c r="AQ1523" i="2"/>
  <c r="AP1523" i="2"/>
  <c r="AN1523" i="2"/>
  <c r="BI1522" i="2"/>
  <c r="BH1522" i="2"/>
  <c r="BG1522" i="2"/>
  <c r="BF1522" i="2"/>
  <c r="BE1522" i="2"/>
  <c r="BD1522" i="2"/>
  <c r="BC1522" i="2"/>
  <c r="BB1522" i="2"/>
  <c r="BA1522" i="2"/>
  <c r="AZ1522" i="2"/>
  <c r="AY1522" i="2"/>
  <c r="AX1522" i="2"/>
  <c r="AW1522" i="2"/>
  <c r="AV1522" i="2"/>
  <c r="AU1522" i="2"/>
  <c r="AT1522" i="2"/>
  <c r="AS1522" i="2"/>
  <c r="AR1522" i="2"/>
  <c r="AQ1522" i="2"/>
  <c r="AP1522" i="2"/>
  <c r="AN1522" i="2"/>
  <c r="BI1521" i="2"/>
  <c r="BH1521" i="2"/>
  <c r="BG1521" i="2"/>
  <c r="BF1521" i="2"/>
  <c r="BE1521" i="2"/>
  <c r="BD1521" i="2"/>
  <c r="BC1521" i="2"/>
  <c r="BB1521" i="2"/>
  <c r="BA1521" i="2"/>
  <c r="AZ1521" i="2"/>
  <c r="AY1521" i="2"/>
  <c r="AX1521" i="2"/>
  <c r="AW1521" i="2"/>
  <c r="AV1521" i="2"/>
  <c r="AU1521" i="2"/>
  <c r="AT1521" i="2"/>
  <c r="AS1521" i="2"/>
  <c r="AR1521" i="2"/>
  <c r="AQ1521" i="2"/>
  <c r="AP1521" i="2"/>
  <c r="AN1521" i="2"/>
  <c r="BI1520" i="2"/>
  <c r="BH1520" i="2"/>
  <c r="BG1520" i="2"/>
  <c r="BF1520" i="2"/>
  <c r="BE1520" i="2"/>
  <c r="BD1520" i="2"/>
  <c r="BC1520" i="2"/>
  <c r="BB1520" i="2"/>
  <c r="BA1520" i="2"/>
  <c r="AZ1520" i="2"/>
  <c r="AY1520" i="2"/>
  <c r="AX1520" i="2"/>
  <c r="AW1520" i="2"/>
  <c r="AV1520" i="2"/>
  <c r="AU1520" i="2"/>
  <c r="AT1520" i="2"/>
  <c r="AS1520" i="2"/>
  <c r="AR1520" i="2"/>
  <c r="AQ1520" i="2"/>
  <c r="AP1520" i="2"/>
  <c r="AN1520" i="2"/>
  <c r="BI1519" i="2"/>
  <c r="BH1519" i="2"/>
  <c r="BG1519" i="2"/>
  <c r="BF1519" i="2"/>
  <c r="BE1519" i="2"/>
  <c r="BD1519" i="2"/>
  <c r="BC1519" i="2"/>
  <c r="BB1519" i="2"/>
  <c r="BA1519" i="2"/>
  <c r="AZ1519" i="2"/>
  <c r="AY1519" i="2"/>
  <c r="AX1519" i="2"/>
  <c r="AW1519" i="2"/>
  <c r="AV1519" i="2"/>
  <c r="AU1519" i="2"/>
  <c r="AT1519" i="2"/>
  <c r="AS1519" i="2"/>
  <c r="AR1519" i="2"/>
  <c r="AQ1519" i="2"/>
  <c r="AP1519" i="2"/>
  <c r="AN1519" i="2"/>
  <c r="BI1518" i="2"/>
  <c r="BH1518" i="2"/>
  <c r="BG1518" i="2"/>
  <c r="BF1518" i="2"/>
  <c r="BE1518" i="2"/>
  <c r="BD1518" i="2"/>
  <c r="BC1518" i="2"/>
  <c r="BB1518" i="2"/>
  <c r="BA1518" i="2"/>
  <c r="AZ1518" i="2"/>
  <c r="AY1518" i="2"/>
  <c r="AX1518" i="2"/>
  <c r="AW1518" i="2"/>
  <c r="AV1518" i="2"/>
  <c r="AU1518" i="2"/>
  <c r="AT1518" i="2"/>
  <c r="AS1518" i="2"/>
  <c r="AR1518" i="2"/>
  <c r="AQ1518" i="2"/>
  <c r="AP1518" i="2"/>
  <c r="AN1518" i="2"/>
  <c r="BI1517" i="2"/>
  <c r="BH1517" i="2"/>
  <c r="BG1517" i="2"/>
  <c r="BF1517" i="2"/>
  <c r="BE1517" i="2"/>
  <c r="BD1517" i="2"/>
  <c r="BC1517" i="2"/>
  <c r="BB1517" i="2"/>
  <c r="BA1517" i="2"/>
  <c r="AZ1517" i="2"/>
  <c r="AY1517" i="2"/>
  <c r="AX1517" i="2"/>
  <c r="AW1517" i="2"/>
  <c r="AV1517" i="2"/>
  <c r="AU1517" i="2"/>
  <c r="AT1517" i="2"/>
  <c r="AS1517" i="2"/>
  <c r="AR1517" i="2"/>
  <c r="AQ1517" i="2"/>
  <c r="AP1517" i="2"/>
  <c r="AN1517" i="2"/>
  <c r="BI1516" i="2"/>
  <c r="BH1516" i="2"/>
  <c r="BG1516" i="2"/>
  <c r="BF1516" i="2"/>
  <c r="BE1516" i="2"/>
  <c r="BD1516" i="2"/>
  <c r="BC1516" i="2"/>
  <c r="BB1516" i="2"/>
  <c r="BA1516" i="2"/>
  <c r="AZ1516" i="2"/>
  <c r="AY1516" i="2"/>
  <c r="AX1516" i="2"/>
  <c r="AW1516" i="2"/>
  <c r="AV1516" i="2"/>
  <c r="AU1516" i="2"/>
  <c r="AT1516" i="2"/>
  <c r="AS1516" i="2"/>
  <c r="AR1516" i="2"/>
  <c r="AQ1516" i="2"/>
  <c r="AP1516" i="2"/>
  <c r="AN1516" i="2"/>
  <c r="BI1515" i="2"/>
  <c r="BH1515" i="2"/>
  <c r="BG1515" i="2"/>
  <c r="BF1515" i="2"/>
  <c r="BE1515" i="2"/>
  <c r="BD1515" i="2"/>
  <c r="BC1515" i="2"/>
  <c r="BB1515" i="2"/>
  <c r="BA1515" i="2"/>
  <c r="AZ1515" i="2"/>
  <c r="AY1515" i="2"/>
  <c r="AX1515" i="2"/>
  <c r="AW1515" i="2"/>
  <c r="AV1515" i="2"/>
  <c r="AU1515" i="2"/>
  <c r="AT1515" i="2"/>
  <c r="AS1515" i="2"/>
  <c r="AR1515" i="2"/>
  <c r="AQ1515" i="2"/>
  <c r="AP1515" i="2"/>
  <c r="AN1515" i="2"/>
  <c r="BI1514" i="2"/>
  <c r="BH1514" i="2"/>
  <c r="BG1514" i="2"/>
  <c r="BF1514" i="2"/>
  <c r="BE1514" i="2"/>
  <c r="BD1514" i="2"/>
  <c r="BC1514" i="2"/>
  <c r="BB1514" i="2"/>
  <c r="BA1514" i="2"/>
  <c r="AZ1514" i="2"/>
  <c r="AY1514" i="2"/>
  <c r="AX1514" i="2"/>
  <c r="AW1514" i="2"/>
  <c r="AV1514" i="2"/>
  <c r="AU1514" i="2"/>
  <c r="AT1514" i="2"/>
  <c r="AS1514" i="2"/>
  <c r="AR1514" i="2"/>
  <c r="AQ1514" i="2"/>
  <c r="AP1514" i="2"/>
  <c r="AN1514" i="2"/>
  <c r="BI1513" i="2"/>
  <c r="BH1513" i="2"/>
  <c r="BG1513" i="2"/>
  <c r="BF1513" i="2"/>
  <c r="BE1513" i="2"/>
  <c r="BD1513" i="2"/>
  <c r="BC1513" i="2"/>
  <c r="BB1513" i="2"/>
  <c r="BA1513" i="2"/>
  <c r="AZ1513" i="2"/>
  <c r="AY1513" i="2"/>
  <c r="AX1513" i="2"/>
  <c r="AW1513" i="2"/>
  <c r="AV1513" i="2"/>
  <c r="AU1513" i="2"/>
  <c r="AT1513" i="2"/>
  <c r="AS1513" i="2"/>
  <c r="AR1513" i="2"/>
  <c r="AQ1513" i="2"/>
  <c r="AP1513" i="2"/>
  <c r="AN1513" i="2"/>
  <c r="BI1512" i="2"/>
  <c r="BH1512" i="2"/>
  <c r="BG1512" i="2"/>
  <c r="BF1512" i="2"/>
  <c r="BE1512" i="2"/>
  <c r="BD1512" i="2"/>
  <c r="BC1512" i="2"/>
  <c r="BB1512" i="2"/>
  <c r="BA1512" i="2"/>
  <c r="AZ1512" i="2"/>
  <c r="AY1512" i="2"/>
  <c r="AX1512" i="2"/>
  <c r="AW1512" i="2"/>
  <c r="AV1512" i="2"/>
  <c r="AU1512" i="2"/>
  <c r="AT1512" i="2"/>
  <c r="AS1512" i="2"/>
  <c r="AR1512" i="2"/>
  <c r="AQ1512" i="2"/>
  <c r="AP1512" i="2"/>
  <c r="AN1512" i="2"/>
  <c r="BI1511" i="2"/>
  <c r="BH1511" i="2"/>
  <c r="BG1511" i="2"/>
  <c r="BF1511" i="2"/>
  <c r="BE1511" i="2"/>
  <c r="BD1511" i="2"/>
  <c r="BC1511" i="2"/>
  <c r="BB1511" i="2"/>
  <c r="BA1511" i="2"/>
  <c r="AZ1511" i="2"/>
  <c r="AY1511" i="2"/>
  <c r="AX1511" i="2"/>
  <c r="AW1511" i="2"/>
  <c r="AV1511" i="2"/>
  <c r="AU1511" i="2"/>
  <c r="AT1511" i="2"/>
  <c r="AS1511" i="2"/>
  <c r="AR1511" i="2"/>
  <c r="AQ1511" i="2"/>
  <c r="AP1511" i="2"/>
  <c r="AN1511" i="2"/>
  <c r="BI1510" i="2"/>
  <c r="BH1510" i="2"/>
  <c r="BG1510" i="2"/>
  <c r="BF1510" i="2"/>
  <c r="BE1510" i="2"/>
  <c r="BD1510" i="2"/>
  <c r="BC1510" i="2"/>
  <c r="BB1510" i="2"/>
  <c r="BA1510" i="2"/>
  <c r="AZ1510" i="2"/>
  <c r="AY1510" i="2"/>
  <c r="AX1510" i="2"/>
  <c r="AW1510" i="2"/>
  <c r="AV1510" i="2"/>
  <c r="AU1510" i="2"/>
  <c r="AT1510" i="2"/>
  <c r="AS1510" i="2"/>
  <c r="AR1510" i="2"/>
  <c r="AQ1510" i="2"/>
  <c r="AP1510" i="2"/>
  <c r="AN1510" i="2"/>
  <c r="BI1509" i="2"/>
  <c r="BH1509" i="2"/>
  <c r="BG1509" i="2"/>
  <c r="BF1509" i="2"/>
  <c r="BE1509" i="2"/>
  <c r="BD1509" i="2"/>
  <c r="BC1509" i="2"/>
  <c r="BB1509" i="2"/>
  <c r="BA1509" i="2"/>
  <c r="AZ1509" i="2"/>
  <c r="AY1509" i="2"/>
  <c r="AX1509" i="2"/>
  <c r="AW1509" i="2"/>
  <c r="AV1509" i="2"/>
  <c r="AU1509" i="2"/>
  <c r="AT1509" i="2"/>
  <c r="AS1509" i="2"/>
  <c r="AR1509" i="2"/>
  <c r="AQ1509" i="2"/>
  <c r="AP1509" i="2"/>
  <c r="AN1509" i="2"/>
  <c r="BI1508" i="2"/>
  <c r="BH1508" i="2"/>
  <c r="BG1508" i="2"/>
  <c r="BF1508" i="2"/>
  <c r="BE1508" i="2"/>
  <c r="BD1508" i="2"/>
  <c r="BC1508" i="2"/>
  <c r="BB1508" i="2"/>
  <c r="BA1508" i="2"/>
  <c r="AZ1508" i="2"/>
  <c r="AY1508" i="2"/>
  <c r="AX1508" i="2"/>
  <c r="AW1508" i="2"/>
  <c r="AV1508" i="2"/>
  <c r="AU1508" i="2"/>
  <c r="AT1508" i="2"/>
  <c r="AS1508" i="2"/>
  <c r="AR1508" i="2"/>
  <c r="AQ1508" i="2"/>
  <c r="AP1508" i="2"/>
  <c r="AN1508" i="2"/>
  <c r="BI1507" i="2"/>
  <c r="BH1507" i="2"/>
  <c r="BG1507" i="2"/>
  <c r="BF1507" i="2"/>
  <c r="BE1507" i="2"/>
  <c r="BD1507" i="2"/>
  <c r="BC1507" i="2"/>
  <c r="BB1507" i="2"/>
  <c r="BA1507" i="2"/>
  <c r="AZ1507" i="2"/>
  <c r="AY1507" i="2"/>
  <c r="AX1507" i="2"/>
  <c r="AW1507" i="2"/>
  <c r="AV1507" i="2"/>
  <c r="AU1507" i="2"/>
  <c r="AT1507" i="2"/>
  <c r="AS1507" i="2"/>
  <c r="AR1507" i="2"/>
  <c r="AQ1507" i="2"/>
  <c r="AP1507" i="2"/>
  <c r="AN1507" i="2"/>
  <c r="BI1506" i="2"/>
  <c r="BH1506" i="2"/>
  <c r="BG1506" i="2"/>
  <c r="BF1506" i="2"/>
  <c r="BE1506" i="2"/>
  <c r="BD1506" i="2"/>
  <c r="BC1506" i="2"/>
  <c r="BB1506" i="2"/>
  <c r="BA1506" i="2"/>
  <c r="AZ1506" i="2"/>
  <c r="AY1506" i="2"/>
  <c r="AX1506" i="2"/>
  <c r="AW1506" i="2"/>
  <c r="AV1506" i="2"/>
  <c r="AU1506" i="2"/>
  <c r="AT1506" i="2"/>
  <c r="AS1506" i="2"/>
  <c r="AR1506" i="2"/>
  <c r="AQ1506" i="2"/>
  <c r="AP1506" i="2"/>
  <c r="AN1506" i="2"/>
  <c r="BI1505" i="2"/>
  <c r="BH1505" i="2"/>
  <c r="BG1505" i="2"/>
  <c r="BF1505" i="2"/>
  <c r="BE1505" i="2"/>
  <c r="BD1505" i="2"/>
  <c r="BC1505" i="2"/>
  <c r="BB1505" i="2"/>
  <c r="BA1505" i="2"/>
  <c r="AZ1505" i="2"/>
  <c r="AY1505" i="2"/>
  <c r="AX1505" i="2"/>
  <c r="AW1505" i="2"/>
  <c r="AV1505" i="2"/>
  <c r="AU1505" i="2"/>
  <c r="AT1505" i="2"/>
  <c r="AS1505" i="2"/>
  <c r="AR1505" i="2"/>
  <c r="AQ1505" i="2"/>
  <c r="AP1505" i="2"/>
  <c r="AN1505" i="2"/>
  <c r="BI1504" i="2"/>
  <c r="BH1504" i="2"/>
  <c r="BG1504" i="2"/>
  <c r="BF1504" i="2"/>
  <c r="BE1504" i="2"/>
  <c r="BD1504" i="2"/>
  <c r="BC1504" i="2"/>
  <c r="BB1504" i="2"/>
  <c r="BA1504" i="2"/>
  <c r="AZ1504" i="2"/>
  <c r="AY1504" i="2"/>
  <c r="AX1504" i="2"/>
  <c r="AW1504" i="2"/>
  <c r="AV1504" i="2"/>
  <c r="AU1504" i="2"/>
  <c r="AT1504" i="2"/>
  <c r="AS1504" i="2"/>
  <c r="AR1504" i="2"/>
  <c r="AQ1504" i="2"/>
  <c r="AP1504" i="2"/>
  <c r="AN1504" i="2"/>
  <c r="BI1503" i="2"/>
  <c r="BH1503" i="2"/>
  <c r="BG1503" i="2"/>
  <c r="BF1503" i="2"/>
  <c r="BE1503" i="2"/>
  <c r="BD1503" i="2"/>
  <c r="BC1503" i="2"/>
  <c r="BB1503" i="2"/>
  <c r="BA1503" i="2"/>
  <c r="AZ1503" i="2"/>
  <c r="AY1503" i="2"/>
  <c r="AX1503" i="2"/>
  <c r="AW1503" i="2"/>
  <c r="AV1503" i="2"/>
  <c r="AU1503" i="2"/>
  <c r="AT1503" i="2"/>
  <c r="AS1503" i="2"/>
  <c r="AR1503" i="2"/>
  <c r="AQ1503" i="2"/>
  <c r="AP1503" i="2"/>
  <c r="AN1503" i="2"/>
  <c r="BI1502" i="2"/>
  <c r="BH1502" i="2"/>
  <c r="BG1502" i="2"/>
  <c r="BF1502" i="2"/>
  <c r="BE1502" i="2"/>
  <c r="BD1502" i="2"/>
  <c r="BC1502" i="2"/>
  <c r="BB1502" i="2"/>
  <c r="BA1502" i="2"/>
  <c r="AZ1502" i="2"/>
  <c r="AY1502" i="2"/>
  <c r="AX1502" i="2"/>
  <c r="AW1502" i="2"/>
  <c r="AV1502" i="2"/>
  <c r="AU1502" i="2"/>
  <c r="AT1502" i="2"/>
  <c r="AS1502" i="2"/>
  <c r="AR1502" i="2"/>
  <c r="AQ1502" i="2"/>
  <c r="AP1502" i="2"/>
  <c r="AN1502" i="2"/>
  <c r="BI1501" i="2"/>
  <c r="BH1501" i="2"/>
  <c r="BG1501" i="2"/>
  <c r="BF1501" i="2"/>
  <c r="BE1501" i="2"/>
  <c r="BD1501" i="2"/>
  <c r="BC1501" i="2"/>
  <c r="BB1501" i="2"/>
  <c r="BA1501" i="2"/>
  <c r="AZ1501" i="2"/>
  <c r="AY1501" i="2"/>
  <c r="AX1501" i="2"/>
  <c r="AW1501" i="2"/>
  <c r="AV1501" i="2"/>
  <c r="AU1501" i="2"/>
  <c r="AT1501" i="2"/>
  <c r="AS1501" i="2"/>
  <c r="AR1501" i="2"/>
  <c r="AQ1501" i="2"/>
  <c r="AP1501" i="2"/>
  <c r="AN1501" i="2"/>
  <c r="BI1500" i="2"/>
  <c r="BH1500" i="2"/>
  <c r="BG1500" i="2"/>
  <c r="BF1500" i="2"/>
  <c r="BE1500" i="2"/>
  <c r="BD1500" i="2"/>
  <c r="BC1500" i="2"/>
  <c r="BB1500" i="2"/>
  <c r="BA1500" i="2"/>
  <c r="AZ1500" i="2"/>
  <c r="AY1500" i="2"/>
  <c r="AX1500" i="2"/>
  <c r="AW1500" i="2"/>
  <c r="AV1500" i="2"/>
  <c r="AU1500" i="2"/>
  <c r="AT1500" i="2"/>
  <c r="AS1500" i="2"/>
  <c r="AR1500" i="2"/>
  <c r="AQ1500" i="2"/>
  <c r="AP1500" i="2"/>
  <c r="AN1500" i="2"/>
  <c r="BI1499" i="2"/>
  <c r="BH1499" i="2"/>
  <c r="BG1499" i="2"/>
  <c r="BF1499" i="2"/>
  <c r="BE1499" i="2"/>
  <c r="BD1499" i="2"/>
  <c r="BC1499" i="2"/>
  <c r="BB1499" i="2"/>
  <c r="BA1499" i="2"/>
  <c r="AZ1499" i="2"/>
  <c r="AY1499" i="2"/>
  <c r="AX1499" i="2"/>
  <c r="AW1499" i="2"/>
  <c r="AV1499" i="2"/>
  <c r="AU1499" i="2"/>
  <c r="AT1499" i="2"/>
  <c r="AS1499" i="2"/>
  <c r="AR1499" i="2"/>
  <c r="AQ1499" i="2"/>
  <c r="AP1499" i="2"/>
  <c r="AN1499" i="2"/>
  <c r="BI1498" i="2"/>
  <c r="BH1498" i="2"/>
  <c r="BG1498" i="2"/>
  <c r="BF1498" i="2"/>
  <c r="BE1498" i="2"/>
  <c r="BD1498" i="2"/>
  <c r="BC1498" i="2"/>
  <c r="BB1498" i="2"/>
  <c r="BA1498" i="2"/>
  <c r="AZ1498" i="2"/>
  <c r="AY1498" i="2"/>
  <c r="AX1498" i="2"/>
  <c r="AW1498" i="2"/>
  <c r="AV1498" i="2"/>
  <c r="AU1498" i="2"/>
  <c r="AT1498" i="2"/>
  <c r="AS1498" i="2"/>
  <c r="AR1498" i="2"/>
  <c r="AQ1498" i="2"/>
  <c r="AP1498" i="2"/>
  <c r="AN1498" i="2"/>
  <c r="BI1497" i="2"/>
  <c r="BH1497" i="2"/>
  <c r="BG1497" i="2"/>
  <c r="BF1497" i="2"/>
  <c r="BE1497" i="2"/>
  <c r="BD1497" i="2"/>
  <c r="BC1497" i="2"/>
  <c r="BB1497" i="2"/>
  <c r="BA1497" i="2"/>
  <c r="AZ1497" i="2"/>
  <c r="AY1497" i="2"/>
  <c r="AX1497" i="2"/>
  <c r="AW1497" i="2"/>
  <c r="AV1497" i="2"/>
  <c r="AU1497" i="2"/>
  <c r="AT1497" i="2"/>
  <c r="AS1497" i="2"/>
  <c r="AR1497" i="2"/>
  <c r="AQ1497" i="2"/>
  <c r="AP1497" i="2"/>
  <c r="AN1497" i="2"/>
  <c r="BI1496" i="2"/>
  <c r="BH1496" i="2"/>
  <c r="BG1496" i="2"/>
  <c r="BF1496" i="2"/>
  <c r="BE1496" i="2"/>
  <c r="BD1496" i="2"/>
  <c r="BC1496" i="2"/>
  <c r="BB1496" i="2"/>
  <c r="BA1496" i="2"/>
  <c r="AZ1496" i="2"/>
  <c r="AY1496" i="2"/>
  <c r="AX1496" i="2"/>
  <c r="AW1496" i="2"/>
  <c r="AV1496" i="2"/>
  <c r="AU1496" i="2"/>
  <c r="AT1496" i="2"/>
  <c r="AS1496" i="2"/>
  <c r="AR1496" i="2"/>
  <c r="AQ1496" i="2"/>
  <c r="AP1496" i="2"/>
  <c r="AN1496" i="2"/>
  <c r="BI1495" i="2"/>
  <c r="BH1495" i="2"/>
  <c r="BG1495" i="2"/>
  <c r="BF1495" i="2"/>
  <c r="BE1495" i="2"/>
  <c r="BD1495" i="2"/>
  <c r="BC1495" i="2"/>
  <c r="BB1495" i="2"/>
  <c r="BA1495" i="2"/>
  <c r="AZ1495" i="2"/>
  <c r="AY1495" i="2"/>
  <c r="AX1495" i="2"/>
  <c r="AW1495" i="2"/>
  <c r="AV1495" i="2"/>
  <c r="AU1495" i="2"/>
  <c r="AT1495" i="2"/>
  <c r="AS1495" i="2"/>
  <c r="AR1495" i="2"/>
  <c r="AQ1495" i="2"/>
  <c r="AP1495" i="2"/>
  <c r="AN1495" i="2"/>
  <c r="BI1494" i="2"/>
  <c r="BH1494" i="2"/>
  <c r="BG1494" i="2"/>
  <c r="BF1494" i="2"/>
  <c r="BE1494" i="2"/>
  <c r="BD1494" i="2"/>
  <c r="BC1494" i="2"/>
  <c r="BB1494" i="2"/>
  <c r="BA1494" i="2"/>
  <c r="AZ1494" i="2"/>
  <c r="AY1494" i="2"/>
  <c r="AX1494" i="2"/>
  <c r="AW1494" i="2"/>
  <c r="AV1494" i="2"/>
  <c r="AU1494" i="2"/>
  <c r="AT1494" i="2"/>
  <c r="AS1494" i="2"/>
  <c r="AR1494" i="2"/>
  <c r="AQ1494" i="2"/>
  <c r="AP1494" i="2"/>
  <c r="AN1494" i="2"/>
  <c r="BI1493" i="2"/>
  <c r="BH1493" i="2"/>
  <c r="BG1493" i="2"/>
  <c r="BF1493" i="2"/>
  <c r="BE1493" i="2"/>
  <c r="BD1493" i="2"/>
  <c r="BC1493" i="2"/>
  <c r="BB1493" i="2"/>
  <c r="BA1493" i="2"/>
  <c r="AZ1493" i="2"/>
  <c r="AY1493" i="2"/>
  <c r="AX1493" i="2"/>
  <c r="AW1493" i="2"/>
  <c r="AV1493" i="2"/>
  <c r="AU1493" i="2"/>
  <c r="AT1493" i="2"/>
  <c r="AS1493" i="2"/>
  <c r="AR1493" i="2"/>
  <c r="AQ1493" i="2"/>
  <c r="AP1493" i="2"/>
  <c r="AN1493" i="2"/>
  <c r="BI1492" i="2"/>
  <c r="BH1492" i="2"/>
  <c r="BG1492" i="2"/>
  <c r="BF1492" i="2"/>
  <c r="BE1492" i="2"/>
  <c r="BD1492" i="2"/>
  <c r="BC1492" i="2"/>
  <c r="BB1492" i="2"/>
  <c r="BA1492" i="2"/>
  <c r="AZ1492" i="2"/>
  <c r="AY1492" i="2"/>
  <c r="AX1492" i="2"/>
  <c r="AW1492" i="2"/>
  <c r="AV1492" i="2"/>
  <c r="AU1492" i="2"/>
  <c r="AT1492" i="2"/>
  <c r="AS1492" i="2"/>
  <c r="AR1492" i="2"/>
  <c r="AQ1492" i="2"/>
  <c r="AP1492" i="2"/>
  <c r="AN1492" i="2"/>
  <c r="BI1491" i="2"/>
  <c r="BH1491" i="2"/>
  <c r="BG1491" i="2"/>
  <c r="BF1491" i="2"/>
  <c r="BE1491" i="2"/>
  <c r="BD1491" i="2"/>
  <c r="BC1491" i="2"/>
  <c r="BB1491" i="2"/>
  <c r="BA1491" i="2"/>
  <c r="AZ1491" i="2"/>
  <c r="AY1491" i="2"/>
  <c r="AX1491" i="2"/>
  <c r="AW1491" i="2"/>
  <c r="AV1491" i="2"/>
  <c r="AU1491" i="2"/>
  <c r="AT1491" i="2"/>
  <c r="AS1491" i="2"/>
  <c r="AR1491" i="2"/>
  <c r="AQ1491" i="2"/>
  <c r="AP1491" i="2"/>
  <c r="AN1491" i="2"/>
  <c r="BI1490" i="2"/>
  <c r="BH1490" i="2"/>
  <c r="BG1490" i="2"/>
  <c r="BF1490" i="2"/>
  <c r="BE1490" i="2"/>
  <c r="BD1490" i="2"/>
  <c r="BC1490" i="2"/>
  <c r="BB1490" i="2"/>
  <c r="BA1490" i="2"/>
  <c r="AZ1490" i="2"/>
  <c r="AY1490" i="2"/>
  <c r="AX1490" i="2"/>
  <c r="AW1490" i="2"/>
  <c r="AV1490" i="2"/>
  <c r="AU1490" i="2"/>
  <c r="AT1490" i="2"/>
  <c r="AS1490" i="2"/>
  <c r="AR1490" i="2"/>
  <c r="AQ1490" i="2"/>
  <c r="AP1490" i="2"/>
  <c r="AN1490" i="2"/>
  <c r="BI1489" i="2"/>
  <c r="BH1489" i="2"/>
  <c r="BG1489" i="2"/>
  <c r="BF1489" i="2"/>
  <c r="BE1489" i="2"/>
  <c r="BD1489" i="2"/>
  <c r="BC1489" i="2"/>
  <c r="BB1489" i="2"/>
  <c r="BA1489" i="2"/>
  <c r="AZ1489" i="2"/>
  <c r="AY1489" i="2"/>
  <c r="AX1489" i="2"/>
  <c r="AW1489" i="2"/>
  <c r="AV1489" i="2"/>
  <c r="AU1489" i="2"/>
  <c r="AT1489" i="2"/>
  <c r="AS1489" i="2"/>
  <c r="AR1489" i="2"/>
  <c r="AQ1489" i="2"/>
  <c r="AP1489" i="2"/>
  <c r="AN1489" i="2"/>
  <c r="BI1488" i="2"/>
  <c r="BH1488" i="2"/>
  <c r="BG1488" i="2"/>
  <c r="BF1488" i="2"/>
  <c r="BE1488" i="2"/>
  <c r="BD1488" i="2"/>
  <c r="BC1488" i="2"/>
  <c r="BB1488" i="2"/>
  <c r="BA1488" i="2"/>
  <c r="AZ1488" i="2"/>
  <c r="AY1488" i="2"/>
  <c r="AX1488" i="2"/>
  <c r="AW1488" i="2"/>
  <c r="AV1488" i="2"/>
  <c r="AU1488" i="2"/>
  <c r="AT1488" i="2"/>
  <c r="AS1488" i="2"/>
  <c r="AR1488" i="2"/>
  <c r="AQ1488" i="2"/>
  <c r="AP1488" i="2"/>
  <c r="AN1488" i="2"/>
  <c r="BI1487" i="2"/>
  <c r="BH1487" i="2"/>
  <c r="BG1487" i="2"/>
  <c r="BF1487" i="2"/>
  <c r="BE1487" i="2"/>
  <c r="BD1487" i="2"/>
  <c r="BC1487" i="2"/>
  <c r="BB1487" i="2"/>
  <c r="BA1487" i="2"/>
  <c r="AZ1487" i="2"/>
  <c r="AY1487" i="2"/>
  <c r="AX1487" i="2"/>
  <c r="AW1487" i="2"/>
  <c r="AV1487" i="2"/>
  <c r="AU1487" i="2"/>
  <c r="AT1487" i="2"/>
  <c r="AS1487" i="2"/>
  <c r="AR1487" i="2"/>
  <c r="AQ1487" i="2"/>
  <c r="AP1487" i="2"/>
  <c r="AN1487" i="2"/>
  <c r="BI1486" i="2"/>
  <c r="BH1486" i="2"/>
  <c r="BG1486" i="2"/>
  <c r="BF1486" i="2"/>
  <c r="BE1486" i="2"/>
  <c r="BD1486" i="2"/>
  <c r="BC1486" i="2"/>
  <c r="BB1486" i="2"/>
  <c r="BA1486" i="2"/>
  <c r="AZ1486" i="2"/>
  <c r="AY1486" i="2"/>
  <c r="AX1486" i="2"/>
  <c r="AW1486" i="2"/>
  <c r="AV1486" i="2"/>
  <c r="AU1486" i="2"/>
  <c r="AT1486" i="2"/>
  <c r="AS1486" i="2"/>
  <c r="AR1486" i="2"/>
  <c r="AQ1486" i="2"/>
  <c r="AP1486" i="2"/>
  <c r="AN1486" i="2"/>
  <c r="BI1485" i="2"/>
  <c r="BH1485" i="2"/>
  <c r="BG1485" i="2"/>
  <c r="BF1485" i="2"/>
  <c r="BE1485" i="2"/>
  <c r="BD1485" i="2"/>
  <c r="BC1485" i="2"/>
  <c r="BB1485" i="2"/>
  <c r="BA1485" i="2"/>
  <c r="AZ1485" i="2"/>
  <c r="AY1485" i="2"/>
  <c r="AX1485" i="2"/>
  <c r="AW1485" i="2"/>
  <c r="AV1485" i="2"/>
  <c r="AU1485" i="2"/>
  <c r="AT1485" i="2"/>
  <c r="AS1485" i="2"/>
  <c r="AR1485" i="2"/>
  <c r="AQ1485" i="2"/>
  <c r="AP1485" i="2"/>
  <c r="AN1485" i="2"/>
  <c r="BI1484" i="2"/>
  <c r="BH1484" i="2"/>
  <c r="BG1484" i="2"/>
  <c r="BF1484" i="2"/>
  <c r="BE1484" i="2"/>
  <c r="BD1484" i="2"/>
  <c r="BC1484" i="2"/>
  <c r="BB1484" i="2"/>
  <c r="BA1484" i="2"/>
  <c r="AZ1484" i="2"/>
  <c r="AY1484" i="2"/>
  <c r="AX1484" i="2"/>
  <c r="AW1484" i="2"/>
  <c r="AV1484" i="2"/>
  <c r="AU1484" i="2"/>
  <c r="AT1484" i="2"/>
  <c r="AS1484" i="2"/>
  <c r="AR1484" i="2"/>
  <c r="AQ1484" i="2"/>
  <c r="AP1484" i="2"/>
  <c r="AN1484" i="2"/>
  <c r="BI1483" i="2"/>
  <c r="BH1483" i="2"/>
  <c r="BG1483" i="2"/>
  <c r="BF1483" i="2"/>
  <c r="BE1483" i="2"/>
  <c r="BD1483" i="2"/>
  <c r="BC1483" i="2"/>
  <c r="BB1483" i="2"/>
  <c r="BA1483" i="2"/>
  <c r="AZ1483" i="2"/>
  <c r="AY1483" i="2"/>
  <c r="AX1483" i="2"/>
  <c r="AW1483" i="2"/>
  <c r="AV1483" i="2"/>
  <c r="AU1483" i="2"/>
  <c r="AT1483" i="2"/>
  <c r="AS1483" i="2"/>
  <c r="AR1483" i="2"/>
  <c r="AQ1483" i="2"/>
  <c r="AP1483" i="2"/>
  <c r="AN1483" i="2"/>
  <c r="BI1482" i="2"/>
  <c r="BH1482" i="2"/>
  <c r="BG1482" i="2"/>
  <c r="BF1482" i="2"/>
  <c r="BE1482" i="2"/>
  <c r="BD1482" i="2"/>
  <c r="BC1482" i="2"/>
  <c r="BB1482" i="2"/>
  <c r="BA1482" i="2"/>
  <c r="AZ1482" i="2"/>
  <c r="AY1482" i="2"/>
  <c r="AX1482" i="2"/>
  <c r="AW1482" i="2"/>
  <c r="AV1482" i="2"/>
  <c r="AU1482" i="2"/>
  <c r="AT1482" i="2"/>
  <c r="AS1482" i="2"/>
  <c r="AR1482" i="2"/>
  <c r="AQ1482" i="2"/>
  <c r="AP1482" i="2"/>
  <c r="AN1482" i="2"/>
  <c r="BI1481" i="2"/>
  <c r="BH1481" i="2"/>
  <c r="BG1481" i="2"/>
  <c r="BF1481" i="2"/>
  <c r="BE1481" i="2"/>
  <c r="BD1481" i="2"/>
  <c r="BC1481" i="2"/>
  <c r="BB1481" i="2"/>
  <c r="BA1481" i="2"/>
  <c r="AZ1481" i="2"/>
  <c r="AY1481" i="2"/>
  <c r="AX1481" i="2"/>
  <c r="AW1481" i="2"/>
  <c r="AV1481" i="2"/>
  <c r="AU1481" i="2"/>
  <c r="AT1481" i="2"/>
  <c r="AS1481" i="2"/>
  <c r="AR1481" i="2"/>
  <c r="AQ1481" i="2"/>
  <c r="AP1481" i="2"/>
  <c r="AN1481" i="2"/>
  <c r="BI1480" i="2"/>
  <c r="BH1480" i="2"/>
  <c r="BG1480" i="2"/>
  <c r="BF1480" i="2"/>
  <c r="BE1480" i="2"/>
  <c r="BD1480" i="2"/>
  <c r="BC1480" i="2"/>
  <c r="BB1480" i="2"/>
  <c r="BA1480" i="2"/>
  <c r="AZ1480" i="2"/>
  <c r="AY1480" i="2"/>
  <c r="AX1480" i="2"/>
  <c r="AW1480" i="2"/>
  <c r="AV1480" i="2"/>
  <c r="AU1480" i="2"/>
  <c r="AT1480" i="2"/>
  <c r="AS1480" i="2"/>
  <c r="AR1480" i="2"/>
  <c r="AQ1480" i="2"/>
  <c r="AP1480" i="2"/>
  <c r="AN1480" i="2"/>
  <c r="BI1479" i="2"/>
  <c r="BH1479" i="2"/>
  <c r="BG1479" i="2"/>
  <c r="BF1479" i="2"/>
  <c r="BE1479" i="2"/>
  <c r="BD1479" i="2"/>
  <c r="BC1479" i="2"/>
  <c r="BB1479" i="2"/>
  <c r="BA1479" i="2"/>
  <c r="AZ1479" i="2"/>
  <c r="AY1479" i="2"/>
  <c r="AX1479" i="2"/>
  <c r="AW1479" i="2"/>
  <c r="AV1479" i="2"/>
  <c r="AU1479" i="2"/>
  <c r="AT1479" i="2"/>
  <c r="AS1479" i="2"/>
  <c r="AR1479" i="2"/>
  <c r="AQ1479" i="2"/>
  <c r="AP1479" i="2"/>
  <c r="AN1479" i="2"/>
  <c r="BI1478" i="2"/>
  <c r="BH1478" i="2"/>
  <c r="BG1478" i="2"/>
  <c r="BF1478" i="2"/>
  <c r="BE1478" i="2"/>
  <c r="BD1478" i="2"/>
  <c r="BC1478" i="2"/>
  <c r="BB1478" i="2"/>
  <c r="BA1478" i="2"/>
  <c r="AZ1478" i="2"/>
  <c r="AY1478" i="2"/>
  <c r="AX1478" i="2"/>
  <c r="AW1478" i="2"/>
  <c r="AV1478" i="2"/>
  <c r="AU1478" i="2"/>
  <c r="AT1478" i="2"/>
  <c r="AS1478" i="2"/>
  <c r="AR1478" i="2"/>
  <c r="AQ1478" i="2"/>
  <c r="AP1478" i="2"/>
  <c r="AN1478" i="2"/>
  <c r="BI1477" i="2"/>
  <c r="BH1477" i="2"/>
  <c r="BG1477" i="2"/>
  <c r="BF1477" i="2"/>
  <c r="BE1477" i="2"/>
  <c r="BD1477" i="2"/>
  <c r="BC1477" i="2"/>
  <c r="BB1477" i="2"/>
  <c r="BA1477" i="2"/>
  <c r="AZ1477" i="2"/>
  <c r="AY1477" i="2"/>
  <c r="AX1477" i="2"/>
  <c r="AW1477" i="2"/>
  <c r="AV1477" i="2"/>
  <c r="AU1477" i="2"/>
  <c r="AT1477" i="2"/>
  <c r="AS1477" i="2"/>
  <c r="AR1477" i="2"/>
  <c r="AQ1477" i="2"/>
  <c r="AP1477" i="2"/>
  <c r="AN1477" i="2"/>
  <c r="BI1476" i="2"/>
  <c r="BH1476" i="2"/>
  <c r="BG1476" i="2"/>
  <c r="BF1476" i="2"/>
  <c r="BE1476" i="2"/>
  <c r="BD1476" i="2"/>
  <c r="BC1476" i="2"/>
  <c r="BB1476" i="2"/>
  <c r="BA1476" i="2"/>
  <c r="AZ1476" i="2"/>
  <c r="AY1476" i="2"/>
  <c r="AX1476" i="2"/>
  <c r="AW1476" i="2"/>
  <c r="AV1476" i="2"/>
  <c r="AU1476" i="2"/>
  <c r="AT1476" i="2"/>
  <c r="AS1476" i="2"/>
  <c r="AR1476" i="2"/>
  <c r="AQ1476" i="2"/>
  <c r="AP1476" i="2"/>
  <c r="AN1476" i="2"/>
  <c r="BI1475" i="2"/>
  <c r="BH1475" i="2"/>
  <c r="BG1475" i="2"/>
  <c r="BF1475" i="2"/>
  <c r="BE1475" i="2"/>
  <c r="BD1475" i="2"/>
  <c r="BC1475" i="2"/>
  <c r="BB1475" i="2"/>
  <c r="BA1475" i="2"/>
  <c r="AZ1475" i="2"/>
  <c r="AY1475" i="2"/>
  <c r="AX1475" i="2"/>
  <c r="AW1475" i="2"/>
  <c r="AV1475" i="2"/>
  <c r="AU1475" i="2"/>
  <c r="AT1475" i="2"/>
  <c r="AS1475" i="2"/>
  <c r="AR1475" i="2"/>
  <c r="AQ1475" i="2"/>
  <c r="AP1475" i="2"/>
  <c r="AN1475" i="2"/>
  <c r="BI1474" i="2"/>
  <c r="BH1474" i="2"/>
  <c r="BG1474" i="2"/>
  <c r="BF1474" i="2"/>
  <c r="BE1474" i="2"/>
  <c r="BD1474" i="2"/>
  <c r="BC1474" i="2"/>
  <c r="BB1474" i="2"/>
  <c r="BA1474" i="2"/>
  <c r="AZ1474" i="2"/>
  <c r="AY1474" i="2"/>
  <c r="AX1474" i="2"/>
  <c r="AW1474" i="2"/>
  <c r="AV1474" i="2"/>
  <c r="AU1474" i="2"/>
  <c r="AT1474" i="2"/>
  <c r="AS1474" i="2"/>
  <c r="AR1474" i="2"/>
  <c r="AQ1474" i="2"/>
  <c r="AP1474" i="2"/>
  <c r="AN1474" i="2"/>
  <c r="BI1473" i="2"/>
  <c r="BH1473" i="2"/>
  <c r="BG1473" i="2"/>
  <c r="BF1473" i="2"/>
  <c r="BE1473" i="2"/>
  <c r="BD1473" i="2"/>
  <c r="BC1473" i="2"/>
  <c r="BB1473" i="2"/>
  <c r="BA1473" i="2"/>
  <c r="AZ1473" i="2"/>
  <c r="AY1473" i="2"/>
  <c r="AX1473" i="2"/>
  <c r="AW1473" i="2"/>
  <c r="AV1473" i="2"/>
  <c r="AU1473" i="2"/>
  <c r="AT1473" i="2"/>
  <c r="AS1473" i="2"/>
  <c r="AR1473" i="2"/>
  <c r="AQ1473" i="2"/>
  <c r="AP1473" i="2"/>
  <c r="AN1473" i="2"/>
  <c r="BI1472" i="2"/>
  <c r="BH1472" i="2"/>
  <c r="BG1472" i="2"/>
  <c r="BF1472" i="2"/>
  <c r="BE1472" i="2"/>
  <c r="BD1472" i="2"/>
  <c r="BC1472" i="2"/>
  <c r="BB1472" i="2"/>
  <c r="BA1472" i="2"/>
  <c r="AZ1472" i="2"/>
  <c r="AY1472" i="2"/>
  <c r="AX1472" i="2"/>
  <c r="AW1472" i="2"/>
  <c r="AV1472" i="2"/>
  <c r="AU1472" i="2"/>
  <c r="AT1472" i="2"/>
  <c r="AS1472" i="2"/>
  <c r="AR1472" i="2"/>
  <c r="AQ1472" i="2"/>
  <c r="AP1472" i="2"/>
  <c r="AN1472" i="2"/>
  <c r="BI1471" i="2"/>
  <c r="BH1471" i="2"/>
  <c r="BG1471" i="2"/>
  <c r="BF1471" i="2"/>
  <c r="BE1471" i="2"/>
  <c r="BD1471" i="2"/>
  <c r="BC1471" i="2"/>
  <c r="BB1471" i="2"/>
  <c r="BA1471" i="2"/>
  <c r="AZ1471" i="2"/>
  <c r="AY1471" i="2"/>
  <c r="AX1471" i="2"/>
  <c r="AW1471" i="2"/>
  <c r="AV1471" i="2"/>
  <c r="AU1471" i="2"/>
  <c r="AT1471" i="2"/>
  <c r="AS1471" i="2"/>
  <c r="AR1471" i="2"/>
  <c r="AQ1471" i="2"/>
  <c r="AP1471" i="2"/>
  <c r="AN1471" i="2"/>
  <c r="BI1470" i="2"/>
  <c r="BH1470" i="2"/>
  <c r="BG1470" i="2"/>
  <c r="BF1470" i="2"/>
  <c r="BE1470" i="2"/>
  <c r="BD1470" i="2"/>
  <c r="BC1470" i="2"/>
  <c r="BB1470" i="2"/>
  <c r="BA1470" i="2"/>
  <c r="AZ1470" i="2"/>
  <c r="AY1470" i="2"/>
  <c r="AX1470" i="2"/>
  <c r="AW1470" i="2"/>
  <c r="AV1470" i="2"/>
  <c r="AU1470" i="2"/>
  <c r="AT1470" i="2"/>
  <c r="AS1470" i="2"/>
  <c r="AR1470" i="2"/>
  <c r="AQ1470" i="2"/>
  <c r="AP1470" i="2"/>
  <c r="AN1470" i="2"/>
  <c r="BI1469" i="2"/>
  <c r="BH1469" i="2"/>
  <c r="BG1469" i="2"/>
  <c r="BF1469" i="2"/>
  <c r="BE1469" i="2"/>
  <c r="BD1469" i="2"/>
  <c r="BC1469" i="2"/>
  <c r="BB1469" i="2"/>
  <c r="BA1469" i="2"/>
  <c r="AZ1469" i="2"/>
  <c r="AY1469" i="2"/>
  <c r="AX1469" i="2"/>
  <c r="AW1469" i="2"/>
  <c r="AV1469" i="2"/>
  <c r="AU1469" i="2"/>
  <c r="AT1469" i="2"/>
  <c r="AS1469" i="2"/>
  <c r="AR1469" i="2"/>
  <c r="AQ1469" i="2"/>
  <c r="AP1469" i="2"/>
  <c r="AN1469" i="2"/>
  <c r="BI1468" i="2"/>
  <c r="BH1468" i="2"/>
  <c r="BG1468" i="2"/>
  <c r="BF1468" i="2"/>
  <c r="BE1468" i="2"/>
  <c r="BD1468" i="2"/>
  <c r="BC1468" i="2"/>
  <c r="BB1468" i="2"/>
  <c r="BA1468" i="2"/>
  <c r="AZ1468" i="2"/>
  <c r="AY1468" i="2"/>
  <c r="AX1468" i="2"/>
  <c r="AW1468" i="2"/>
  <c r="AV1468" i="2"/>
  <c r="AU1468" i="2"/>
  <c r="AT1468" i="2"/>
  <c r="AS1468" i="2"/>
  <c r="AR1468" i="2"/>
  <c r="AQ1468" i="2"/>
  <c r="AP1468" i="2"/>
  <c r="AN1468" i="2"/>
  <c r="BI1467" i="2"/>
  <c r="BH1467" i="2"/>
  <c r="BG1467" i="2"/>
  <c r="BF1467" i="2"/>
  <c r="BE1467" i="2"/>
  <c r="BD1467" i="2"/>
  <c r="BC1467" i="2"/>
  <c r="BB1467" i="2"/>
  <c r="BA1467" i="2"/>
  <c r="AZ1467" i="2"/>
  <c r="AY1467" i="2"/>
  <c r="AX1467" i="2"/>
  <c r="AW1467" i="2"/>
  <c r="AV1467" i="2"/>
  <c r="AU1467" i="2"/>
  <c r="AT1467" i="2"/>
  <c r="AS1467" i="2"/>
  <c r="AR1467" i="2"/>
  <c r="AQ1467" i="2"/>
  <c r="AP1467" i="2"/>
  <c r="AN1467" i="2"/>
  <c r="BI1466" i="2"/>
  <c r="BH1466" i="2"/>
  <c r="BG1466" i="2"/>
  <c r="BF1466" i="2"/>
  <c r="BE1466" i="2"/>
  <c r="BD1466" i="2"/>
  <c r="BC1466" i="2"/>
  <c r="BB1466" i="2"/>
  <c r="BA1466" i="2"/>
  <c r="AZ1466" i="2"/>
  <c r="AY1466" i="2"/>
  <c r="AX1466" i="2"/>
  <c r="AW1466" i="2"/>
  <c r="AV1466" i="2"/>
  <c r="AU1466" i="2"/>
  <c r="AT1466" i="2"/>
  <c r="AS1466" i="2"/>
  <c r="AR1466" i="2"/>
  <c r="AQ1466" i="2"/>
  <c r="AP1466" i="2"/>
  <c r="AN1466" i="2"/>
  <c r="BI1465" i="2"/>
  <c r="BH1465" i="2"/>
  <c r="BG1465" i="2"/>
  <c r="BF1465" i="2"/>
  <c r="BE1465" i="2"/>
  <c r="BD1465" i="2"/>
  <c r="BC1465" i="2"/>
  <c r="BB1465" i="2"/>
  <c r="BA1465" i="2"/>
  <c r="AZ1465" i="2"/>
  <c r="AY1465" i="2"/>
  <c r="AX1465" i="2"/>
  <c r="AW1465" i="2"/>
  <c r="AV1465" i="2"/>
  <c r="AU1465" i="2"/>
  <c r="AT1465" i="2"/>
  <c r="AS1465" i="2"/>
  <c r="AR1465" i="2"/>
  <c r="AQ1465" i="2"/>
  <c r="AP1465" i="2"/>
  <c r="AN1465" i="2"/>
  <c r="BI1464" i="2"/>
  <c r="BH1464" i="2"/>
  <c r="BG1464" i="2"/>
  <c r="BF1464" i="2"/>
  <c r="BE1464" i="2"/>
  <c r="BD1464" i="2"/>
  <c r="BC1464" i="2"/>
  <c r="BB1464" i="2"/>
  <c r="BA1464" i="2"/>
  <c r="AZ1464" i="2"/>
  <c r="AY1464" i="2"/>
  <c r="AX1464" i="2"/>
  <c r="AW1464" i="2"/>
  <c r="AV1464" i="2"/>
  <c r="AU1464" i="2"/>
  <c r="AT1464" i="2"/>
  <c r="AS1464" i="2"/>
  <c r="AR1464" i="2"/>
  <c r="AQ1464" i="2"/>
  <c r="AP1464" i="2"/>
  <c r="AN1464" i="2"/>
  <c r="BI1463" i="2"/>
  <c r="BH1463" i="2"/>
  <c r="BG1463" i="2"/>
  <c r="BF1463" i="2"/>
  <c r="BE1463" i="2"/>
  <c r="BD1463" i="2"/>
  <c r="BC1463" i="2"/>
  <c r="BB1463" i="2"/>
  <c r="BA1463" i="2"/>
  <c r="AZ1463" i="2"/>
  <c r="AY1463" i="2"/>
  <c r="AX1463" i="2"/>
  <c r="AW1463" i="2"/>
  <c r="AV1463" i="2"/>
  <c r="AU1463" i="2"/>
  <c r="AT1463" i="2"/>
  <c r="AS1463" i="2"/>
  <c r="AR1463" i="2"/>
  <c r="AQ1463" i="2"/>
  <c r="AP1463" i="2"/>
  <c r="AN1463" i="2"/>
  <c r="BI1462" i="2"/>
  <c r="BH1462" i="2"/>
  <c r="BG1462" i="2"/>
  <c r="BF1462" i="2"/>
  <c r="BE1462" i="2"/>
  <c r="BD1462" i="2"/>
  <c r="BC1462" i="2"/>
  <c r="BB1462" i="2"/>
  <c r="BA1462" i="2"/>
  <c r="AZ1462" i="2"/>
  <c r="AY1462" i="2"/>
  <c r="AX1462" i="2"/>
  <c r="AW1462" i="2"/>
  <c r="AV1462" i="2"/>
  <c r="AU1462" i="2"/>
  <c r="AT1462" i="2"/>
  <c r="AS1462" i="2"/>
  <c r="AR1462" i="2"/>
  <c r="AQ1462" i="2"/>
  <c r="AP1462" i="2"/>
  <c r="AN1462" i="2"/>
  <c r="BI1461" i="2"/>
  <c r="BH1461" i="2"/>
  <c r="BG1461" i="2"/>
  <c r="BF1461" i="2"/>
  <c r="BE1461" i="2"/>
  <c r="BD1461" i="2"/>
  <c r="BC1461" i="2"/>
  <c r="BB1461" i="2"/>
  <c r="BA1461" i="2"/>
  <c r="AZ1461" i="2"/>
  <c r="AY1461" i="2"/>
  <c r="AX1461" i="2"/>
  <c r="AW1461" i="2"/>
  <c r="AV1461" i="2"/>
  <c r="AU1461" i="2"/>
  <c r="AT1461" i="2"/>
  <c r="AS1461" i="2"/>
  <c r="AR1461" i="2"/>
  <c r="AQ1461" i="2"/>
  <c r="AP1461" i="2"/>
  <c r="AN1461" i="2"/>
  <c r="BI1460" i="2"/>
  <c r="BH1460" i="2"/>
  <c r="BG1460" i="2"/>
  <c r="BF1460" i="2"/>
  <c r="BE1460" i="2"/>
  <c r="BD1460" i="2"/>
  <c r="BC1460" i="2"/>
  <c r="BB1460" i="2"/>
  <c r="BA1460" i="2"/>
  <c r="AZ1460" i="2"/>
  <c r="AY1460" i="2"/>
  <c r="AX1460" i="2"/>
  <c r="AW1460" i="2"/>
  <c r="AV1460" i="2"/>
  <c r="AU1460" i="2"/>
  <c r="AT1460" i="2"/>
  <c r="AS1460" i="2"/>
  <c r="AR1460" i="2"/>
  <c r="AQ1460" i="2"/>
  <c r="AP1460" i="2"/>
  <c r="AN1460" i="2"/>
  <c r="BI1459" i="2"/>
  <c r="BH1459" i="2"/>
  <c r="BG1459" i="2"/>
  <c r="BF1459" i="2"/>
  <c r="BE1459" i="2"/>
  <c r="BD1459" i="2"/>
  <c r="BC1459" i="2"/>
  <c r="BB1459" i="2"/>
  <c r="BA1459" i="2"/>
  <c r="AZ1459" i="2"/>
  <c r="AY1459" i="2"/>
  <c r="AX1459" i="2"/>
  <c r="AW1459" i="2"/>
  <c r="AV1459" i="2"/>
  <c r="AU1459" i="2"/>
  <c r="AT1459" i="2"/>
  <c r="AS1459" i="2"/>
  <c r="AR1459" i="2"/>
  <c r="AQ1459" i="2"/>
  <c r="AP1459" i="2"/>
  <c r="AN1459" i="2"/>
  <c r="BI1458" i="2"/>
  <c r="BH1458" i="2"/>
  <c r="BG1458" i="2"/>
  <c r="BF1458" i="2"/>
  <c r="BE1458" i="2"/>
  <c r="BD1458" i="2"/>
  <c r="BC1458" i="2"/>
  <c r="BB1458" i="2"/>
  <c r="BA1458" i="2"/>
  <c r="AZ1458" i="2"/>
  <c r="AY1458" i="2"/>
  <c r="AX1458" i="2"/>
  <c r="AW1458" i="2"/>
  <c r="AV1458" i="2"/>
  <c r="AU1458" i="2"/>
  <c r="AT1458" i="2"/>
  <c r="AS1458" i="2"/>
  <c r="AR1458" i="2"/>
  <c r="AQ1458" i="2"/>
  <c r="AP1458" i="2"/>
  <c r="AN1458" i="2"/>
  <c r="BI1457" i="2"/>
  <c r="BH1457" i="2"/>
  <c r="BG1457" i="2"/>
  <c r="BF1457" i="2"/>
  <c r="BE1457" i="2"/>
  <c r="BD1457" i="2"/>
  <c r="BC1457" i="2"/>
  <c r="BB1457" i="2"/>
  <c r="BA1457" i="2"/>
  <c r="AZ1457" i="2"/>
  <c r="AY1457" i="2"/>
  <c r="AX1457" i="2"/>
  <c r="AW1457" i="2"/>
  <c r="AV1457" i="2"/>
  <c r="AU1457" i="2"/>
  <c r="AT1457" i="2"/>
  <c r="AS1457" i="2"/>
  <c r="AR1457" i="2"/>
  <c r="AQ1457" i="2"/>
  <c r="AP1457" i="2"/>
  <c r="AN1457" i="2"/>
  <c r="BI1456" i="2"/>
  <c r="BH1456" i="2"/>
  <c r="BG1456" i="2"/>
  <c r="BF1456" i="2"/>
  <c r="BE1456" i="2"/>
  <c r="BD1456" i="2"/>
  <c r="BC1456" i="2"/>
  <c r="BB1456" i="2"/>
  <c r="BA1456" i="2"/>
  <c r="AZ1456" i="2"/>
  <c r="AY1456" i="2"/>
  <c r="AX1456" i="2"/>
  <c r="AW1456" i="2"/>
  <c r="AV1456" i="2"/>
  <c r="AU1456" i="2"/>
  <c r="AT1456" i="2"/>
  <c r="AS1456" i="2"/>
  <c r="AR1456" i="2"/>
  <c r="AQ1456" i="2"/>
  <c r="AP1456" i="2"/>
  <c r="AN1456" i="2"/>
  <c r="BI1455" i="2"/>
  <c r="BH1455" i="2"/>
  <c r="BG1455" i="2"/>
  <c r="BF1455" i="2"/>
  <c r="BE1455" i="2"/>
  <c r="BD1455" i="2"/>
  <c r="BC1455" i="2"/>
  <c r="BB1455" i="2"/>
  <c r="BA1455" i="2"/>
  <c r="AZ1455" i="2"/>
  <c r="AY1455" i="2"/>
  <c r="AX1455" i="2"/>
  <c r="AW1455" i="2"/>
  <c r="AV1455" i="2"/>
  <c r="AU1455" i="2"/>
  <c r="AT1455" i="2"/>
  <c r="AS1455" i="2"/>
  <c r="AR1455" i="2"/>
  <c r="AQ1455" i="2"/>
  <c r="AP1455" i="2"/>
  <c r="AN1455" i="2"/>
  <c r="BI1454" i="2"/>
  <c r="BH1454" i="2"/>
  <c r="BG1454" i="2"/>
  <c r="BF1454" i="2"/>
  <c r="BE1454" i="2"/>
  <c r="BD1454" i="2"/>
  <c r="BC1454" i="2"/>
  <c r="BB1454" i="2"/>
  <c r="BA1454" i="2"/>
  <c r="AZ1454" i="2"/>
  <c r="AY1454" i="2"/>
  <c r="AX1454" i="2"/>
  <c r="AW1454" i="2"/>
  <c r="AV1454" i="2"/>
  <c r="AU1454" i="2"/>
  <c r="AT1454" i="2"/>
  <c r="AS1454" i="2"/>
  <c r="AR1454" i="2"/>
  <c r="AQ1454" i="2"/>
  <c r="AP1454" i="2"/>
  <c r="AN1454" i="2"/>
  <c r="BI1453" i="2"/>
  <c r="BH1453" i="2"/>
  <c r="BG1453" i="2"/>
  <c r="BF1453" i="2"/>
  <c r="BE1453" i="2"/>
  <c r="BD1453" i="2"/>
  <c r="BC1453" i="2"/>
  <c r="BB1453" i="2"/>
  <c r="BA1453" i="2"/>
  <c r="AZ1453" i="2"/>
  <c r="AY1453" i="2"/>
  <c r="AX1453" i="2"/>
  <c r="AW1453" i="2"/>
  <c r="AV1453" i="2"/>
  <c r="AU1453" i="2"/>
  <c r="AT1453" i="2"/>
  <c r="AS1453" i="2"/>
  <c r="AR1453" i="2"/>
  <c r="AQ1453" i="2"/>
  <c r="AP1453" i="2"/>
  <c r="AN1453" i="2"/>
  <c r="BI1452" i="2"/>
  <c r="BH1452" i="2"/>
  <c r="BG1452" i="2"/>
  <c r="BF1452" i="2"/>
  <c r="BE1452" i="2"/>
  <c r="BD1452" i="2"/>
  <c r="BC1452" i="2"/>
  <c r="BB1452" i="2"/>
  <c r="BA1452" i="2"/>
  <c r="AZ1452" i="2"/>
  <c r="AY1452" i="2"/>
  <c r="AX1452" i="2"/>
  <c r="AW1452" i="2"/>
  <c r="AV1452" i="2"/>
  <c r="AU1452" i="2"/>
  <c r="AT1452" i="2"/>
  <c r="AS1452" i="2"/>
  <c r="AR1452" i="2"/>
  <c r="AQ1452" i="2"/>
  <c r="AP1452" i="2"/>
  <c r="AN1452" i="2"/>
  <c r="BI1451" i="2"/>
  <c r="BH1451" i="2"/>
  <c r="BG1451" i="2"/>
  <c r="BF1451" i="2"/>
  <c r="BE1451" i="2"/>
  <c r="BD1451" i="2"/>
  <c r="BC1451" i="2"/>
  <c r="BB1451" i="2"/>
  <c r="BA1451" i="2"/>
  <c r="AZ1451" i="2"/>
  <c r="AY1451" i="2"/>
  <c r="AX1451" i="2"/>
  <c r="AW1451" i="2"/>
  <c r="AV1451" i="2"/>
  <c r="AU1451" i="2"/>
  <c r="AT1451" i="2"/>
  <c r="AS1451" i="2"/>
  <c r="AR1451" i="2"/>
  <c r="AQ1451" i="2"/>
  <c r="AP1451" i="2"/>
  <c r="AN1451" i="2"/>
  <c r="BI1450" i="2"/>
  <c r="BH1450" i="2"/>
  <c r="BG1450" i="2"/>
  <c r="BF1450" i="2"/>
  <c r="BE1450" i="2"/>
  <c r="BD1450" i="2"/>
  <c r="BC1450" i="2"/>
  <c r="BB1450" i="2"/>
  <c r="BA1450" i="2"/>
  <c r="AZ1450" i="2"/>
  <c r="AY1450" i="2"/>
  <c r="AX1450" i="2"/>
  <c r="AW1450" i="2"/>
  <c r="AV1450" i="2"/>
  <c r="AU1450" i="2"/>
  <c r="AT1450" i="2"/>
  <c r="AS1450" i="2"/>
  <c r="AR1450" i="2"/>
  <c r="AQ1450" i="2"/>
  <c r="AP1450" i="2"/>
  <c r="AN1450" i="2"/>
  <c r="BI1449" i="2"/>
  <c r="BH1449" i="2"/>
  <c r="BG1449" i="2"/>
  <c r="BF1449" i="2"/>
  <c r="BE1449" i="2"/>
  <c r="BD1449" i="2"/>
  <c r="BC1449" i="2"/>
  <c r="BB1449" i="2"/>
  <c r="BA1449" i="2"/>
  <c r="AZ1449" i="2"/>
  <c r="AY1449" i="2"/>
  <c r="AX1449" i="2"/>
  <c r="AW1449" i="2"/>
  <c r="AV1449" i="2"/>
  <c r="AU1449" i="2"/>
  <c r="AT1449" i="2"/>
  <c r="AS1449" i="2"/>
  <c r="AR1449" i="2"/>
  <c r="AQ1449" i="2"/>
  <c r="AP1449" i="2"/>
  <c r="AN1449" i="2"/>
  <c r="BI1448" i="2"/>
  <c r="BH1448" i="2"/>
  <c r="BG1448" i="2"/>
  <c r="BF1448" i="2"/>
  <c r="BE1448" i="2"/>
  <c r="BD1448" i="2"/>
  <c r="BC1448" i="2"/>
  <c r="BB1448" i="2"/>
  <c r="BA1448" i="2"/>
  <c r="AZ1448" i="2"/>
  <c r="AY1448" i="2"/>
  <c r="AX1448" i="2"/>
  <c r="AW1448" i="2"/>
  <c r="AV1448" i="2"/>
  <c r="AU1448" i="2"/>
  <c r="AT1448" i="2"/>
  <c r="AS1448" i="2"/>
  <c r="AR1448" i="2"/>
  <c r="AQ1448" i="2"/>
  <c r="AP1448" i="2"/>
  <c r="AN1448" i="2"/>
  <c r="BI1447" i="2"/>
  <c r="BH1447" i="2"/>
  <c r="BG1447" i="2"/>
  <c r="BF1447" i="2"/>
  <c r="BE1447" i="2"/>
  <c r="BD1447" i="2"/>
  <c r="BC1447" i="2"/>
  <c r="BB1447" i="2"/>
  <c r="BA1447" i="2"/>
  <c r="AZ1447" i="2"/>
  <c r="AY1447" i="2"/>
  <c r="AX1447" i="2"/>
  <c r="AW1447" i="2"/>
  <c r="AV1447" i="2"/>
  <c r="AU1447" i="2"/>
  <c r="AT1447" i="2"/>
  <c r="AS1447" i="2"/>
  <c r="AR1447" i="2"/>
  <c r="AQ1447" i="2"/>
  <c r="AP1447" i="2"/>
  <c r="AN1447" i="2"/>
  <c r="BI1446" i="2"/>
  <c r="BH1446" i="2"/>
  <c r="BG1446" i="2"/>
  <c r="BF1446" i="2"/>
  <c r="BE1446" i="2"/>
  <c r="BD1446" i="2"/>
  <c r="BC1446" i="2"/>
  <c r="BB1446" i="2"/>
  <c r="BA1446" i="2"/>
  <c r="AZ1446" i="2"/>
  <c r="AY1446" i="2"/>
  <c r="AX1446" i="2"/>
  <c r="AW1446" i="2"/>
  <c r="AV1446" i="2"/>
  <c r="AU1446" i="2"/>
  <c r="AT1446" i="2"/>
  <c r="AS1446" i="2"/>
  <c r="AR1446" i="2"/>
  <c r="AQ1446" i="2"/>
  <c r="AP1446" i="2"/>
  <c r="AN1446" i="2"/>
  <c r="BI1445" i="2"/>
  <c r="BH1445" i="2"/>
  <c r="BG1445" i="2"/>
  <c r="BF1445" i="2"/>
  <c r="BE1445" i="2"/>
  <c r="BD1445" i="2"/>
  <c r="BC1445" i="2"/>
  <c r="BB1445" i="2"/>
  <c r="BA1445" i="2"/>
  <c r="AZ1445" i="2"/>
  <c r="AY1445" i="2"/>
  <c r="AX1445" i="2"/>
  <c r="AW1445" i="2"/>
  <c r="AV1445" i="2"/>
  <c r="AU1445" i="2"/>
  <c r="AT1445" i="2"/>
  <c r="AS1445" i="2"/>
  <c r="AR1445" i="2"/>
  <c r="AQ1445" i="2"/>
  <c r="AP1445" i="2"/>
  <c r="AN1445" i="2"/>
  <c r="BI1444" i="2"/>
  <c r="BH1444" i="2"/>
  <c r="BG1444" i="2"/>
  <c r="BF1444" i="2"/>
  <c r="BE1444" i="2"/>
  <c r="BD1444" i="2"/>
  <c r="BC1444" i="2"/>
  <c r="BB1444" i="2"/>
  <c r="BA1444" i="2"/>
  <c r="AZ1444" i="2"/>
  <c r="AY1444" i="2"/>
  <c r="AX1444" i="2"/>
  <c r="AW1444" i="2"/>
  <c r="AV1444" i="2"/>
  <c r="AU1444" i="2"/>
  <c r="AT1444" i="2"/>
  <c r="AS1444" i="2"/>
  <c r="AR1444" i="2"/>
  <c r="AQ1444" i="2"/>
  <c r="AP1444" i="2"/>
  <c r="AN1444" i="2"/>
  <c r="BI1443" i="2"/>
  <c r="BH1443" i="2"/>
  <c r="BG1443" i="2"/>
  <c r="BF1443" i="2"/>
  <c r="BE1443" i="2"/>
  <c r="BD1443" i="2"/>
  <c r="BC1443" i="2"/>
  <c r="BB1443" i="2"/>
  <c r="BA1443" i="2"/>
  <c r="AZ1443" i="2"/>
  <c r="AY1443" i="2"/>
  <c r="AX1443" i="2"/>
  <c r="AW1443" i="2"/>
  <c r="AV1443" i="2"/>
  <c r="AU1443" i="2"/>
  <c r="AT1443" i="2"/>
  <c r="AS1443" i="2"/>
  <c r="AR1443" i="2"/>
  <c r="AQ1443" i="2"/>
  <c r="AP1443" i="2"/>
  <c r="AN1443" i="2"/>
  <c r="BI1442" i="2"/>
  <c r="BH1442" i="2"/>
  <c r="BG1442" i="2"/>
  <c r="BF1442" i="2"/>
  <c r="BE1442" i="2"/>
  <c r="BD1442" i="2"/>
  <c r="BC1442" i="2"/>
  <c r="BB1442" i="2"/>
  <c r="BA1442" i="2"/>
  <c r="AZ1442" i="2"/>
  <c r="AY1442" i="2"/>
  <c r="AX1442" i="2"/>
  <c r="AW1442" i="2"/>
  <c r="AV1442" i="2"/>
  <c r="AU1442" i="2"/>
  <c r="AT1442" i="2"/>
  <c r="AS1442" i="2"/>
  <c r="AR1442" i="2"/>
  <c r="AQ1442" i="2"/>
  <c r="AP1442" i="2"/>
  <c r="AN1442" i="2"/>
  <c r="BI1441" i="2"/>
  <c r="BH1441" i="2"/>
  <c r="BG1441" i="2"/>
  <c r="BF1441" i="2"/>
  <c r="BE1441" i="2"/>
  <c r="BD1441" i="2"/>
  <c r="BC1441" i="2"/>
  <c r="BB1441" i="2"/>
  <c r="BA1441" i="2"/>
  <c r="AZ1441" i="2"/>
  <c r="AY1441" i="2"/>
  <c r="AX1441" i="2"/>
  <c r="AW1441" i="2"/>
  <c r="AV1441" i="2"/>
  <c r="AU1441" i="2"/>
  <c r="AT1441" i="2"/>
  <c r="AS1441" i="2"/>
  <c r="AR1441" i="2"/>
  <c r="AQ1441" i="2"/>
  <c r="AP1441" i="2"/>
  <c r="AN1441" i="2"/>
  <c r="BI1440" i="2"/>
  <c r="BH1440" i="2"/>
  <c r="BG1440" i="2"/>
  <c r="BF1440" i="2"/>
  <c r="BE1440" i="2"/>
  <c r="BD1440" i="2"/>
  <c r="BC1440" i="2"/>
  <c r="BB1440" i="2"/>
  <c r="BA1440" i="2"/>
  <c r="AZ1440" i="2"/>
  <c r="AY1440" i="2"/>
  <c r="AX1440" i="2"/>
  <c r="AW1440" i="2"/>
  <c r="AV1440" i="2"/>
  <c r="AU1440" i="2"/>
  <c r="AT1440" i="2"/>
  <c r="AS1440" i="2"/>
  <c r="AR1440" i="2"/>
  <c r="AQ1440" i="2"/>
  <c r="AP1440" i="2"/>
  <c r="AN1440" i="2"/>
  <c r="BI1439" i="2"/>
  <c r="BH1439" i="2"/>
  <c r="BG1439" i="2"/>
  <c r="BF1439" i="2"/>
  <c r="BE1439" i="2"/>
  <c r="BD1439" i="2"/>
  <c r="BC1439" i="2"/>
  <c r="BB1439" i="2"/>
  <c r="BA1439" i="2"/>
  <c r="AZ1439" i="2"/>
  <c r="AY1439" i="2"/>
  <c r="AX1439" i="2"/>
  <c r="AW1439" i="2"/>
  <c r="AV1439" i="2"/>
  <c r="AU1439" i="2"/>
  <c r="AT1439" i="2"/>
  <c r="AS1439" i="2"/>
  <c r="AR1439" i="2"/>
  <c r="AQ1439" i="2"/>
  <c r="AP1439" i="2"/>
  <c r="AN1439" i="2"/>
  <c r="BI1438" i="2"/>
  <c r="BH1438" i="2"/>
  <c r="BG1438" i="2"/>
  <c r="BF1438" i="2"/>
  <c r="BE1438" i="2"/>
  <c r="BD1438" i="2"/>
  <c r="BC1438" i="2"/>
  <c r="BB1438" i="2"/>
  <c r="BA1438" i="2"/>
  <c r="AZ1438" i="2"/>
  <c r="AY1438" i="2"/>
  <c r="AX1438" i="2"/>
  <c r="AW1438" i="2"/>
  <c r="AV1438" i="2"/>
  <c r="AU1438" i="2"/>
  <c r="AT1438" i="2"/>
  <c r="AS1438" i="2"/>
  <c r="AR1438" i="2"/>
  <c r="AQ1438" i="2"/>
  <c r="AP1438" i="2"/>
  <c r="AN1438" i="2"/>
  <c r="BI1437" i="2"/>
  <c r="BH1437" i="2"/>
  <c r="BG1437" i="2"/>
  <c r="BF1437" i="2"/>
  <c r="BE1437" i="2"/>
  <c r="BD1437" i="2"/>
  <c r="BC1437" i="2"/>
  <c r="BB1437" i="2"/>
  <c r="BA1437" i="2"/>
  <c r="AZ1437" i="2"/>
  <c r="AY1437" i="2"/>
  <c r="AX1437" i="2"/>
  <c r="AW1437" i="2"/>
  <c r="AV1437" i="2"/>
  <c r="AU1437" i="2"/>
  <c r="AT1437" i="2"/>
  <c r="AS1437" i="2"/>
  <c r="AR1437" i="2"/>
  <c r="AQ1437" i="2"/>
  <c r="AP1437" i="2"/>
  <c r="AN1437" i="2"/>
  <c r="BI1436" i="2"/>
  <c r="BH1436" i="2"/>
  <c r="BG1436" i="2"/>
  <c r="BF1436" i="2"/>
  <c r="BE1436" i="2"/>
  <c r="BD1436" i="2"/>
  <c r="BC1436" i="2"/>
  <c r="BB1436" i="2"/>
  <c r="BA1436" i="2"/>
  <c r="AZ1436" i="2"/>
  <c r="AY1436" i="2"/>
  <c r="AX1436" i="2"/>
  <c r="AW1436" i="2"/>
  <c r="AV1436" i="2"/>
  <c r="AU1436" i="2"/>
  <c r="AT1436" i="2"/>
  <c r="AS1436" i="2"/>
  <c r="AR1436" i="2"/>
  <c r="AQ1436" i="2"/>
  <c r="AP1436" i="2"/>
  <c r="AN1436" i="2"/>
  <c r="BI1435" i="2"/>
  <c r="BH1435" i="2"/>
  <c r="BG1435" i="2"/>
  <c r="BF1435" i="2"/>
  <c r="BE1435" i="2"/>
  <c r="BD1435" i="2"/>
  <c r="BC1435" i="2"/>
  <c r="BB1435" i="2"/>
  <c r="BA1435" i="2"/>
  <c r="AZ1435" i="2"/>
  <c r="AY1435" i="2"/>
  <c r="AX1435" i="2"/>
  <c r="AW1435" i="2"/>
  <c r="AV1435" i="2"/>
  <c r="AU1435" i="2"/>
  <c r="AT1435" i="2"/>
  <c r="AS1435" i="2"/>
  <c r="AR1435" i="2"/>
  <c r="AQ1435" i="2"/>
  <c r="AP1435" i="2"/>
  <c r="AN1435" i="2"/>
  <c r="BI1434" i="2"/>
  <c r="BH1434" i="2"/>
  <c r="BG1434" i="2"/>
  <c r="BF1434" i="2"/>
  <c r="BE1434" i="2"/>
  <c r="BD1434" i="2"/>
  <c r="BC1434" i="2"/>
  <c r="BB1434" i="2"/>
  <c r="BA1434" i="2"/>
  <c r="AZ1434" i="2"/>
  <c r="AY1434" i="2"/>
  <c r="AX1434" i="2"/>
  <c r="AW1434" i="2"/>
  <c r="AV1434" i="2"/>
  <c r="AU1434" i="2"/>
  <c r="AT1434" i="2"/>
  <c r="AS1434" i="2"/>
  <c r="AR1434" i="2"/>
  <c r="AQ1434" i="2"/>
  <c r="AP1434" i="2"/>
  <c r="AN1434" i="2"/>
  <c r="BI1433" i="2"/>
  <c r="BH1433" i="2"/>
  <c r="BG1433" i="2"/>
  <c r="BF1433" i="2"/>
  <c r="BE1433" i="2"/>
  <c r="BD1433" i="2"/>
  <c r="BC1433" i="2"/>
  <c r="BB1433" i="2"/>
  <c r="BA1433" i="2"/>
  <c r="AZ1433" i="2"/>
  <c r="AY1433" i="2"/>
  <c r="AX1433" i="2"/>
  <c r="AW1433" i="2"/>
  <c r="AV1433" i="2"/>
  <c r="AU1433" i="2"/>
  <c r="AT1433" i="2"/>
  <c r="AS1433" i="2"/>
  <c r="AR1433" i="2"/>
  <c r="AQ1433" i="2"/>
  <c r="AP1433" i="2"/>
  <c r="AN1433" i="2"/>
  <c r="BI1432" i="2"/>
  <c r="BH1432" i="2"/>
  <c r="BG1432" i="2"/>
  <c r="BF1432" i="2"/>
  <c r="BE1432" i="2"/>
  <c r="BD1432" i="2"/>
  <c r="BC1432" i="2"/>
  <c r="BB1432" i="2"/>
  <c r="BA1432" i="2"/>
  <c r="AZ1432" i="2"/>
  <c r="AY1432" i="2"/>
  <c r="AX1432" i="2"/>
  <c r="AW1432" i="2"/>
  <c r="AV1432" i="2"/>
  <c r="AU1432" i="2"/>
  <c r="AT1432" i="2"/>
  <c r="AS1432" i="2"/>
  <c r="AR1432" i="2"/>
  <c r="AQ1432" i="2"/>
  <c r="AP1432" i="2"/>
  <c r="AN1432" i="2"/>
  <c r="BI1431" i="2"/>
  <c r="BH1431" i="2"/>
  <c r="BG1431" i="2"/>
  <c r="BF1431" i="2"/>
  <c r="BE1431" i="2"/>
  <c r="BD1431" i="2"/>
  <c r="BC1431" i="2"/>
  <c r="BB1431" i="2"/>
  <c r="BA1431" i="2"/>
  <c r="AZ1431" i="2"/>
  <c r="AY1431" i="2"/>
  <c r="AX1431" i="2"/>
  <c r="AW1431" i="2"/>
  <c r="AV1431" i="2"/>
  <c r="AU1431" i="2"/>
  <c r="AT1431" i="2"/>
  <c r="AS1431" i="2"/>
  <c r="AR1431" i="2"/>
  <c r="AQ1431" i="2"/>
  <c r="AP1431" i="2"/>
  <c r="AN1431" i="2"/>
  <c r="BI1430" i="2"/>
  <c r="BH1430" i="2"/>
  <c r="BG1430" i="2"/>
  <c r="BF1430" i="2"/>
  <c r="BE1430" i="2"/>
  <c r="BD1430" i="2"/>
  <c r="BC1430" i="2"/>
  <c r="BB1430" i="2"/>
  <c r="BA1430" i="2"/>
  <c r="AZ1430" i="2"/>
  <c r="AY1430" i="2"/>
  <c r="AX1430" i="2"/>
  <c r="AW1430" i="2"/>
  <c r="AV1430" i="2"/>
  <c r="AU1430" i="2"/>
  <c r="AT1430" i="2"/>
  <c r="AS1430" i="2"/>
  <c r="AR1430" i="2"/>
  <c r="AQ1430" i="2"/>
  <c r="AP1430" i="2"/>
  <c r="AN1430" i="2"/>
  <c r="BI1429" i="2"/>
  <c r="BH1429" i="2"/>
  <c r="BG1429" i="2"/>
  <c r="BF1429" i="2"/>
  <c r="BE1429" i="2"/>
  <c r="BD1429" i="2"/>
  <c r="BC1429" i="2"/>
  <c r="BB1429" i="2"/>
  <c r="BA1429" i="2"/>
  <c r="AZ1429" i="2"/>
  <c r="AY1429" i="2"/>
  <c r="AX1429" i="2"/>
  <c r="AW1429" i="2"/>
  <c r="AV1429" i="2"/>
  <c r="AU1429" i="2"/>
  <c r="AT1429" i="2"/>
  <c r="AS1429" i="2"/>
  <c r="AR1429" i="2"/>
  <c r="AQ1429" i="2"/>
  <c r="AP1429" i="2"/>
  <c r="AN1429" i="2"/>
  <c r="BI1428" i="2"/>
  <c r="BH1428" i="2"/>
  <c r="BG1428" i="2"/>
  <c r="BF1428" i="2"/>
  <c r="BE1428" i="2"/>
  <c r="BD1428" i="2"/>
  <c r="BC1428" i="2"/>
  <c r="BB1428" i="2"/>
  <c r="BA1428" i="2"/>
  <c r="AZ1428" i="2"/>
  <c r="AY1428" i="2"/>
  <c r="AX1428" i="2"/>
  <c r="AW1428" i="2"/>
  <c r="AV1428" i="2"/>
  <c r="AU1428" i="2"/>
  <c r="AT1428" i="2"/>
  <c r="AS1428" i="2"/>
  <c r="AR1428" i="2"/>
  <c r="AQ1428" i="2"/>
  <c r="AP1428" i="2"/>
  <c r="AN1428" i="2"/>
  <c r="BI1427" i="2"/>
  <c r="BH1427" i="2"/>
  <c r="BG1427" i="2"/>
  <c r="BF1427" i="2"/>
  <c r="BE1427" i="2"/>
  <c r="BD1427" i="2"/>
  <c r="BC1427" i="2"/>
  <c r="BB1427" i="2"/>
  <c r="BA1427" i="2"/>
  <c r="AZ1427" i="2"/>
  <c r="AY1427" i="2"/>
  <c r="AX1427" i="2"/>
  <c r="AW1427" i="2"/>
  <c r="AV1427" i="2"/>
  <c r="AU1427" i="2"/>
  <c r="AT1427" i="2"/>
  <c r="AS1427" i="2"/>
  <c r="AR1427" i="2"/>
  <c r="AQ1427" i="2"/>
  <c r="AP1427" i="2"/>
  <c r="AN1427" i="2"/>
  <c r="BI1426" i="2"/>
  <c r="BH1426" i="2"/>
  <c r="BG1426" i="2"/>
  <c r="BF1426" i="2"/>
  <c r="BE1426" i="2"/>
  <c r="BD1426" i="2"/>
  <c r="BC1426" i="2"/>
  <c r="BB1426" i="2"/>
  <c r="BA1426" i="2"/>
  <c r="AZ1426" i="2"/>
  <c r="AY1426" i="2"/>
  <c r="AX1426" i="2"/>
  <c r="AW1426" i="2"/>
  <c r="AV1426" i="2"/>
  <c r="AU1426" i="2"/>
  <c r="AT1426" i="2"/>
  <c r="AS1426" i="2"/>
  <c r="AR1426" i="2"/>
  <c r="AQ1426" i="2"/>
  <c r="AP1426" i="2"/>
  <c r="AN1426" i="2"/>
  <c r="BI1425" i="2"/>
  <c r="BH1425" i="2"/>
  <c r="BG1425" i="2"/>
  <c r="BF1425" i="2"/>
  <c r="BE1425" i="2"/>
  <c r="BD1425" i="2"/>
  <c r="BC1425" i="2"/>
  <c r="BB1425" i="2"/>
  <c r="BA1425" i="2"/>
  <c r="AZ1425" i="2"/>
  <c r="AY1425" i="2"/>
  <c r="AX1425" i="2"/>
  <c r="AW1425" i="2"/>
  <c r="AV1425" i="2"/>
  <c r="AU1425" i="2"/>
  <c r="AT1425" i="2"/>
  <c r="AS1425" i="2"/>
  <c r="AR1425" i="2"/>
  <c r="AQ1425" i="2"/>
  <c r="AP1425" i="2"/>
  <c r="AN1425" i="2"/>
  <c r="BI1424" i="2"/>
  <c r="BH1424" i="2"/>
  <c r="BG1424" i="2"/>
  <c r="BF1424" i="2"/>
  <c r="BE1424" i="2"/>
  <c r="BD1424" i="2"/>
  <c r="BC1424" i="2"/>
  <c r="BB1424" i="2"/>
  <c r="BA1424" i="2"/>
  <c r="AZ1424" i="2"/>
  <c r="AY1424" i="2"/>
  <c r="AX1424" i="2"/>
  <c r="AW1424" i="2"/>
  <c r="AV1424" i="2"/>
  <c r="AU1424" i="2"/>
  <c r="AT1424" i="2"/>
  <c r="AS1424" i="2"/>
  <c r="AR1424" i="2"/>
  <c r="AQ1424" i="2"/>
  <c r="AP1424" i="2"/>
  <c r="AN1424" i="2"/>
  <c r="BI1423" i="2"/>
  <c r="BH1423" i="2"/>
  <c r="BG1423" i="2"/>
  <c r="BF1423" i="2"/>
  <c r="BE1423" i="2"/>
  <c r="BD1423" i="2"/>
  <c r="BC1423" i="2"/>
  <c r="BB1423" i="2"/>
  <c r="BA1423" i="2"/>
  <c r="AZ1423" i="2"/>
  <c r="AY1423" i="2"/>
  <c r="AX1423" i="2"/>
  <c r="AW1423" i="2"/>
  <c r="AV1423" i="2"/>
  <c r="AU1423" i="2"/>
  <c r="AT1423" i="2"/>
  <c r="AS1423" i="2"/>
  <c r="AR1423" i="2"/>
  <c r="AQ1423" i="2"/>
  <c r="AP1423" i="2"/>
  <c r="AN1423" i="2"/>
  <c r="BI1422" i="2"/>
  <c r="BH1422" i="2"/>
  <c r="BG1422" i="2"/>
  <c r="BF1422" i="2"/>
  <c r="BE1422" i="2"/>
  <c r="BD1422" i="2"/>
  <c r="BC1422" i="2"/>
  <c r="BB1422" i="2"/>
  <c r="BA1422" i="2"/>
  <c r="AZ1422" i="2"/>
  <c r="AY1422" i="2"/>
  <c r="AX1422" i="2"/>
  <c r="AW1422" i="2"/>
  <c r="AV1422" i="2"/>
  <c r="AU1422" i="2"/>
  <c r="AT1422" i="2"/>
  <c r="AS1422" i="2"/>
  <c r="AR1422" i="2"/>
  <c r="AQ1422" i="2"/>
  <c r="AP1422" i="2"/>
  <c r="AN1422" i="2"/>
  <c r="BI1421" i="2"/>
  <c r="BH1421" i="2"/>
  <c r="BG1421" i="2"/>
  <c r="BF1421" i="2"/>
  <c r="BE1421" i="2"/>
  <c r="BD1421" i="2"/>
  <c r="BC1421" i="2"/>
  <c r="BB1421" i="2"/>
  <c r="BA1421" i="2"/>
  <c r="AZ1421" i="2"/>
  <c r="AY1421" i="2"/>
  <c r="AX1421" i="2"/>
  <c r="AW1421" i="2"/>
  <c r="AV1421" i="2"/>
  <c r="AU1421" i="2"/>
  <c r="AT1421" i="2"/>
  <c r="AS1421" i="2"/>
  <c r="AR1421" i="2"/>
  <c r="AQ1421" i="2"/>
  <c r="AP1421" i="2"/>
  <c r="AN1421" i="2"/>
  <c r="BI1420" i="2"/>
  <c r="BH1420" i="2"/>
  <c r="BG1420" i="2"/>
  <c r="BF1420" i="2"/>
  <c r="BE1420" i="2"/>
  <c r="BD1420" i="2"/>
  <c r="BC1420" i="2"/>
  <c r="BB1420" i="2"/>
  <c r="BA1420" i="2"/>
  <c r="AZ1420" i="2"/>
  <c r="AY1420" i="2"/>
  <c r="AX1420" i="2"/>
  <c r="AW1420" i="2"/>
  <c r="AV1420" i="2"/>
  <c r="AU1420" i="2"/>
  <c r="AT1420" i="2"/>
  <c r="AS1420" i="2"/>
  <c r="AR1420" i="2"/>
  <c r="AQ1420" i="2"/>
  <c r="AP1420" i="2"/>
  <c r="AN1420" i="2"/>
  <c r="BI1419" i="2"/>
  <c r="BH1419" i="2"/>
  <c r="BG1419" i="2"/>
  <c r="BF1419" i="2"/>
  <c r="BE1419" i="2"/>
  <c r="BD1419" i="2"/>
  <c r="BC1419" i="2"/>
  <c r="BB1419" i="2"/>
  <c r="BA1419" i="2"/>
  <c r="AZ1419" i="2"/>
  <c r="AY1419" i="2"/>
  <c r="AX1419" i="2"/>
  <c r="AW1419" i="2"/>
  <c r="AV1419" i="2"/>
  <c r="AU1419" i="2"/>
  <c r="AT1419" i="2"/>
  <c r="AS1419" i="2"/>
  <c r="AR1419" i="2"/>
  <c r="AQ1419" i="2"/>
  <c r="AP1419" i="2"/>
  <c r="AN1419" i="2"/>
  <c r="BI1418" i="2"/>
  <c r="BH1418" i="2"/>
  <c r="BG1418" i="2"/>
  <c r="BF1418" i="2"/>
  <c r="BE1418" i="2"/>
  <c r="BD1418" i="2"/>
  <c r="BC1418" i="2"/>
  <c r="BB1418" i="2"/>
  <c r="BA1418" i="2"/>
  <c r="AZ1418" i="2"/>
  <c r="AY1418" i="2"/>
  <c r="AX1418" i="2"/>
  <c r="AW1418" i="2"/>
  <c r="AV1418" i="2"/>
  <c r="AU1418" i="2"/>
  <c r="AT1418" i="2"/>
  <c r="AS1418" i="2"/>
  <c r="AR1418" i="2"/>
  <c r="AQ1418" i="2"/>
  <c r="AP1418" i="2"/>
  <c r="AN1418" i="2"/>
  <c r="BI1417" i="2"/>
  <c r="BH1417" i="2"/>
  <c r="BG1417" i="2"/>
  <c r="BF1417" i="2"/>
  <c r="BE1417" i="2"/>
  <c r="BD1417" i="2"/>
  <c r="BC1417" i="2"/>
  <c r="BB1417" i="2"/>
  <c r="BA1417" i="2"/>
  <c r="AZ1417" i="2"/>
  <c r="AY1417" i="2"/>
  <c r="AX1417" i="2"/>
  <c r="AW1417" i="2"/>
  <c r="AV1417" i="2"/>
  <c r="AU1417" i="2"/>
  <c r="AT1417" i="2"/>
  <c r="AS1417" i="2"/>
  <c r="AR1417" i="2"/>
  <c r="AQ1417" i="2"/>
  <c r="AP1417" i="2"/>
  <c r="AN1417" i="2"/>
  <c r="BI1416" i="2"/>
  <c r="BH1416" i="2"/>
  <c r="BG1416" i="2"/>
  <c r="BF1416" i="2"/>
  <c r="BE1416" i="2"/>
  <c r="BD1416" i="2"/>
  <c r="BC1416" i="2"/>
  <c r="BB1416" i="2"/>
  <c r="BA1416" i="2"/>
  <c r="AZ1416" i="2"/>
  <c r="AY1416" i="2"/>
  <c r="AX1416" i="2"/>
  <c r="AW1416" i="2"/>
  <c r="AV1416" i="2"/>
  <c r="AU1416" i="2"/>
  <c r="AT1416" i="2"/>
  <c r="AS1416" i="2"/>
  <c r="AR1416" i="2"/>
  <c r="AQ1416" i="2"/>
  <c r="AP1416" i="2"/>
  <c r="AN1416" i="2"/>
  <c r="BI1415" i="2"/>
  <c r="BH1415" i="2"/>
  <c r="BG1415" i="2"/>
  <c r="BF1415" i="2"/>
  <c r="BE1415" i="2"/>
  <c r="BD1415" i="2"/>
  <c r="BC1415" i="2"/>
  <c r="BB1415" i="2"/>
  <c r="BA1415" i="2"/>
  <c r="AZ1415" i="2"/>
  <c r="AY1415" i="2"/>
  <c r="AX1415" i="2"/>
  <c r="AW1415" i="2"/>
  <c r="AV1415" i="2"/>
  <c r="AU1415" i="2"/>
  <c r="AT1415" i="2"/>
  <c r="AS1415" i="2"/>
  <c r="AR1415" i="2"/>
  <c r="AQ1415" i="2"/>
  <c r="AP1415" i="2"/>
  <c r="AN1415" i="2"/>
  <c r="BI1414" i="2"/>
  <c r="BH1414" i="2"/>
  <c r="BG1414" i="2"/>
  <c r="BF1414" i="2"/>
  <c r="BE1414" i="2"/>
  <c r="BD1414" i="2"/>
  <c r="BC1414" i="2"/>
  <c r="BB1414" i="2"/>
  <c r="BA1414" i="2"/>
  <c r="AZ1414" i="2"/>
  <c r="AY1414" i="2"/>
  <c r="AX1414" i="2"/>
  <c r="AW1414" i="2"/>
  <c r="AV1414" i="2"/>
  <c r="AU1414" i="2"/>
  <c r="AT1414" i="2"/>
  <c r="AS1414" i="2"/>
  <c r="AR1414" i="2"/>
  <c r="AQ1414" i="2"/>
  <c r="AP1414" i="2"/>
  <c r="AN1414" i="2"/>
  <c r="BI1413" i="2"/>
  <c r="BH1413" i="2"/>
  <c r="BG1413" i="2"/>
  <c r="BF1413" i="2"/>
  <c r="BE1413" i="2"/>
  <c r="BD1413" i="2"/>
  <c r="BC1413" i="2"/>
  <c r="BB1413" i="2"/>
  <c r="BA1413" i="2"/>
  <c r="AZ1413" i="2"/>
  <c r="AY1413" i="2"/>
  <c r="AX1413" i="2"/>
  <c r="AW1413" i="2"/>
  <c r="AV1413" i="2"/>
  <c r="AU1413" i="2"/>
  <c r="AT1413" i="2"/>
  <c r="AS1413" i="2"/>
  <c r="AR1413" i="2"/>
  <c r="AQ1413" i="2"/>
  <c r="AP1413" i="2"/>
  <c r="AN1413" i="2"/>
  <c r="BI1412" i="2"/>
  <c r="BH1412" i="2"/>
  <c r="BG1412" i="2"/>
  <c r="BF1412" i="2"/>
  <c r="BE1412" i="2"/>
  <c r="BD1412" i="2"/>
  <c r="BC1412" i="2"/>
  <c r="BB1412" i="2"/>
  <c r="BA1412" i="2"/>
  <c r="AZ1412" i="2"/>
  <c r="AY1412" i="2"/>
  <c r="AX1412" i="2"/>
  <c r="AW1412" i="2"/>
  <c r="AV1412" i="2"/>
  <c r="AU1412" i="2"/>
  <c r="AT1412" i="2"/>
  <c r="AS1412" i="2"/>
  <c r="AR1412" i="2"/>
  <c r="AQ1412" i="2"/>
  <c r="AP1412" i="2"/>
  <c r="AN1412" i="2"/>
  <c r="BI1411" i="2"/>
  <c r="BH1411" i="2"/>
  <c r="BG1411" i="2"/>
  <c r="BF1411" i="2"/>
  <c r="BE1411" i="2"/>
  <c r="BD1411" i="2"/>
  <c r="BC1411" i="2"/>
  <c r="BB1411" i="2"/>
  <c r="BA1411" i="2"/>
  <c r="AZ1411" i="2"/>
  <c r="AY1411" i="2"/>
  <c r="AX1411" i="2"/>
  <c r="AW1411" i="2"/>
  <c r="AV1411" i="2"/>
  <c r="AU1411" i="2"/>
  <c r="AT1411" i="2"/>
  <c r="AS1411" i="2"/>
  <c r="AR1411" i="2"/>
  <c r="AQ1411" i="2"/>
  <c r="AP1411" i="2"/>
  <c r="AN1411" i="2"/>
  <c r="BI1410" i="2"/>
  <c r="BH1410" i="2"/>
  <c r="BG1410" i="2"/>
  <c r="BF1410" i="2"/>
  <c r="BE1410" i="2"/>
  <c r="BD1410" i="2"/>
  <c r="BC1410" i="2"/>
  <c r="BB1410" i="2"/>
  <c r="BA1410" i="2"/>
  <c r="AZ1410" i="2"/>
  <c r="AY1410" i="2"/>
  <c r="AX1410" i="2"/>
  <c r="AW1410" i="2"/>
  <c r="AV1410" i="2"/>
  <c r="AU1410" i="2"/>
  <c r="AT1410" i="2"/>
  <c r="AS1410" i="2"/>
  <c r="AR1410" i="2"/>
  <c r="AQ1410" i="2"/>
  <c r="AP1410" i="2"/>
  <c r="AN1410" i="2"/>
  <c r="BI1409" i="2"/>
  <c r="BH1409" i="2"/>
  <c r="BG1409" i="2"/>
  <c r="BF1409" i="2"/>
  <c r="BE1409" i="2"/>
  <c r="BD1409" i="2"/>
  <c r="BC1409" i="2"/>
  <c r="BB1409" i="2"/>
  <c r="BA1409" i="2"/>
  <c r="AZ1409" i="2"/>
  <c r="AY1409" i="2"/>
  <c r="AX1409" i="2"/>
  <c r="AW1409" i="2"/>
  <c r="AV1409" i="2"/>
  <c r="AU1409" i="2"/>
  <c r="AT1409" i="2"/>
  <c r="AS1409" i="2"/>
  <c r="AR1409" i="2"/>
  <c r="AQ1409" i="2"/>
  <c r="AP1409" i="2"/>
  <c r="AN1409" i="2"/>
  <c r="BI1408" i="2"/>
  <c r="BH1408" i="2"/>
  <c r="BG1408" i="2"/>
  <c r="BF1408" i="2"/>
  <c r="BE1408" i="2"/>
  <c r="BD1408" i="2"/>
  <c r="BC1408" i="2"/>
  <c r="BB1408" i="2"/>
  <c r="BA1408" i="2"/>
  <c r="AZ1408" i="2"/>
  <c r="AY1408" i="2"/>
  <c r="AX1408" i="2"/>
  <c r="AW1408" i="2"/>
  <c r="AV1408" i="2"/>
  <c r="AU1408" i="2"/>
  <c r="AT1408" i="2"/>
  <c r="AS1408" i="2"/>
  <c r="AR1408" i="2"/>
  <c r="AQ1408" i="2"/>
  <c r="AP1408" i="2"/>
  <c r="AN1408" i="2"/>
  <c r="BI1407" i="2"/>
  <c r="BH1407" i="2"/>
  <c r="BG1407" i="2"/>
  <c r="BF1407" i="2"/>
  <c r="BE1407" i="2"/>
  <c r="BD1407" i="2"/>
  <c r="BC1407" i="2"/>
  <c r="BB1407" i="2"/>
  <c r="BA1407" i="2"/>
  <c r="AZ1407" i="2"/>
  <c r="AY1407" i="2"/>
  <c r="AX1407" i="2"/>
  <c r="AW1407" i="2"/>
  <c r="AV1407" i="2"/>
  <c r="AU1407" i="2"/>
  <c r="AT1407" i="2"/>
  <c r="AS1407" i="2"/>
  <c r="AR1407" i="2"/>
  <c r="AQ1407" i="2"/>
  <c r="AP1407" i="2"/>
  <c r="AN1407" i="2"/>
  <c r="BI1406" i="2"/>
  <c r="BH1406" i="2"/>
  <c r="BG1406" i="2"/>
  <c r="BF1406" i="2"/>
  <c r="BE1406" i="2"/>
  <c r="BD1406" i="2"/>
  <c r="BC1406" i="2"/>
  <c r="BB1406" i="2"/>
  <c r="BA1406" i="2"/>
  <c r="AZ1406" i="2"/>
  <c r="AY1406" i="2"/>
  <c r="AX1406" i="2"/>
  <c r="AW1406" i="2"/>
  <c r="AV1406" i="2"/>
  <c r="AU1406" i="2"/>
  <c r="AT1406" i="2"/>
  <c r="AS1406" i="2"/>
  <c r="AR1406" i="2"/>
  <c r="AQ1406" i="2"/>
  <c r="AP1406" i="2"/>
  <c r="AN1406" i="2"/>
  <c r="BI1405" i="2"/>
  <c r="BH1405" i="2"/>
  <c r="BG1405" i="2"/>
  <c r="BF1405" i="2"/>
  <c r="BE1405" i="2"/>
  <c r="BD1405" i="2"/>
  <c r="BC1405" i="2"/>
  <c r="BB1405" i="2"/>
  <c r="BA1405" i="2"/>
  <c r="AZ1405" i="2"/>
  <c r="AY1405" i="2"/>
  <c r="AX1405" i="2"/>
  <c r="AW1405" i="2"/>
  <c r="AV1405" i="2"/>
  <c r="AU1405" i="2"/>
  <c r="AT1405" i="2"/>
  <c r="AS1405" i="2"/>
  <c r="AR1405" i="2"/>
  <c r="AQ1405" i="2"/>
  <c r="AP1405" i="2"/>
  <c r="AN1405" i="2"/>
  <c r="BI1404" i="2"/>
  <c r="BH1404" i="2"/>
  <c r="BG1404" i="2"/>
  <c r="BF1404" i="2"/>
  <c r="BE1404" i="2"/>
  <c r="BD1404" i="2"/>
  <c r="BC1404" i="2"/>
  <c r="BB1404" i="2"/>
  <c r="BA1404" i="2"/>
  <c r="AZ1404" i="2"/>
  <c r="AY1404" i="2"/>
  <c r="AX1404" i="2"/>
  <c r="AW1404" i="2"/>
  <c r="AV1404" i="2"/>
  <c r="AU1404" i="2"/>
  <c r="AT1404" i="2"/>
  <c r="AS1404" i="2"/>
  <c r="AR1404" i="2"/>
  <c r="AQ1404" i="2"/>
  <c r="AP1404" i="2"/>
  <c r="AN1404" i="2"/>
  <c r="BI1403" i="2"/>
  <c r="BH1403" i="2"/>
  <c r="BG1403" i="2"/>
  <c r="BF1403" i="2"/>
  <c r="BE1403" i="2"/>
  <c r="BD1403" i="2"/>
  <c r="BC1403" i="2"/>
  <c r="BB1403" i="2"/>
  <c r="BA1403" i="2"/>
  <c r="AZ1403" i="2"/>
  <c r="AY1403" i="2"/>
  <c r="AX1403" i="2"/>
  <c r="AW1403" i="2"/>
  <c r="AV1403" i="2"/>
  <c r="AU1403" i="2"/>
  <c r="AT1403" i="2"/>
  <c r="AS1403" i="2"/>
  <c r="AR1403" i="2"/>
  <c r="AQ1403" i="2"/>
  <c r="AP1403" i="2"/>
  <c r="AN1403" i="2"/>
  <c r="BI1402" i="2"/>
  <c r="BH1402" i="2"/>
  <c r="BG1402" i="2"/>
  <c r="BF1402" i="2"/>
  <c r="BE1402" i="2"/>
  <c r="BD1402" i="2"/>
  <c r="BC1402" i="2"/>
  <c r="BB1402" i="2"/>
  <c r="BA1402" i="2"/>
  <c r="AZ1402" i="2"/>
  <c r="AY1402" i="2"/>
  <c r="AX1402" i="2"/>
  <c r="AW1402" i="2"/>
  <c r="AV1402" i="2"/>
  <c r="AU1402" i="2"/>
  <c r="AT1402" i="2"/>
  <c r="AS1402" i="2"/>
  <c r="AR1402" i="2"/>
  <c r="AQ1402" i="2"/>
  <c r="AP1402" i="2"/>
  <c r="AN1402" i="2"/>
  <c r="BI1401" i="2"/>
  <c r="BH1401" i="2"/>
  <c r="BG1401" i="2"/>
  <c r="BF1401" i="2"/>
  <c r="BE1401" i="2"/>
  <c r="BD1401" i="2"/>
  <c r="BC1401" i="2"/>
  <c r="BB1401" i="2"/>
  <c r="BA1401" i="2"/>
  <c r="AZ1401" i="2"/>
  <c r="AY1401" i="2"/>
  <c r="AX1401" i="2"/>
  <c r="AW1401" i="2"/>
  <c r="AV1401" i="2"/>
  <c r="AU1401" i="2"/>
  <c r="AT1401" i="2"/>
  <c r="AS1401" i="2"/>
  <c r="AR1401" i="2"/>
  <c r="AQ1401" i="2"/>
  <c r="AP1401" i="2"/>
  <c r="AN1401" i="2"/>
  <c r="BI1400" i="2"/>
  <c r="BH1400" i="2"/>
  <c r="BG1400" i="2"/>
  <c r="BF1400" i="2"/>
  <c r="BE1400" i="2"/>
  <c r="BD1400" i="2"/>
  <c r="BC1400" i="2"/>
  <c r="BB1400" i="2"/>
  <c r="BA1400" i="2"/>
  <c r="AZ1400" i="2"/>
  <c r="AY1400" i="2"/>
  <c r="AX1400" i="2"/>
  <c r="AW1400" i="2"/>
  <c r="AV1400" i="2"/>
  <c r="AU1400" i="2"/>
  <c r="AT1400" i="2"/>
  <c r="AS1400" i="2"/>
  <c r="AR1400" i="2"/>
  <c r="AQ1400" i="2"/>
  <c r="AP1400" i="2"/>
  <c r="AN1400" i="2"/>
  <c r="BI1399" i="2"/>
  <c r="BH1399" i="2"/>
  <c r="BG1399" i="2"/>
  <c r="BF1399" i="2"/>
  <c r="BE1399" i="2"/>
  <c r="BD1399" i="2"/>
  <c r="BC1399" i="2"/>
  <c r="BB1399" i="2"/>
  <c r="BA1399" i="2"/>
  <c r="AZ1399" i="2"/>
  <c r="AY1399" i="2"/>
  <c r="AX1399" i="2"/>
  <c r="AW1399" i="2"/>
  <c r="AV1399" i="2"/>
  <c r="AU1399" i="2"/>
  <c r="AT1399" i="2"/>
  <c r="AS1399" i="2"/>
  <c r="AR1399" i="2"/>
  <c r="AQ1399" i="2"/>
  <c r="AP1399" i="2"/>
  <c r="AN1399" i="2"/>
  <c r="BI1398" i="2"/>
  <c r="BH1398" i="2"/>
  <c r="BG1398" i="2"/>
  <c r="BF1398" i="2"/>
  <c r="BE1398" i="2"/>
  <c r="BD1398" i="2"/>
  <c r="BC1398" i="2"/>
  <c r="BB1398" i="2"/>
  <c r="BA1398" i="2"/>
  <c r="AZ1398" i="2"/>
  <c r="AY1398" i="2"/>
  <c r="AX1398" i="2"/>
  <c r="AW1398" i="2"/>
  <c r="AV1398" i="2"/>
  <c r="AU1398" i="2"/>
  <c r="AT1398" i="2"/>
  <c r="AS1398" i="2"/>
  <c r="AR1398" i="2"/>
  <c r="AQ1398" i="2"/>
  <c r="AP1398" i="2"/>
  <c r="AN1398" i="2"/>
  <c r="BI1397" i="2"/>
  <c r="BH1397" i="2"/>
  <c r="BG1397" i="2"/>
  <c r="BF1397" i="2"/>
  <c r="BE1397" i="2"/>
  <c r="BD1397" i="2"/>
  <c r="BC1397" i="2"/>
  <c r="BB1397" i="2"/>
  <c r="BA1397" i="2"/>
  <c r="AZ1397" i="2"/>
  <c r="AY1397" i="2"/>
  <c r="AX1397" i="2"/>
  <c r="AW1397" i="2"/>
  <c r="AV1397" i="2"/>
  <c r="AU1397" i="2"/>
  <c r="AT1397" i="2"/>
  <c r="AS1397" i="2"/>
  <c r="AR1397" i="2"/>
  <c r="AQ1397" i="2"/>
  <c r="AP1397" i="2"/>
  <c r="AN1397" i="2"/>
  <c r="BI1396" i="2"/>
  <c r="BH1396" i="2"/>
  <c r="BG1396" i="2"/>
  <c r="BF1396" i="2"/>
  <c r="BE1396" i="2"/>
  <c r="BD1396" i="2"/>
  <c r="BC1396" i="2"/>
  <c r="BB1396" i="2"/>
  <c r="BA1396" i="2"/>
  <c r="AZ1396" i="2"/>
  <c r="AY1396" i="2"/>
  <c r="AX1396" i="2"/>
  <c r="AW1396" i="2"/>
  <c r="AV1396" i="2"/>
  <c r="AU1396" i="2"/>
  <c r="AT1396" i="2"/>
  <c r="AS1396" i="2"/>
  <c r="AR1396" i="2"/>
  <c r="AQ1396" i="2"/>
  <c r="AP1396" i="2"/>
  <c r="AN1396" i="2"/>
  <c r="BI1395" i="2"/>
  <c r="BH1395" i="2"/>
  <c r="BG1395" i="2"/>
  <c r="BF1395" i="2"/>
  <c r="BE1395" i="2"/>
  <c r="BD1395" i="2"/>
  <c r="BC1395" i="2"/>
  <c r="BB1395" i="2"/>
  <c r="BA1395" i="2"/>
  <c r="AZ1395" i="2"/>
  <c r="AY1395" i="2"/>
  <c r="AX1395" i="2"/>
  <c r="AW1395" i="2"/>
  <c r="AV1395" i="2"/>
  <c r="AU1395" i="2"/>
  <c r="AT1395" i="2"/>
  <c r="AS1395" i="2"/>
  <c r="AR1395" i="2"/>
  <c r="AQ1395" i="2"/>
  <c r="AP1395" i="2"/>
  <c r="AN1395" i="2"/>
  <c r="BI1394" i="2"/>
  <c r="BH1394" i="2"/>
  <c r="BG1394" i="2"/>
  <c r="BF1394" i="2"/>
  <c r="BE1394" i="2"/>
  <c r="BD1394" i="2"/>
  <c r="BC1394" i="2"/>
  <c r="BB1394" i="2"/>
  <c r="BA1394" i="2"/>
  <c r="AZ1394" i="2"/>
  <c r="AY1394" i="2"/>
  <c r="AX1394" i="2"/>
  <c r="AW1394" i="2"/>
  <c r="AV1394" i="2"/>
  <c r="AU1394" i="2"/>
  <c r="AT1394" i="2"/>
  <c r="AS1394" i="2"/>
  <c r="AR1394" i="2"/>
  <c r="AQ1394" i="2"/>
  <c r="AP1394" i="2"/>
  <c r="AN1394" i="2"/>
  <c r="BI1393" i="2"/>
  <c r="BH1393" i="2"/>
  <c r="BG1393" i="2"/>
  <c r="BF1393" i="2"/>
  <c r="BE1393" i="2"/>
  <c r="BD1393" i="2"/>
  <c r="BC1393" i="2"/>
  <c r="BB1393" i="2"/>
  <c r="BA1393" i="2"/>
  <c r="AZ1393" i="2"/>
  <c r="AY1393" i="2"/>
  <c r="AX1393" i="2"/>
  <c r="AW1393" i="2"/>
  <c r="AV1393" i="2"/>
  <c r="AU1393" i="2"/>
  <c r="AT1393" i="2"/>
  <c r="AS1393" i="2"/>
  <c r="AR1393" i="2"/>
  <c r="AQ1393" i="2"/>
  <c r="AP1393" i="2"/>
  <c r="AN1393" i="2"/>
  <c r="BI1392" i="2"/>
  <c r="BH1392" i="2"/>
  <c r="BG1392" i="2"/>
  <c r="BF1392" i="2"/>
  <c r="BE1392" i="2"/>
  <c r="BD1392" i="2"/>
  <c r="BC1392" i="2"/>
  <c r="BB1392" i="2"/>
  <c r="BA1392" i="2"/>
  <c r="AZ1392" i="2"/>
  <c r="AY1392" i="2"/>
  <c r="AX1392" i="2"/>
  <c r="AW1392" i="2"/>
  <c r="AV1392" i="2"/>
  <c r="AU1392" i="2"/>
  <c r="AT1392" i="2"/>
  <c r="AS1392" i="2"/>
  <c r="AR1392" i="2"/>
  <c r="AQ1392" i="2"/>
  <c r="AP1392" i="2"/>
  <c r="AN1392" i="2"/>
  <c r="BI1391" i="2"/>
  <c r="BH1391" i="2"/>
  <c r="BG1391" i="2"/>
  <c r="BF1391" i="2"/>
  <c r="BE1391" i="2"/>
  <c r="BD1391" i="2"/>
  <c r="BC1391" i="2"/>
  <c r="BB1391" i="2"/>
  <c r="BA1391" i="2"/>
  <c r="AZ1391" i="2"/>
  <c r="AY1391" i="2"/>
  <c r="AX1391" i="2"/>
  <c r="AW1391" i="2"/>
  <c r="AV1391" i="2"/>
  <c r="AU1391" i="2"/>
  <c r="AT1391" i="2"/>
  <c r="AS1391" i="2"/>
  <c r="AR1391" i="2"/>
  <c r="AQ1391" i="2"/>
  <c r="AP1391" i="2"/>
  <c r="AN1391" i="2"/>
  <c r="BI1390" i="2"/>
  <c r="BH1390" i="2"/>
  <c r="BG1390" i="2"/>
  <c r="BF1390" i="2"/>
  <c r="BE1390" i="2"/>
  <c r="BD1390" i="2"/>
  <c r="BC1390" i="2"/>
  <c r="BB1390" i="2"/>
  <c r="BA1390" i="2"/>
  <c r="AZ1390" i="2"/>
  <c r="AY1390" i="2"/>
  <c r="AX1390" i="2"/>
  <c r="AW1390" i="2"/>
  <c r="AV1390" i="2"/>
  <c r="AU1390" i="2"/>
  <c r="AT1390" i="2"/>
  <c r="AS1390" i="2"/>
  <c r="AR1390" i="2"/>
  <c r="AQ1390" i="2"/>
  <c r="AP1390" i="2"/>
  <c r="AN1390" i="2"/>
  <c r="BI1389" i="2"/>
  <c r="BH1389" i="2"/>
  <c r="BG1389" i="2"/>
  <c r="BF1389" i="2"/>
  <c r="BE1389" i="2"/>
  <c r="BD1389" i="2"/>
  <c r="BC1389" i="2"/>
  <c r="BB1389" i="2"/>
  <c r="BA1389" i="2"/>
  <c r="AZ1389" i="2"/>
  <c r="AY1389" i="2"/>
  <c r="AX1389" i="2"/>
  <c r="AW1389" i="2"/>
  <c r="AV1389" i="2"/>
  <c r="AU1389" i="2"/>
  <c r="AT1389" i="2"/>
  <c r="AS1389" i="2"/>
  <c r="AR1389" i="2"/>
  <c r="AQ1389" i="2"/>
  <c r="AP1389" i="2"/>
  <c r="AN1389" i="2"/>
  <c r="BI1388" i="2"/>
  <c r="BH1388" i="2"/>
  <c r="BG1388" i="2"/>
  <c r="BF1388" i="2"/>
  <c r="BE1388" i="2"/>
  <c r="BD1388" i="2"/>
  <c r="BC1388" i="2"/>
  <c r="BB1388" i="2"/>
  <c r="BA1388" i="2"/>
  <c r="AZ1388" i="2"/>
  <c r="AY1388" i="2"/>
  <c r="AX1388" i="2"/>
  <c r="AW1388" i="2"/>
  <c r="AV1388" i="2"/>
  <c r="AU1388" i="2"/>
  <c r="AT1388" i="2"/>
  <c r="AS1388" i="2"/>
  <c r="AR1388" i="2"/>
  <c r="AQ1388" i="2"/>
  <c r="AP1388" i="2"/>
  <c r="AN1388" i="2"/>
  <c r="BI1387" i="2"/>
  <c r="BH1387" i="2"/>
  <c r="BG1387" i="2"/>
  <c r="BF1387" i="2"/>
  <c r="BE1387" i="2"/>
  <c r="BD1387" i="2"/>
  <c r="BC1387" i="2"/>
  <c r="BB1387" i="2"/>
  <c r="BA1387" i="2"/>
  <c r="AZ1387" i="2"/>
  <c r="AY1387" i="2"/>
  <c r="AX1387" i="2"/>
  <c r="AW1387" i="2"/>
  <c r="AV1387" i="2"/>
  <c r="AU1387" i="2"/>
  <c r="AT1387" i="2"/>
  <c r="AS1387" i="2"/>
  <c r="AR1387" i="2"/>
  <c r="AQ1387" i="2"/>
  <c r="AP1387" i="2"/>
  <c r="AN1387" i="2"/>
  <c r="BI1386" i="2"/>
  <c r="BH1386" i="2"/>
  <c r="BG1386" i="2"/>
  <c r="BF1386" i="2"/>
  <c r="BE1386" i="2"/>
  <c r="BD1386" i="2"/>
  <c r="BC1386" i="2"/>
  <c r="BB1386" i="2"/>
  <c r="BA1386" i="2"/>
  <c r="AZ1386" i="2"/>
  <c r="AY1386" i="2"/>
  <c r="AX1386" i="2"/>
  <c r="AW1386" i="2"/>
  <c r="AV1386" i="2"/>
  <c r="AU1386" i="2"/>
  <c r="AT1386" i="2"/>
  <c r="AS1386" i="2"/>
  <c r="AR1386" i="2"/>
  <c r="AQ1386" i="2"/>
  <c r="AP1386" i="2"/>
  <c r="AN1386" i="2"/>
  <c r="BI1385" i="2"/>
  <c r="BH1385" i="2"/>
  <c r="BG1385" i="2"/>
  <c r="BF1385" i="2"/>
  <c r="BE1385" i="2"/>
  <c r="BD1385" i="2"/>
  <c r="BC1385" i="2"/>
  <c r="BB1385" i="2"/>
  <c r="BA1385" i="2"/>
  <c r="AZ1385" i="2"/>
  <c r="AY1385" i="2"/>
  <c r="AX1385" i="2"/>
  <c r="AW1385" i="2"/>
  <c r="AV1385" i="2"/>
  <c r="AU1385" i="2"/>
  <c r="AT1385" i="2"/>
  <c r="AS1385" i="2"/>
  <c r="AR1385" i="2"/>
  <c r="AQ1385" i="2"/>
  <c r="AP1385" i="2"/>
  <c r="AN1385" i="2"/>
  <c r="BI1384" i="2"/>
  <c r="BH1384" i="2"/>
  <c r="BG1384" i="2"/>
  <c r="BF1384" i="2"/>
  <c r="BE1384" i="2"/>
  <c r="BD1384" i="2"/>
  <c r="BC1384" i="2"/>
  <c r="BB1384" i="2"/>
  <c r="BA1384" i="2"/>
  <c r="AZ1384" i="2"/>
  <c r="AY1384" i="2"/>
  <c r="AX1384" i="2"/>
  <c r="AW1384" i="2"/>
  <c r="AV1384" i="2"/>
  <c r="AU1384" i="2"/>
  <c r="AT1384" i="2"/>
  <c r="AS1384" i="2"/>
  <c r="AR1384" i="2"/>
  <c r="AQ1384" i="2"/>
  <c r="AP1384" i="2"/>
  <c r="AN1384" i="2"/>
  <c r="BI1383" i="2"/>
  <c r="BH1383" i="2"/>
  <c r="BG1383" i="2"/>
  <c r="BF1383" i="2"/>
  <c r="BE1383" i="2"/>
  <c r="BD1383" i="2"/>
  <c r="BC1383" i="2"/>
  <c r="BB1383" i="2"/>
  <c r="BA1383" i="2"/>
  <c r="AZ1383" i="2"/>
  <c r="AY1383" i="2"/>
  <c r="AX1383" i="2"/>
  <c r="AW1383" i="2"/>
  <c r="AV1383" i="2"/>
  <c r="AU1383" i="2"/>
  <c r="AT1383" i="2"/>
  <c r="AS1383" i="2"/>
  <c r="AR1383" i="2"/>
  <c r="AQ1383" i="2"/>
  <c r="AP1383" i="2"/>
  <c r="AN1383" i="2"/>
  <c r="BI1382" i="2"/>
  <c r="BH1382" i="2"/>
  <c r="BG1382" i="2"/>
  <c r="BF1382" i="2"/>
  <c r="BE1382" i="2"/>
  <c r="BD1382" i="2"/>
  <c r="BC1382" i="2"/>
  <c r="BB1382" i="2"/>
  <c r="BA1382" i="2"/>
  <c r="AZ1382" i="2"/>
  <c r="AY1382" i="2"/>
  <c r="AX1382" i="2"/>
  <c r="AW1382" i="2"/>
  <c r="AV1382" i="2"/>
  <c r="AU1382" i="2"/>
  <c r="AT1382" i="2"/>
  <c r="AS1382" i="2"/>
  <c r="AR1382" i="2"/>
  <c r="AQ1382" i="2"/>
  <c r="AP1382" i="2"/>
  <c r="AN1382" i="2"/>
  <c r="BI1381" i="2"/>
  <c r="BH1381" i="2"/>
  <c r="BG1381" i="2"/>
  <c r="BF1381" i="2"/>
  <c r="BE1381" i="2"/>
  <c r="BD1381" i="2"/>
  <c r="BC1381" i="2"/>
  <c r="BB1381" i="2"/>
  <c r="BA1381" i="2"/>
  <c r="AZ1381" i="2"/>
  <c r="AY1381" i="2"/>
  <c r="AX1381" i="2"/>
  <c r="AW1381" i="2"/>
  <c r="AV1381" i="2"/>
  <c r="AU1381" i="2"/>
  <c r="AT1381" i="2"/>
  <c r="AS1381" i="2"/>
  <c r="AR1381" i="2"/>
  <c r="AQ1381" i="2"/>
  <c r="AP1381" i="2"/>
  <c r="AN1381" i="2"/>
  <c r="BI1380" i="2"/>
  <c r="BH1380" i="2"/>
  <c r="BG1380" i="2"/>
  <c r="BF1380" i="2"/>
  <c r="BE1380" i="2"/>
  <c r="BD1380" i="2"/>
  <c r="BC1380" i="2"/>
  <c r="BB1380" i="2"/>
  <c r="BA1380" i="2"/>
  <c r="AZ1380" i="2"/>
  <c r="AY1380" i="2"/>
  <c r="AX1380" i="2"/>
  <c r="AW1380" i="2"/>
  <c r="AV1380" i="2"/>
  <c r="AU1380" i="2"/>
  <c r="AT1380" i="2"/>
  <c r="AS1380" i="2"/>
  <c r="AR1380" i="2"/>
  <c r="AQ1380" i="2"/>
  <c r="AP1380" i="2"/>
  <c r="AN1380" i="2"/>
  <c r="BI1379" i="2"/>
  <c r="BH1379" i="2"/>
  <c r="BG1379" i="2"/>
  <c r="BF1379" i="2"/>
  <c r="BE1379" i="2"/>
  <c r="BD1379" i="2"/>
  <c r="BC1379" i="2"/>
  <c r="BB1379" i="2"/>
  <c r="BA1379" i="2"/>
  <c r="AZ1379" i="2"/>
  <c r="AY1379" i="2"/>
  <c r="AX1379" i="2"/>
  <c r="AW1379" i="2"/>
  <c r="AV1379" i="2"/>
  <c r="AU1379" i="2"/>
  <c r="AT1379" i="2"/>
  <c r="AS1379" i="2"/>
  <c r="AR1379" i="2"/>
  <c r="AQ1379" i="2"/>
  <c r="AP1379" i="2"/>
  <c r="AN1379" i="2"/>
  <c r="BI1378" i="2"/>
  <c r="BH1378" i="2"/>
  <c r="BG1378" i="2"/>
  <c r="BF1378" i="2"/>
  <c r="BE1378" i="2"/>
  <c r="BD1378" i="2"/>
  <c r="BC1378" i="2"/>
  <c r="BB1378" i="2"/>
  <c r="BA1378" i="2"/>
  <c r="AZ1378" i="2"/>
  <c r="AY1378" i="2"/>
  <c r="AX1378" i="2"/>
  <c r="AW1378" i="2"/>
  <c r="AV1378" i="2"/>
  <c r="AU1378" i="2"/>
  <c r="AT1378" i="2"/>
  <c r="AS1378" i="2"/>
  <c r="AR1378" i="2"/>
  <c r="AQ1378" i="2"/>
  <c r="AP1378" i="2"/>
  <c r="AN1378" i="2"/>
  <c r="BI1377" i="2"/>
  <c r="BH1377" i="2"/>
  <c r="BG1377" i="2"/>
  <c r="BF1377" i="2"/>
  <c r="BE1377" i="2"/>
  <c r="BD1377" i="2"/>
  <c r="BC1377" i="2"/>
  <c r="BB1377" i="2"/>
  <c r="BA1377" i="2"/>
  <c r="AZ1377" i="2"/>
  <c r="AY1377" i="2"/>
  <c r="AX1377" i="2"/>
  <c r="AW1377" i="2"/>
  <c r="AV1377" i="2"/>
  <c r="AU1377" i="2"/>
  <c r="AT1377" i="2"/>
  <c r="AS1377" i="2"/>
  <c r="AR1377" i="2"/>
  <c r="AQ1377" i="2"/>
  <c r="AP1377" i="2"/>
  <c r="AN1377" i="2"/>
  <c r="BI1376" i="2"/>
  <c r="BH1376" i="2"/>
  <c r="BG1376" i="2"/>
  <c r="BF1376" i="2"/>
  <c r="BE1376" i="2"/>
  <c r="BD1376" i="2"/>
  <c r="BC1376" i="2"/>
  <c r="BB1376" i="2"/>
  <c r="BA1376" i="2"/>
  <c r="AZ1376" i="2"/>
  <c r="AY1376" i="2"/>
  <c r="AX1376" i="2"/>
  <c r="AW1376" i="2"/>
  <c r="AV1376" i="2"/>
  <c r="AU1376" i="2"/>
  <c r="AT1376" i="2"/>
  <c r="AS1376" i="2"/>
  <c r="AR1376" i="2"/>
  <c r="AQ1376" i="2"/>
  <c r="AP1376" i="2"/>
  <c r="AN1376" i="2"/>
  <c r="BI1375" i="2"/>
  <c r="BH1375" i="2"/>
  <c r="BG1375" i="2"/>
  <c r="BF1375" i="2"/>
  <c r="BE1375" i="2"/>
  <c r="BD1375" i="2"/>
  <c r="BC1375" i="2"/>
  <c r="BB1375" i="2"/>
  <c r="BA1375" i="2"/>
  <c r="AZ1375" i="2"/>
  <c r="AY1375" i="2"/>
  <c r="AX1375" i="2"/>
  <c r="AW1375" i="2"/>
  <c r="AV1375" i="2"/>
  <c r="AU1375" i="2"/>
  <c r="AT1375" i="2"/>
  <c r="AS1375" i="2"/>
  <c r="AR1375" i="2"/>
  <c r="AQ1375" i="2"/>
  <c r="AP1375" i="2"/>
  <c r="AN1375" i="2"/>
  <c r="BI1374" i="2"/>
  <c r="BH1374" i="2"/>
  <c r="BG1374" i="2"/>
  <c r="BF1374" i="2"/>
  <c r="BE1374" i="2"/>
  <c r="BD1374" i="2"/>
  <c r="BC1374" i="2"/>
  <c r="BB1374" i="2"/>
  <c r="BA1374" i="2"/>
  <c r="AZ1374" i="2"/>
  <c r="AY1374" i="2"/>
  <c r="AX1374" i="2"/>
  <c r="AW1374" i="2"/>
  <c r="AV1374" i="2"/>
  <c r="AU1374" i="2"/>
  <c r="AT1374" i="2"/>
  <c r="AS1374" i="2"/>
  <c r="AR1374" i="2"/>
  <c r="AQ1374" i="2"/>
  <c r="AP1374" i="2"/>
  <c r="AN1374" i="2"/>
  <c r="BI1373" i="2"/>
  <c r="BH1373" i="2"/>
  <c r="BG1373" i="2"/>
  <c r="BF1373" i="2"/>
  <c r="BE1373" i="2"/>
  <c r="BD1373" i="2"/>
  <c r="BC1373" i="2"/>
  <c r="BB1373" i="2"/>
  <c r="BA1373" i="2"/>
  <c r="AZ1373" i="2"/>
  <c r="AY1373" i="2"/>
  <c r="AX1373" i="2"/>
  <c r="AW1373" i="2"/>
  <c r="AV1373" i="2"/>
  <c r="AU1373" i="2"/>
  <c r="AT1373" i="2"/>
  <c r="AS1373" i="2"/>
  <c r="AR1373" i="2"/>
  <c r="AQ1373" i="2"/>
  <c r="AP1373" i="2"/>
  <c r="AN1373" i="2"/>
  <c r="BI1372" i="2"/>
  <c r="BH1372" i="2"/>
  <c r="BG1372" i="2"/>
  <c r="BF1372" i="2"/>
  <c r="BE1372" i="2"/>
  <c r="BD1372" i="2"/>
  <c r="BC1372" i="2"/>
  <c r="BB1372" i="2"/>
  <c r="BA1372" i="2"/>
  <c r="AZ1372" i="2"/>
  <c r="AY1372" i="2"/>
  <c r="AX1372" i="2"/>
  <c r="AW1372" i="2"/>
  <c r="AV1372" i="2"/>
  <c r="AU1372" i="2"/>
  <c r="AT1372" i="2"/>
  <c r="AS1372" i="2"/>
  <c r="AR1372" i="2"/>
  <c r="AQ1372" i="2"/>
  <c r="AP1372" i="2"/>
  <c r="AN1372" i="2"/>
  <c r="BI1371" i="2"/>
  <c r="BH1371" i="2"/>
  <c r="BG1371" i="2"/>
  <c r="BF1371" i="2"/>
  <c r="BE1371" i="2"/>
  <c r="BD1371" i="2"/>
  <c r="BC1371" i="2"/>
  <c r="BB1371" i="2"/>
  <c r="BA1371" i="2"/>
  <c r="AZ1371" i="2"/>
  <c r="AY1371" i="2"/>
  <c r="AX1371" i="2"/>
  <c r="AW1371" i="2"/>
  <c r="AV1371" i="2"/>
  <c r="AU1371" i="2"/>
  <c r="AT1371" i="2"/>
  <c r="AS1371" i="2"/>
  <c r="AR1371" i="2"/>
  <c r="AQ1371" i="2"/>
  <c r="AP1371" i="2"/>
  <c r="AN1371" i="2"/>
  <c r="BI1370" i="2"/>
  <c r="BH1370" i="2"/>
  <c r="BG1370" i="2"/>
  <c r="BF1370" i="2"/>
  <c r="BE1370" i="2"/>
  <c r="BD1370" i="2"/>
  <c r="BC1370" i="2"/>
  <c r="BB1370" i="2"/>
  <c r="BA1370" i="2"/>
  <c r="AZ1370" i="2"/>
  <c r="AY1370" i="2"/>
  <c r="AX1370" i="2"/>
  <c r="AW1370" i="2"/>
  <c r="AV1370" i="2"/>
  <c r="AU1370" i="2"/>
  <c r="AT1370" i="2"/>
  <c r="AS1370" i="2"/>
  <c r="AR1370" i="2"/>
  <c r="AQ1370" i="2"/>
  <c r="AP1370" i="2"/>
  <c r="AN1370" i="2"/>
  <c r="BI1369" i="2"/>
  <c r="BH1369" i="2"/>
  <c r="BG1369" i="2"/>
  <c r="BF1369" i="2"/>
  <c r="BE1369" i="2"/>
  <c r="BD1369" i="2"/>
  <c r="BC1369" i="2"/>
  <c r="BB1369" i="2"/>
  <c r="BA1369" i="2"/>
  <c r="AZ1369" i="2"/>
  <c r="AY1369" i="2"/>
  <c r="AX1369" i="2"/>
  <c r="AW1369" i="2"/>
  <c r="AV1369" i="2"/>
  <c r="AU1369" i="2"/>
  <c r="AT1369" i="2"/>
  <c r="AS1369" i="2"/>
  <c r="AR1369" i="2"/>
  <c r="AQ1369" i="2"/>
  <c r="AP1369" i="2"/>
  <c r="AN1369" i="2"/>
  <c r="BI1368" i="2"/>
  <c r="BH1368" i="2"/>
  <c r="BG1368" i="2"/>
  <c r="BF1368" i="2"/>
  <c r="BE1368" i="2"/>
  <c r="BD1368" i="2"/>
  <c r="BC1368" i="2"/>
  <c r="BB1368" i="2"/>
  <c r="BA1368" i="2"/>
  <c r="AZ1368" i="2"/>
  <c r="AY1368" i="2"/>
  <c r="AX1368" i="2"/>
  <c r="AW1368" i="2"/>
  <c r="AV1368" i="2"/>
  <c r="AU1368" i="2"/>
  <c r="AT1368" i="2"/>
  <c r="AS1368" i="2"/>
  <c r="AR1368" i="2"/>
  <c r="AQ1368" i="2"/>
  <c r="AP1368" i="2"/>
  <c r="AN1368" i="2"/>
  <c r="BI1367" i="2"/>
  <c r="BH1367" i="2"/>
  <c r="BG1367" i="2"/>
  <c r="BF1367" i="2"/>
  <c r="BE1367" i="2"/>
  <c r="BD1367" i="2"/>
  <c r="BC1367" i="2"/>
  <c r="BB1367" i="2"/>
  <c r="BA1367" i="2"/>
  <c r="AZ1367" i="2"/>
  <c r="AY1367" i="2"/>
  <c r="AX1367" i="2"/>
  <c r="AW1367" i="2"/>
  <c r="AV1367" i="2"/>
  <c r="AU1367" i="2"/>
  <c r="AT1367" i="2"/>
  <c r="AS1367" i="2"/>
  <c r="AR1367" i="2"/>
  <c r="AQ1367" i="2"/>
  <c r="AP1367" i="2"/>
  <c r="AN1367" i="2"/>
  <c r="BI1366" i="2"/>
  <c r="BH1366" i="2"/>
  <c r="BG1366" i="2"/>
  <c r="BF1366" i="2"/>
  <c r="BE1366" i="2"/>
  <c r="BD1366" i="2"/>
  <c r="BC1366" i="2"/>
  <c r="BB1366" i="2"/>
  <c r="BA1366" i="2"/>
  <c r="AZ1366" i="2"/>
  <c r="AY1366" i="2"/>
  <c r="AX1366" i="2"/>
  <c r="AW1366" i="2"/>
  <c r="AV1366" i="2"/>
  <c r="AU1366" i="2"/>
  <c r="AT1366" i="2"/>
  <c r="AS1366" i="2"/>
  <c r="AR1366" i="2"/>
  <c r="AQ1366" i="2"/>
  <c r="AP1366" i="2"/>
  <c r="AN1366" i="2"/>
  <c r="BI1365" i="2"/>
  <c r="BH1365" i="2"/>
  <c r="BG1365" i="2"/>
  <c r="BF1365" i="2"/>
  <c r="BE1365" i="2"/>
  <c r="BD1365" i="2"/>
  <c r="BC1365" i="2"/>
  <c r="BB1365" i="2"/>
  <c r="BA1365" i="2"/>
  <c r="AZ1365" i="2"/>
  <c r="AY1365" i="2"/>
  <c r="AX1365" i="2"/>
  <c r="AW1365" i="2"/>
  <c r="AV1365" i="2"/>
  <c r="AU1365" i="2"/>
  <c r="AT1365" i="2"/>
  <c r="AS1365" i="2"/>
  <c r="AR1365" i="2"/>
  <c r="AQ1365" i="2"/>
  <c r="AP1365" i="2"/>
  <c r="AN1365" i="2"/>
  <c r="BI1364" i="2"/>
  <c r="BH1364" i="2"/>
  <c r="BG1364" i="2"/>
  <c r="BF1364" i="2"/>
  <c r="BE1364" i="2"/>
  <c r="BD1364" i="2"/>
  <c r="BC1364" i="2"/>
  <c r="BB1364" i="2"/>
  <c r="BA1364" i="2"/>
  <c r="AZ1364" i="2"/>
  <c r="AY1364" i="2"/>
  <c r="AX1364" i="2"/>
  <c r="AW1364" i="2"/>
  <c r="AV1364" i="2"/>
  <c r="AU1364" i="2"/>
  <c r="AT1364" i="2"/>
  <c r="AS1364" i="2"/>
  <c r="AR1364" i="2"/>
  <c r="AQ1364" i="2"/>
  <c r="AP1364" i="2"/>
  <c r="AN1364" i="2"/>
  <c r="BI1363" i="2"/>
  <c r="BH1363" i="2"/>
  <c r="BG1363" i="2"/>
  <c r="BF1363" i="2"/>
  <c r="BE1363" i="2"/>
  <c r="BD1363" i="2"/>
  <c r="BC1363" i="2"/>
  <c r="BB1363" i="2"/>
  <c r="BA1363" i="2"/>
  <c r="AZ1363" i="2"/>
  <c r="AY1363" i="2"/>
  <c r="AX1363" i="2"/>
  <c r="AW1363" i="2"/>
  <c r="AV1363" i="2"/>
  <c r="AU1363" i="2"/>
  <c r="AT1363" i="2"/>
  <c r="AS1363" i="2"/>
  <c r="AR1363" i="2"/>
  <c r="AQ1363" i="2"/>
  <c r="AP1363" i="2"/>
  <c r="AN1363" i="2"/>
  <c r="BI1362" i="2"/>
  <c r="BH1362" i="2"/>
  <c r="BG1362" i="2"/>
  <c r="BF1362" i="2"/>
  <c r="BE1362" i="2"/>
  <c r="BD1362" i="2"/>
  <c r="BC1362" i="2"/>
  <c r="BB1362" i="2"/>
  <c r="BA1362" i="2"/>
  <c r="AZ1362" i="2"/>
  <c r="AY1362" i="2"/>
  <c r="AX1362" i="2"/>
  <c r="AW1362" i="2"/>
  <c r="AV1362" i="2"/>
  <c r="AU1362" i="2"/>
  <c r="AT1362" i="2"/>
  <c r="AS1362" i="2"/>
  <c r="AR1362" i="2"/>
  <c r="AQ1362" i="2"/>
  <c r="AP1362" i="2"/>
  <c r="AN1362" i="2"/>
  <c r="BI1361" i="2"/>
  <c r="BH1361" i="2"/>
  <c r="BG1361" i="2"/>
  <c r="BF1361" i="2"/>
  <c r="BE1361" i="2"/>
  <c r="BD1361" i="2"/>
  <c r="BC1361" i="2"/>
  <c r="BB1361" i="2"/>
  <c r="BA1361" i="2"/>
  <c r="AZ1361" i="2"/>
  <c r="AY1361" i="2"/>
  <c r="AX1361" i="2"/>
  <c r="AW1361" i="2"/>
  <c r="AV1361" i="2"/>
  <c r="AU1361" i="2"/>
  <c r="AT1361" i="2"/>
  <c r="AS1361" i="2"/>
  <c r="AR1361" i="2"/>
  <c r="AQ1361" i="2"/>
  <c r="AP1361" i="2"/>
  <c r="AN1361" i="2"/>
  <c r="BI1360" i="2"/>
  <c r="BH1360" i="2"/>
  <c r="BG1360" i="2"/>
  <c r="BF1360" i="2"/>
  <c r="BE1360" i="2"/>
  <c r="BD1360" i="2"/>
  <c r="BC1360" i="2"/>
  <c r="BB1360" i="2"/>
  <c r="BA1360" i="2"/>
  <c r="AZ1360" i="2"/>
  <c r="AY1360" i="2"/>
  <c r="AX1360" i="2"/>
  <c r="AW1360" i="2"/>
  <c r="AV1360" i="2"/>
  <c r="AU1360" i="2"/>
  <c r="AT1360" i="2"/>
  <c r="AS1360" i="2"/>
  <c r="AR1360" i="2"/>
  <c r="AQ1360" i="2"/>
  <c r="AP1360" i="2"/>
  <c r="AN1360" i="2"/>
  <c r="BI1359" i="2"/>
  <c r="BH1359" i="2"/>
  <c r="BG1359" i="2"/>
  <c r="BF1359" i="2"/>
  <c r="BE1359" i="2"/>
  <c r="BD1359" i="2"/>
  <c r="BC1359" i="2"/>
  <c r="BB1359" i="2"/>
  <c r="BA1359" i="2"/>
  <c r="AZ1359" i="2"/>
  <c r="AY1359" i="2"/>
  <c r="AX1359" i="2"/>
  <c r="AW1359" i="2"/>
  <c r="AV1359" i="2"/>
  <c r="AU1359" i="2"/>
  <c r="AT1359" i="2"/>
  <c r="AS1359" i="2"/>
  <c r="AR1359" i="2"/>
  <c r="AQ1359" i="2"/>
  <c r="AP1359" i="2"/>
  <c r="AN1359" i="2"/>
  <c r="BI1358" i="2"/>
  <c r="BH1358" i="2"/>
  <c r="BG1358" i="2"/>
  <c r="BF1358" i="2"/>
  <c r="BE1358" i="2"/>
  <c r="BD1358" i="2"/>
  <c r="BC1358" i="2"/>
  <c r="BB1358" i="2"/>
  <c r="BA1358" i="2"/>
  <c r="AZ1358" i="2"/>
  <c r="AY1358" i="2"/>
  <c r="AX1358" i="2"/>
  <c r="AW1358" i="2"/>
  <c r="AV1358" i="2"/>
  <c r="AU1358" i="2"/>
  <c r="AT1358" i="2"/>
  <c r="AS1358" i="2"/>
  <c r="AR1358" i="2"/>
  <c r="AQ1358" i="2"/>
  <c r="AP1358" i="2"/>
  <c r="AN1358" i="2"/>
  <c r="BI1357" i="2"/>
  <c r="BH1357" i="2"/>
  <c r="BG1357" i="2"/>
  <c r="BF1357" i="2"/>
  <c r="BE1357" i="2"/>
  <c r="BD1357" i="2"/>
  <c r="BC1357" i="2"/>
  <c r="BB1357" i="2"/>
  <c r="BA1357" i="2"/>
  <c r="AZ1357" i="2"/>
  <c r="AY1357" i="2"/>
  <c r="AX1357" i="2"/>
  <c r="AW1357" i="2"/>
  <c r="AV1357" i="2"/>
  <c r="AU1357" i="2"/>
  <c r="AT1357" i="2"/>
  <c r="AS1357" i="2"/>
  <c r="AR1357" i="2"/>
  <c r="AQ1357" i="2"/>
  <c r="AP1357" i="2"/>
  <c r="AN1357" i="2"/>
  <c r="BI1356" i="2"/>
  <c r="BH1356" i="2"/>
  <c r="BG1356" i="2"/>
  <c r="BF1356" i="2"/>
  <c r="BE1356" i="2"/>
  <c r="BD1356" i="2"/>
  <c r="BC1356" i="2"/>
  <c r="BB1356" i="2"/>
  <c r="BA1356" i="2"/>
  <c r="AZ1356" i="2"/>
  <c r="AY1356" i="2"/>
  <c r="AX1356" i="2"/>
  <c r="AW1356" i="2"/>
  <c r="AV1356" i="2"/>
  <c r="AU1356" i="2"/>
  <c r="AT1356" i="2"/>
  <c r="AS1356" i="2"/>
  <c r="AR1356" i="2"/>
  <c r="AQ1356" i="2"/>
  <c r="AP1356" i="2"/>
  <c r="AN1356" i="2"/>
  <c r="BI1355" i="2"/>
  <c r="BH1355" i="2"/>
  <c r="BG1355" i="2"/>
  <c r="BF1355" i="2"/>
  <c r="BE1355" i="2"/>
  <c r="BD1355" i="2"/>
  <c r="BC1355" i="2"/>
  <c r="BB1355" i="2"/>
  <c r="BA1355" i="2"/>
  <c r="AZ1355" i="2"/>
  <c r="AY1355" i="2"/>
  <c r="AX1355" i="2"/>
  <c r="AW1355" i="2"/>
  <c r="AV1355" i="2"/>
  <c r="AU1355" i="2"/>
  <c r="AT1355" i="2"/>
  <c r="AS1355" i="2"/>
  <c r="AR1355" i="2"/>
  <c r="AQ1355" i="2"/>
  <c r="AP1355" i="2"/>
  <c r="AN1355" i="2"/>
  <c r="BI1354" i="2"/>
  <c r="BH1354" i="2"/>
  <c r="BG1354" i="2"/>
  <c r="BF1354" i="2"/>
  <c r="BE1354" i="2"/>
  <c r="BD1354" i="2"/>
  <c r="BC1354" i="2"/>
  <c r="BB1354" i="2"/>
  <c r="BA1354" i="2"/>
  <c r="AZ1354" i="2"/>
  <c r="AY1354" i="2"/>
  <c r="AX1354" i="2"/>
  <c r="AW1354" i="2"/>
  <c r="AV1354" i="2"/>
  <c r="AU1354" i="2"/>
  <c r="AT1354" i="2"/>
  <c r="AS1354" i="2"/>
  <c r="AR1354" i="2"/>
  <c r="AQ1354" i="2"/>
  <c r="AP1354" i="2"/>
  <c r="AN1354" i="2"/>
  <c r="BI1353" i="2"/>
  <c r="BH1353" i="2"/>
  <c r="BG1353" i="2"/>
  <c r="BF1353" i="2"/>
  <c r="BE1353" i="2"/>
  <c r="BD1353" i="2"/>
  <c r="BC1353" i="2"/>
  <c r="BB1353" i="2"/>
  <c r="BA1353" i="2"/>
  <c r="AZ1353" i="2"/>
  <c r="AY1353" i="2"/>
  <c r="AX1353" i="2"/>
  <c r="AW1353" i="2"/>
  <c r="AV1353" i="2"/>
  <c r="AU1353" i="2"/>
  <c r="AT1353" i="2"/>
  <c r="AS1353" i="2"/>
  <c r="AR1353" i="2"/>
  <c r="AQ1353" i="2"/>
  <c r="AP1353" i="2"/>
  <c r="AN1353" i="2"/>
  <c r="BI1352" i="2"/>
  <c r="BH1352" i="2"/>
  <c r="BG1352" i="2"/>
  <c r="BF1352" i="2"/>
  <c r="BE1352" i="2"/>
  <c r="BD1352" i="2"/>
  <c r="BC1352" i="2"/>
  <c r="BB1352" i="2"/>
  <c r="BA1352" i="2"/>
  <c r="AZ1352" i="2"/>
  <c r="AY1352" i="2"/>
  <c r="AX1352" i="2"/>
  <c r="AW1352" i="2"/>
  <c r="AV1352" i="2"/>
  <c r="AU1352" i="2"/>
  <c r="AT1352" i="2"/>
  <c r="AS1352" i="2"/>
  <c r="AR1352" i="2"/>
  <c r="AQ1352" i="2"/>
  <c r="AP1352" i="2"/>
  <c r="AN1352" i="2"/>
  <c r="BI1351" i="2"/>
  <c r="BH1351" i="2"/>
  <c r="BG1351" i="2"/>
  <c r="BF1351" i="2"/>
  <c r="BE1351" i="2"/>
  <c r="BD1351" i="2"/>
  <c r="BC1351" i="2"/>
  <c r="BB1351" i="2"/>
  <c r="BA1351" i="2"/>
  <c r="AZ1351" i="2"/>
  <c r="AY1351" i="2"/>
  <c r="AX1351" i="2"/>
  <c r="AW1351" i="2"/>
  <c r="AV1351" i="2"/>
  <c r="AU1351" i="2"/>
  <c r="AT1351" i="2"/>
  <c r="AS1351" i="2"/>
  <c r="AR1351" i="2"/>
  <c r="AQ1351" i="2"/>
  <c r="AP1351" i="2"/>
  <c r="AN1351" i="2"/>
  <c r="BI1350" i="2"/>
  <c r="BH1350" i="2"/>
  <c r="BG1350" i="2"/>
  <c r="BF1350" i="2"/>
  <c r="BE1350" i="2"/>
  <c r="BD1350" i="2"/>
  <c r="BC1350" i="2"/>
  <c r="BB1350" i="2"/>
  <c r="BA1350" i="2"/>
  <c r="AZ1350" i="2"/>
  <c r="AY1350" i="2"/>
  <c r="AX1350" i="2"/>
  <c r="AW1350" i="2"/>
  <c r="AV1350" i="2"/>
  <c r="AU1350" i="2"/>
  <c r="AT1350" i="2"/>
  <c r="AS1350" i="2"/>
  <c r="AR1350" i="2"/>
  <c r="AQ1350" i="2"/>
  <c r="AP1350" i="2"/>
  <c r="AN1350" i="2"/>
  <c r="BI1349" i="2"/>
  <c r="BH1349" i="2"/>
  <c r="BG1349" i="2"/>
  <c r="BF1349" i="2"/>
  <c r="BE1349" i="2"/>
  <c r="BD1349" i="2"/>
  <c r="BC1349" i="2"/>
  <c r="BB1349" i="2"/>
  <c r="BA1349" i="2"/>
  <c r="AZ1349" i="2"/>
  <c r="AY1349" i="2"/>
  <c r="AX1349" i="2"/>
  <c r="AW1349" i="2"/>
  <c r="AV1349" i="2"/>
  <c r="AU1349" i="2"/>
  <c r="AT1349" i="2"/>
  <c r="AS1349" i="2"/>
  <c r="AR1349" i="2"/>
  <c r="AQ1349" i="2"/>
  <c r="AP1349" i="2"/>
  <c r="AN1349" i="2"/>
  <c r="BI1348" i="2"/>
  <c r="BH1348" i="2"/>
  <c r="BG1348" i="2"/>
  <c r="BF1348" i="2"/>
  <c r="BE1348" i="2"/>
  <c r="BD1348" i="2"/>
  <c r="BC1348" i="2"/>
  <c r="BB1348" i="2"/>
  <c r="BA1348" i="2"/>
  <c r="AZ1348" i="2"/>
  <c r="AY1348" i="2"/>
  <c r="AX1348" i="2"/>
  <c r="AW1348" i="2"/>
  <c r="AV1348" i="2"/>
  <c r="AU1348" i="2"/>
  <c r="AT1348" i="2"/>
  <c r="AS1348" i="2"/>
  <c r="AR1348" i="2"/>
  <c r="AQ1348" i="2"/>
  <c r="AP1348" i="2"/>
  <c r="AN1348" i="2"/>
  <c r="BI1347" i="2"/>
  <c r="BH1347" i="2"/>
  <c r="BG1347" i="2"/>
  <c r="BF1347" i="2"/>
  <c r="BE1347" i="2"/>
  <c r="BD1347" i="2"/>
  <c r="BC1347" i="2"/>
  <c r="BB1347" i="2"/>
  <c r="BA1347" i="2"/>
  <c r="AZ1347" i="2"/>
  <c r="AY1347" i="2"/>
  <c r="AX1347" i="2"/>
  <c r="AW1347" i="2"/>
  <c r="AV1347" i="2"/>
  <c r="AU1347" i="2"/>
  <c r="AT1347" i="2"/>
  <c r="AS1347" i="2"/>
  <c r="AR1347" i="2"/>
  <c r="AQ1347" i="2"/>
  <c r="AP1347" i="2"/>
  <c r="AN1347" i="2"/>
  <c r="BI1346" i="2"/>
  <c r="BH1346" i="2"/>
  <c r="BG1346" i="2"/>
  <c r="BF1346" i="2"/>
  <c r="BE1346" i="2"/>
  <c r="BD1346" i="2"/>
  <c r="BC1346" i="2"/>
  <c r="BB1346" i="2"/>
  <c r="BA1346" i="2"/>
  <c r="AZ1346" i="2"/>
  <c r="AY1346" i="2"/>
  <c r="AX1346" i="2"/>
  <c r="AW1346" i="2"/>
  <c r="AV1346" i="2"/>
  <c r="AU1346" i="2"/>
  <c r="AT1346" i="2"/>
  <c r="AS1346" i="2"/>
  <c r="AR1346" i="2"/>
  <c r="AQ1346" i="2"/>
  <c r="AP1346" i="2"/>
  <c r="AN1346" i="2"/>
  <c r="BI1345" i="2"/>
  <c r="BH1345" i="2"/>
  <c r="BG1345" i="2"/>
  <c r="BF1345" i="2"/>
  <c r="BE1345" i="2"/>
  <c r="BD1345" i="2"/>
  <c r="BC1345" i="2"/>
  <c r="BB1345" i="2"/>
  <c r="BA1345" i="2"/>
  <c r="AZ1345" i="2"/>
  <c r="AY1345" i="2"/>
  <c r="AX1345" i="2"/>
  <c r="AW1345" i="2"/>
  <c r="AV1345" i="2"/>
  <c r="AU1345" i="2"/>
  <c r="AT1345" i="2"/>
  <c r="AS1345" i="2"/>
  <c r="AR1345" i="2"/>
  <c r="AQ1345" i="2"/>
  <c r="AP1345" i="2"/>
  <c r="AN1345" i="2"/>
  <c r="BI1344" i="2"/>
  <c r="BH1344" i="2"/>
  <c r="BG1344" i="2"/>
  <c r="BF1344" i="2"/>
  <c r="BE1344" i="2"/>
  <c r="BD1344" i="2"/>
  <c r="BC1344" i="2"/>
  <c r="BB1344" i="2"/>
  <c r="BA1344" i="2"/>
  <c r="AZ1344" i="2"/>
  <c r="AY1344" i="2"/>
  <c r="AX1344" i="2"/>
  <c r="AW1344" i="2"/>
  <c r="AV1344" i="2"/>
  <c r="AU1344" i="2"/>
  <c r="AT1344" i="2"/>
  <c r="AS1344" i="2"/>
  <c r="AR1344" i="2"/>
  <c r="AQ1344" i="2"/>
  <c r="AP1344" i="2"/>
  <c r="AN1344" i="2"/>
  <c r="BI1343" i="2"/>
  <c r="BH1343" i="2"/>
  <c r="BG1343" i="2"/>
  <c r="BF1343" i="2"/>
  <c r="BE1343" i="2"/>
  <c r="BD1343" i="2"/>
  <c r="BC1343" i="2"/>
  <c r="BB1343" i="2"/>
  <c r="BA1343" i="2"/>
  <c r="AZ1343" i="2"/>
  <c r="AY1343" i="2"/>
  <c r="AX1343" i="2"/>
  <c r="AW1343" i="2"/>
  <c r="AV1343" i="2"/>
  <c r="AU1343" i="2"/>
  <c r="AT1343" i="2"/>
  <c r="AS1343" i="2"/>
  <c r="AR1343" i="2"/>
  <c r="AQ1343" i="2"/>
  <c r="AP1343" i="2"/>
  <c r="AN1343" i="2"/>
  <c r="BI1342" i="2"/>
  <c r="BH1342" i="2"/>
  <c r="BG1342" i="2"/>
  <c r="BF1342" i="2"/>
  <c r="BE1342" i="2"/>
  <c r="BD1342" i="2"/>
  <c r="BC1342" i="2"/>
  <c r="BB1342" i="2"/>
  <c r="BA1342" i="2"/>
  <c r="AZ1342" i="2"/>
  <c r="AY1342" i="2"/>
  <c r="AX1342" i="2"/>
  <c r="AW1342" i="2"/>
  <c r="AV1342" i="2"/>
  <c r="AU1342" i="2"/>
  <c r="AT1342" i="2"/>
  <c r="AS1342" i="2"/>
  <c r="AR1342" i="2"/>
  <c r="AQ1342" i="2"/>
  <c r="AP1342" i="2"/>
  <c r="AN1342" i="2"/>
  <c r="BI1341" i="2"/>
  <c r="BH1341" i="2"/>
  <c r="BG1341" i="2"/>
  <c r="BF1341" i="2"/>
  <c r="BE1341" i="2"/>
  <c r="BD1341" i="2"/>
  <c r="BC1341" i="2"/>
  <c r="BB1341" i="2"/>
  <c r="BA1341" i="2"/>
  <c r="AZ1341" i="2"/>
  <c r="AY1341" i="2"/>
  <c r="AX1341" i="2"/>
  <c r="AW1341" i="2"/>
  <c r="AV1341" i="2"/>
  <c r="AU1341" i="2"/>
  <c r="AT1341" i="2"/>
  <c r="AS1341" i="2"/>
  <c r="AR1341" i="2"/>
  <c r="AQ1341" i="2"/>
  <c r="AP1341" i="2"/>
  <c r="AN1341" i="2"/>
  <c r="BI1340" i="2"/>
  <c r="BH1340" i="2"/>
  <c r="BG1340" i="2"/>
  <c r="BF1340" i="2"/>
  <c r="BE1340" i="2"/>
  <c r="BD1340" i="2"/>
  <c r="BC1340" i="2"/>
  <c r="BB1340" i="2"/>
  <c r="BA1340" i="2"/>
  <c r="AZ1340" i="2"/>
  <c r="AY1340" i="2"/>
  <c r="AX1340" i="2"/>
  <c r="AW1340" i="2"/>
  <c r="AV1340" i="2"/>
  <c r="AU1340" i="2"/>
  <c r="AT1340" i="2"/>
  <c r="AS1340" i="2"/>
  <c r="AR1340" i="2"/>
  <c r="AQ1340" i="2"/>
  <c r="AP1340" i="2"/>
  <c r="AN1340" i="2"/>
  <c r="BI1339" i="2"/>
  <c r="BH1339" i="2"/>
  <c r="BG1339" i="2"/>
  <c r="BF1339" i="2"/>
  <c r="BE1339" i="2"/>
  <c r="BD1339" i="2"/>
  <c r="BC1339" i="2"/>
  <c r="BB1339" i="2"/>
  <c r="BA1339" i="2"/>
  <c r="AZ1339" i="2"/>
  <c r="AY1339" i="2"/>
  <c r="AX1339" i="2"/>
  <c r="AW1339" i="2"/>
  <c r="AV1339" i="2"/>
  <c r="AU1339" i="2"/>
  <c r="AT1339" i="2"/>
  <c r="AS1339" i="2"/>
  <c r="AR1339" i="2"/>
  <c r="AQ1339" i="2"/>
  <c r="AP1339" i="2"/>
  <c r="AN1339" i="2"/>
  <c r="BI1338" i="2"/>
  <c r="BH1338" i="2"/>
  <c r="BG1338" i="2"/>
  <c r="BF1338" i="2"/>
  <c r="BE1338" i="2"/>
  <c r="BD1338" i="2"/>
  <c r="BC1338" i="2"/>
  <c r="BB1338" i="2"/>
  <c r="BA1338" i="2"/>
  <c r="AZ1338" i="2"/>
  <c r="AY1338" i="2"/>
  <c r="AX1338" i="2"/>
  <c r="AW1338" i="2"/>
  <c r="AV1338" i="2"/>
  <c r="AU1338" i="2"/>
  <c r="AT1338" i="2"/>
  <c r="AS1338" i="2"/>
  <c r="AR1338" i="2"/>
  <c r="AQ1338" i="2"/>
  <c r="AP1338" i="2"/>
  <c r="AN1338" i="2"/>
  <c r="BI1337" i="2"/>
  <c r="BH1337" i="2"/>
  <c r="BG1337" i="2"/>
  <c r="BF1337" i="2"/>
  <c r="BE1337" i="2"/>
  <c r="BD1337" i="2"/>
  <c r="BC1337" i="2"/>
  <c r="BB1337" i="2"/>
  <c r="BA1337" i="2"/>
  <c r="AZ1337" i="2"/>
  <c r="AY1337" i="2"/>
  <c r="AX1337" i="2"/>
  <c r="AW1337" i="2"/>
  <c r="AV1337" i="2"/>
  <c r="AU1337" i="2"/>
  <c r="AT1337" i="2"/>
  <c r="AS1337" i="2"/>
  <c r="AR1337" i="2"/>
  <c r="AQ1337" i="2"/>
  <c r="AP1337" i="2"/>
  <c r="AN1337" i="2"/>
  <c r="BI1336" i="2"/>
  <c r="BH1336" i="2"/>
  <c r="BG1336" i="2"/>
  <c r="BF1336" i="2"/>
  <c r="BE1336" i="2"/>
  <c r="BD1336" i="2"/>
  <c r="BC1336" i="2"/>
  <c r="BB1336" i="2"/>
  <c r="BA1336" i="2"/>
  <c r="AZ1336" i="2"/>
  <c r="AY1336" i="2"/>
  <c r="AX1336" i="2"/>
  <c r="AW1336" i="2"/>
  <c r="AV1336" i="2"/>
  <c r="AU1336" i="2"/>
  <c r="AT1336" i="2"/>
  <c r="AS1336" i="2"/>
  <c r="AR1336" i="2"/>
  <c r="AQ1336" i="2"/>
  <c r="AP1336" i="2"/>
  <c r="AN1336" i="2"/>
  <c r="BI1335" i="2"/>
  <c r="BH1335" i="2"/>
  <c r="BG1335" i="2"/>
  <c r="BF1335" i="2"/>
  <c r="BE1335" i="2"/>
  <c r="BD1335" i="2"/>
  <c r="BC1335" i="2"/>
  <c r="BB1335" i="2"/>
  <c r="BA1335" i="2"/>
  <c r="AZ1335" i="2"/>
  <c r="AY1335" i="2"/>
  <c r="AX1335" i="2"/>
  <c r="AW1335" i="2"/>
  <c r="AV1335" i="2"/>
  <c r="AU1335" i="2"/>
  <c r="AT1335" i="2"/>
  <c r="AS1335" i="2"/>
  <c r="AR1335" i="2"/>
  <c r="AQ1335" i="2"/>
  <c r="AP1335" i="2"/>
  <c r="AN1335" i="2"/>
  <c r="BI1334" i="2"/>
  <c r="BH1334" i="2"/>
  <c r="BG1334" i="2"/>
  <c r="BF1334" i="2"/>
  <c r="BE1334" i="2"/>
  <c r="BD1334" i="2"/>
  <c r="BC1334" i="2"/>
  <c r="BB1334" i="2"/>
  <c r="BA1334" i="2"/>
  <c r="AZ1334" i="2"/>
  <c r="AY1334" i="2"/>
  <c r="AX1334" i="2"/>
  <c r="AW1334" i="2"/>
  <c r="AV1334" i="2"/>
  <c r="AU1334" i="2"/>
  <c r="AT1334" i="2"/>
  <c r="AS1334" i="2"/>
  <c r="AR1334" i="2"/>
  <c r="AQ1334" i="2"/>
  <c r="AP1334" i="2"/>
  <c r="AN1334" i="2"/>
  <c r="BI1333" i="2"/>
  <c r="BH1333" i="2"/>
  <c r="BG1333" i="2"/>
  <c r="BF1333" i="2"/>
  <c r="BE1333" i="2"/>
  <c r="BD1333" i="2"/>
  <c r="BC1333" i="2"/>
  <c r="BB1333" i="2"/>
  <c r="BA1333" i="2"/>
  <c r="AZ1333" i="2"/>
  <c r="AY1333" i="2"/>
  <c r="AX1333" i="2"/>
  <c r="AW1333" i="2"/>
  <c r="AV1333" i="2"/>
  <c r="AU1333" i="2"/>
  <c r="AT1333" i="2"/>
  <c r="AS1333" i="2"/>
  <c r="AR1333" i="2"/>
  <c r="AQ1333" i="2"/>
  <c r="AP1333" i="2"/>
  <c r="AN1333" i="2"/>
  <c r="BI1332" i="2"/>
  <c r="BH1332" i="2"/>
  <c r="BG1332" i="2"/>
  <c r="BF1332" i="2"/>
  <c r="BE1332" i="2"/>
  <c r="BD1332" i="2"/>
  <c r="BC1332" i="2"/>
  <c r="BB1332" i="2"/>
  <c r="BA1332" i="2"/>
  <c r="AZ1332" i="2"/>
  <c r="AY1332" i="2"/>
  <c r="AX1332" i="2"/>
  <c r="AW1332" i="2"/>
  <c r="AV1332" i="2"/>
  <c r="AU1332" i="2"/>
  <c r="AT1332" i="2"/>
  <c r="AS1332" i="2"/>
  <c r="AR1332" i="2"/>
  <c r="AQ1332" i="2"/>
  <c r="AP1332" i="2"/>
  <c r="AN1332" i="2"/>
  <c r="BI1331" i="2"/>
  <c r="BH1331" i="2"/>
  <c r="BG1331" i="2"/>
  <c r="BF1331" i="2"/>
  <c r="BE1331" i="2"/>
  <c r="BD1331" i="2"/>
  <c r="BC1331" i="2"/>
  <c r="BB1331" i="2"/>
  <c r="BA1331" i="2"/>
  <c r="AZ1331" i="2"/>
  <c r="AY1331" i="2"/>
  <c r="AX1331" i="2"/>
  <c r="AW1331" i="2"/>
  <c r="AV1331" i="2"/>
  <c r="AU1331" i="2"/>
  <c r="AT1331" i="2"/>
  <c r="AS1331" i="2"/>
  <c r="AR1331" i="2"/>
  <c r="AQ1331" i="2"/>
  <c r="AP1331" i="2"/>
  <c r="AN1331" i="2"/>
  <c r="BI1330" i="2"/>
  <c r="BH1330" i="2"/>
  <c r="BG1330" i="2"/>
  <c r="BF1330" i="2"/>
  <c r="BE1330" i="2"/>
  <c r="BD1330" i="2"/>
  <c r="BC1330" i="2"/>
  <c r="BB1330" i="2"/>
  <c r="BA1330" i="2"/>
  <c r="AZ1330" i="2"/>
  <c r="AY1330" i="2"/>
  <c r="AX1330" i="2"/>
  <c r="AW1330" i="2"/>
  <c r="AV1330" i="2"/>
  <c r="AU1330" i="2"/>
  <c r="AT1330" i="2"/>
  <c r="AS1330" i="2"/>
  <c r="AR1330" i="2"/>
  <c r="AQ1330" i="2"/>
  <c r="AP1330" i="2"/>
  <c r="AN1330" i="2"/>
  <c r="BI1329" i="2"/>
  <c r="BH1329" i="2"/>
  <c r="BG1329" i="2"/>
  <c r="BF1329" i="2"/>
  <c r="BE1329" i="2"/>
  <c r="BD1329" i="2"/>
  <c r="BC1329" i="2"/>
  <c r="BB1329" i="2"/>
  <c r="BA1329" i="2"/>
  <c r="AZ1329" i="2"/>
  <c r="AY1329" i="2"/>
  <c r="AX1329" i="2"/>
  <c r="AW1329" i="2"/>
  <c r="AV1329" i="2"/>
  <c r="AU1329" i="2"/>
  <c r="AT1329" i="2"/>
  <c r="AS1329" i="2"/>
  <c r="AR1329" i="2"/>
  <c r="AQ1329" i="2"/>
  <c r="AP1329" i="2"/>
  <c r="AN1329" i="2"/>
  <c r="BI1328" i="2"/>
  <c r="BH1328" i="2"/>
  <c r="BG1328" i="2"/>
  <c r="BF1328" i="2"/>
  <c r="BE1328" i="2"/>
  <c r="BD1328" i="2"/>
  <c r="BC1328" i="2"/>
  <c r="BB1328" i="2"/>
  <c r="BA1328" i="2"/>
  <c r="AZ1328" i="2"/>
  <c r="AY1328" i="2"/>
  <c r="AX1328" i="2"/>
  <c r="AW1328" i="2"/>
  <c r="AV1328" i="2"/>
  <c r="AU1328" i="2"/>
  <c r="AT1328" i="2"/>
  <c r="AS1328" i="2"/>
  <c r="AR1328" i="2"/>
  <c r="AQ1328" i="2"/>
  <c r="AP1328" i="2"/>
  <c r="AN1328" i="2"/>
  <c r="BI1327" i="2"/>
  <c r="BH1327" i="2"/>
  <c r="BG1327" i="2"/>
  <c r="BF1327" i="2"/>
  <c r="BE1327" i="2"/>
  <c r="BD1327" i="2"/>
  <c r="BC1327" i="2"/>
  <c r="BB1327" i="2"/>
  <c r="BA1327" i="2"/>
  <c r="AZ1327" i="2"/>
  <c r="AY1327" i="2"/>
  <c r="AX1327" i="2"/>
  <c r="AW1327" i="2"/>
  <c r="AV1327" i="2"/>
  <c r="AU1327" i="2"/>
  <c r="AT1327" i="2"/>
  <c r="AS1327" i="2"/>
  <c r="AR1327" i="2"/>
  <c r="AQ1327" i="2"/>
  <c r="AP1327" i="2"/>
  <c r="AN1327" i="2"/>
  <c r="BI1326" i="2"/>
  <c r="BH1326" i="2"/>
  <c r="BG1326" i="2"/>
  <c r="BF1326" i="2"/>
  <c r="BE1326" i="2"/>
  <c r="BD1326" i="2"/>
  <c r="BC1326" i="2"/>
  <c r="BB1326" i="2"/>
  <c r="BA1326" i="2"/>
  <c r="AZ1326" i="2"/>
  <c r="AY1326" i="2"/>
  <c r="AX1326" i="2"/>
  <c r="AW1326" i="2"/>
  <c r="AV1326" i="2"/>
  <c r="AU1326" i="2"/>
  <c r="AT1326" i="2"/>
  <c r="AS1326" i="2"/>
  <c r="AR1326" i="2"/>
  <c r="AQ1326" i="2"/>
  <c r="AP1326" i="2"/>
  <c r="AN1326" i="2"/>
  <c r="BI1325" i="2"/>
  <c r="BH1325" i="2"/>
  <c r="BG1325" i="2"/>
  <c r="BF1325" i="2"/>
  <c r="BE1325" i="2"/>
  <c r="BD1325" i="2"/>
  <c r="BC1325" i="2"/>
  <c r="BB1325" i="2"/>
  <c r="BA1325" i="2"/>
  <c r="AZ1325" i="2"/>
  <c r="AY1325" i="2"/>
  <c r="AX1325" i="2"/>
  <c r="AW1325" i="2"/>
  <c r="AV1325" i="2"/>
  <c r="AU1325" i="2"/>
  <c r="AT1325" i="2"/>
  <c r="AS1325" i="2"/>
  <c r="AR1325" i="2"/>
  <c r="AQ1325" i="2"/>
  <c r="AP1325" i="2"/>
  <c r="AN1325" i="2"/>
  <c r="BI1324" i="2"/>
  <c r="BH1324" i="2"/>
  <c r="BG1324" i="2"/>
  <c r="BF1324" i="2"/>
  <c r="BE1324" i="2"/>
  <c r="BD1324" i="2"/>
  <c r="BC1324" i="2"/>
  <c r="BB1324" i="2"/>
  <c r="BA1324" i="2"/>
  <c r="AZ1324" i="2"/>
  <c r="AY1324" i="2"/>
  <c r="AX1324" i="2"/>
  <c r="AW1324" i="2"/>
  <c r="AV1324" i="2"/>
  <c r="AU1324" i="2"/>
  <c r="AT1324" i="2"/>
  <c r="AS1324" i="2"/>
  <c r="AR1324" i="2"/>
  <c r="AQ1324" i="2"/>
  <c r="AP1324" i="2"/>
  <c r="AN1324" i="2"/>
  <c r="BI1323" i="2"/>
  <c r="BH1323" i="2"/>
  <c r="BG1323" i="2"/>
  <c r="BF1323" i="2"/>
  <c r="BE1323" i="2"/>
  <c r="BD1323" i="2"/>
  <c r="BC1323" i="2"/>
  <c r="BB1323" i="2"/>
  <c r="BA1323" i="2"/>
  <c r="AZ1323" i="2"/>
  <c r="AY1323" i="2"/>
  <c r="AX1323" i="2"/>
  <c r="AW1323" i="2"/>
  <c r="AV1323" i="2"/>
  <c r="AU1323" i="2"/>
  <c r="AT1323" i="2"/>
  <c r="AS1323" i="2"/>
  <c r="AR1323" i="2"/>
  <c r="AQ1323" i="2"/>
  <c r="AP1323" i="2"/>
  <c r="AN1323" i="2"/>
  <c r="BI1322" i="2"/>
  <c r="BH1322" i="2"/>
  <c r="BG1322" i="2"/>
  <c r="BF1322" i="2"/>
  <c r="BE1322" i="2"/>
  <c r="BD1322" i="2"/>
  <c r="BC1322" i="2"/>
  <c r="BB1322" i="2"/>
  <c r="BA1322" i="2"/>
  <c r="AZ1322" i="2"/>
  <c r="AY1322" i="2"/>
  <c r="AX1322" i="2"/>
  <c r="AW1322" i="2"/>
  <c r="AV1322" i="2"/>
  <c r="AU1322" i="2"/>
  <c r="AT1322" i="2"/>
  <c r="AS1322" i="2"/>
  <c r="AR1322" i="2"/>
  <c r="AQ1322" i="2"/>
  <c r="AP1322" i="2"/>
  <c r="AN1322" i="2"/>
  <c r="BI1321" i="2"/>
  <c r="BH1321" i="2"/>
  <c r="BG1321" i="2"/>
  <c r="BF1321" i="2"/>
  <c r="BE1321" i="2"/>
  <c r="BD1321" i="2"/>
  <c r="BC1321" i="2"/>
  <c r="BB1321" i="2"/>
  <c r="BA1321" i="2"/>
  <c r="AZ1321" i="2"/>
  <c r="AY1321" i="2"/>
  <c r="AX1321" i="2"/>
  <c r="AW1321" i="2"/>
  <c r="AV1321" i="2"/>
  <c r="AU1321" i="2"/>
  <c r="AT1321" i="2"/>
  <c r="AS1321" i="2"/>
  <c r="AR1321" i="2"/>
  <c r="AQ1321" i="2"/>
  <c r="AP1321" i="2"/>
  <c r="AN1321" i="2"/>
  <c r="BI1320" i="2"/>
  <c r="BH1320" i="2"/>
  <c r="BG1320" i="2"/>
  <c r="BF1320" i="2"/>
  <c r="BE1320" i="2"/>
  <c r="BD1320" i="2"/>
  <c r="BC1320" i="2"/>
  <c r="BB1320" i="2"/>
  <c r="BA1320" i="2"/>
  <c r="AZ1320" i="2"/>
  <c r="AY1320" i="2"/>
  <c r="AX1320" i="2"/>
  <c r="AW1320" i="2"/>
  <c r="AV1320" i="2"/>
  <c r="AU1320" i="2"/>
  <c r="AT1320" i="2"/>
  <c r="AS1320" i="2"/>
  <c r="AR1320" i="2"/>
  <c r="AQ1320" i="2"/>
  <c r="AP1320" i="2"/>
  <c r="AN1320" i="2"/>
  <c r="BI1319" i="2"/>
  <c r="BH1319" i="2"/>
  <c r="BG1319" i="2"/>
  <c r="BF1319" i="2"/>
  <c r="BE1319" i="2"/>
  <c r="BD1319" i="2"/>
  <c r="BC1319" i="2"/>
  <c r="BB1319" i="2"/>
  <c r="BA1319" i="2"/>
  <c r="AZ1319" i="2"/>
  <c r="AY1319" i="2"/>
  <c r="AX1319" i="2"/>
  <c r="AW1319" i="2"/>
  <c r="AV1319" i="2"/>
  <c r="AU1319" i="2"/>
  <c r="AT1319" i="2"/>
  <c r="AS1319" i="2"/>
  <c r="AR1319" i="2"/>
  <c r="AQ1319" i="2"/>
  <c r="AP1319" i="2"/>
  <c r="AN1319" i="2"/>
  <c r="BI1318" i="2"/>
  <c r="BH1318" i="2"/>
  <c r="BG1318" i="2"/>
  <c r="BF1318" i="2"/>
  <c r="BE1318" i="2"/>
  <c r="BD1318" i="2"/>
  <c r="BC1318" i="2"/>
  <c r="BB1318" i="2"/>
  <c r="BA1318" i="2"/>
  <c r="AZ1318" i="2"/>
  <c r="AY1318" i="2"/>
  <c r="AX1318" i="2"/>
  <c r="AW1318" i="2"/>
  <c r="AV1318" i="2"/>
  <c r="AU1318" i="2"/>
  <c r="AT1318" i="2"/>
  <c r="AS1318" i="2"/>
  <c r="AR1318" i="2"/>
  <c r="AQ1318" i="2"/>
  <c r="AP1318" i="2"/>
  <c r="AN1318" i="2"/>
  <c r="BI1317" i="2"/>
  <c r="BH1317" i="2"/>
  <c r="BG1317" i="2"/>
  <c r="BF1317" i="2"/>
  <c r="BE1317" i="2"/>
  <c r="BD1317" i="2"/>
  <c r="BC1317" i="2"/>
  <c r="BB1317" i="2"/>
  <c r="BA1317" i="2"/>
  <c r="AZ1317" i="2"/>
  <c r="AY1317" i="2"/>
  <c r="AX1317" i="2"/>
  <c r="AW1317" i="2"/>
  <c r="AV1317" i="2"/>
  <c r="AU1317" i="2"/>
  <c r="AT1317" i="2"/>
  <c r="AS1317" i="2"/>
  <c r="AR1317" i="2"/>
  <c r="AQ1317" i="2"/>
  <c r="AP1317" i="2"/>
  <c r="AN1317" i="2"/>
  <c r="BI1316" i="2"/>
  <c r="BH1316" i="2"/>
  <c r="BG1316" i="2"/>
  <c r="BF1316" i="2"/>
  <c r="BE1316" i="2"/>
  <c r="BD1316" i="2"/>
  <c r="BC1316" i="2"/>
  <c r="BB1316" i="2"/>
  <c r="BA1316" i="2"/>
  <c r="AZ1316" i="2"/>
  <c r="AY1316" i="2"/>
  <c r="AX1316" i="2"/>
  <c r="AW1316" i="2"/>
  <c r="AV1316" i="2"/>
  <c r="AU1316" i="2"/>
  <c r="AT1316" i="2"/>
  <c r="AS1316" i="2"/>
  <c r="AR1316" i="2"/>
  <c r="AQ1316" i="2"/>
  <c r="AP1316" i="2"/>
  <c r="AN1316" i="2"/>
  <c r="BI1315" i="2"/>
  <c r="BH1315" i="2"/>
  <c r="BG1315" i="2"/>
  <c r="BF1315" i="2"/>
  <c r="BE1315" i="2"/>
  <c r="BD1315" i="2"/>
  <c r="BC1315" i="2"/>
  <c r="BB1315" i="2"/>
  <c r="BA1315" i="2"/>
  <c r="AZ1315" i="2"/>
  <c r="AY1315" i="2"/>
  <c r="AX1315" i="2"/>
  <c r="AW1315" i="2"/>
  <c r="AV1315" i="2"/>
  <c r="AU1315" i="2"/>
  <c r="AT1315" i="2"/>
  <c r="AS1315" i="2"/>
  <c r="AR1315" i="2"/>
  <c r="AQ1315" i="2"/>
  <c r="AP1315" i="2"/>
  <c r="AN1315" i="2"/>
  <c r="BI1314" i="2"/>
  <c r="BH1314" i="2"/>
  <c r="BG1314" i="2"/>
  <c r="BF1314" i="2"/>
  <c r="BE1314" i="2"/>
  <c r="BD1314" i="2"/>
  <c r="BC1314" i="2"/>
  <c r="BB1314" i="2"/>
  <c r="BA1314" i="2"/>
  <c r="AZ1314" i="2"/>
  <c r="AY1314" i="2"/>
  <c r="AX1314" i="2"/>
  <c r="AW1314" i="2"/>
  <c r="AV1314" i="2"/>
  <c r="AU1314" i="2"/>
  <c r="AT1314" i="2"/>
  <c r="AS1314" i="2"/>
  <c r="AR1314" i="2"/>
  <c r="AQ1314" i="2"/>
  <c r="AP1314" i="2"/>
  <c r="AN1314" i="2"/>
  <c r="BI1313" i="2"/>
  <c r="BH1313" i="2"/>
  <c r="BG1313" i="2"/>
  <c r="BF1313" i="2"/>
  <c r="BE1313" i="2"/>
  <c r="BD1313" i="2"/>
  <c r="BC1313" i="2"/>
  <c r="BB1313" i="2"/>
  <c r="BA1313" i="2"/>
  <c r="AZ1313" i="2"/>
  <c r="AY1313" i="2"/>
  <c r="AX1313" i="2"/>
  <c r="AW1313" i="2"/>
  <c r="AV1313" i="2"/>
  <c r="AU1313" i="2"/>
  <c r="AT1313" i="2"/>
  <c r="AS1313" i="2"/>
  <c r="AR1313" i="2"/>
  <c r="AQ1313" i="2"/>
  <c r="AP1313" i="2"/>
  <c r="AN1313" i="2"/>
  <c r="BI1312" i="2"/>
  <c r="BH1312" i="2"/>
  <c r="BG1312" i="2"/>
  <c r="BF1312" i="2"/>
  <c r="BE1312" i="2"/>
  <c r="BD1312" i="2"/>
  <c r="BC1312" i="2"/>
  <c r="BB1312" i="2"/>
  <c r="BA1312" i="2"/>
  <c r="AZ1312" i="2"/>
  <c r="AY1312" i="2"/>
  <c r="AX1312" i="2"/>
  <c r="AW1312" i="2"/>
  <c r="AV1312" i="2"/>
  <c r="AU1312" i="2"/>
  <c r="AT1312" i="2"/>
  <c r="AS1312" i="2"/>
  <c r="AR1312" i="2"/>
  <c r="AQ1312" i="2"/>
  <c r="AP1312" i="2"/>
  <c r="AN1312" i="2"/>
  <c r="BI1311" i="2"/>
  <c r="BH1311" i="2"/>
  <c r="BG1311" i="2"/>
  <c r="BF1311" i="2"/>
  <c r="BE1311" i="2"/>
  <c r="BD1311" i="2"/>
  <c r="BC1311" i="2"/>
  <c r="BB1311" i="2"/>
  <c r="BA1311" i="2"/>
  <c r="AZ1311" i="2"/>
  <c r="AY1311" i="2"/>
  <c r="AX1311" i="2"/>
  <c r="AW1311" i="2"/>
  <c r="AV1311" i="2"/>
  <c r="AU1311" i="2"/>
  <c r="AT1311" i="2"/>
  <c r="AS1311" i="2"/>
  <c r="AR1311" i="2"/>
  <c r="AQ1311" i="2"/>
  <c r="AP1311" i="2"/>
  <c r="AN1311" i="2"/>
  <c r="BI1310" i="2"/>
  <c r="BH1310" i="2"/>
  <c r="BG1310" i="2"/>
  <c r="BF1310" i="2"/>
  <c r="BE1310" i="2"/>
  <c r="BD1310" i="2"/>
  <c r="BC1310" i="2"/>
  <c r="BB1310" i="2"/>
  <c r="BA1310" i="2"/>
  <c r="AZ1310" i="2"/>
  <c r="AY1310" i="2"/>
  <c r="AX1310" i="2"/>
  <c r="AW1310" i="2"/>
  <c r="AV1310" i="2"/>
  <c r="AU1310" i="2"/>
  <c r="AT1310" i="2"/>
  <c r="AS1310" i="2"/>
  <c r="AR1310" i="2"/>
  <c r="AQ1310" i="2"/>
  <c r="AP1310" i="2"/>
  <c r="AN1310" i="2"/>
  <c r="BI1309" i="2"/>
  <c r="BH1309" i="2"/>
  <c r="BG1309" i="2"/>
  <c r="BF1309" i="2"/>
  <c r="BE1309" i="2"/>
  <c r="BD1309" i="2"/>
  <c r="BC1309" i="2"/>
  <c r="BB1309" i="2"/>
  <c r="BA1309" i="2"/>
  <c r="AZ1309" i="2"/>
  <c r="AY1309" i="2"/>
  <c r="AX1309" i="2"/>
  <c r="AW1309" i="2"/>
  <c r="AV1309" i="2"/>
  <c r="AU1309" i="2"/>
  <c r="AT1309" i="2"/>
  <c r="AS1309" i="2"/>
  <c r="AR1309" i="2"/>
  <c r="AQ1309" i="2"/>
  <c r="AP1309" i="2"/>
  <c r="AN1309" i="2"/>
  <c r="BI1308" i="2"/>
  <c r="BH1308" i="2"/>
  <c r="BG1308" i="2"/>
  <c r="BF1308" i="2"/>
  <c r="BE1308" i="2"/>
  <c r="BD1308" i="2"/>
  <c r="BC1308" i="2"/>
  <c r="BB1308" i="2"/>
  <c r="BA1308" i="2"/>
  <c r="AZ1308" i="2"/>
  <c r="AY1308" i="2"/>
  <c r="AX1308" i="2"/>
  <c r="AW1308" i="2"/>
  <c r="AV1308" i="2"/>
  <c r="AU1308" i="2"/>
  <c r="AT1308" i="2"/>
  <c r="AS1308" i="2"/>
  <c r="AR1308" i="2"/>
  <c r="AQ1308" i="2"/>
  <c r="AP1308" i="2"/>
  <c r="AN1308" i="2"/>
  <c r="BI1307" i="2"/>
  <c r="BH1307" i="2"/>
  <c r="BG1307" i="2"/>
  <c r="BF1307" i="2"/>
  <c r="BE1307" i="2"/>
  <c r="BD1307" i="2"/>
  <c r="BC1307" i="2"/>
  <c r="BB1307" i="2"/>
  <c r="BA1307" i="2"/>
  <c r="AZ1307" i="2"/>
  <c r="AY1307" i="2"/>
  <c r="AX1307" i="2"/>
  <c r="AW1307" i="2"/>
  <c r="AV1307" i="2"/>
  <c r="AU1307" i="2"/>
  <c r="AT1307" i="2"/>
  <c r="AS1307" i="2"/>
  <c r="AR1307" i="2"/>
  <c r="AQ1307" i="2"/>
  <c r="AP1307" i="2"/>
  <c r="AN1307" i="2"/>
  <c r="BI1306" i="2"/>
  <c r="BH1306" i="2"/>
  <c r="BG1306" i="2"/>
  <c r="BF1306" i="2"/>
  <c r="BE1306" i="2"/>
  <c r="BD1306" i="2"/>
  <c r="BC1306" i="2"/>
  <c r="BB1306" i="2"/>
  <c r="BA1306" i="2"/>
  <c r="AZ1306" i="2"/>
  <c r="AY1306" i="2"/>
  <c r="AX1306" i="2"/>
  <c r="AW1306" i="2"/>
  <c r="AV1306" i="2"/>
  <c r="AU1306" i="2"/>
  <c r="AT1306" i="2"/>
  <c r="AS1306" i="2"/>
  <c r="AR1306" i="2"/>
  <c r="AQ1306" i="2"/>
  <c r="AP1306" i="2"/>
  <c r="AN1306" i="2"/>
  <c r="BI1305" i="2"/>
  <c r="BH1305" i="2"/>
  <c r="BG1305" i="2"/>
  <c r="BF1305" i="2"/>
  <c r="BE1305" i="2"/>
  <c r="BD1305" i="2"/>
  <c r="BC1305" i="2"/>
  <c r="BB1305" i="2"/>
  <c r="BA1305" i="2"/>
  <c r="AZ1305" i="2"/>
  <c r="AY1305" i="2"/>
  <c r="AX1305" i="2"/>
  <c r="AW1305" i="2"/>
  <c r="AV1305" i="2"/>
  <c r="AU1305" i="2"/>
  <c r="AT1305" i="2"/>
  <c r="AS1305" i="2"/>
  <c r="AR1305" i="2"/>
  <c r="AQ1305" i="2"/>
  <c r="AP1305" i="2"/>
  <c r="AN1305" i="2"/>
  <c r="BI1304" i="2"/>
  <c r="BH1304" i="2"/>
  <c r="BG1304" i="2"/>
  <c r="BF1304" i="2"/>
  <c r="BE1304" i="2"/>
  <c r="BD1304" i="2"/>
  <c r="BC1304" i="2"/>
  <c r="BB1304" i="2"/>
  <c r="BA1304" i="2"/>
  <c r="AZ1304" i="2"/>
  <c r="AY1304" i="2"/>
  <c r="AX1304" i="2"/>
  <c r="AW1304" i="2"/>
  <c r="AV1304" i="2"/>
  <c r="AU1304" i="2"/>
  <c r="AT1304" i="2"/>
  <c r="AS1304" i="2"/>
  <c r="AR1304" i="2"/>
  <c r="AQ1304" i="2"/>
  <c r="AP1304" i="2"/>
  <c r="AN1304" i="2"/>
  <c r="BI1303" i="2"/>
  <c r="BH1303" i="2"/>
  <c r="BG1303" i="2"/>
  <c r="BF1303" i="2"/>
  <c r="BE1303" i="2"/>
  <c r="BD1303" i="2"/>
  <c r="BC1303" i="2"/>
  <c r="BB1303" i="2"/>
  <c r="BA1303" i="2"/>
  <c r="AZ1303" i="2"/>
  <c r="AY1303" i="2"/>
  <c r="AX1303" i="2"/>
  <c r="AW1303" i="2"/>
  <c r="AV1303" i="2"/>
  <c r="AU1303" i="2"/>
  <c r="AT1303" i="2"/>
  <c r="AS1303" i="2"/>
  <c r="AR1303" i="2"/>
  <c r="AQ1303" i="2"/>
  <c r="AP1303" i="2"/>
  <c r="AN1303" i="2"/>
  <c r="BI1302" i="2"/>
  <c r="BH1302" i="2"/>
  <c r="BG1302" i="2"/>
  <c r="BF1302" i="2"/>
  <c r="BE1302" i="2"/>
  <c r="BD1302" i="2"/>
  <c r="BC1302" i="2"/>
  <c r="BB1302" i="2"/>
  <c r="BA1302" i="2"/>
  <c r="AZ1302" i="2"/>
  <c r="AY1302" i="2"/>
  <c r="AX1302" i="2"/>
  <c r="AW1302" i="2"/>
  <c r="AV1302" i="2"/>
  <c r="AU1302" i="2"/>
  <c r="AT1302" i="2"/>
  <c r="AS1302" i="2"/>
  <c r="AR1302" i="2"/>
  <c r="AQ1302" i="2"/>
  <c r="AP1302" i="2"/>
  <c r="AN1302" i="2"/>
  <c r="BI1301" i="2"/>
  <c r="BH1301" i="2"/>
  <c r="BG1301" i="2"/>
  <c r="BF1301" i="2"/>
  <c r="BE1301" i="2"/>
  <c r="BD1301" i="2"/>
  <c r="BC1301" i="2"/>
  <c r="BB1301" i="2"/>
  <c r="BA1301" i="2"/>
  <c r="AZ1301" i="2"/>
  <c r="AY1301" i="2"/>
  <c r="AX1301" i="2"/>
  <c r="AW1301" i="2"/>
  <c r="AV1301" i="2"/>
  <c r="AU1301" i="2"/>
  <c r="AT1301" i="2"/>
  <c r="AS1301" i="2"/>
  <c r="AR1301" i="2"/>
  <c r="AQ1301" i="2"/>
  <c r="AP1301" i="2"/>
  <c r="AN1301" i="2"/>
  <c r="BI1300" i="2"/>
  <c r="BH1300" i="2"/>
  <c r="BG1300" i="2"/>
  <c r="BF1300" i="2"/>
  <c r="BE1300" i="2"/>
  <c r="BD1300" i="2"/>
  <c r="BC1300" i="2"/>
  <c r="BB1300" i="2"/>
  <c r="BA1300" i="2"/>
  <c r="AZ1300" i="2"/>
  <c r="AY1300" i="2"/>
  <c r="AX1300" i="2"/>
  <c r="AW1300" i="2"/>
  <c r="AV1300" i="2"/>
  <c r="AU1300" i="2"/>
  <c r="AT1300" i="2"/>
  <c r="AS1300" i="2"/>
  <c r="AR1300" i="2"/>
  <c r="AQ1300" i="2"/>
  <c r="AP1300" i="2"/>
  <c r="AN1300" i="2"/>
  <c r="BI1299" i="2"/>
  <c r="BH1299" i="2"/>
  <c r="BG1299" i="2"/>
  <c r="BF1299" i="2"/>
  <c r="BE1299" i="2"/>
  <c r="BD1299" i="2"/>
  <c r="BC1299" i="2"/>
  <c r="BB1299" i="2"/>
  <c r="BA1299" i="2"/>
  <c r="AZ1299" i="2"/>
  <c r="AY1299" i="2"/>
  <c r="AX1299" i="2"/>
  <c r="AW1299" i="2"/>
  <c r="AV1299" i="2"/>
  <c r="AU1299" i="2"/>
  <c r="AT1299" i="2"/>
  <c r="AS1299" i="2"/>
  <c r="AR1299" i="2"/>
  <c r="AQ1299" i="2"/>
  <c r="AP1299" i="2"/>
  <c r="AN1299" i="2"/>
  <c r="BI1298" i="2"/>
  <c r="BH1298" i="2"/>
  <c r="BG1298" i="2"/>
  <c r="BF1298" i="2"/>
  <c r="BE1298" i="2"/>
  <c r="BD1298" i="2"/>
  <c r="BC1298" i="2"/>
  <c r="BB1298" i="2"/>
  <c r="BA1298" i="2"/>
  <c r="AZ1298" i="2"/>
  <c r="AY1298" i="2"/>
  <c r="AX1298" i="2"/>
  <c r="AW1298" i="2"/>
  <c r="AV1298" i="2"/>
  <c r="AU1298" i="2"/>
  <c r="AT1298" i="2"/>
  <c r="AS1298" i="2"/>
  <c r="AR1298" i="2"/>
  <c r="AQ1298" i="2"/>
  <c r="AP1298" i="2"/>
  <c r="AN1298" i="2"/>
  <c r="BI1297" i="2"/>
  <c r="BH1297" i="2"/>
  <c r="BG1297" i="2"/>
  <c r="BF1297" i="2"/>
  <c r="BE1297" i="2"/>
  <c r="BD1297" i="2"/>
  <c r="BC1297" i="2"/>
  <c r="BB1297" i="2"/>
  <c r="BA1297" i="2"/>
  <c r="AZ1297" i="2"/>
  <c r="AY1297" i="2"/>
  <c r="AX1297" i="2"/>
  <c r="AW1297" i="2"/>
  <c r="AV1297" i="2"/>
  <c r="AU1297" i="2"/>
  <c r="AT1297" i="2"/>
  <c r="AS1297" i="2"/>
  <c r="AR1297" i="2"/>
  <c r="AQ1297" i="2"/>
  <c r="AP1297" i="2"/>
  <c r="AN1297" i="2"/>
  <c r="BI1296" i="2"/>
  <c r="BH1296" i="2"/>
  <c r="BG1296" i="2"/>
  <c r="BF1296" i="2"/>
  <c r="BE1296" i="2"/>
  <c r="BD1296" i="2"/>
  <c r="BC1296" i="2"/>
  <c r="BB1296" i="2"/>
  <c r="BA1296" i="2"/>
  <c r="AZ1296" i="2"/>
  <c r="AY1296" i="2"/>
  <c r="AX1296" i="2"/>
  <c r="AW1296" i="2"/>
  <c r="AV1296" i="2"/>
  <c r="AU1296" i="2"/>
  <c r="AT1296" i="2"/>
  <c r="AS1296" i="2"/>
  <c r="AR1296" i="2"/>
  <c r="AQ1296" i="2"/>
  <c r="AP1296" i="2"/>
  <c r="AN1296" i="2"/>
  <c r="BI1295" i="2"/>
  <c r="BH1295" i="2"/>
  <c r="BG1295" i="2"/>
  <c r="BF1295" i="2"/>
  <c r="BE1295" i="2"/>
  <c r="BD1295" i="2"/>
  <c r="BC1295" i="2"/>
  <c r="BB1295" i="2"/>
  <c r="BA1295" i="2"/>
  <c r="AZ1295" i="2"/>
  <c r="AY1295" i="2"/>
  <c r="AX1295" i="2"/>
  <c r="AW1295" i="2"/>
  <c r="AV1295" i="2"/>
  <c r="AU1295" i="2"/>
  <c r="AT1295" i="2"/>
  <c r="AS1295" i="2"/>
  <c r="AR1295" i="2"/>
  <c r="AQ1295" i="2"/>
  <c r="AP1295" i="2"/>
  <c r="AN1295" i="2"/>
  <c r="BI1294" i="2"/>
  <c r="BH1294" i="2"/>
  <c r="BG1294" i="2"/>
  <c r="BF1294" i="2"/>
  <c r="BE1294" i="2"/>
  <c r="BD1294" i="2"/>
  <c r="BC1294" i="2"/>
  <c r="BB1294" i="2"/>
  <c r="BA1294" i="2"/>
  <c r="AZ1294" i="2"/>
  <c r="AY1294" i="2"/>
  <c r="AX1294" i="2"/>
  <c r="AW1294" i="2"/>
  <c r="AV1294" i="2"/>
  <c r="AU1294" i="2"/>
  <c r="AT1294" i="2"/>
  <c r="AS1294" i="2"/>
  <c r="AR1294" i="2"/>
  <c r="AQ1294" i="2"/>
  <c r="AP1294" i="2"/>
  <c r="AN1294" i="2"/>
  <c r="BI1293" i="2"/>
  <c r="BH1293" i="2"/>
  <c r="BG1293" i="2"/>
  <c r="BF1293" i="2"/>
  <c r="BE1293" i="2"/>
  <c r="BD1293" i="2"/>
  <c r="BC1293" i="2"/>
  <c r="BB1293" i="2"/>
  <c r="BA1293" i="2"/>
  <c r="AZ1293" i="2"/>
  <c r="AY1293" i="2"/>
  <c r="AX1293" i="2"/>
  <c r="AW1293" i="2"/>
  <c r="AV1293" i="2"/>
  <c r="AU1293" i="2"/>
  <c r="AT1293" i="2"/>
  <c r="AS1293" i="2"/>
  <c r="AR1293" i="2"/>
  <c r="AQ1293" i="2"/>
  <c r="AP1293" i="2"/>
  <c r="AN1293" i="2"/>
  <c r="BI1292" i="2"/>
  <c r="BH1292" i="2"/>
  <c r="BG1292" i="2"/>
  <c r="BF1292" i="2"/>
  <c r="BE1292" i="2"/>
  <c r="BD1292" i="2"/>
  <c r="BC1292" i="2"/>
  <c r="BB1292" i="2"/>
  <c r="BA1292" i="2"/>
  <c r="AZ1292" i="2"/>
  <c r="AY1292" i="2"/>
  <c r="AX1292" i="2"/>
  <c r="AW1292" i="2"/>
  <c r="AV1292" i="2"/>
  <c r="AU1292" i="2"/>
  <c r="AT1292" i="2"/>
  <c r="AS1292" i="2"/>
  <c r="AR1292" i="2"/>
  <c r="AQ1292" i="2"/>
  <c r="AP1292" i="2"/>
  <c r="AN1292" i="2"/>
  <c r="BI1291" i="2"/>
  <c r="BH1291" i="2"/>
  <c r="BG1291" i="2"/>
  <c r="BF1291" i="2"/>
  <c r="BE1291" i="2"/>
  <c r="BD1291" i="2"/>
  <c r="BC1291" i="2"/>
  <c r="BB1291" i="2"/>
  <c r="BA1291" i="2"/>
  <c r="AZ1291" i="2"/>
  <c r="AY1291" i="2"/>
  <c r="AX1291" i="2"/>
  <c r="AW1291" i="2"/>
  <c r="AV1291" i="2"/>
  <c r="AU1291" i="2"/>
  <c r="AT1291" i="2"/>
  <c r="AS1291" i="2"/>
  <c r="AR1291" i="2"/>
  <c r="AQ1291" i="2"/>
  <c r="AP1291" i="2"/>
  <c r="AN1291" i="2"/>
  <c r="BI1290" i="2"/>
  <c r="BH1290" i="2"/>
  <c r="BG1290" i="2"/>
  <c r="BF1290" i="2"/>
  <c r="BE1290" i="2"/>
  <c r="BD1290" i="2"/>
  <c r="BC1290" i="2"/>
  <c r="BB1290" i="2"/>
  <c r="BA1290" i="2"/>
  <c r="AZ1290" i="2"/>
  <c r="AY1290" i="2"/>
  <c r="AX1290" i="2"/>
  <c r="AW1290" i="2"/>
  <c r="AV1290" i="2"/>
  <c r="AU1290" i="2"/>
  <c r="AT1290" i="2"/>
  <c r="AS1290" i="2"/>
  <c r="AR1290" i="2"/>
  <c r="AQ1290" i="2"/>
  <c r="AP1290" i="2"/>
  <c r="AN1290" i="2"/>
  <c r="BI1289" i="2"/>
  <c r="BH1289" i="2"/>
  <c r="BG1289" i="2"/>
  <c r="BF1289" i="2"/>
  <c r="BE1289" i="2"/>
  <c r="BD1289" i="2"/>
  <c r="BC1289" i="2"/>
  <c r="BB1289" i="2"/>
  <c r="BA1289" i="2"/>
  <c r="AZ1289" i="2"/>
  <c r="AY1289" i="2"/>
  <c r="AX1289" i="2"/>
  <c r="AW1289" i="2"/>
  <c r="AV1289" i="2"/>
  <c r="AU1289" i="2"/>
  <c r="AT1289" i="2"/>
  <c r="AS1289" i="2"/>
  <c r="AR1289" i="2"/>
  <c r="AQ1289" i="2"/>
  <c r="AP1289" i="2"/>
  <c r="AN1289" i="2"/>
  <c r="BI1288" i="2"/>
  <c r="BH1288" i="2"/>
  <c r="BG1288" i="2"/>
  <c r="BF1288" i="2"/>
  <c r="BE1288" i="2"/>
  <c r="BD1288" i="2"/>
  <c r="BC1288" i="2"/>
  <c r="BB1288" i="2"/>
  <c r="BA1288" i="2"/>
  <c r="AZ1288" i="2"/>
  <c r="AY1288" i="2"/>
  <c r="AX1288" i="2"/>
  <c r="AW1288" i="2"/>
  <c r="AV1288" i="2"/>
  <c r="AU1288" i="2"/>
  <c r="AT1288" i="2"/>
  <c r="AS1288" i="2"/>
  <c r="AR1288" i="2"/>
  <c r="AQ1288" i="2"/>
  <c r="AP1288" i="2"/>
  <c r="AN1288" i="2"/>
  <c r="BI1287" i="2"/>
  <c r="BH1287" i="2"/>
  <c r="BG1287" i="2"/>
  <c r="BF1287" i="2"/>
  <c r="BE1287" i="2"/>
  <c r="BD1287" i="2"/>
  <c r="BC1287" i="2"/>
  <c r="BB1287" i="2"/>
  <c r="BA1287" i="2"/>
  <c r="AZ1287" i="2"/>
  <c r="AY1287" i="2"/>
  <c r="AX1287" i="2"/>
  <c r="AW1287" i="2"/>
  <c r="AV1287" i="2"/>
  <c r="AU1287" i="2"/>
  <c r="AT1287" i="2"/>
  <c r="AS1287" i="2"/>
  <c r="AR1287" i="2"/>
  <c r="AQ1287" i="2"/>
  <c r="AP1287" i="2"/>
  <c r="AN1287" i="2"/>
  <c r="BI1286" i="2"/>
  <c r="BH1286" i="2"/>
  <c r="BG1286" i="2"/>
  <c r="BF1286" i="2"/>
  <c r="BE1286" i="2"/>
  <c r="BD1286" i="2"/>
  <c r="BC1286" i="2"/>
  <c r="BB1286" i="2"/>
  <c r="BA1286" i="2"/>
  <c r="AZ1286" i="2"/>
  <c r="AY1286" i="2"/>
  <c r="AX1286" i="2"/>
  <c r="AW1286" i="2"/>
  <c r="AV1286" i="2"/>
  <c r="AU1286" i="2"/>
  <c r="AT1286" i="2"/>
  <c r="AS1286" i="2"/>
  <c r="AR1286" i="2"/>
  <c r="AQ1286" i="2"/>
  <c r="AP1286" i="2"/>
  <c r="AN1286" i="2"/>
  <c r="BI1285" i="2"/>
  <c r="BH1285" i="2"/>
  <c r="BG1285" i="2"/>
  <c r="BF1285" i="2"/>
  <c r="BE1285" i="2"/>
  <c r="BD1285" i="2"/>
  <c r="BC1285" i="2"/>
  <c r="BB1285" i="2"/>
  <c r="BA1285" i="2"/>
  <c r="AZ1285" i="2"/>
  <c r="AY1285" i="2"/>
  <c r="AX1285" i="2"/>
  <c r="AW1285" i="2"/>
  <c r="AV1285" i="2"/>
  <c r="AU1285" i="2"/>
  <c r="AT1285" i="2"/>
  <c r="AS1285" i="2"/>
  <c r="AR1285" i="2"/>
  <c r="AQ1285" i="2"/>
  <c r="AP1285" i="2"/>
  <c r="AN1285" i="2"/>
  <c r="BI1284" i="2"/>
  <c r="BH1284" i="2"/>
  <c r="BG1284" i="2"/>
  <c r="BF1284" i="2"/>
  <c r="BE1284" i="2"/>
  <c r="BD1284" i="2"/>
  <c r="BC1284" i="2"/>
  <c r="BB1284" i="2"/>
  <c r="BA1284" i="2"/>
  <c r="AZ1284" i="2"/>
  <c r="AY1284" i="2"/>
  <c r="AX1284" i="2"/>
  <c r="AW1284" i="2"/>
  <c r="AV1284" i="2"/>
  <c r="AU1284" i="2"/>
  <c r="AT1284" i="2"/>
  <c r="AS1284" i="2"/>
  <c r="AR1284" i="2"/>
  <c r="AQ1284" i="2"/>
  <c r="AP1284" i="2"/>
  <c r="AN1284" i="2"/>
  <c r="BI1283" i="2"/>
  <c r="BH1283" i="2"/>
  <c r="BG1283" i="2"/>
  <c r="BF1283" i="2"/>
  <c r="BE1283" i="2"/>
  <c r="BD1283" i="2"/>
  <c r="BC1283" i="2"/>
  <c r="BB1283" i="2"/>
  <c r="BA1283" i="2"/>
  <c r="AZ1283" i="2"/>
  <c r="AY1283" i="2"/>
  <c r="AX1283" i="2"/>
  <c r="AW1283" i="2"/>
  <c r="AV1283" i="2"/>
  <c r="AU1283" i="2"/>
  <c r="AT1283" i="2"/>
  <c r="AS1283" i="2"/>
  <c r="AR1283" i="2"/>
  <c r="AQ1283" i="2"/>
  <c r="AP1283" i="2"/>
  <c r="AN1283" i="2"/>
  <c r="BI1282" i="2"/>
  <c r="BH1282" i="2"/>
  <c r="BG1282" i="2"/>
  <c r="BF1282" i="2"/>
  <c r="BE1282" i="2"/>
  <c r="BD1282" i="2"/>
  <c r="BC1282" i="2"/>
  <c r="BB1282" i="2"/>
  <c r="BA1282" i="2"/>
  <c r="AZ1282" i="2"/>
  <c r="AY1282" i="2"/>
  <c r="AX1282" i="2"/>
  <c r="AW1282" i="2"/>
  <c r="AV1282" i="2"/>
  <c r="AU1282" i="2"/>
  <c r="AT1282" i="2"/>
  <c r="AS1282" i="2"/>
  <c r="AR1282" i="2"/>
  <c r="AQ1282" i="2"/>
  <c r="AP1282" i="2"/>
  <c r="AN1282" i="2"/>
  <c r="BI1281" i="2"/>
  <c r="BH1281" i="2"/>
  <c r="BG1281" i="2"/>
  <c r="BF1281" i="2"/>
  <c r="BE1281" i="2"/>
  <c r="BD1281" i="2"/>
  <c r="BC1281" i="2"/>
  <c r="BB1281" i="2"/>
  <c r="BA1281" i="2"/>
  <c r="AZ1281" i="2"/>
  <c r="AY1281" i="2"/>
  <c r="AX1281" i="2"/>
  <c r="AW1281" i="2"/>
  <c r="AV1281" i="2"/>
  <c r="AU1281" i="2"/>
  <c r="AT1281" i="2"/>
  <c r="AS1281" i="2"/>
  <c r="AR1281" i="2"/>
  <c r="AQ1281" i="2"/>
  <c r="AP1281" i="2"/>
  <c r="AN1281" i="2"/>
  <c r="BI1280" i="2"/>
  <c r="BH1280" i="2"/>
  <c r="BG1280" i="2"/>
  <c r="BF1280" i="2"/>
  <c r="BE1280" i="2"/>
  <c r="BD1280" i="2"/>
  <c r="BC1280" i="2"/>
  <c r="BB1280" i="2"/>
  <c r="BA1280" i="2"/>
  <c r="AZ1280" i="2"/>
  <c r="AY1280" i="2"/>
  <c r="AX1280" i="2"/>
  <c r="AW1280" i="2"/>
  <c r="AV1280" i="2"/>
  <c r="AU1280" i="2"/>
  <c r="AT1280" i="2"/>
  <c r="AS1280" i="2"/>
  <c r="AR1280" i="2"/>
  <c r="AQ1280" i="2"/>
  <c r="AP1280" i="2"/>
  <c r="AN1280" i="2"/>
  <c r="BI1279" i="2"/>
  <c r="BH1279" i="2"/>
  <c r="BG1279" i="2"/>
  <c r="BF1279" i="2"/>
  <c r="BE1279" i="2"/>
  <c r="BD1279" i="2"/>
  <c r="BC1279" i="2"/>
  <c r="BB1279" i="2"/>
  <c r="BA1279" i="2"/>
  <c r="AZ1279" i="2"/>
  <c r="AY1279" i="2"/>
  <c r="AX1279" i="2"/>
  <c r="AW1279" i="2"/>
  <c r="AV1279" i="2"/>
  <c r="AU1279" i="2"/>
  <c r="AT1279" i="2"/>
  <c r="AS1279" i="2"/>
  <c r="AR1279" i="2"/>
  <c r="AQ1279" i="2"/>
  <c r="AP1279" i="2"/>
  <c r="AN1279" i="2"/>
  <c r="BI1278" i="2"/>
  <c r="BH1278" i="2"/>
  <c r="BG1278" i="2"/>
  <c r="BF1278" i="2"/>
  <c r="BE1278" i="2"/>
  <c r="BD1278" i="2"/>
  <c r="BC1278" i="2"/>
  <c r="BB1278" i="2"/>
  <c r="BA1278" i="2"/>
  <c r="AZ1278" i="2"/>
  <c r="AY1278" i="2"/>
  <c r="AX1278" i="2"/>
  <c r="AW1278" i="2"/>
  <c r="AV1278" i="2"/>
  <c r="AU1278" i="2"/>
  <c r="AT1278" i="2"/>
  <c r="AS1278" i="2"/>
  <c r="AR1278" i="2"/>
  <c r="AQ1278" i="2"/>
  <c r="AP1278" i="2"/>
  <c r="AN1278" i="2"/>
  <c r="BI1277" i="2"/>
  <c r="BH1277" i="2"/>
  <c r="BG1277" i="2"/>
  <c r="BF1277" i="2"/>
  <c r="BE1277" i="2"/>
  <c r="BD1277" i="2"/>
  <c r="BC1277" i="2"/>
  <c r="BB1277" i="2"/>
  <c r="BA1277" i="2"/>
  <c r="AZ1277" i="2"/>
  <c r="AY1277" i="2"/>
  <c r="AX1277" i="2"/>
  <c r="AW1277" i="2"/>
  <c r="AV1277" i="2"/>
  <c r="AU1277" i="2"/>
  <c r="AT1277" i="2"/>
  <c r="AS1277" i="2"/>
  <c r="AR1277" i="2"/>
  <c r="AQ1277" i="2"/>
  <c r="AP1277" i="2"/>
  <c r="AN1277" i="2"/>
  <c r="BI1276" i="2"/>
  <c r="BH1276" i="2"/>
  <c r="BG1276" i="2"/>
  <c r="BF1276" i="2"/>
  <c r="BE1276" i="2"/>
  <c r="BD1276" i="2"/>
  <c r="BC1276" i="2"/>
  <c r="BB1276" i="2"/>
  <c r="BA1276" i="2"/>
  <c r="AZ1276" i="2"/>
  <c r="AY1276" i="2"/>
  <c r="AX1276" i="2"/>
  <c r="AW1276" i="2"/>
  <c r="AV1276" i="2"/>
  <c r="AU1276" i="2"/>
  <c r="AT1276" i="2"/>
  <c r="AS1276" i="2"/>
  <c r="AR1276" i="2"/>
  <c r="AQ1276" i="2"/>
  <c r="AP1276" i="2"/>
  <c r="AN1276" i="2"/>
  <c r="BI1275" i="2"/>
  <c r="BH1275" i="2"/>
  <c r="BG1275" i="2"/>
  <c r="BF1275" i="2"/>
  <c r="BE1275" i="2"/>
  <c r="BD1275" i="2"/>
  <c r="BC1275" i="2"/>
  <c r="BB1275" i="2"/>
  <c r="BA1275" i="2"/>
  <c r="AZ1275" i="2"/>
  <c r="AY1275" i="2"/>
  <c r="AX1275" i="2"/>
  <c r="AW1275" i="2"/>
  <c r="AV1275" i="2"/>
  <c r="AU1275" i="2"/>
  <c r="AT1275" i="2"/>
  <c r="AS1275" i="2"/>
  <c r="AR1275" i="2"/>
  <c r="AQ1275" i="2"/>
  <c r="AP1275" i="2"/>
  <c r="AN1275" i="2"/>
  <c r="BI1274" i="2"/>
  <c r="BH1274" i="2"/>
  <c r="BG1274" i="2"/>
  <c r="BF1274" i="2"/>
  <c r="BE1274" i="2"/>
  <c r="BD1274" i="2"/>
  <c r="BC1274" i="2"/>
  <c r="BB1274" i="2"/>
  <c r="BA1274" i="2"/>
  <c r="AZ1274" i="2"/>
  <c r="AY1274" i="2"/>
  <c r="AX1274" i="2"/>
  <c r="AW1274" i="2"/>
  <c r="AV1274" i="2"/>
  <c r="AU1274" i="2"/>
  <c r="AT1274" i="2"/>
  <c r="AS1274" i="2"/>
  <c r="AR1274" i="2"/>
  <c r="AQ1274" i="2"/>
  <c r="AP1274" i="2"/>
  <c r="AN1274" i="2"/>
  <c r="BI1273" i="2"/>
  <c r="BH1273" i="2"/>
  <c r="BG1273" i="2"/>
  <c r="BF1273" i="2"/>
  <c r="BE1273" i="2"/>
  <c r="BD1273" i="2"/>
  <c r="BC1273" i="2"/>
  <c r="BB1273" i="2"/>
  <c r="BA1273" i="2"/>
  <c r="AZ1273" i="2"/>
  <c r="AY1273" i="2"/>
  <c r="AX1273" i="2"/>
  <c r="AW1273" i="2"/>
  <c r="AV1273" i="2"/>
  <c r="AU1273" i="2"/>
  <c r="AT1273" i="2"/>
  <c r="AS1273" i="2"/>
  <c r="AR1273" i="2"/>
  <c r="AQ1273" i="2"/>
  <c r="AP1273" i="2"/>
  <c r="AN1273" i="2"/>
  <c r="BI1272" i="2"/>
  <c r="BH1272" i="2"/>
  <c r="BG1272" i="2"/>
  <c r="BF1272" i="2"/>
  <c r="BE1272" i="2"/>
  <c r="BD1272" i="2"/>
  <c r="BC1272" i="2"/>
  <c r="BB1272" i="2"/>
  <c r="BA1272" i="2"/>
  <c r="AZ1272" i="2"/>
  <c r="AY1272" i="2"/>
  <c r="AX1272" i="2"/>
  <c r="AW1272" i="2"/>
  <c r="AV1272" i="2"/>
  <c r="AU1272" i="2"/>
  <c r="AT1272" i="2"/>
  <c r="AS1272" i="2"/>
  <c r="AR1272" i="2"/>
  <c r="AQ1272" i="2"/>
  <c r="AP1272" i="2"/>
  <c r="AN1272" i="2"/>
  <c r="BI1271" i="2"/>
  <c r="BH1271" i="2"/>
  <c r="BG1271" i="2"/>
  <c r="BF1271" i="2"/>
  <c r="BE1271" i="2"/>
  <c r="BD1271" i="2"/>
  <c r="BC1271" i="2"/>
  <c r="BB1271" i="2"/>
  <c r="BA1271" i="2"/>
  <c r="AZ1271" i="2"/>
  <c r="AY1271" i="2"/>
  <c r="AX1271" i="2"/>
  <c r="AW1271" i="2"/>
  <c r="AV1271" i="2"/>
  <c r="AU1271" i="2"/>
  <c r="AT1271" i="2"/>
  <c r="AS1271" i="2"/>
  <c r="AR1271" i="2"/>
  <c r="AQ1271" i="2"/>
  <c r="AP1271" i="2"/>
  <c r="AN1271" i="2"/>
  <c r="BI1270" i="2"/>
  <c r="BH1270" i="2"/>
  <c r="BG1270" i="2"/>
  <c r="BF1270" i="2"/>
  <c r="BE1270" i="2"/>
  <c r="BD1270" i="2"/>
  <c r="BC1270" i="2"/>
  <c r="BB1270" i="2"/>
  <c r="BA1270" i="2"/>
  <c r="AZ1270" i="2"/>
  <c r="AY1270" i="2"/>
  <c r="AX1270" i="2"/>
  <c r="AW1270" i="2"/>
  <c r="AV1270" i="2"/>
  <c r="AU1270" i="2"/>
  <c r="AT1270" i="2"/>
  <c r="AS1270" i="2"/>
  <c r="AR1270" i="2"/>
  <c r="AQ1270" i="2"/>
  <c r="AP1270" i="2"/>
  <c r="AN1270" i="2"/>
  <c r="BI1269" i="2"/>
  <c r="BH1269" i="2"/>
  <c r="BG1269" i="2"/>
  <c r="BF1269" i="2"/>
  <c r="BE1269" i="2"/>
  <c r="BD1269" i="2"/>
  <c r="BC1269" i="2"/>
  <c r="BB1269" i="2"/>
  <c r="BA1269" i="2"/>
  <c r="AZ1269" i="2"/>
  <c r="AY1269" i="2"/>
  <c r="AX1269" i="2"/>
  <c r="AW1269" i="2"/>
  <c r="AV1269" i="2"/>
  <c r="AU1269" i="2"/>
  <c r="AT1269" i="2"/>
  <c r="AS1269" i="2"/>
  <c r="AR1269" i="2"/>
  <c r="AQ1269" i="2"/>
  <c r="AP1269" i="2"/>
  <c r="AN1269" i="2"/>
  <c r="BI1268" i="2"/>
  <c r="BH1268" i="2"/>
  <c r="BG1268" i="2"/>
  <c r="BF1268" i="2"/>
  <c r="BE1268" i="2"/>
  <c r="BD1268" i="2"/>
  <c r="BC1268" i="2"/>
  <c r="BB1268" i="2"/>
  <c r="BA1268" i="2"/>
  <c r="AZ1268" i="2"/>
  <c r="AY1268" i="2"/>
  <c r="AX1268" i="2"/>
  <c r="AW1268" i="2"/>
  <c r="AV1268" i="2"/>
  <c r="AU1268" i="2"/>
  <c r="AT1268" i="2"/>
  <c r="AS1268" i="2"/>
  <c r="AR1268" i="2"/>
  <c r="AQ1268" i="2"/>
  <c r="AP1268" i="2"/>
  <c r="AN1268" i="2"/>
  <c r="BI1267" i="2"/>
  <c r="BH1267" i="2"/>
  <c r="BG1267" i="2"/>
  <c r="BF1267" i="2"/>
  <c r="BE1267" i="2"/>
  <c r="BD1267" i="2"/>
  <c r="BC1267" i="2"/>
  <c r="BB1267" i="2"/>
  <c r="BA1267" i="2"/>
  <c r="AZ1267" i="2"/>
  <c r="AY1267" i="2"/>
  <c r="AX1267" i="2"/>
  <c r="AW1267" i="2"/>
  <c r="AV1267" i="2"/>
  <c r="AU1267" i="2"/>
  <c r="AT1267" i="2"/>
  <c r="AS1267" i="2"/>
  <c r="AR1267" i="2"/>
  <c r="AQ1267" i="2"/>
  <c r="AP1267" i="2"/>
  <c r="AN1267" i="2"/>
  <c r="BI1266" i="2"/>
  <c r="BH1266" i="2"/>
  <c r="BG1266" i="2"/>
  <c r="BF1266" i="2"/>
  <c r="BE1266" i="2"/>
  <c r="BD1266" i="2"/>
  <c r="BC1266" i="2"/>
  <c r="BB1266" i="2"/>
  <c r="BA1266" i="2"/>
  <c r="AZ1266" i="2"/>
  <c r="AY1266" i="2"/>
  <c r="AX1266" i="2"/>
  <c r="AW1266" i="2"/>
  <c r="AV1266" i="2"/>
  <c r="AU1266" i="2"/>
  <c r="AT1266" i="2"/>
  <c r="AS1266" i="2"/>
  <c r="AR1266" i="2"/>
  <c r="AQ1266" i="2"/>
  <c r="AP1266" i="2"/>
  <c r="AN1266" i="2"/>
  <c r="BI1265" i="2"/>
  <c r="BH1265" i="2"/>
  <c r="BG1265" i="2"/>
  <c r="BF1265" i="2"/>
  <c r="BE1265" i="2"/>
  <c r="BD1265" i="2"/>
  <c r="BC1265" i="2"/>
  <c r="BB1265" i="2"/>
  <c r="BA1265" i="2"/>
  <c r="AZ1265" i="2"/>
  <c r="AY1265" i="2"/>
  <c r="AX1265" i="2"/>
  <c r="AW1265" i="2"/>
  <c r="AV1265" i="2"/>
  <c r="AU1265" i="2"/>
  <c r="AT1265" i="2"/>
  <c r="AS1265" i="2"/>
  <c r="AR1265" i="2"/>
  <c r="AQ1265" i="2"/>
  <c r="AP1265" i="2"/>
  <c r="AN1265" i="2"/>
  <c r="BI1264" i="2"/>
  <c r="BH1264" i="2"/>
  <c r="BG1264" i="2"/>
  <c r="BF1264" i="2"/>
  <c r="BE1264" i="2"/>
  <c r="BD1264" i="2"/>
  <c r="BC1264" i="2"/>
  <c r="BB1264" i="2"/>
  <c r="BA1264" i="2"/>
  <c r="AZ1264" i="2"/>
  <c r="AY1264" i="2"/>
  <c r="AX1264" i="2"/>
  <c r="AW1264" i="2"/>
  <c r="AV1264" i="2"/>
  <c r="AU1264" i="2"/>
  <c r="AT1264" i="2"/>
  <c r="AS1264" i="2"/>
  <c r="AR1264" i="2"/>
  <c r="AQ1264" i="2"/>
  <c r="AP1264" i="2"/>
  <c r="AN1264" i="2"/>
  <c r="BI1263" i="2"/>
  <c r="BH1263" i="2"/>
  <c r="BG1263" i="2"/>
  <c r="BF1263" i="2"/>
  <c r="BE1263" i="2"/>
  <c r="BD1263" i="2"/>
  <c r="BC1263" i="2"/>
  <c r="BB1263" i="2"/>
  <c r="BA1263" i="2"/>
  <c r="AZ1263" i="2"/>
  <c r="AY1263" i="2"/>
  <c r="AX1263" i="2"/>
  <c r="AW1263" i="2"/>
  <c r="AV1263" i="2"/>
  <c r="AU1263" i="2"/>
  <c r="AT1263" i="2"/>
  <c r="AS1263" i="2"/>
  <c r="AR1263" i="2"/>
  <c r="AQ1263" i="2"/>
  <c r="AP1263" i="2"/>
  <c r="AN1263" i="2"/>
  <c r="BI1262" i="2"/>
  <c r="BH1262" i="2"/>
  <c r="BG1262" i="2"/>
  <c r="BF1262" i="2"/>
  <c r="BE1262" i="2"/>
  <c r="BD1262" i="2"/>
  <c r="BC1262" i="2"/>
  <c r="BB1262" i="2"/>
  <c r="BA1262" i="2"/>
  <c r="AZ1262" i="2"/>
  <c r="AY1262" i="2"/>
  <c r="AX1262" i="2"/>
  <c r="AW1262" i="2"/>
  <c r="AV1262" i="2"/>
  <c r="AU1262" i="2"/>
  <c r="AT1262" i="2"/>
  <c r="AS1262" i="2"/>
  <c r="AR1262" i="2"/>
  <c r="AQ1262" i="2"/>
  <c r="AP1262" i="2"/>
  <c r="AN1262" i="2"/>
  <c r="BI1261" i="2"/>
  <c r="BH1261" i="2"/>
  <c r="BG1261" i="2"/>
  <c r="BF1261" i="2"/>
  <c r="BE1261" i="2"/>
  <c r="BD1261" i="2"/>
  <c r="BC1261" i="2"/>
  <c r="BB1261" i="2"/>
  <c r="BA1261" i="2"/>
  <c r="AZ1261" i="2"/>
  <c r="AY1261" i="2"/>
  <c r="AX1261" i="2"/>
  <c r="AW1261" i="2"/>
  <c r="AV1261" i="2"/>
  <c r="AU1261" i="2"/>
  <c r="AT1261" i="2"/>
  <c r="AS1261" i="2"/>
  <c r="AR1261" i="2"/>
  <c r="AQ1261" i="2"/>
  <c r="AP1261" i="2"/>
  <c r="AN1261" i="2"/>
  <c r="BI1260" i="2"/>
  <c r="BH1260" i="2"/>
  <c r="BG1260" i="2"/>
  <c r="BF1260" i="2"/>
  <c r="BE1260" i="2"/>
  <c r="BD1260" i="2"/>
  <c r="BC1260" i="2"/>
  <c r="BB1260" i="2"/>
  <c r="BA1260" i="2"/>
  <c r="AZ1260" i="2"/>
  <c r="AY1260" i="2"/>
  <c r="AX1260" i="2"/>
  <c r="AW1260" i="2"/>
  <c r="AV1260" i="2"/>
  <c r="AU1260" i="2"/>
  <c r="AT1260" i="2"/>
  <c r="AS1260" i="2"/>
  <c r="AR1260" i="2"/>
  <c r="AQ1260" i="2"/>
  <c r="AP1260" i="2"/>
  <c r="AN1260" i="2"/>
  <c r="BI1259" i="2"/>
  <c r="BH1259" i="2"/>
  <c r="BG1259" i="2"/>
  <c r="BF1259" i="2"/>
  <c r="BE1259" i="2"/>
  <c r="BD1259" i="2"/>
  <c r="BC1259" i="2"/>
  <c r="BB1259" i="2"/>
  <c r="BA1259" i="2"/>
  <c r="AZ1259" i="2"/>
  <c r="AY1259" i="2"/>
  <c r="AX1259" i="2"/>
  <c r="AW1259" i="2"/>
  <c r="AV1259" i="2"/>
  <c r="AU1259" i="2"/>
  <c r="AT1259" i="2"/>
  <c r="AS1259" i="2"/>
  <c r="AR1259" i="2"/>
  <c r="AQ1259" i="2"/>
  <c r="AP1259" i="2"/>
  <c r="AN1259" i="2"/>
  <c r="BI1258" i="2"/>
  <c r="BH1258" i="2"/>
  <c r="BG1258" i="2"/>
  <c r="BF1258" i="2"/>
  <c r="BE1258" i="2"/>
  <c r="BD1258" i="2"/>
  <c r="BC1258" i="2"/>
  <c r="BB1258" i="2"/>
  <c r="BA1258" i="2"/>
  <c r="AZ1258" i="2"/>
  <c r="AY1258" i="2"/>
  <c r="AX1258" i="2"/>
  <c r="AW1258" i="2"/>
  <c r="AV1258" i="2"/>
  <c r="AU1258" i="2"/>
  <c r="AT1258" i="2"/>
  <c r="AS1258" i="2"/>
  <c r="AR1258" i="2"/>
  <c r="AQ1258" i="2"/>
  <c r="AP1258" i="2"/>
  <c r="AN1258" i="2"/>
  <c r="BI1257" i="2"/>
  <c r="BH1257" i="2"/>
  <c r="BG1257" i="2"/>
  <c r="BF1257" i="2"/>
  <c r="BE1257" i="2"/>
  <c r="BD1257" i="2"/>
  <c r="BC1257" i="2"/>
  <c r="BB1257" i="2"/>
  <c r="BA1257" i="2"/>
  <c r="AZ1257" i="2"/>
  <c r="AY1257" i="2"/>
  <c r="AX1257" i="2"/>
  <c r="AW1257" i="2"/>
  <c r="AV1257" i="2"/>
  <c r="AU1257" i="2"/>
  <c r="AT1257" i="2"/>
  <c r="AS1257" i="2"/>
  <c r="AR1257" i="2"/>
  <c r="AQ1257" i="2"/>
  <c r="AP1257" i="2"/>
  <c r="AN1257" i="2"/>
  <c r="BI1256" i="2"/>
  <c r="BH1256" i="2"/>
  <c r="BG1256" i="2"/>
  <c r="BF1256" i="2"/>
  <c r="BE1256" i="2"/>
  <c r="BD1256" i="2"/>
  <c r="BC1256" i="2"/>
  <c r="BB1256" i="2"/>
  <c r="BA1256" i="2"/>
  <c r="AZ1256" i="2"/>
  <c r="AY1256" i="2"/>
  <c r="AX1256" i="2"/>
  <c r="AW1256" i="2"/>
  <c r="AV1256" i="2"/>
  <c r="AU1256" i="2"/>
  <c r="AT1256" i="2"/>
  <c r="AS1256" i="2"/>
  <c r="AR1256" i="2"/>
  <c r="AQ1256" i="2"/>
  <c r="AP1256" i="2"/>
  <c r="AN1256" i="2"/>
  <c r="BI1255" i="2"/>
  <c r="BH1255" i="2"/>
  <c r="BG1255" i="2"/>
  <c r="BF1255" i="2"/>
  <c r="BE1255" i="2"/>
  <c r="BD1255" i="2"/>
  <c r="BC1255" i="2"/>
  <c r="BB1255" i="2"/>
  <c r="BA1255" i="2"/>
  <c r="AZ1255" i="2"/>
  <c r="AY1255" i="2"/>
  <c r="AX1255" i="2"/>
  <c r="AW1255" i="2"/>
  <c r="AV1255" i="2"/>
  <c r="AU1255" i="2"/>
  <c r="AT1255" i="2"/>
  <c r="AS1255" i="2"/>
  <c r="AR1255" i="2"/>
  <c r="AQ1255" i="2"/>
  <c r="AP1255" i="2"/>
  <c r="AN1255" i="2"/>
  <c r="BI1254" i="2"/>
  <c r="BH1254" i="2"/>
  <c r="BG1254" i="2"/>
  <c r="BF1254" i="2"/>
  <c r="BE1254" i="2"/>
  <c r="BD1254" i="2"/>
  <c r="BC1254" i="2"/>
  <c r="BB1254" i="2"/>
  <c r="BA1254" i="2"/>
  <c r="AZ1254" i="2"/>
  <c r="AY1254" i="2"/>
  <c r="AX1254" i="2"/>
  <c r="AW1254" i="2"/>
  <c r="AV1254" i="2"/>
  <c r="AU1254" i="2"/>
  <c r="AT1254" i="2"/>
  <c r="AS1254" i="2"/>
  <c r="AR1254" i="2"/>
  <c r="AQ1254" i="2"/>
  <c r="AP1254" i="2"/>
  <c r="AN1254" i="2"/>
  <c r="BI1253" i="2"/>
  <c r="BH1253" i="2"/>
  <c r="BG1253" i="2"/>
  <c r="BF1253" i="2"/>
  <c r="BE1253" i="2"/>
  <c r="BD1253" i="2"/>
  <c r="BC1253" i="2"/>
  <c r="BB1253" i="2"/>
  <c r="BA1253" i="2"/>
  <c r="AZ1253" i="2"/>
  <c r="AY1253" i="2"/>
  <c r="AX1253" i="2"/>
  <c r="AW1253" i="2"/>
  <c r="AV1253" i="2"/>
  <c r="AU1253" i="2"/>
  <c r="AT1253" i="2"/>
  <c r="AS1253" i="2"/>
  <c r="AR1253" i="2"/>
  <c r="AQ1253" i="2"/>
  <c r="AP1253" i="2"/>
  <c r="AN1253" i="2"/>
  <c r="BI1252" i="2"/>
  <c r="BH1252" i="2"/>
  <c r="BG1252" i="2"/>
  <c r="BF1252" i="2"/>
  <c r="BE1252" i="2"/>
  <c r="BD1252" i="2"/>
  <c r="BC1252" i="2"/>
  <c r="BB1252" i="2"/>
  <c r="BA1252" i="2"/>
  <c r="AZ1252" i="2"/>
  <c r="AY1252" i="2"/>
  <c r="AX1252" i="2"/>
  <c r="AW1252" i="2"/>
  <c r="AV1252" i="2"/>
  <c r="AU1252" i="2"/>
  <c r="AT1252" i="2"/>
  <c r="AS1252" i="2"/>
  <c r="AR1252" i="2"/>
  <c r="AQ1252" i="2"/>
  <c r="AP1252" i="2"/>
  <c r="AN1252" i="2"/>
  <c r="BI1251" i="2"/>
  <c r="BH1251" i="2"/>
  <c r="BG1251" i="2"/>
  <c r="BF1251" i="2"/>
  <c r="BE1251" i="2"/>
  <c r="BD1251" i="2"/>
  <c r="BC1251" i="2"/>
  <c r="BB1251" i="2"/>
  <c r="BA1251" i="2"/>
  <c r="AZ1251" i="2"/>
  <c r="AY1251" i="2"/>
  <c r="AX1251" i="2"/>
  <c r="AW1251" i="2"/>
  <c r="AV1251" i="2"/>
  <c r="AU1251" i="2"/>
  <c r="AT1251" i="2"/>
  <c r="AS1251" i="2"/>
  <c r="AR1251" i="2"/>
  <c r="AQ1251" i="2"/>
  <c r="AP1251" i="2"/>
  <c r="AN1251" i="2"/>
  <c r="BI1250" i="2"/>
  <c r="BH1250" i="2"/>
  <c r="BG1250" i="2"/>
  <c r="BF1250" i="2"/>
  <c r="BE1250" i="2"/>
  <c r="BD1250" i="2"/>
  <c r="BC1250" i="2"/>
  <c r="BB1250" i="2"/>
  <c r="BA1250" i="2"/>
  <c r="AZ1250" i="2"/>
  <c r="AY1250" i="2"/>
  <c r="AX1250" i="2"/>
  <c r="AW1250" i="2"/>
  <c r="AV1250" i="2"/>
  <c r="AU1250" i="2"/>
  <c r="AT1250" i="2"/>
  <c r="AS1250" i="2"/>
  <c r="AR1250" i="2"/>
  <c r="AQ1250" i="2"/>
  <c r="AP1250" i="2"/>
  <c r="AN1250" i="2"/>
  <c r="BI1249" i="2"/>
  <c r="BH1249" i="2"/>
  <c r="BG1249" i="2"/>
  <c r="BF1249" i="2"/>
  <c r="BE1249" i="2"/>
  <c r="BD1249" i="2"/>
  <c r="BC1249" i="2"/>
  <c r="BB1249" i="2"/>
  <c r="BA1249" i="2"/>
  <c r="AZ1249" i="2"/>
  <c r="AY1249" i="2"/>
  <c r="AX1249" i="2"/>
  <c r="AW1249" i="2"/>
  <c r="AV1249" i="2"/>
  <c r="AU1249" i="2"/>
  <c r="AT1249" i="2"/>
  <c r="AS1249" i="2"/>
  <c r="AR1249" i="2"/>
  <c r="AQ1249" i="2"/>
  <c r="AP1249" i="2"/>
  <c r="AN1249" i="2"/>
  <c r="BI1248" i="2"/>
  <c r="BH1248" i="2"/>
  <c r="BG1248" i="2"/>
  <c r="BF1248" i="2"/>
  <c r="BE1248" i="2"/>
  <c r="BD1248" i="2"/>
  <c r="BC1248" i="2"/>
  <c r="BB1248" i="2"/>
  <c r="BA1248" i="2"/>
  <c r="AZ1248" i="2"/>
  <c r="AY1248" i="2"/>
  <c r="AX1248" i="2"/>
  <c r="AW1248" i="2"/>
  <c r="AV1248" i="2"/>
  <c r="AU1248" i="2"/>
  <c r="AT1248" i="2"/>
  <c r="AS1248" i="2"/>
  <c r="AR1248" i="2"/>
  <c r="AQ1248" i="2"/>
  <c r="AP1248" i="2"/>
  <c r="AN1248" i="2"/>
  <c r="BI1247" i="2"/>
  <c r="BH1247" i="2"/>
  <c r="BG1247" i="2"/>
  <c r="BF1247" i="2"/>
  <c r="BE1247" i="2"/>
  <c r="BD1247" i="2"/>
  <c r="BC1247" i="2"/>
  <c r="BB1247" i="2"/>
  <c r="BA1247" i="2"/>
  <c r="AZ1247" i="2"/>
  <c r="AY1247" i="2"/>
  <c r="AX1247" i="2"/>
  <c r="AW1247" i="2"/>
  <c r="AV1247" i="2"/>
  <c r="AU1247" i="2"/>
  <c r="AT1247" i="2"/>
  <c r="AS1247" i="2"/>
  <c r="AR1247" i="2"/>
  <c r="AQ1247" i="2"/>
  <c r="AP1247" i="2"/>
  <c r="AN1247" i="2"/>
  <c r="BI1246" i="2"/>
  <c r="BH1246" i="2"/>
  <c r="BG1246" i="2"/>
  <c r="BF1246" i="2"/>
  <c r="BE1246" i="2"/>
  <c r="BD1246" i="2"/>
  <c r="BC1246" i="2"/>
  <c r="BB1246" i="2"/>
  <c r="BA1246" i="2"/>
  <c r="AZ1246" i="2"/>
  <c r="AY1246" i="2"/>
  <c r="AX1246" i="2"/>
  <c r="AW1246" i="2"/>
  <c r="AV1246" i="2"/>
  <c r="AU1246" i="2"/>
  <c r="AT1246" i="2"/>
  <c r="AS1246" i="2"/>
  <c r="AR1246" i="2"/>
  <c r="AQ1246" i="2"/>
  <c r="AP1246" i="2"/>
  <c r="AN1246" i="2"/>
  <c r="BI1245" i="2"/>
  <c r="BH1245" i="2"/>
  <c r="BG1245" i="2"/>
  <c r="BF1245" i="2"/>
  <c r="BE1245" i="2"/>
  <c r="BD1245" i="2"/>
  <c r="BC1245" i="2"/>
  <c r="BB1245" i="2"/>
  <c r="BA1245" i="2"/>
  <c r="AZ1245" i="2"/>
  <c r="AY1245" i="2"/>
  <c r="AX1245" i="2"/>
  <c r="AW1245" i="2"/>
  <c r="AV1245" i="2"/>
  <c r="AU1245" i="2"/>
  <c r="AT1245" i="2"/>
  <c r="AS1245" i="2"/>
  <c r="AR1245" i="2"/>
  <c r="AQ1245" i="2"/>
  <c r="AP1245" i="2"/>
  <c r="AN1245" i="2"/>
  <c r="BI1244" i="2"/>
  <c r="BH1244" i="2"/>
  <c r="BG1244" i="2"/>
  <c r="BF1244" i="2"/>
  <c r="BE1244" i="2"/>
  <c r="BD1244" i="2"/>
  <c r="BC1244" i="2"/>
  <c r="BB1244" i="2"/>
  <c r="BA1244" i="2"/>
  <c r="AZ1244" i="2"/>
  <c r="AY1244" i="2"/>
  <c r="AX1244" i="2"/>
  <c r="AW1244" i="2"/>
  <c r="AV1244" i="2"/>
  <c r="AU1244" i="2"/>
  <c r="AT1244" i="2"/>
  <c r="AS1244" i="2"/>
  <c r="AR1244" i="2"/>
  <c r="AQ1244" i="2"/>
  <c r="AP1244" i="2"/>
  <c r="AN1244" i="2"/>
  <c r="BI1243" i="2"/>
  <c r="BH1243" i="2"/>
  <c r="BG1243" i="2"/>
  <c r="BF1243" i="2"/>
  <c r="BE1243" i="2"/>
  <c r="BD1243" i="2"/>
  <c r="BC1243" i="2"/>
  <c r="BB1243" i="2"/>
  <c r="BA1243" i="2"/>
  <c r="AZ1243" i="2"/>
  <c r="AY1243" i="2"/>
  <c r="AX1243" i="2"/>
  <c r="AW1243" i="2"/>
  <c r="AV1243" i="2"/>
  <c r="AU1243" i="2"/>
  <c r="AT1243" i="2"/>
  <c r="AS1243" i="2"/>
  <c r="AR1243" i="2"/>
  <c r="AQ1243" i="2"/>
  <c r="AP1243" i="2"/>
  <c r="AN1243" i="2"/>
  <c r="BI1242" i="2"/>
  <c r="BH1242" i="2"/>
  <c r="BG1242" i="2"/>
  <c r="BF1242" i="2"/>
  <c r="BE1242" i="2"/>
  <c r="BD1242" i="2"/>
  <c r="BC1242" i="2"/>
  <c r="BB1242" i="2"/>
  <c r="BA1242" i="2"/>
  <c r="AZ1242" i="2"/>
  <c r="AY1242" i="2"/>
  <c r="AX1242" i="2"/>
  <c r="AW1242" i="2"/>
  <c r="AV1242" i="2"/>
  <c r="AU1242" i="2"/>
  <c r="AT1242" i="2"/>
  <c r="AS1242" i="2"/>
  <c r="AR1242" i="2"/>
  <c r="AQ1242" i="2"/>
  <c r="AP1242" i="2"/>
  <c r="AN1242" i="2"/>
  <c r="BI1241" i="2"/>
  <c r="BH1241" i="2"/>
  <c r="BG1241" i="2"/>
  <c r="BF1241" i="2"/>
  <c r="BE1241" i="2"/>
  <c r="BD1241" i="2"/>
  <c r="BC1241" i="2"/>
  <c r="BB1241" i="2"/>
  <c r="BA1241" i="2"/>
  <c r="AZ1241" i="2"/>
  <c r="AY1241" i="2"/>
  <c r="AX1241" i="2"/>
  <c r="AW1241" i="2"/>
  <c r="AV1241" i="2"/>
  <c r="AU1241" i="2"/>
  <c r="AT1241" i="2"/>
  <c r="AS1241" i="2"/>
  <c r="AR1241" i="2"/>
  <c r="AQ1241" i="2"/>
  <c r="AP1241" i="2"/>
  <c r="AN1241" i="2"/>
  <c r="BI1240" i="2"/>
  <c r="BH1240" i="2"/>
  <c r="BG1240" i="2"/>
  <c r="BF1240" i="2"/>
  <c r="BE1240" i="2"/>
  <c r="BD1240" i="2"/>
  <c r="BC1240" i="2"/>
  <c r="BB1240" i="2"/>
  <c r="BA1240" i="2"/>
  <c r="AZ1240" i="2"/>
  <c r="AY1240" i="2"/>
  <c r="AX1240" i="2"/>
  <c r="AW1240" i="2"/>
  <c r="AV1240" i="2"/>
  <c r="AU1240" i="2"/>
  <c r="AT1240" i="2"/>
  <c r="AS1240" i="2"/>
  <c r="AR1240" i="2"/>
  <c r="AQ1240" i="2"/>
  <c r="AP1240" i="2"/>
  <c r="AN1240" i="2"/>
  <c r="BI1239" i="2"/>
  <c r="BH1239" i="2"/>
  <c r="BG1239" i="2"/>
  <c r="BF1239" i="2"/>
  <c r="BE1239" i="2"/>
  <c r="BD1239" i="2"/>
  <c r="BC1239" i="2"/>
  <c r="BB1239" i="2"/>
  <c r="BA1239" i="2"/>
  <c r="AZ1239" i="2"/>
  <c r="AY1239" i="2"/>
  <c r="AX1239" i="2"/>
  <c r="AW1239" i="2"/>
  <c r="AV1239" i="2"/>
  <c r="AU1239" i="2"/>
  <c r="AT1239" i="2"/>
  <c r="AS1239" i="2"/>
  <c r="AR1239" i="2"/>
  <c r="AQ1239" i="2"/>
  <c r="AP1239" i="2"/>
  <c r="AN1239" i="2"/>
  <c r="BI1238" i="2"/>
  <c r="BH1238" i="2"/>
  <c r="BG1238" i="2"/>
  <c r="BF1238" i="2"/>
  <c r="BE1238" i="2"/>
  <c r="BD1238" i="2"/>
  <c r="BC1238" i="2"/>
  <c r="BB1238" i="2"/>
  <c r="BA1238" i="2"/>
  <c r="AZ1238" i="2"/>
  <c r="AY1238" i="2"/>
  <c r="AX1238" i="2"/>
  <c r="AW1238" i="2"/>
  <c r="AV1238" i="2"/>
  <c r="AU1238" i="2"/>
  <c r="AT1238" i="2"/>
  <c r="AS1238" i="2"/>
  <c r="AR1238" i="2"/>
  <c r="AQ1238" i="2"/>
  <c r="AP1238" i="2"/>
  <c r="AN1238" i="2"/>
  <c r="BI1237" i="2"/>
  <c r="BH1237" i="2"/>
  <c r="BG1237" i="2"/>
  <c r="BF1237" i="2"/>
  <c r="BE1237" i="2"/>
  <c r="BD1237" i="2"/>
  <c r="BC1237" i="2"/>
  <c r="BB1237" i="2"/>
  <c r="BA1237" i="2"/>
  <c r="AZ1237" i="2"/>
  <c r="AY1237" i="2"/>
  <c r="AX1237" i="2"/>
  <c r="AW1237" i="2"/>
  <c r="AV1237" i="2"/>
  <c r="AU1237" i="2"/>
  <c r="AT1237" i="2"/>
  <c r="AS1237" i="2"/>
  <c r="AR1237" i="2"/>
  <c r="AQ1237" i="2"/>
  <c r="AP1237" i="2"/>
  <c r="AN1237" i="2"/>
  <c r="BI1236" i="2"/>
  <c r="BH1236" i="2"/>
  <c r="BG1236" i="2"/>
  <c r="BF1236" i="2"/>
  <c r="BE1236" i="2"/>
  <c r="BD1236" i="2"/>
  <c r="BC1236" i="2"/>
  <c r="BB1236" i="2"/>
  <c r="BA1236" i="2"/>
  <c r="AZ1236" i="2"/>
  <c r="AY1236" i="2"/>
  <c r="AX1236" i="2"/>
  <c r="AW1236" i="2"/>
  <c r="AV1236" i="2"/>
  <c r="AU1236" i="2"/>
  <c r="AT1236" i="2"/>
  <c r="AS1236" i="2"/>
  <c r="AR1236" i="2"/>
  <c r="AQ1236" i="2"/>
  <c r="AP1236" i="2"/>
  <c r="AN1236" i="2"/>
  <c r="BI1235" i="2"/>
  <c r="BH1235" i="2"/>
  <c r="BG1235" i="2"/>
  <c r="BF1235" i="2"/>
  <c r="BE1235" i="2"/>
  <c r="BD1235" i="2"/>
  <c r="BC1235" i="2"/>
  <c r="BB1235" i="2"/>
  <c r="BA1235" i="2"/>
  <c r="AZ1235" i="2"/>
  <c r="AY1235" i="2"/>
  <c r="AX1235" i="2"/>
  <c r="AW1235" i="2"/>
  <c r="AV1235" i="2"/>
  <c r="AU1235" i="2"/>
  <c r="AT1235" i="2"/>
  <c r="AS1235" i="2"/>
  <c r="AR1235" i="2"/>
  <c r="AQ1235" i="2"/>
  <c r="AP1235" i="2"/>
  <c r="AN1235" i="2"/>
  <c r="BI1234" i="2"/>
  <c r="BH1234" i="2"/>
  <c r="BG1234" i="2"/>
  <c r="BF1234" i="2"/>
  <c r="BE1234" i="2"/>
  <c r="BD1234" i="2"/>
  <c r="BC1234" i="2"/>
  <c r="BB1234" i="2"/>
  <c r="BA1234" i="2"/>
  <c r="AZ1234" i="2"/>
  <c r="AY1234" i="2"/>
  <c r="AX1234" i="2"/>
  <c r="AW1234" i="2"/>
  <c r="AV1234" i="2"/>
  <c r="AU1234" i="2"/>
  <c r="AT1234" i="2"/>
  <c r="AS1234" i="2"/>
  <c r="AR1234" i="2"/>
  <c r="AQ1234" i="2"/>
  <c r="AP1234" i="2"/>
  <c r="AN1234" i="2"/>
  <c r="BI1233" i="2"/>
  <c r="BH1233" i="2"/>
  <c r="BG1233" i="2"/>
  <c r="BF1233" i="2"/>
  <c r="BE1233" i="2"/>
  <c r="BD1233" i="2"/>
  <c r="BC1233" i="2"/>
  <c r="BB1233" i="2"/>
  <c r="BA1233" i="2"/>
  <c r="AZ1233" i="2"/>
  <c r="AY1233" i="2"/>
  <c r="AX1233" i="2"/>
  <c r="AW1233" i="2"/>
  <c r="AV1233" i="2"/>
  <c r="AU1233" i="2"/>
  <c r="AT1233" i="2"/>
  <c r="AS1233" i="2"/>
  <c r="AR1233" i="2"/>
  <c r="AQ1233" i="2"/>
  <c r="AP1233" i="2"/>
  <c r="AN1233" i="2"/>
  <c r="BI1232" i="2"/>
  <c r="BH1232" i="2"/>
  <c r="BG1232" i="2"/>
  <c r="BF1232" i="2"/>
  <c r="BE1232" i="2"/>
  <c r="BD1232" i="2"/>
  <c r="BC1232" i="2"/>
  <c r="BB1232" i="2"/>
  <c r="BA1232" i="2"/>
  <c r="AZ1232" i="2"/>
  <c r="AY1232" i="2"/>
  <c r="AX1232" i="2"/>
  <c r="AW1232" i="2"/>
  <c r="AV1232" i="2"/>
  <c r="AU1232" i="2"/>
  <c r="AT1232" i="2"/>
  <c r="AS1232" i="2"/>
  <c r="AR1232" i="2"/>
  <c r="AQ1232" i="2"/>
  <c r="AP1232" i="2"/>
  <c r="AN1232" i="2"/>
  <c r="BI1231" i="2"/>
  <c r="BH1231" i="2"/>
  <c r="BG1231" i="2"/>
  <c r="BF1231" i="2"/>
  <c r="BE1231" i="2"/>
  <c r="BD1231" i="2"/>
  <c r="BC1231" i="2"/>
  <c r="BB1231" i="2"/>
  <c r="BA1231" i="2"/>
  <c r="AZ1231" i="2"/>
  <c r="AY1231" i="2"/>
  <c r="AX1231" i="2"/>
  <c r="AW1231" i="2"/>
  <c r="AV1231" i="2"/>
  <c r="AU1231" i="2"/>
  <c r="AT1231" i="2"/>
  <c r="AS1231" i="2"/>
  <c r="AR1231" i="2"/>
  <c r="AQ1231" i="2"/>
  <c r="AP1231" i="2"/>
  <c r="AN1231" i="2"/>
  <c r="BI1230" i="2"/>
  <c r="BH1230" i="2"/>
  <c r="BG1230" i="2"/>
  <c r="BF1230" i="2"/>
  <c r="BE1230" i="2"/>
  <c r="BD1230" i="2"/>
  <c r="BC1230" i="2"/>
  <c r="BB1230" i="2"/>
  <c r="BA1230" i="2"/>
  <c r="AZ1230" i="2"/>
  <c r="AY1230" i="2"/>
  <c r="AX1230" i="2"/>
  <c r="AW1230" i="2"/>
  <c r="AV1230" i="2"/>
  <c r="AU1230" i="2"/>
  <c r="AT1230" i="2"/>
  <c r="AS1230" i="2"/>
  <c r="AR1230" i="2"/>
  <c r="AQ1230" i="2"/>
  <c r="AP1230" i="2"/>
  <c r="AN1230" i="2"/>
  <c r="BI1229" i="2"/>
  <c r="BH1229" i="2"/>
  <c r="BG1229" i="2"/>
  <c r="BF1229" i="2"/>
  <c r="BE1229" i="2"/>
  <c r="BD1229" i="2"/>
  <c r="BC1229" i="2"/>
  <c r="BB1229" i="2"/>
  <c r="BA1229" i="2"/>
  <c r="AZ1229" i="2"/>
  <c r="AY1229" i="2"/>
  <c r="AX1229" i="2"/>
  <c r="AW1229" i="2"/>
  <c r="AV1229" i="2"/>
  <c r="AU1229" i="2"/>
  <c r="AT1229" i="2"/>
  <c r="AS1229" i="2"/>
  <c r="AR1229" i="2"/>
  <c r="AQ1229" i="2"/>
  <c r="AP1229" i="2"/>
  <c r="AN1229" i="2"/>
  <c r="BI1228" i="2"/>
  <c r="BH1228" i="2"/>
  <c r="BG1228" i="2"/>
  <c r="BF1228" i="2"/>
  <c r="BE1228" i="2"/>
  <c r="BD1228" i="2"/>
  <c r="BC1228" i="2"/>
  <c r="BB1228" i="2"/>
  <c r="BA1228" i="2"/>
  <c r="AZ1228" i="2"/>
  <c r="AY1228" i="2"/>
  <c r="AX1228" i="2"/>
  <c r="AW1228" i="2"/>
  <c r="AV1228" i="2"/>
  <c r="AU1228" i="2"/>
  <c r="AT1228" i="2"/>
  <c r="AS1228" i="2"/>
  <c r="AR1228" i="2"/>
  <c r="AQ1228" i="2"/>
  <c r="AP1228" i="2"/>
  <c r="AN1228" i="2"/>
  <c r="BI1227" i="2"/>
  <c r="BH1227" i="2"/>
  <c r="BG1227" i="2"/>
  <c r="BF1227" i="2"/>
  <c r="BE1227" i="2"/>
  <c r="BD1227" i="2"/>
  <c r="BC1227" i="2"/>
  <c r="BB1227" i="2"/>
  <c r="BA1227" i="2"/>
  <c r="AZ1227" i="2"/>
  <c r="AY1227" i="2"/>
  <c r="AX1227" i="2"/>
  <c r="AW1227" i="2"/>
  <c r="AV1227" i="2"/>
  <c r="AU1227" i="2"/>
  <c r="AT1227" i="2"/>
  <c r="AS1227" i="2"/>
  <c r="AR1227" i="2"/>
  <c r="AQ1227" i="2"/>
  <c r="AP1227" i="2"/>
  <c r="AN1227" i="2"/>
  <c r="BI1226" i="2"/>
  <c r="BH1226" i="2"/>
  <c r="BG1226" i="2"/>
  <c r="BF1226" i="2"/>
  <c r="BE1226" i="2"/>
  <c r="BD1226" i="2"/>
  <c r="BC1226" i="2"/>
  <c r="BB1226" i="2"/>
  <c r="BA1226" i="2"/>
  <c r="AZ1226" i="2"/>
  <c r="AY1226" i="2"/>
  <c r="AX1226" i="2"/>
  <c r="AW1226" i="2"/>
  <c r="AV1226" i="2"/>
  <c r="AU1226" i="2"/>
  <c r="AT1226" i="2"/>
  <c r="AS1226" i="2"/>
  <c r="AR1226" i="2"/>
  <c r="AQ1226" i="2"/>
  <c r="AP1226" i="2"/>
  <c r="AN1226" i="2"/>
  <c r="BI1225" i="2"/>
  <c r="BH1225" i="2"/>
  <c r="BG1225" i="2"/>
  <c r="BF1225" i="2"/>
  <c r="BE1225" i="2"/>
  <c r="BD1225" i="2"/>
  <c r="BC1225" i="2"/>
  <c r="BB1225" i="2"/>
  <c r="BA1225" i="2"/>
  <c r="AZ1225" i="2"/>
  <c r="AY1225" i="2"/>
  <c r="AX1225" i="2"/>
  <c r="AW1225" i="2"/>
  <c r="AV1225" i="2"/>
  <c r="AU1225" i="2"/>
  <c r="AT1225" i="2"/>
  <c r="AS1225" i="2"/>
  <c r="AR1225" i="2"/>
  <c r="AQ1225" i="2"/>
  <c r="AP1225" i="2"/>
  <c r="AN1225" i="2"/>
  <c r="BI1224" i="2"/>
  <c r="BH1224" i="2"/>
  <c r="BG1224" i="2"/>
  <c r="BF1224" i="2"/>
  <c r="BE1224" i="2"/>
  <c r="BD1224" i="2"/>
  <c r="BC1224" i="2"/>
  <c r="BB1224" i="2"/>
  <c r="BA1224" i="2"/>
  <c r="AZ1224" i="2"/>
  <c r="AY1224" i="2"/>
  <c r="AX1224" i="2"/>
  <c r="AW1224" i="2"/>
  <c r="AV1224" i="2"/>
  <c r="AU1224" i="2"/>
  <c r="AT1224" i="2"/>
  <c r="AS1224" i="2"/>
  <c r="AR1224" i="2"/>
  <c r="AQ1224" i="2"/>
  <c r="AP1224" i="2"/>
  <c r="AN1224" i="2"/>
  <c r="BI1223" i="2"/>
  <c r="BH1223" i="2"/>
  <c r="BG1223" i="2"/>
  <c r="BF1223" i="2"/>
  <c r="BE1223" i="2"/>
  <c r="BD1223" i="2"/>
  <c r="BC1223" i="2"/>
  <c r="BB1223" i="2"/>
  <c r="BA1223" i="2"/>
  <c r="AZ1223" i="2"/>
  <c r="AY1223" i="2"/>
  <c r="AX1223" i="2"/>
  <c r="AW1223" i="2"/>
  <c r="AV1223" i="2"/>
  <c r="AU1223" i="2"/>
  <c r="AT1223" i="2"/>
  <c r="AS1223" i="2"/>
  <c r="AR1223" i="2"/>
  <c r="AQ1223" i="2"/>
  <c r="AP1223" i="2"/>
  <c r="AN1223" i="2"/>
  <c r="BI1222" i="2"/>
  <c r="BH1222" i="2"/>
  <c r="BG1222" i="2"/>
  <c r="BF1222" i="2"/>
  <c r="BE1222" i="2"/>
  <c r="BD1222" i="2"/>
  <c r="BC1222" i="2"/>
  <c r="BB1222" i="2"/>
  <c r="BA1222" i="2"/>
  <c r="AZ1222" i="2"/>
  <c r="AY1222" i="2"/>
  <c r="AX1222" i="2"/>
  <c r="AW1222" i="2"/>
  <c r="AV1222" i="2"/>
  <c r="AU1222" i="2"/>
  <c r="AT1222" i="2"/>
  <c r="AS1222" i="2"/>
  <c r="AR1222" i="2"/>
  <c r="AQ1222" i="2"/>
  <c r="AP1222" i="2"/>
  <c r="AN1222" i="2"/>
  <c r="BI1221" i="2"/>
  <c r="BH1221" i="2"/>
  <c r="BG1221" i="2"/>
  <c r="BF1221" i="2"/>
  <c r="BE1221" i="2"/>
  <c r="BD1221" i="2"/>
  <c r="BC1221" i="2"/>
  <c r="BB1221" i="2"/>
  <c r="BA1221" i="2"/>
  <c r="AZ1221" i="2"/>
  <c r="AY1221" i="2"/>
  <c r="AX1221" i="2"/>
  <c r="AW1221" i="2"/>
  <c r="AV1221" i="2"/>
  <c r="AU1221" i="2"/>
  <c r="AT1221" i="2"/>
  <c r="AS1221" i="2"/>
  <c r="AR1221" i="2"/>
  <c r="AQ1221" i="2"/>
  <c r="AP1221" i="2"/>
  <c r="AN1221" i="2"/>
  <c r="BI1220" i="2"/>
  <c r="BH1220" i="2"/>
  <c r="BG1220" i="2"/>
  <c r="BF1220" i="2"/>
  <c r="BE1220" i="2"/>
  <c r="BD1220" i="2"/>
  <c r="BC1220" i="2"/>
  <c r="BB1220" i="2"/>
  <c r="BA1220" i="2"/>
  <c r="AZ1220" i="2"/>
  <c r="AY1220" i="2"/>
  <c r="AX1220" i="2"/>
  <c r="AW1220" i="2"/>
  <c r="AV1220" i="2"/>
  <c r="AU1220" i="2"/>
  <c r="AT1220" i="2"/>
  <c r="AS1220" i="2"/>
  <c r="AR1220" i="2"/>
  <c r="AQ1220" i="2"/>
  <c r="AP1220" i="2"/>
  <c r="AN1220" i="2"/>
  <c r="BI1219" i="2"/>
  <c r="BH1219" i="2"/>
  <c r="BG1219" i="2"/>
  <c r="BF1219" i="2"/>
  <c r="BE1219" i="2"/>
  <c r="BD1219" i="2"/>
  <c r="BC1219" i="2"/>
  <c r="BB1219" i="2"/>
  <c r="BA1219" i="2"/>
  <c r="AZ1219" i="2"/>
  <c r="AY1219" i="2"/>
  <c r="AX1219" i="2"/>
  <c r="AW1219" i="2"/>
  <c r="AV1219" i="2"/>
  <c r="AU1219" i="2"/>
  <c r="AT1219" i="2"/>
  <c r="AS1219" i="2"/>
  <c r="AR1219" i="2"/>
  <c r="AQ1219" i="2"/>
  <c r="AP1219" i="2"/>
  <c r="AN1219" i="2"/>
  <c r="BI1218" i="2"/>
  <c r="BH1218" i="2"/>
  <c r="BG1218" i="2"/>
  <c r="BF1218" i="2"/>
  <c r="BE1218" i="2"/>
  <c r="BD1218" i="2"/>
  <c r="BC1218" i="2"/>
  <c r="BB1218" i="2"/>
  <c r="BA1218" i="2"/>
  <c r="AZ1218" i="2"/>
  <c r="AY1218" i="2"/>
  <c r="AX1218" i="2"/>
  <c r="AW1218" i="2"/>
  <c r="AV1218" i="2"/>
  <c r="AU1218" i="2"/>
  <c r="AT1218" i="2"/>
  <c r="AS1218" i="2"/>
  <c r="AR1218" i="2"/>
  <c r="AQ1218" i="2"/>
  <c r="AP1218" i="2"/>
  <c r="AN1218" i="2"/>
  <c r="BI1217" i="2"/>
  <c r="BH1217" i="2"/>
  <c r="BG1217" i="2"/>
  <c r="BF1217" i="2"/>
  <c r="BE1217" i="2"/>
  <c r="BD1217" i="2"/>
  <c r="BC1217" i="2"/>
  <c r="BB1217" i="2"/>
  <c r="BA1217" i="2"/>
  <c r="AZ1217" i="2"/>
  <c r="AY1217" i="2"/>
  <c r="AX1217" i="2"/>
  <c r="AW1217" i="2"/>
  <c r="AV1217" i="2"/>
  <c r="AU1217" i="2"/>
  <c r="AT1217" i="2"/>
  <c r="AS1217" i="2"/>
  <c r="AR1217" i="2"/>
  <c r="AQ1217" i="2"/>
  <c r="AP1217" i="2"/>
  <c r="AN1217" i="2"/>
  <c r="BI1216" i="2"/>
  <c r="BH1216" i="2"/>
  <c r="BG1216" i="2"/>
  <c r="BF1216" i="2"/>
  <c r="BE1216" i="2"/>
  <c r="BD1216" i="2"/>
  <c r="BC1216" i="2"/>
  <c r="BB1216" i="2"/>
  <c r="BA1216" i="2"/>
  <c r="AZ1216" i="2"/>
  <c r="AY1216" i="2"/>
  <c r="AX1216" i="2"/>
  <c r="AW1216" i="2"/>
  <c r="AV1216" i="2"/>
  <c r="AU1216" i="2"/>
  <c r="AT1216" i="2"/>
  <c r="AS1216" i="2"/>
  <c r="AR1216" i="2"/>
  <c r="AQ1216" i="2"/>
  <c r="AP1216" i="2"/>
  <c r="AN1216" i="2"/>
  <c r="BI1215" i="2"/>
  <c r="BH1215" i="2"/>
  <c r="BG1215" i="2"/>
  <c r="BF1215" i="2"/>
  <c r="BE1215" i="2"/>
  <c r="BD1215" i="2"/>
  <c r="BC1215" i="2"/>
  <c r="BB1215" i="2"/>
  <c r="BA1215" i="2"/>
  <c r="AZ1215" i="2"/>
  <c r="AY1215" i="2"/>
  <c r="AX1215" i="2"/>
  <c r="AW1215" i="2"/>
  <c r="AV1215" i="2"/>
  <c r="AU1215" i="2"/>
  <c r="AT1215" i="2"/>
  <c r="AS1215" i="2"/>
  <c r="AR1215" i="2"/>
  <c r="AQ1215" i="2"/>
  <c r="AP1215" i="2"/>
  <c r="AN1215" i="2"/>
  <c r="BI1214" i="2"/>
  <c r="BH1214" i="2"/>
  <c r="BG1214" i="2"/>
  <c r="BF1214" i="2"/>
  <c r="BE1214" i="2"/>
  <c r="BD1214" i="2"/>
  <c r="BC1214" i="2"/>
  <c r="BB1214" i="2"/>
  <c r="BA1214" i="2"/>
  <c r="AZ1214" i="2"/>
  <c r="AY1214" i="2"/>
  <c r="AX1214" i="2"/>
  <c r="AW1214" i="2"/>
  <c r="AV1214" i="2"/>
  <c r="AU1214" i="2"/>
  <c r="AT1214" i="2"/>
  <c r="AS1214" i="2"/>
  <c r="AR1214" i="2"/>
  <c r="AQ1214" i="2"/>
  <c r="AP1214" i="2"/>
  <c r="AN1214" i="2"/>
  <c r="BI1213" i="2"/>
  <c r="BH1213" i="2"/>
  <c r="BG1213" i="2"/>
  <c r="BF1213" i="2"/>
  <c r="BE1213" i="2"/>
  <c r="BD1213" i="2"/>
  <c r="BC1213" i="2"/>
  <c r="BB1213" i="2"/>
  <c r="BA1213" i="2"/>
  <c r="AZ1213" i="2"/>
  <c r="AY1213" i="2"/>
  <c r="AX1213" i="2"/>
  <c r="AW1213" i="2"/>
  <c r="AV1213" i="2"/>
  <c r="AU1213" i="2"/>
  <c r="AT1213" i="2"/>
  <c r="AS1213" i="2"/>
  <c r="AR1213" i="2"/>
  <c r="AQ1213" i="2"/>
  <c r="AP1213" i="2"/>
  <c r="AN1213" i="2"/>
  <c r="BI1212" i="2"/>
  <c r="BH1212" i="2"/>
  <c r="BG1212" i="2"/>
  <c r="BF1212" i="2"/>
  <c r="BE1212" i="2"/>
  <c r="BD1212" i="2"/>
  <c r="BC1212" i="2"/>
  <c r="BB1212" i="2"/>
  <c r="BA1212" i="2"/>
  <c r="AZ1212" i="2"/>
  <c r="AY1212" i="2"/>
  <c r="AX1212" i="2"/>
  <c r="AW1212" i="2"/>
  <c r="AV1212" i="2"/>
  <c r="AU1212" i="2"/>
  <c r="AT1212" i="2"/>
  <c r="AS1212" i="2"/>
  <c r="AR1212" i="2"/>
  <c r="AQ1212" i="2"/>
  <c r="AP1212" i="2"/>
  <c r="AN1212" i="2"/>
  <c r="BI1211" i="2"/>
  <c r="BH1211" i="2"/>
  <c r="BG1211" i="2"/>
  <c r="BF1211" i="2"/>
  <c r="BE1211" i="2"/>
  <c r="BD1211" i="2"/>
  <c r="BC1211" i="2"/>
  <c r="BB1211" i="2"/>
  <c r="BA1211" i="2"/>
  <c r="AZ1211" i="2"/>
  <c r="AY1211" i="2"/>
  <c r="AX1211" i="2"/>
  <c r="AW1211" i="2"/>
  <c r="AV1211" i="2"/>
  <c r="AU1211" i="2"/>
  <c r="AT1211" i="2"/>
  <c r="AS1211" i="2"/>
  <c r="AR1211" i="2"/>
  <c r="AQ1211" i="2"/>
  <c r="AP1211" i="2"/>
  <c r="AN1211" i="2"/>
  <c r="BI1210" i="2"/>
  <c r="BH1210" i="2"/>
  <c r="BG1210" i="2"/>
  <c r="BF1210" i="2"/>
  <c r="BE1210" i="2"/>
  <c r="BD1210" i="2"/>
  <c r="BC1210" i="2"/>
  <c r="BB1210" i="2"/>
  <c r="BA1210" i="2"/>
  <c r="AZ1210" i="2"/>
  <c r="AY1210" i="2"/>
  <c r="AX1210" i="2"/>
  <c r="AW1210" i="2"/>
  <c r="AV1210" i="2"/>
  <c r="AU1210" i="2"/>
  <c r="AT1210" i="2"/>
  <c r="AS1210" i="2"/>
  <c r="AR1210" i="2"/>
  <c r="AQ1210" i="2"/>
  <c r="AP1210" i="2"/>
  <c r="AN1210" i="2"/>
  <c r="BI1209" i="2"/>
  <c r="BH1209" i="2"/>
  <c r="BG1209" i="2"/>
  <c r="BF1209" i="2"/>
  <c r="BE1209" i="2"/>
  <c r="BD1209" i="2"/>
  <c r="BC1209" i="2"/>
  <c r="BB1209" i="2"/>
  <c r="BA1209" i="2"/>
  <c r="AZ1209" i="2"/>
  <c r="AY1209" i="2"/>
  <c r="AX1209" i="2"/>
  <c r="AW1209" i="2"/>
  <c r="AV1209" i="2"/>
  <c r="AU1209" i="2"/>
  <c r="AT1209" i="2"/>
  <c r="AS1209" i="2"/>
  <c r="AR1209" i="2"/>
  <c r="AQ1209" i="2"/>
  <c r="AP1209" i="2"/>
  <c r="AN1209" i="2"/>
  <c r="BI1208" i="2"/>
  <c r="BH1208" i="2"/>
  <c r="BG1208" i="2"/>
  <c r="BF1208" i="2"/>
  <c r="BE1208" i="2"/>
  <c r="BD1208" i="2"/>
  <c r="BC1208" i="2"/>
  <c r="BB1208" i="2"/>
  <c r="BA1208" i="2"/>
  <c r="AZ1208" i="2"/>
  <c r="AY1208" i="2"/>
  <c r="AX1208" i="2"/>
  <c r="AW1208" i="2"/>
  <c r="AV1208" i="2"/>
  <c r="AU1208" i="2"/>
  <c r="AT1208" i="2"/>
  <c r="AS1208" i="2"/>
  <c r="AR1208" i="2"/>
  <c r="AQ1208" i="2"/>
  <c r="AP1208" i="2"/>
  <c r="AN1208" i="2"/>
  <c r="BI1207" i="2"/>
  <c r="BH1207" i="2"/>
  <c r="BG1207" i="2"/>
  <c r="BF1207" i="2"/>
  <c r="BE1207" i="2"/>
  <c r="BD1207" i="2"/>
  <c r="BC1207" i="2"/>
  <c r="BB1207" i="2"/>
  <c r="BA1207" i="2"/>
  <c r="AZ1207" i="2"/>
  <c r="AY1207" i="2"/>
  <c r="AX1207" i="2"/>
  <c r="AW1207" i="2"/>
  <c r="AV1207" i="2"/>
  <c r="AU1207" i="2"/>
  <c r="AT1207" i="2"/>
  <c r="AS1207" i="2"/>
  <c r="AR1207" i="2"/>
  <c r="AQ1207" i="2"/>
  <c r="AP1207" i="2"/>
  <c r="AN1207" i="2"/>
  <c r="BI1206" i="2"/>
  <c r="BH1206" i="2"/>
  <c r="BG1206" i="2"/>
  <c r="BF1206" i="2"/>
  <c r="BE1206" i="2"/>
  <c r="BD1206" i="2"/>
  <c r="BC1206" i="2"/>
  <c r="BB1206" i="2"/>
  <c r="BA1206" i="2"/>
  <c r="AZ1206" i="2"/>
  <c r="AY1206" i="2"/>
  <c r="AX1206" i="2"/>
  <c r="AW1206" i="2"/>
  <c r="AV1206" i="2"/>
  <c r="AU1206" i="2"/>
  <c r="AT1206" i="2"/>
  <c r="AS1206" i="2"/>
  <c r="AR1206" i="2"/>
  <c r="AQ1206" i="2"/>
  <c r="AP1206" i="2"/>
  <c r="AN1206" i="2"/>
  <c r="BI1205" i="2"/>
  <c r="BH1205" i="2"/>
  <c r="BG1205" i="2"/>
  <c r="BF1205" i="2"/>
  <c r="BE1205" i="2"/>
  <c r="BD1205" i="2"/>
  <c r="BC1205" i="2"/>
  <c r="BB1205" i="2"/>
  <c r="BA1205" i="2"/>
  <c r="AZ1205" i="2"/>
  <c r="AY1205" i="2"/>
  <c r="AX1205" i="2"/>
  <c r="AW1205" i="2"/>
  <c r="AV1205" i="2"/>
  <c r="AU1205" i="2"/>
  <c r="AT1205" i="2"/>
  <c r="AS1205" i="2"/>
  <c r="AR1205" i="2"/>
  <c r="AQ1205" i="2"/>
  <c r="AP1205" i="2"/>
  <c r="AN1205" i="2"/>
  <c r="BI1204" i="2"/>
  <c r="BH1204" i="2"/>
  <c r="BG1204" i="2"/>
  <c r="BF1204" i="2"/>
  <c r="BE1204" i="2"/>
  <c r="BD1204" i="2"/>
  <c r="BC1204" i="2"/>
  <c r="BB1204" i="2"/>
  <c r="BA1204" i="2"/>
  <c r="AZ1204" i="2"/>
  <c r="AY1204" i="2"/>
  <c r="AX1204" i="2"/>
  <c r="AW1204" i="2"/>
  <c r="AV1204" i="2"/>
  <c r="AU1204" i="2"/>
  <c r="AT1204" i="2"/>
  <c r="AS1204" i="2"/>
  <c r="AR1204" i="2"/>
  <c r="AQ1204" i="2"/>
  <c r="AP1204" i="2"/>
  <c r="AN1204" i="2"/>
  <c r="BI1203" i="2"/>
  <c r="BH1203" i="2"/>
  <c r="BG1203" i="2"/>
  <c r="BF1203" i="2"/>
  <c r="BE1203" i="2"/>
  <c r="BD1203" i="2"/>
  <c r="BC1203" i="2"/>
  <c r="BB1203" i="2"/>
  <c r="BA1203" i="2"/>
  <c r="AZ1203" i="2"/>
  <c r="AY1203" i="2"/>
  <c r="AX1203" i="2"/>
  <c r="AW1203" i="2"/>
  <c r="AV1203" i="2"/>
  <c r="AU1203" i="2"/>
  <c r="AT1203" i="2"/>
  <c r="AS1203" i="2"/>
  <c r="AR1203" i="2"/>
  <c r="AQ1203" i="2"/>
  <c r="AP1203" i="2"/>
  <c r="AN1203" i="2"/>
  <c r="BI1202" i="2"/>
  <c r="BH1202" i="2"/>
  <c r="BG1202" i="2"/>
  <c r="BF1202" i="2"/>
  <c r="BE1202" i="2"/>
  <c r="BD1202" i="2"/>
  <c r="BC1202" i="2"/>
  <c r="BB1202" i="2"/>
  <c r="BA1202" i="2"/>
  <c r="AZ1202" i="2"/>
  <c r="AY1202" i="2"/>
  <c r="AX1202" i="2"/>
  <c r="AW1202" i="2"/>
  <c r="AV1202" i="2"/>
  <c r="AU1202" i="2"/>
  <c r="AT1202" i="2"/>
  <c r="AS1202" i="2"/>
  <c r="AR1202" i="2"/>
  <c r="AQ1202" i="2"/>
  <c r="AP1202" i="2"/>
  <c r="AN1202" i="2"/>
  <c r="BI1201" i="2"/>
  <c r="BH1201" i="2"/>
  <c r="BG1201" i="2"/>
  <c r="BF1201" i="2"/>
  <c r="BE1201" i="2"/>
  <c r="BD1201" i="2"/>
  <c r="BC1201" i="2"/>
  <c r="BB1201" i="2"/>
  <c r="BA1201" i="2"/>
  <c r="AZ1201" i="2"/>
  <c r="AY1201" i="2"/>
  <c r="AX1201" i="2"/>
  <c r="AW1201" i="2"/>
  <c r="AV1201" i="2"/>
  <c r="AU1201" i="2"/>
  <c r="AT1201" i="2"/>
  <c r="AS1201" i="2"/>
  <c r="AR1201" i="2"/>
  <c r="AQ1201" i="2"/>
  <c r="AP1201" i="2"/>
  <c r="AN1201" i="2"/>
  <c r="BI1200" i="2"/>
  <c r="BH1200" i="2"/>
  <c r="BG1200" i="2"/>
  <c r="BF1200" i="2"/>
  <c r="BE1200" i="2"/>
  <c r="BD1200" i="2"/>
  <c r="BC1200" i="2"/>
  <c r="BB1200" i="2"/>
  <c r="BA1200" i="2"/>
  <c r="AZ1200" i="2"/>
  <c r="AY1200" i="2"/>
  <c r="AX1200" i="2"/>
  <c r="AW1200" i="2"/>
  <c r="AV1200" i="2"/>
  <c r="AU1200" i="2"/>
  <c r="AT1200" i="2"/>
  <c r="AS1200" i="2"/>
  <c r="AR1200" i="2"/>
  <c r="AQ1200" i="2"/>
  <c r="AP1200" i="2"/>
  <c r="AN1200" i="2"/>
  <c r="BI1199" i="2"/>
  <c r="BH1199" i="2"/>
  <c r="BG1199" i="2"/>
  <c r="BF1199" i="2"/>
  <c r="BE1199" i="2"/>
  <c r="BD1199" i="2"/>
  <c r="BC1199" i="2"/>
  <c r="BB1199" i="2"/>
  <c r="BA1199" i="2"/>
  <c r="AZ1199" i="2"/>
  <c r="AY1199" i="2"/>
  <c r="AX1199" i="2"/>
  <c r="AW1199" i="2"/>
  <c r="AV1199" i="2"/>
  <c r="AU1199" i="2"/>
  <c r="AT1199" i="2"/>
  <c r="AS1199" i="2"/>
  <c r="AR1199" i="2"/>
  <c r="AQ1199" i="2"/>
  <c r="AP1199" i="2"/>
  <c r="AN1199" i="2"/>
  <c r="BI1198" i="2"/>
  <c r="BH1198" i="2"/>
  <c r="BG1198" i="2"/>
  <c r="BF1198" i="2"/>
  <c r="BE1198" i="2"/>
  <c r="BD1198" i="2"/>
  <c r="BC1198" i="2"/>
  <c r="BB1198" i="2"/>
  <c r="BA1198" i="2"/>
  <c r="AZ1198" i="2"/>
  <c r="AY1198" i="2"/>
  <c r="AX1198" i="2"/>
  <c r="AW1198" i="2"/>
  <c r="AV1198" i="2"/>
  <c r="AU1198" i="2"/>
  <c r="AT1198" i="2"/>
  <c r="AS1198" i="2"/>
  <c r="AR1198" i="2"/>
  <c r="AQ1198" i="2"/>
  <c r="AP1198" i="2"/>
  <c r="AN1198" i="2"/>
  <c r="BI1197" i="2"/>
  <c r="BH1197" i="2"/>
  <c r="BG1197" i="2"/>
  <c r="BF1197" i="2"/>
  <c r="BE1197" i="2"/>
  <c r="BD1197" i="2"/>
  <c r="BC1197" i="2"/>
  <c r="BB1197" i="2"/>
  <c r="BA1197" i="2"/>
  <c r="AZ1197" i="2"/>
  <c r="AY1197" i="2"/>
  <c r="AX1197" i="2"/>
  <c r="AW1197" i="2"/>
  <c r="AV1197" i="2"/>
  <c r="AU1197" i="2"/>
  <c r="AT1197" i="2"/>
  <c r="AS1197" i="2"/>
  <c r="AR1197" i="2"/>
  <c r="AQ1197" i="2"/>
  <c r="AP1197" i="2"/>
  <c r="AN1197" i="2"/>
  <c r="BI1196" i="2"/>
  <c r="BH1196" i="2"/>
  <c r="BG1196" i="2"/>
  <c r="BF1196" i="2"/>
  <c r="BE1196" i="2"/>
  <c r="BD1196" i="2"/>
  <c r="BC1196" i="2"/>
  <c r="BB1196" i="2"/>
  <c r="BA1196" i="2"/>
  <c r="AZ1196" i="2"/>
  <c r="AY1196" i="2"/>
  <c r="AX1196" i="2"/>
  <c r="AW1196" i="2"/>
  <c r="AV1196" i="2"/>
  <c r="AU1196" i="2"/>
  <c r="AT1196" i="2"/>
  <c r="AS1196" i="2"/>
  <c r="AR1196" i="2"/>
  <c r="AQ1196" i="2"/>
  <c r="AP1196" i="2"/>
  <c r="AN1196" i="2"/>
  <c r="BI1195" i="2"/>
  <c r="BH1195" i="2"/>
  <c r="BG1195" i="2"/>
  <c r="BF1195" i="2"/>
  <c r="BE1195" i="2"/>
  <c r="BD1195" i="2"/>
  <c r="BC1195" i="2"/>
  <c r="BB1195" i="2"/>
  <c r="BA1195" i="2"/>
  <c r="AZ1195" i="2"/>
  <c r="AY1195" i="2"/>
  <c r="AX1195" i="2"/>
  <c r="AW1195" i="2"/>
  <c r="AV1195" i="2"/>
  <c r="AU1195" i="2"/>
  <c r="AT1195" i="2"/>
  <c r="AS1195" i="2"/>
  <c r="AR1195" i="2"/>
  <c r="AQ1195" i="2"/>
  <c r="AP1195" i="2"/>
  <c r="AN1195" i="2"/>
  <c r="BI1194" i="2"/>
  <c r="BH1194" i="2"/>
  <c r="BG1194" i="2"/>
  <c r="BF1194" i="2"/>
  <c r="BE1194" i="2"/>
  <c r="BD1194" i="2"/>
  <c r="BC1194" i="2"/>
  <c r="BB1194" i="2"/>
  <c r="BA1194" i="2"/>
  <c r="AZ1194" i="2"/>
  <c r="AY1194" i="2"/>
  <c r="AX1194" i="2"/>
  <c r="AW1194" i="2"/>
  <c r="AV1194" i="2"/>
  <c r="AU1194" i="2"/>
  <c r="AT1194" i="2"/>
  <c r="AS1194" i="2"/>
  <c r="AR1194" i="2"/>
  <c r="AQ1194" i="2"/>
  <c r="AP1194" i="2"/>
  <c r="AN1194" i="2"/>
  <c r="BI1193" i="2"/>
  <c r="BH1193" i="2"/>
  <c r="BG1193" i="2"/>
  <c r="BF1193" i="2"/>
  <c r="BE1193" i="2"/>
  <c r="BD1193" i="2"/>
  <c r="BC1193" i="2"/>
  <c r="BB1193" i="2"/>
  <c r="BA1193" i="2"/>
  <c r="AZ1193" i="2"/>
  <c r="AY1193" i="2"/>
  <c r="AX1193" i="2"/>
  <c r="AW1193" i="2"/>
  <c r="AV1193" i="2"/>
  <c r="AU1193" i="2"/>
  <c r="AT1193" i="2"/>
  <c r="AS1193" i="2"/>
  <c r="AR1193" i="2"/>
  <c r="AQ1193" i="2"/>
  <c r="AP1193" i="2"/>
  <c r="AN1193" i="2"/>
  <c r="BI1192" i="2"/>
  <c r="BH1192" i="2"/>
  <c r="BG1192" i="2"/>
  <c r="BF1192" i="2"/>
  <c r="BE1192" i="2"/>
  <c r="BD1192" i="2"/>
  <c r="BC1192" i="2"/>
  <c r="BB1192" i="2"/>
  <c r="BA1192" i="2"/>
  <c r="AZ1192" i="2"/>
  <c r="AY1192" i="2"/>
  <c r="AX1192" i="2"/>
  <c r="AW1192" i="2"/>
  <c r="AV1192" i="2"/>
  <c r="AU1192" i="2"/>
  <c r="AT1192" i="2"/>
  <c r="AS1192" i="2"/>
  <c r="AR1192" i="2"/>
  <c r="AQ1192" i="2"/>
  <c r="AP1192" i="2"/>
  <c r="AN1192" i="2"/>
  <c r="BI1191" i="2"/>
  <c r="BH1191" i="2"/>
  <c r="BG1191" i="2"/>
  <c r="BF1191" i="2"/>
  <c r="BE1191" i="2"/>
  <c r="BD1191" i="2"/>
  <c r="BC1191" i="2"/>
  <c r="BB1191" i="2"/>
  <c r="BA1191" i="2"/>
  <c r="AZ1191" i="2"/>
  <c r="AY1191" i="2"/>
  <c r="AX1191" i="2"/>
  <c r="AW1191" i="2"/>
  <c r="AV1191" i="2"/>
  <c r="AU1191" i="2"/>
  <c r="AT1191" i="2"/>
  <c r="AS1191" i="2"/>
  <c r="AR1191" i="2"/>
  <c r="AQ1191" i="2"/>
  <c r="AP1191" i="2"/>
  <c r="AN1191" i="2"/>
  <c r="BI1190" i="2"/>
  <c r="BH1190" i="2"/>
  <c r="BG1190" i="2"/>
  <c r="BF1190" i="2"/>
  <c r="BE1190" i="2"/>
  <c r="BD1190" i="2"/>
  <c r="BC1190" i="2"/>
  <c r="BB1190" i="2"/>
  <c r="BA1190" i="2"/>
  <c r="AZ1190" i="2"/>
  <c r="AY1190" i="2"/>
  <c r="AX1190" i="2"/>
  <c r="AW1190" i="2"/>
  <c r="AV1190" i="2"/>
  <c r="AU1190" i="2"/>
  <c r="AT1190" i="2"/>
  <c r="AS1190" i="2"/>
  <c r="AR1190" i="2"/>
  <c r="AQ1190" i="2"/>
  <c r="AP1190" i="2"/>
  <c r="AN1190" i="2"/>
  <c r="BI1189" i="2"/>
  <c r="BH1189" i="2"/>
  <c r="BG1189" i="2"/>
  <c r="BF1189" i="2"/>
  <c r="BE1189" i="2"/>
  <c r="BD1189" i="2"/>
  <c r="BC1189" i="2"/>
  <c r="BB1189" i="2"/>
  <c r="BA1189" i="2"/>
  <c r="AZ1189" i="2"/>
  <c r="AY1189" i="2"/>
  <c r="AX1189" i="2"/>
  <c r="AW1189" i="2"/>
  <c r="AV1189" i="2"/>
  <c r="AU1189" i="2"/>
  <c r="AT1189" i="2"/>
  <c r="AS1189" i="2"/>
  <c r="AR1189" i="2"/>
  <c r="AQ1189" i="2"/>
  <c r="AP1189" i="2"/>
  <c r="AN1189" i="2"/>
  <c r="BI1188" i="2"/>
  <c r="BH1188" i="2"/>
  <c r="BG1188" i="2"/>
  <c r="BF1188" i="2"/>
  <c r="BE1188" i="2"/>
  <c r="BD1188" i="2"/>
  <c r="BC1188" i="2"/>
  <c r="BB1188" i="2"/>
  <c r="BA1188" i="2"/>
  <c r="AZ1188" i="2"/>
  <c r="AY1188" i="2"/>
  <c r="AX1188" i="2"/>
  <c r="AW1188" i="2"/>
  <c r="AV1188" i="2"/>
  <c r="AU1188" i="2"/>
  <c r="AT1188" i="2"/>
  <c r="AS1188" i="2"/>
  <c r="AR1188" i="2"/>
  <c r="AQ1188" i="2"/>
  <c r="AP1188" i="2"/>
  <c r="AN1188" i="2"/>
  <c r="BI1187" i="2"/>
  <c r="BH1187" i="2"/>
  <c r="BG1187" i="2"/>
  <c r="BF1187" i="2"/>
  <c r="BE1187" i="2"/>
  <c r="BD1187" i="2"/>
  <c r="BC1187" i="2"/>
  <c r="BB1187" i="2"/>
  <c r="BA1187" i="2"/>
  <c r="AZ1187" i="2"/>
  <c r="AY1187" i="2"/>
  <c r="AX1187" i="2"/>
  <c r="AW1187" i="2"/>
  <c r="AV1187" i="2"/>
  <c r="AU1187" i="2"/>
  <c r="AT1187" i="2"/>
  <c r="AS1187" i="2"/>
  <c r="AR1187" i="2"/>
  <c r="AQ1187" i="2"/>
  <c r="AP1187" i="2"/>
  <c r="AN1187" i="2"/>
  <c r="BI1186" i="2"/>
  <c r="BH1186" i="2"/>
  <c r="BG1186" i="2"/>
  <c r="BF1186" i="2"/>
  <c r="BE1186" i="2"/>
  <c r="BD1186" i="2"/>
  <c r="BC1186" i="2"/>
  <c r="BB1186" i="2"/>
  <c r="BA1186" i="2"/>
  <c r="AZ1186" i="2"/>
  <c r="AY1186" i="2"/>
  <c r="AX1186" i="2"/>
  <c r="AW1186" i="2"/>
  <c r="AV1186" i="2"/>
  <c r="AU1186" i="2"/>
  <c r="AT1186" i="2"/>
  <c r="AS1186" i="2"/>
  <c r="AR1186" i="2"/>
  <c r="AQ1186" i="2"/>
  <c r="AP1186" i="2"/>
  <c r="AN1186" i="2"/>
  <c r="BI1185" i="2"/>
  <c r="BH1185" i="2"/>
  <c r="BG1185" i="2"/>
  <c r="BF1185" i="2"/>
  <c r="BE1185" i="2"/>
  <c r="BD1185" i="2"/>
  <c r="BC1185" i="2"/>
  <c r="BB1185" i="2"/>
  <c r="BA1185" i="2"/>
  <c r="AZ1185" i="2"/>
  <c r="AY1185" i="2"/>
  <c r="AX1185" i="2"/>
  <c r="AW1185" i="2"/>
  <c r="AV1185" i="2"/>
  <c r="AU1185" i="2"/>
  <c r="AT1185" i="2"/>
  <c r="AS1185" i="2"/>
  <c r="AR1185" i="2"/>
  <c r="AQ1185" i="2"/>
  <c r="AP1185" i="2"/>
  <c r="AN1185" i="2"/>
  <c r="BI1184" i="2"/>
  <c r="BH1184" i="2"/>
  <c r="BG1184" i="2"/>
  <c r="BF1184" i="2"/>
  <c r="BE1184" i="2"/>
  <c r="BD1184" i="2"/>
  <c r="BC1184" i="2"/>
  <c r="BB1184" i="2"/>
  <c r="BA1184" i="2"/>
  <c r="AZ1184" i="2"/>
  <c r="AY1184" i="2"/>
  <c r="AX1184" i="2"/>
  <c r="AW1184" i="2"/>
  <c r="AV1184" i="2"/>
  <c r="AU1184" i="2"/>
  <c r="AT1184" i="2"/>
  <c r="AS1184" i="2"/>
  <c r="AR1184" i="2"/>
  <c r="AQ1184" i="2"/>
  <c r="AP1184" i="2"/>
  <c r="AN1184" i="2"/>
  <c r="BI1183" i="2"/>
  <c r="BH1183" i="2"/>
  <c r="BG1183" i="2"/>
  <c r="BF1183" i="2"/>
  <c r="BE1183" i="2"/>
  <c r="BD1183" i="2"/>
  <c r="BC1183" i="2"/>
  <c r="BB1183" i="2"/>
  <c r="BA1183" i="2"/>
  <c r="AZ1183" i="2"/>
  <c r="AY1183" i="2"/>
  <c r="AX1183" i="2"/>
  <c r="AW1183" i="2"/>
  <c r="AV1183" i="2"/>
  <c r="AU1183" i="2"/>
  <c r="AT1183" i="2"/>
  <c r="AS1183" i="2"/>
  <c r="AR1183" i="2"/>
  <c r="AQ1183" i="2"/>
  <c r="AP1183" i="2"/>
  <c r="AN1183" i="2"/>
  <c r="BI1182" i="2"/>
  <c r="BH1182" i="2"/>
  <c r="BG1182" i="2"/>
  <c r="BF1182" i="2"/>
  <c r="BE1182" i="2"/>
  <c r="BD1182" i="2"/>
  <c r="BC1182" i="2"/>
  <c r="BB1182" i="2"/>
  <c r="BA1182" i="2"/>
  <c r="AZ1182" i="2"/>
  <c r="AY1182" i="2"/>
  <c r="AX1182" i="2"/>
  <c r="AW1182" i="2"/>
  <c r="AV1182" i="2"/>
  <c r="AU1182" i="2"/>
  <c r="AT1182" i="2"/>
  <c r="AS1182" i="2"/>
  <c r="AR1182" i="2"/>
  <c r="AQ1182" i="2"/>
  <c r="AP1182" i="2"/>
  <c r="AN1182" i="2"/>
  <c r="BI1181" i="2"/>
  <c r="BH1181" i="2"/>
  <c r="BG1181" i="2"/>
  <c r="BF1181" i="2"/>
  <c r="BE1181" i="2"/>
  <c r="BD1181" i="2"/>
  <c r="BC1181" i="2"/>
  <c r="BB1181" i="2"/>
  <c r="BA1181" i="2"/>
  <c r="AZ1181" i="2"/>
  <c r="AY1181" i="2"/>
  <c r="AX1181" i="2"/>
  <c r="AW1181" i="2"/>
  <c r="AV1181" i="2"/>
  <c r="AU1181" i="2"/>
  <c r="AT1181" i="2"/>
  <c r="AS1181" i="2"/>
  <c r="AR1181" i="2"/>
  <c r="AQ1181" i="2"/>
  <c r="AP1181" i="2"/>
  <c r="AN1181" i="2"/>
  <c r="BI1180" i="2"/>
  <c r="BH1180" i="2"/>
  <c r="BG1180" i="2"/>
  <c r="BF1180" i="2"/>
  <c r="BE1180" i="2"/>
  <c r="BD1180" i="2"/>
  <c r="BC1180" i="2"/>
  <c r="BB1180" i="2"/>
  <c r="BA1180" i="2"/>
  <c r="AZ1180" i="2"/>
  <c r="AY1180" i="2"/>
  <c r="AX1180" i="2"/>
  <c r="AW1180" i="2"/>
  <c r="AV1180" i="2"/>
  <c r="AU1180" i="2"/>
  <c r="AT1180" i="2"/>
  <c r="AS1180" i="2"/>
  <c r="AR1180" i="2"/>
  <c r="AQ1180" i="2"/>
  <c r="AP1180" i="2"/>
  <c r="AN1180" i="2"/>
  <c r="BI1179" i="2"/>
  <c r="BH1179" i="2"/>
  <c r="BG1179" i="2"/>
  <c r="BF1179" i="2"/>
  <c r="BE1179" i="2"/>
  <c r="BD1179" i="2"/>
  <c r="BC1179" i="2"/>
  <c r="BB1179" i="2"/>
  <c r="BA1179" i="2"/>
  <c r="AZ1179" i="2"/>
  <c r="AY1179" i="2"/>
  <c r="AX1179" i="2"/>
  <c r="AW1179" i="2"/>
  <c r="AV1179" i="2"/>
  <c r="AU1179" i="2"/>
  <c r="AT1179" i="2"/>
  <c r="AS1179" i="2"/>
  <c r="AR1179" i="2"/>
  <c r="AQ1179" i="2"/>
  <c r="AP1179" i="2"/>
  <c r="AN1179" i="2"/>
  <c r="BI1178" i="2"/>
  <c r="BH1178" i="2"/>
  <c r="BG1178" i="2"/>
  <c r="BF1178" i="2"/>
  <c r="BE1178" i="2"/>
  <c r="BD1178" i="2"/>
  <c r="BC1178" i="2"/>
  <c r="BB1178" i="2"/>
  <c r="BA1178" i="2"/>
  <c r="AZ1178" i="2"/>
  <c r="AY1178" i="2"/>
  <c r="AX1178" i="2"/>
  <c r="AW1178" i="2"/>
  <c r="AV1178" i="2"/>
  <c r="AU1178" i="2"/>
  <c r="AT1178" i="2"/>
  <c r="AS1178" i="2"/>
  <c r="AR1178" i="2"/>
  <c r="AQ1178" i="2"/>
  <c r="AP1178" i="2"/>
  <c r="AN1178" i="2"/>
  <c r="BI1177" i="2"/>
  <c r="BH1177" i="2"/>
  <c r="BG1177" i="2"/>
  <c r="BF1177" i="2"/>
  <c r="BE1177" i="2"/>
  <c r="BD1177" i="2"/>
  <c r="BC1177" i="2"/>
  <c r="BB1177" i="2"/>
  <c r="BA1177" i="2"/>
  <c r="AZ1177" i="2"/>
  <c r="AY1177" i="2"/>
  <c r="AX1177" i="2"/>
  <c r="AW1177" i="2"/>
  <c r="AV1177" i="2"/>
  <c r="AU1177" i="2"/>
  <c r="AT1177" i="2"/>
  <c r="AS1177" i="2"/>
  <c r="AR1177" i="2"/>
  <c r="AQ1177" i="2"/>
  <c r="AP1177" i="2"/>
  <c r="AN1177" i="2"/>
  <c r="BI1176" i="2"/>
  <c r="BH1176" i="2"/>
  <c r="BG1176" i="2"/>
  <c r="BF1176" i="2"/>
  <c r="BE1176" i="2"/>
  <c r="BD1176" i="2"/>
  <c r="BC1176" i="2"/>
  <c r="BB1176" i="2"/>
  <c r="BA1176" i="2"/>
  <c r="AZ1176" i="2"/>
  <c r="AY1176" i="2"/>
  <c r="AX1176" i="2"/>
  <c r="AW1176" i="2"/>
  <c r="AV1176" i="2"/>
  <c r="AU1176" i="2"/>
  <c r="AT1176" i="2"/>
  <c r="AS1176" i="2"/>
  <c r="AR1176" i="2"/>
  <c r="AQ1176" i="2"/>
  <c r="AP1176" i="2"/>
  <c r="AN1176" i="2"/>
  <c r="BI1175" i="2"/>
  <c r="BH1175" i="2"/>
  <c r="BG1175" i="2"/>
  <c r="BF1175" i="2"/>
  <c r="BE1175" i="2"/>
  <c r="BD1175" i="2"/>
  <c r="BC1175" i="2"/>
  <c r="BB1175" i="2"/>
  <c r="BA1175" i="2"/>
  <c r="AZ1175" i="2"/>
  <c r="AY1175" i="2"/>
  <c r="AX1175" i="2"/>
  <c r="AW1175" i="2"/>
  <c r="AV1175" i="2"/>
  <c r="AU1175" i="2"/>
  <c r="AT1175" i="2"/>
  <c r="AS1175" i="2"/>
  <c r="AR1175" i="2"/>
  <c r="AQ1175" i="2"/>
  <c r="AP1175" i="2"/>
  <c r="AN1175" i="2"/>
  <c r="BI1174" i="2"/>
  <c r="BH1174" i="2"/>
  <c r="BG1174" i="2"/>
  <c r="BF1174" i="2"/>
  <c r="BE1174" i="2"/>
  <c r="BD1174" i="2"/>
  <c r="BC1174" i="2"/>
  <c r="BB1174" i="2"/>
  <c r="BA1174" i="2"/>
  <c r="AZ1174" i="2"/>
  <c r="AY1174" i="2"/>
  <c r="AX1174" i="2"/>
  <c r="AW1174" i="2"/>
  <c r="AV1174" i="2"/>
  <c r="AU1174" i="2"/>
  <c r="AT1174" i="2"/>
  <c r="AS1174" i="2"/>
  <c r="AR1174" i="2"/>
  <c r="AQ1174" i="2"/>
  <c r="AP1174" i="2"/>
  <c r="AN1174" i="2"/>
  <c r="BI1173" i="2"/>
  <c r="BH1173" i="2"/>
  <c r="BG1173" i="2"/>
  <c r="BF1173" i="2"/>
  <c r="BE1173" i="2"/>
  <c r="BD1173" i="2"/>
  <c r="BC1173" i="2"/>
  <c r="BB1173" i="2"/>
  <c r="BA1173" i="2"/>
  <c r="AZ1173" i="2"/>
  <c r="AY1173" i="2"/>
  <c r="AX1173" i="2"/>
  <c r="AW1173" i="2"/>
  <c r="AV1173" i="2"/>
  <c r="AU1173" i="2"/>
  <c r="AT1173" i="2"/>
  <c r="AS1173" i="2"/>
  <c r="AR1173" i="2"/>
  <c r="AQ1173" i="2"/>
  <c r="AP1173" i="2"/>
  <c r="AN1173" i="2"/>
  <c r="BI1172" i="2"/>
  <c r="BH1172" i="2"/>
  <c r="BG1172" i="2"/>
  <c r="BF1172" i="2"/>
  <c r="BE1172" i="2"/>
  <c r="BD1172" i="2"/>
  <c r="BC1172" i="2"/>
  <c r="BB1172" i="2"/>
  <c r="BA1172" i="2"/>
  <c r="AZ1172" i="2"/>
  <c r="AY1172" i="2"/>
  <c r="AX1172" i="2"/>
  <c r="AW1172" i="2"/>
  <c r="AV1172" i="2"/>
  <c r="AU1172" i="2"/>
  <c r="AT1172" i="2"/>
  <c r="AS1172" i="2"/>
  <c r="AR1172" i="2"/>
  <c r="AQ1172" i="2"/>
  <c r="AP1172" i="2"/>
  <c r="AN1172" i="2"/>
  <c r="BI1171" i="2"/>
  <c r="BH1171" i="2"/>
  <c r="BG1171" i="2"/>
  <c r="BF1171" i="2"/>
  <c r="BE1171" i="2"/>
  <c r="BD1171" i="2"/>
  <c r="BC1171" i="2"/>
  <c r="BB1171" i="2"/>
  <c r="BA1171" i="2"/>
  <c r="AZ1171" i="2"/>
  <c r="AY1171" i="2"/>
  <c r="AX1171" i="2"/>
  <c r="AW1171" i="2"/>
  <c r="AV1171" i="2"/>
  <c r="AU1171" i="2"/>
  <c r="AT1171" i="2"/>
  <c r="AS1171" i="2"/>
  <c r="AR1171" i="2"/>
  <c r="AQ1171" i="2"/>
  <c r="AP1171" i="2"/>
  <c r="AN1171" i="2"/>
  <c r="BI1170" i="2"/>
  <c r="BH1170" i="2"/>
  <c r="BG1170" i="2"/>
  <c r="BF1170" i="2"/>
  <c r="BE1170" i="2"/>
  <c r="BD1170" i="2"/>
  <c r="BC1170" i="2"/>
  <c r="BB1170" i="2"/>
  <c r="BA1170" i="2"/>
  <c r="AZ1170" i="2"/>
  <c r="AY1170" i="2"/>
  <c r="AX1170" i="2"/>
  <c r="AW1170" i="2"/>
  <c r="AV1170" i="2"/>
  <c r="AU1170" i="2"/>
  <c r="AT1170" i="2"/>
  <c r="AS1170" i="2"/>
  <c r="AR1170" i="2"/>
  <c r="AQ1170" i="2"/>
  <c r="AP1170" i="2"/>
  <c r="AN1170" i="2"/>
  <c r="BI1169" i="2"/>
  <c r="BH1169" i="2"/>
  <c r="BG1169" i="2"/>
  <c r="BF1169" i="2"/>
  <c r="BE1169" i="2"/>
  <c r="BD1169" i="2"/>
  <c r="BC1169" i="2"/>
  <c r="BB1169" i="2"/>
  <c r="BA1169" i="2"/>
  <c r="AZ1169" i="2"/>
  <c r="AY1169" i="2"/>
  <c r="AX1169" i="2"/>
  <c r="AW1169" i="2"/>
  <c r="AV1169" i="2"/>
  <c r="AU1169" i="2"/>
  <c r="AT1169" i="2"/>
  <c r="AS1169" i="2"/>
  <c r="AR1169" i="2"/>
  <c r="AQ1169" i="2"/>
  <c r="AP1169" i="2"/>
  <c r="AN1169" i="2"/>
  <c r="BI1168" i="2"/>
  <c r="BH1168" i="2"/>
  <c r="BG1168" i="2"/>
  <c r="BF1168" i="2"/>
  <c r="BE1168" i="2"/>
  <c r="BD1168" i="2"/>
  <c r="BC1168" i="2"/>
  <c r="BB1168" i="2"/>
  <c r="BA1168" i="2"/>
  <c r="AZ1168" i="2"/>
  <c r="AY1168" i="2"/>
  <c r="AX1168" i="2"/>
  <c r="AW1168" i="2"/>
  <c r="AV1168" i="2"/>
  <c r="AU1168" i="2"/>
  <c r="AT1168" i="2"/>
  <c r="AS1168" i="2"/>
  <c r="AR1168" i="2"/>
  <c r="AQ1168" i="2"/>
  <c r="AP1168" i="2"/>
  <c r="AN1168" i="2"/>
  <c r="BI1167" i="2"/>
  <c r="BH1167" i="2"/>
  <c r="BG1167" i="2"/>
  <c r="BF1167" i="2"/>
  <c r="BE1167" i="2"/>
  <c r="BD1167" i="2"/>
  <c r="BC1167" i="2"/>
  <c r="BB1167" i="2"/>
  <c r="BA1167" i="2"/>
  <c r="AZ1167" i="2"/>
  <c r="AY1167" i="2"/>
  <c r="AX1167" i="2"/>
  <c r="AW1167" i="2"/>
  <c r="AV1167" i="2"/>
  <c r="AU1167" i="2"/>
  <c r="AT1167" i="2"/>
  <c r="AS1167" i="2"/>
  <c r="AR1167" i="2"/>
  <c r="AQ1167" i="2"/>
  <c r="AP1167" i="2"/>
  <c r="AN1167" i="2"/>
  <c r="BI1166" i="2"/>
  <c r="BH1166" i="2"/>
  <c r="BG1166" i="2"/>
  <c r="BF1166" i="2"/>
  <c r="BE1166" i="2"/>
  <c r="BD1166" i="2"/>
  <c r="BC1166" i="2"/>
  <c r="BB1166" i="2"/>
  <c r="BA1166" i="2"/>
  <c r="AZ1166" i="2"/>
  <c r="AY1166" i="2"/>
  <c r="AX1166" i="2"/>
  <c r="AW1166" i="2"/>
  <c r="AV1166" i="2"/>
  <c r="AU1166" i="2"/>
  <c r="AT1166" i="2"/>
  <c r="AS1166" i="2"/>
  <c r="AR1166" i="2"/>
  <c r="AQ1166" i="2"/>
  <c r="AP1166" i="2"/>
  <c r="AN1166" i="2"/>
  <c r="BI1165" i="2"/>
  <c r="BH1165" i="2"/>
  <c r="BG1165" i="2"/>
  <c r="BF1165" i="2"/>
  <c r="BE1165" i="2"/>
  <c r="BD1165" i="2"/>
  <c r="BC1165" i="2"/>
  <c r="BB1165" i="2"/>
  <c r="BA1165" i="2"/>
  <c r="AZ1165" i="2"/>
  <c r="AY1165" i="2"/>
  <c r="AX1165" i="2"/>
  <c r="AW1165" i="2"/>
  <c r="AV1165" i="2"/>
  <c r="AU1165" i="2"/>
  <c r="AT1165" i="2"/>
  <c r="AS1165" i="2"/>
  <c r="AR1165" i="2"/>
  <c r="AQ1165" i="2"/>
  <c r="AP1165" i="2"/>
  <c r="AN1165" i="2"/>
  <c r="BI1164" i="2"/>
  <c r="BH1164" i="2"/>
  <c r="BG1164" i="2"/>
  <c r="BF1164" i="2"/>
  <c r="BE1164" i="2"/>
  <c r="BD1164" i="2"/>
  <c r="BC1164" i="2"/>
  <c r="BB1164" i="2"/>
  <c r="BA1164" i="2"/>
  <c r="AZ1164" i="2"/>
  <c r="AY1164" i="2"/>
  <c r="AX1164" i="2"/>
  <c r="AW1164" i="2"/>
  <c r="AV1164" i="2"/>
  <c r="AU1164" i="2"/>
  <c r="AT1164" i="2"/>
  <c r="AS1164" i="2"/>
  <c r="AR1164" i="2"/>
  <c r="AQ1164" i="2"/>
  <c r="AP1164" i="2"/>
  <c r="AN1164" i="2"/>
  <c r="BI1163" i="2"/>
  <c r="BH1163" i="2"/>
  <c r="BG1163" i="2"/>
  <c r="BF1163" i="2"/>
  <c r="BE1163" i="2"/>
  <c r="BD1163" i="2"/>
  <c r="BC1163" i="2"/>
  <c r="BB1163" i="2"/>
  <c r="BA1163" i="2"/>
  <c r="AZ1163" i="2"/>
  <c r="AY1163" i="2"/>
  <c r="AX1163" i="2"/>
  <c r="AW1163" i="2"/>
  <c r="AV1163" i="2"/>
  <c r="AU1163" i="2"/>
  <c r="AT1163" i="2"/>
  <c r="AS1163" i="2"/>
  <c r="AR1163" i="2"/>
  <c r="AQ1163" i="2"/>
  <c r="AP1163" i="2"/>
  <c r="AN1163" i="2"/>
  <c r="BI1162" i="2"/>
  <c r="BH1162" i="2"/>
  <c r="BG1162" i="2"/>
  <c r="BF1162" i="2"/>
  <c r="BE1162" i="2"/>
  <c r="BD1162" i="2"/>
  <c r="BC1162" i="2"/>
  <c r="BB1162" i="2"/>
  <c r="BA1162" i="2"/>
  <c r="AZ1162" i="2"/>
  <c r="AY1162" i="2"/>
  <c r="AX1162" i="2"/>
  <c r="AW1162" i="2"/>
  <c r="AV1162" i="2"/>
  <c r="AU1162" i="2"/>
  <c r="AT1162" i="2"/>
  <c r="AS1162" i="2"/>
  <c r="AR1162" i="2"/>
  <c r="AQ1162" i="2"/>
  <c r="AP1162" i="2"/>
  <c r="AN1162" i="2"/>
  <c r="BI1161" i="2"/>
  <c r="BH1161" i="2"/>
  <c r="BG1161" i="2"/>
  <c r="BF1161" i="2"/>
  <c r="BE1161" i="2"/>
  <c r="BD1161" i="2"/>
  <c r="BC1161" i="2"/>
  <c r="BB1161" i="2"/>
  <c r="BA1161" i="2"/>
  <c r="AZ1161" i="2"/>
  <c r="AY1161" i="2"/>
  <c r="AX1161" i="2"/>
  <c r="AW1161" i="2"/>
  <c r="AV1161" i="2"/>
  <c r="AU1161" i="2"/>
  <c r="AT1161" i="2"/>
  <c r="AS1161" i="2"/>
  <c r="AR1161" i="2"/>
  <c r="AQ1161" i="2"/>
  <c r="AP1161" i="2"/>
  <c r="AN1161" i="2"/>
  <c r="BI1160" i="2"/>
  <c r="BH1160" i="2"/>
  <c r="BG1160" i="2"/>
  <c r="BF1160" i="2"/>
  <c r="BE1160" i="2"/>
  <c r="BD1160" i="2"/>
  <c r="BC1160" i="2"/>
  <c r="BB1160" i="2"/>
  <c r="BA1160" i="2"/>
  <c r="AZ1160" i="2"/>
  <c r="AY1160" i="2"/>
  <c r="AX1160" i="2"/>
  <c r="AW1160" i="2"/>
  <c r="AV1160" i="2"/>
  <c r="AU1160" i="2"/>
  <c r="AT1160" i="2"/>
  <c r="AS1160" i="2"/>
  <c r="AR1160" i="2"/>
  <c r="AQ1160" i="2"/>
  <c r="AP1160" i="2"/>
  <c r="AN1160" i="2"/>
  <c r="BI1159" i="2"/>
  <c r="BH1159" i="2"/>
  <c r="BG1159" i="2"/>
  <c r="BF1159" i="2"/>
  <c r="BE1159" i="2"/>
  <c r="BD1159" i="2"/>
  <c r="BC1159" i="2"/>
  <c r="BB1159" i="2"/>
  <c r="BA1159" i="2"/>
  <c r="AZ1159" i="2"/>
  <c r="AY1159" i="2"/>
  <c r="AX1159" i="2"/>
  <c r="AW1159" i="2"/>
  <c r="AV1159" i="2"/>
  <c r="AU1159" i="2"/>
  <c r="AT1159" i="2"/>
  <c r="AS1159" i="2"/>
  <c r="AR1159" i="2"/>
  <c r="AQ1159" i="2"/>
  <c r="AP1159" i="2"/>
  <c r="AN1159" i="2"/>
  <c r="BI1158" i="2"/>
  <c r="BH1158" i="2"/>
  <c r="BG1158" i="2"/>
  <c r="BF1158" i="2"/>
  <c r="BE1158" i="2"/>
  <c r="BD1158" i="2"/>
  <c r="BC1158" i="2"/>
  <c r="BB1158" i="2"/>
  <c r="BA1158" i="2"/>
  <c r="AZ1158" i="2"/>
  <c r="AY1158" i="2"/>
  <c r="AX1158" i="2"/>
  <c r="AW1158" i="2"/>
  <c r="AV1158" i="2"/>
  <c r="AU1158" i="2"/>
  <c r="AT1158" i="2"/>
  <c r="AS1158" i="2"/>
  <c r="AR1158" i="2"/>
  <c r="AQ1158" i="2"/>
  <c r="AP1158" i="2"/>
  <c r="AN1158" i="2"/>
  <c r="BI1157" i="2"/>
  <c r="BH1157" i="2"/>
  <c r="BG1157" i="2"/>
  <c r="BF1157" i="2"/>
  <c r="BE1157" i="2"/>
  <c r="BD1157" i="2"/>
  <c r="BC1157" i="2"/>
  <c r="BB1157" i="2"/>
  <c r="BA1157" i="2"/>
  <c r="AZ1157" i="2"/>
  <c r="AY1157" i="2"/>
  <c r="AX1157" i="2"/>
  <c r="AW1157" i="2"/>
  <c r="AV1157" i="2"/>
  <c r="AU1157" i="2"/>
  <c r="AT1157" i="2"/>
  <c r="AS1157" i="2"/>
  <c r="AR1157" i="2"/>
  <c r="AQ1157" i="2"/>
  <c r="AP1157" i="2"/>
  <c r="AN1157" i="2"/>
  <c r="BI1156" i="2"/>
  <c r="BH1156" i="2"/>
  <c r="BG1156" i="2"/>
  <c r="BF1156" i="2"/>
  <c r="BE1156" i="2"/>
  <c r="BD1156" i="2"/>
  <c r="BC1156" i="2"/>
  <c r="BB1156" i="2"/>
  <c r="BA1156" i="2"/>
  <c r="AZ1156" i="2"/>
  <c r="AY1156" i="2"/>
  <c r="AX1156" i="2"/>
  <c r="AW1156" i="2"/>
  <c r="AV1156" i="2"/>
  <c r="AU1156" i="2"/>
  <c r="AT1156" i="2"/>
  <c r="AS1156" i="2"/>
  <c r="AR1156" i="2"/>
  <c r="AQ1156" i="2"/>
  <c r="AP1156" i="2"/>
  <c r="AN1156" i="2"/>
  <c r="BI1155" i="2"/>
  <c r="BH1155" i="2"/>
  <c r="BG1155" i="2"/>
  <c r="BF1155" i="2"/>
  <c r="BE1155" i="2"/>
  <c r="BD1155" i="2"/>
  <c r="BC1155" i="2"/>
  <c r="BB1155" i="2"/>
  <c r="BA1155" i="2"/>
  <c r="AZ1155" i="2"/>
  <c r="AY1155" i="2"/>
  <c r="AX1155" i="2"/>
  <c r="AW1155" i="2"/>
  <c r="AV1155" i="2"/>
  <c r="AU1155" i="2"/>
  <c r="AT1155" i="2"/>
  <c r="AS1155" i="2"/>
  <c r="AR1155" i="2"/>
  <c r="AQ1155" i="2"/>
  <c r="AP1155" i="2"/>
  <c r="AN1155" i="2"/>
  <c r="BI1154" i="2"/>
  <c r="BH1154" i="2"/>
  <c r="BG1154" i="2"/>
  <c r="BF1154" i="2"/>
  <c r="BE1154" i="2"/>
  <c r="BD1154" i="2"/>
  <c r="BC1154" i="2"/>
  <c r="BB1154" i="2"/>
  <c r="BA1154" i="2"/>
  <c r="AZ1154" i="2"/>
  <c r="AY1154" i="2"/>
  <c r="AX1154" i="2"/>
  <c r="AW1154" i="2"/>
  <c r="AV1154" i="2"/>
  <c r="AU1154" i="2"/>
  <c r="AT1154" i="2"/>
  <c r="AS1154" i="2"/>
  <c r="AR1154" i="2"/>
  <c r="AQ1154" i="2"/>
  <c r="AP1154" i="2"/>
  <c r="AN1154" i="2"/>
  <c r="BI1153" i="2"/>
  <c r="BH1153" i="2"/>
  <c r="BG1153" i="2"/>
  <c r="BF1153" i="2"/>
  <c r="BE1153" i="2"/>
  <c r="BD1153" i="2"/>
  <c r="BC1153" i="2"/>
  <c r="BB1153" i="2"/>
  <c r="BA1153" i="2"/>
  <c r="AZ1153" i="2"/>
  <c r="AY1153" i="2"/>
  <c r="AX1153" i="2"/>
  <c r="AW1153" i="2"/>
  <c r="AV1153" i="2"/>
  <c r="AU1153" i="2"/>
  <c r="AT1153" i="2"/>
  <c r="AS1153" i="2"/>
  <c r="AR1153" i="2"/>
  <c r="AQ1153" i="2"/>
  <c r="AP1153" i="2"/>
  <c r="AN1153" i="2"/>
  <c r="BI1152" i="2"/>
  <c r="BH1152" i="2"/>
  <c r="BG1152" i="2"/>
  <c r="BF1152" i="2"/>
  <c r="BE1152" i="2"/>
  <c r="BD1152" i="2"/>
  <c r="BC1152" i="2"/>
  <c r="BB1152" i="2"/>
  <c r="BA1152" i="2"/>
  <c r="AZ1152" i="2"/>
  <c r="AY1152" i="2"/>
  <c r="AX1152" i="2"/>
  <c r="AW1152" i="2"/>
  <c r="AV1152" i="2"/>
  <c r="AU1152" i="2"/>
  <c r="AT1152" i="2"/>
  <c r="AS1152" i="2"/>
  <c r="AR1152" i="2"/>
  <c r="AQ1152" i="2"/>
  <c r="AP1152" i="2"/>
  <c r="AN1152" i="2"/>
  <c r="BI1151" i="2"/>
  <c r="BH1151" i="2"/>
  <c r="BG1151" i="2"/>
  <c r="BF1151" i="2"/>
  <c r="BE1151" i="2"/>
  <c r="BD1151" i="2"/>
  <c r="BC1151" i="2"/>
  <c r="BB1151" i="2"/>
  <c r="BA1151" i="2"/>
  <c r="AZ1151" i="2"/>
  <c r="AY1151" i="2"/>
  <c r="AX1151" i="2"/>
  <c r="AW1151" i="2"/>
  <c r="AV1151" i="2"/>
  <c r="AU1151" i="2"/>
  <c r="AT1151" i="2"/>
  <c r="AS1151" i="2"/>
  <c r="AR1151" i="2"/>
  <c r="AQ1151" i="2"/>
  <c r="AP1151" i="2"/>
  <c r="AN1151" i="2"/>
  <c r="BI1150" i="2"/>
  <c r="BH1150" i="2"/>
  <c r="BG1150" i="2"/>
  <c r="BF1150" i="2"/>
  <c r="BE1150" i="2"/>
  <c r="BD1150" i="2"/>
  <c r="BC1150" i="2"/>
  <c r="BB1150" i="2"/>
  <c r="BA1150" i="2"/>
  <c r="AZ1150" i="2"/>
  <c r="AY1150" i="2"/>
  <c r="AX1150" i="2"/>
  <c r="AW1150" i="2"/>
  <c r="AV1150" i="2"/>
  <c r="AU1150" i="2"/>
  <c r="AT1150" i="2"/>
  <c r="AS1150" i="2"/>
  <c r="AR1150" i="2"/>
  <c r="AQ1150" i="2"/>
  <c r="AP1150" i="2"/>
  <c r="AN1150" i="2"/>
  <c r="BI1149" i="2"/>
  <c r="BH1149" i="2"/>
  <c r="BG1149" i="2"/>
  <c r="BF1149" i="2"/>
  <c r="BE1149" i="2"/>
  <c r="BD1149" i="2"/>
  <c r="BC1149" i="2"/>
  <c r="BB1149" i="2"/>
  <c r="BA1149" i="2"/>
  <c r="AZ1149" i="2"/>
  <c r="AY1149" i="2"/>
  <c r="AX1149" i="2"/>
  <c r="AW1149" i="2"/>
  <c r="AV1149" i="2"/>
  <c r="AU1149" i="2"/>
  <c r="AT1149" i="2"/>
  <c r="AS1149" i="2"/>
  <c r="AR1149" i="2"/>
  <c r="AQ1149" i="2"/>
  <c r="AP1149" i="2"/>
  <c r="AN1149" i="2"/>
  <c r="BI1148" i="2"/>
  <c r="BH1148" i="2"/>
  <c r="BG1148" i="2"/>
  <c r="BF1148" i="2"/>
  <c r="BE1148" i="2"/>
  <c r="BD1148" i="2"/>
  <c r="BC1148" i="2"/>
  <c r="BB1148" i="2"/>
  <c r="BA1148" i="2"/>
  <c r="AZ1148" i="2"/>
  <c r="AY1148" i="2"/>
  <c r="AX1148" i="2"/>
  <c r="AW1148" i="2"/>
  <c r="AV1148" i="2"/>
  <c r="AU1148" i="2"/>
  <c r="AT1148" i="2"/>
  <c r="AS1148" i="2"/>
  <c r="AR1148" i="2"/>
  <c r="AQ1148" i="2"/>
  <c r="AP1148" i="2"/>
  <c r="AN1148" i="2"/>
  <c r="BI1147" i="2"/>
  <c r="BH1147" i="2"/>
  <c r="BG1147" i="2"/>
  <c r="BF1147" i="2"/>
  <c r="BE1147" i="2"/>
  <c r="BD1147" i="2"/>
  <c r="BC1147" i="2"/>
  <c r="BB1147" i="2"/>
  <c r="BA1147" i="2"/>
  <c r="AZ1147" i="2"/>
  <c r="AY1147" i="2"/>
  <c r="AX1147" i="2"/>
  <c r="AW1147" i="2"/>
  <c r="AV1147" i="2"/>
  <c r="AU1147" i="2"/>
  <c r="AT1147" i="2"/>
  <c r="AS1147" i="2"/>
  <c r="AR1147" i="2"/>
  <c r="AQ1147" i="2"/>
  <c r="AP1147" i="2"/>
  <c r="AN1147" i="2"/>
  <c r="BI1146" i="2"/>
  <c r="BH1146" i="2"/>
  <c r="BG1146" i="2"/>
  <c r="BF1146" i="2"/>
  <c r="BE1146" i="2"/>
  <c r="BD1146" i="2"/>
  <c r="BC1146" i="2"/>
  <c r="BB1146" i="2"/>
  <c r="BA1146" i="2"/>
  <c r="AZ1146" i="2"/>
  <c r="AY1146" i="2"/>
  <c r="AX1146" i="2"/>
  <c r="AW1146" i="2"/>
  <c r="AV1146" i="2"/>
  <c r="AU1146" i="2"/>
  <c r="AT1146" i="2"/>
  <c r="AS1146" i="2"/>
  <c r="AR1146" i="2"/>
  <c r="AQ1146" i="2"/>
  <c r="AP1146" i="2"/>
  <c r="AN1146" i="2"/>
  <c r="BI1145" i="2"/>
  <c r="BH1145" i="2"/>
  <c r="BG1145" i="2"/>
  <c r="BF1145" i="2"/>
  <c r="BE1145" i="2"/>
  <c r="BD1145" i="2"/>
  <c r="BC1145" i="2"/>
  <c r="BB1145" i="2"/>
  <c r="BA1145" i="2"/>
  <c r="AZ1145" i="2"/>
  <c r="AY1145" i="2"/>
  <c r="AX1145" i="2"/>
  <c r="AW1145" i="2"/>
  <c r="AV1145" i="2"/>
  <c r="AU1145" i="2"/>
  <c r="AT1145" i="2"/>
  <c r="AS1145" i="2"/>
  <c r="AR1145" i="2"/>
  <c r="AQ1145" i="2"/>
  <c r="AP1145" i="2"/>
  <c r="AN1145" i="2"/>
  <c r="BI1144" i="2"/>
  <c r="BH1144" i="2"/>
  <c r="BG1144" i="2"/>
  <c r="BF1144" i="2"/>
  <c r="BE1144" i="2"/>
  <c r="BD1144" i="2"/>
  <c r="BC1144" i="2"/>
  <c r="BB1144" i="2"/>
  <c r="BA1144" i="2"/>
  <c r="AZ1144" i="2"/>
  <c r="AY1144" i="2"/>
  <c r="AX1144" i="2"/>
  <c r="AW1144" i="2"/>
  <c r="AV1144" i="2"/>
  <c r="AU1144" i="2"/>
  <c r="AT1144" i="2"/>
  <c r="AS1144" i="2"/>
  <c r="AR1144" i="2"/>
  <c r="AQ1144" i="2"/>
  <c r="AP1144" i="2"/>
  <c r="AN1144" i="2"/>
  <c r="BI1143" i="2"/>
  <c r="BH1143" i="2"/>
  <c r="BG1143" i="2"/>
  <c r="BF1143" i="2"/>
  <c r="BE1143" i="2"/>
  <c r="BD1143" i="2"/>
  <c r="BC1143" i="2"/>
  <c r="BB1143" i="2"/>
  <c r="BA1143" i="2"/>
  <c r="AZ1143" i="2"/>
  <c r="AY1143" i="2"/>
  <c r="AX1143" i="2"/>
  <c r="AW1143" i="2"/>
  <c r="AV1143" i="2"/>
  <c r="AU1143" i="2"/>
  <c r="AT1143" i="2"/>
  <c r="AS1143" i="2"/>
  <c r="AR1143" i="2"/>
  <c r="AQ1143" i="2"/>
  <c r="AP1143" i="2"/>
  <c r="AN1143" i="2"/>
  <c r="BI1142" i="2"/>
  <c r="BH1142" i="2"/>
  <c r="BG1142" i="2"/>
  <c r="BF1142" i="2"/>
  <c r="BE1142" i="2"/>
  <c r="BD1142" i="2"/>
  <c r="BC1142" i="2"/>
  <c r="BB1142" i="2"/>
  <c r="BA1142" i="2"/>
  <c r="AZ1142" i="2"/>
  <c r="AY1142" i="2"/>
  <c r="AX1142" i="2"/>
  <c r="AW1142" i="2"/>
  <c r="AV1142" i="2"/>
  <c r="AU1142" i="2"/>
  <c r="AT1142" i="2"/>
  <c r="AS1142" i="2"/>
  <c r="AR1142" i="2"/>
  <c r="AQ1142" i="2"/>
  <c r="AP1142" i="2"/>
  <c r="AN1142" i="2"/>
  <c r="BI1141" i="2"/>
  <c r="BH1141" i="2"/>
  <c r="BG1141" i="2"/>
  <c r="BF1141" i="2"/>
  <c r="BE1141" i="2"/>
  <c r="BD1141" i="2"/>
  <c r="BC1141" i="2"/>
  <c r="BB1141" i="2"/>
  <c r="BA1141" i="2"/>
  <c r="AZ1141" i="2"/>
  <c r="AY1141" i="2"/>
  <c r="AX1141" i="2"/>
  <c r="AW1141" i="2"/>
  <c r="AV1141" i="2"/>
  <c r="AU1141" i="2"/>
  <c r="AT1141" i="2"/>
  <c r="AS1141" i="2"/>
  <c r="AR1141" i="2"/>
  <c r="AQ1141" i="2"/>
  <c r="AP1141" i="2"/>
  <c r="AN1141" i="2"/>
  <c r="BI1140" i="2"/>
  <c r="BH1140" i="2"/>
  <c r="BG1140" i="2"/>
  <c r="BF1140" i="2"/>
  <c r="BE1140" i="2"/>
  <c r="BD1140" i="2"/>
  <c r="BC1140" i="2"/>
  <c r="BB1140" i="2"/>
  <c r="BA1140" i="2"/>
  <c r="AZ1140" i="2"/>
  <c r="AY1140" i="2"/>
  <c r="AX1140" i="2"/>
  <c r="AW1140" i="2"/>
  <c r="AV1140" i="2"/>
  <c r="AU1140" i="2"/>
  <c r="AT1140" i="2"/>
  <c r="AS1140" i="2"/>
  <c r="AR1140" i="2"/>
  <c r="AQ1140" i="2"/>
  <c r="AP1140" i="2"/>
  <c r="AN1140" i="2"/>
  <c r="BI1139" i="2"/>
  <c r="BH1139" i="2"/>
  <c r="BG1139" i="2"/>
  <c r="BF1139" i="2"/>
  <c r="BE1139" i="2"/>
  <c r="BD1139" i="2"/>
  <c r="BC1139" i="2"/>
  <c r="BB1139" i="2"/>
  <c r="BA1139" i="2"/>
  <c r="AZ1139" i="2"/>
  <c r="AY1139" i="2"/>
  <c r="AX1139" i="2"/>
  <c r="AW1139" i="2"/>
  <c r="AV1139" i="2"/>
  <c r="AU1139" i="2"/>
  <c r="AT1139" i="2"/>
  <c r="AS1139" i="2"/>
  <c r="AR1139" i="2"/>
  <c r="AQ1139" i="2"/>
  <c r="AP1139" i="2"/>
  <c r="AN1139" i="2"/>
  <c r="BI1138" i="2"/>
  <c r="BH1138" i="2"/>
  <c r="BG1138" i="2"/>
  <c r="BF1138" i="2"/>
  <c r="BE1138" i="2"/>
  <c r="BD1138" i="2"/>
  <c r="BC1138" i="2"/>
  <c r="BB1138" i="2"/>
  <c r="BA1138" i="2"/>
  <c r="AZ1138" i="2"/>
  <c r="AY1138" i="2"/>
  <c r="AX1138" i="2"/>
  <c r="AW1138" i="2"/>
  <c r="AV1138" i="2"/>
  <c r="AU1138" i="2"/>
  <c r="AT1138" i="2"/>
  <c r="AS1138" i="2"/>
  <c r="AR1138" i="2"/>
  <c r="AQ1138" i="2"/>
  <c r="AP1138" i="2"/>
  <c r="AN1138" i="2"/>
  <c r="BI1137" i="2"/>
  <c r="BH1137" i="2"/>
  <c r="BG1137" i="2"/>
  <c r="BF1137" i="2"/>
  <c r="BE1137" i="2"/>
  <c r="BD1137" i="2"/>
  <c r="BC1137" i="2"/>
  <c r="BB1137" i="2"/>
  <c r="BA1137" i="2"/>
  <c r="AZ1137" i="2"/>
  <c r="AY1137" i="2"/>
  <c r="AX1137" i="2"/>
  <c r="AW1137" i="2"/>
  <c r="AV1137" i="2"/>
  <c r="AU1137" i="2"/>
  <c r="AT1137" i="2"/>
  <c r="AS1137" i="2"/>
  <c r="AR1137" i="2"/>
  <c r="AQ1137" i="2"/>
  <c r="AP1137" i="2"/>
  <c r="AN1137" i="2"/>
  <c r="BI1136" i="2"/>
  <c r="BH1136" i="2"/>
  <c r="BG1136" i="2"/>
  <c r="BF1136" i="2"/>
  <c r="BE1136" i="2"/>
  <c r="BD1136" i="2"/>
  <c r="BC1136" i="2"/>
  <c r="BB1136" i="2"/>
  <c r="BA1136" i="2"/>
  <c r="AZ1136" i="2"/>
  <c r="AY1136" i="2"/>
  <c r="AX1136" i="2"/>
  <c r="AW1136" i="2"/>
  <c r="AV1136" i="2"/>
  <c r="AU1136" i="2"/>
  <c r="AT1136" i="2"/>
  <c r="AS1136" i="2"/>
  <c r="AR1136" i="2"/>
  <c r="AQ1136" i="2"/>
  <c r="AP1136" i="2"/>
  <c r="AN1136" i="2"/>
  <c r="BI1135" i="2"/>
  <c r="BH1135" i="2"/>
  <c r="BG1135" i="2"/>
  <c r="BF1135" i="2"/>
  <c r="BE1135" i="2"/>
  <c r="BD1135" i="2"/>
  <c r="BC1135" i="2"/>
  <c r="BB1135" i="2"/>
  <c r="BA1135" i="2"/>
  <c r="AZ1135" i="2"/>
  <c r="AY1135" i="2"/>
  <c r="AX1135" i="2"/>
  <c r="AW1135" i="2"/>
  <c r="AV1135" i="2"/>
  <c r="AU1135" i="2"/>
  <c r="AT1135" i="2"/>
  <c r="AS1135" i="2"/>
  <c r="AR1135" i="2"/>
  <c r="AQ1135" i="2"/>
  <c r="AP1135" i="2"/>
  <c r="AN1135" i="2"/>
  <c r="BI1134" i="2"/>
  <c r="BH1134" i="2"/>
  <c r="BG1134" i="2"/>
  <c r="BF1134" i="2"/>
  <c r="BE1134" i="2"/>
  <c r="BD1134" i="2"/>
  <c r="BC1134" i="2"/>
  <c r="BB1134" i="2"/>
  <c r="BA1134" i="2"/>
  <c r="AZ1134" i="2"/>
  <c r="AY1134" i="2"/>
  <c r="AX1134" i="2"/>
  <c r="AW1134" i="2"/>
  <c r="AV1134" i="2"/>
  <c r="AU1134" i="2"/>
  <c r="AT1134" i="2"/>
  <c r="AS1134" i="2"/>
  <c r="AR1134" i="2"/>
  <c r="AQ1134" i="2"/>
  <c r="AP1134" i="2"/>
  <c r="AN1134" i="2"/>
  <c r="BI1133" i="2"/>
  <c r="BH1133" i="2"/>
  <c r="BG1133" i="2"/>
  <c r="BF1133" i="2"/>
  <c r="BE1133" i="2"/>
  <c r="BD1133" i="2"/>
  <c r="BC1133" i="2"/>
  <c r="BB1133" i="2"/>
  <c r="BA1133" i="2"/>
  <c r="AZ1133" i="2"/>
  <c r="AY1133" i="2"/>
  <c r="AX1133" i="2"/>
  <c r="AW1133" i="2"/>
  <c r="AV1133" i="2"/>
  <c r="AU1133" i="2"/>
  <c r="AT1133" i="2"/>
  <c r="AS1133" i="2"/>
  <c r="AR1133" i="2"/>
  <c r="AQ1133" i="2"/>
  <c r="AP1133" i="2"/>
  <c r="AN1133" i="2"/>
  <c r="BI1132" i="2"/>
  <c r="BH1132" i="2"/>
  <c r="BG1132" i="2"/>
  <c r="BF1132" i="2"/>
  <c r="BE1132" i="2"/>
  <c r="BD1132" i="2"/>
  <c r="BC1132" i="2"/>
  <c r="BB1132" i="2"/>
  <c r="BA1132" i="2"/>
  <c r="AZ1132" i="2"/>
  <c r="AY1132" i="2"/>
  <c r="AX1132" i="2"/>
  <c r="AW1132" i="2"/>
  <c r="AV1132" i="2"/>
  <c r="AU1132" i="2"/>
  <c r="AT1132" i="2"/>
  <c r="AS1132" i="2"/>
  <c r="AR1132" i="2"/>
  <c r="AQ1132" i="2"/>
  <c r="AP1132" i="2"/>
  <c r="AN1132" i="2"/>
  <c r="BI1131" i="2"/>
  <c r="BH1131" i="2"/>
  <c r="BG1131" i="2"/>
  <c r="BF1131" i="2"/>
  <c r="BE1131" i="2"/>
  <c r="BD1131" i="2"/>
  <c r="BC1131" i="2"/>
  <c r="BB1131" i="2"/>
  <c r="BA1131" i="2"/>
  <c r="AZ1131" i="2"/>
  <c r="AY1131" i="2"/>
  <c r="AX1131" i="2"/>
  <c r="AW1131" i="2"/>
  <c r="AV1131" i="2"/>
  <c r="AU1131" i="2"/>
  <c r="AT1131" i="2"/>
  <c r="AS1131" i="2"/>
  <c r="AR1131" i="2"/>
  <c r="AQ1131" i="2"/>
  <c r="AP1131" i="2"/>
  <c r="AN1131" i="2"/>
  <c r="BI1130" i="2"/>
  <c r="BH1130" i="2"/>
  <c r="BG1130" i="2"/>
  <c r="BF1130" i="2"/>
  <c r="BE1130" i="2"/>
  <c r="BD1130" i="2"/>
  <c r="BC1130" i="2"/>
  <c r="BB1130" i="2"/>
  <c r="BA1130" i="2"/>
  <c r="AZ1130" i="2"/>
  <c r="AY1130" i="2"/>
  <c r="AX1130" i="2"/>
  <c r="AW1130" i="2"/>
  <c r="AV1130" i="2"/>
  <c r="AU1130" i="2"/>
  <c r="AT1130" i="2"/>
  <c r="AS1130" i="2"/>
  <c r="AR1130" i="2"/>
  <c r="AQ1130" i="2"/>
  <c r="AP1130" i="2"/>
  <c r="AN1130" i="2"/>
  <c r="BI1129" i="2"/>
  <c r="BH1129" i="2"/>
  <c r="BG1129" i="2"/>
  <c r="BF1129" i="2"/>
  <c r="BE1129" i="2"/>
  <c r="BD1129" i="2"/>
  <c r="BC1129" i="2"/>
  <c r="BB1129" i="2"/>
  <c r="BA1129" i="2"/>
  <c r="AZ1129" i="2"/>
  <c r="AY1129" i="2"/>
  <c r="AX1129" i="2"/>
  <c r="AW1129" i="2"/>
  <c r="AV1129" i="2"/>
  <c r="AU1129" i="2"/>
  <c r="AT1129" i="2"/>
  <c r="AS1129" i="2"/>
  <c r="AR1129" i="2"/>
  <c r="AQ1129" i="2"/>
  <c r="AP1129" i="2"/>
  <c r="AN1129" i="2"/>
  <c r="BI1128" i="2"/>
  <c r="BH1128" i="2"/>
  <c r="BG1128" i="2"/>
  <c r="BF1128" i="2"/>
  <c r="BE1128" i="2"/>
  <c r="BD1128" i="2"/>
  <c r="BC1128" i="2"/>
  <c r="BB1128" i="2"/>
  <c r="BA1128" i="2"/>
  <c r="AZ1128" i="2"/>
  <c r="AY1128" i="2"/>
  <c r="AX1128" i="2"/>
  <c r="AW1128" i="2"/>
  <c r="AV1128" i="2"/>
  <c r="AU1128" i="2"/>
  <c r="AT1128" i="2"/>
  <c r="AS1128" i="2"/>
  <c r="AR1128" i="2"/>
  <c r="AQ1128" i="2"/>
  <c r="AP1128" i="2"/>
  <c r="AN1128" i="2"/>
  <c r="BI1127" i="2"/>
  <c r="BH1127" i="2"/>
  <c r="BG1127" i="2"/>
  <c r="BF1127" i="2"/>
  <c r="BE1127" i="2"/>
  <c r="BD1127" i="2"/>
  <c r="BC1127" i="2"/>
  <c r="BB1127" i="2"/>
  <c r="BA1127" i="2"/>
  <c r="AZ1127" i="2"/>
  <c r="AY1127" i="2"/>
  <c r="AX1127" i="2"/>
  <c r="AW1127" i="2"/>
  <c r="AV1127" i="2"/>
  <c r="AU1127" i="2"/>
  <c r="AT1127" i="2"/>
  <c r="AS1127" i="2"/>
  <c r="AR1127" i="2"/>
  <c r="AQ1127" i="2"/>
  <c r="AP1127" i="2"/>
  <c r="AN1127" i="2"/>
  <c r="BI1126" i="2"/>
  <c r="BH1126" i="2"/>
  <c r="BG1126" i="2"/>
  <c r="BF1126" i="2"/>
  <c r="BE1126" i="2"/>
  <c r="BD1126" i="2"/>
  <c r="BC1126" i="2"/>
  <c r="BB1126" i="2"/>
  <c r="BA1126" i="2"/>
  <c r="AZ1126" i="2"/>
  <c r="AY1126" i="2"/>
  <c r="AX1126" i="2"/>
  <c r="AW1126" i="2"/>
  <c r="AV1126" i="2"/>
  <c r="AU1126" i="2"/>
  <c r="AT1126" i="2"/>
  <c r="AS1126" i="2"/>
  <c r="AR1126" i="2"/>
  <c r="AQ1126" i="2"/>
  <c r="AP1126" i="2"/>
  <c r="AN1126" i="2"/>
  <c r="BI1125" i="2"/>
  <c r="BH1125" i="2"/>
  <c r="BG1125" i="2"/>
  <c r="BF1125" i="2"/>
  <c r="BE1125" i="2"/>
  <c r="BD1125" i="2"/>
  <c r="BC1125" i="2"/>
  <c r="BB1125" i="2"/>
  <c r="BA1125" i="2"/>
  <c r="AZ1125" i="2"/>
  <c r="AY1125" i="2"/>
  <c r="AX1125" i="2"/>
  <c r="AW1125" i="2"/>
  <c r="AV1125" i="2"/>
  <c r="AU1125" i="2"/>
  <c r="AT1125" i="2"/>
  <c r="AS1125" i="2"/>
  <c r="AR1125" i="2"/>
  <c r="AQ1125" i="2"/>
  <c r="AP1125" i="2"/>
  <c r="AN1125" i="2"/>
  <c r="BI1124" i="2"/>
  <c r="BH1124" i="2"/>
  <c r="BG1124" i="2"/>
  <c r="BF1124" i="2"/>
  <c r="BE1124" i="2"/>
  <c r="BD1124" i="2"/>
  <c r="BC1124" i="2"/>
  <c r="BB1124" i="2"/>
  <c r="BA1124" i="2"/>
  <c r="AZ1124" i="2"/>
  <c r="AY1124" i="2"/>
  <c r="AX1124" i="2"/>
  <c r="AW1124" i="2"/>
  <c r="AV1124" i="2"/>
  <c r="AU1124" i="2"/>
  <c r="AT1124" i="2"/>
  <c r="AS1124" i="2"/>
  <c r="AR1124" i="2"/>
  <c r="AQ1124" i="2"/>
  <c r="AP1124" i="2"/>
  <c r="AN1124" i="2"/>
  <c r="BI1123" i="2"/>
  <c r="BH1123" i="2"/>
  <c r="BG1123" i="2"/>
  <c r="BF1123" i="2"/>
  <c r="BE1123" i="2"/>
  <c r="BD1123" i="2"/>
  <c r="BC1123" i="2"/>
  <c r="BB1123" i="2"/>
  <c r="BA1123" i="2"/>
  <c r="AZ1123" i="2"/>
  <c r="AY1123" i="2"/>
  <c r="AX1123" i="2"/>
  <c r="AW1123" i="2"/>
  <c r="AV1123" i="2"/>
  <c r="AU1123" i="2"/>
  <c r="AT1123" i="2"/>
  <c r="AS1123" i="2"/>
  <c r="AR1123" i="2"/>
  <c r="AQ1123" i="2"/>
  <c r="AP1123" i="2"/>
  <c r="AN1123" i="2"/>
  <c r="BI1122" i="2"/>
  <c r="BH1122" i="2"/>
  <c r="BG1122" i="2"/>
  <c r="BF1122" i="2"/>
  <c r="BE1122" i="2"/>
  <c r="BD1122" i="2"/>
  <c r="BC1122" i="2"/>
  <c r="BB1122" i="2"/>
  <c r="BA1122" i="2"/>
  <c r="AZ1122" i="2"/>
  <c r="AY1122" i="2"/>
  <c r="AX1122" i="2"/>
  <c r="AW1122" i="2"/>
  <c r="AV1122" i="2"/>
  <c r="AU1122" i="2"/>
  <c r="AT1122" i="2"/>
  <c r="AS1122" i="2"/>
  <c r="AR1122" i="2"/>
  <c r="AQ1122" i="2"/>
  <c r="AP1122" i="2"/>
  <c r="AN1122" i="2"/>
  <c r="BI1121" i="2"/>
  <c r="BH1121" i="2"/>
  <c r="BG1121" i="2"/>
  <c r="BF1121" i="2"/>
  <c r="BE1121" i="2"/>
  <c r="BD1121" i="2"/>
  <c r="BC1121" i="2"/>
  <c r="BB1121" i="2"/>
  <c r="BA1121" i="2"/>
  <c r="AZ1121" i="2"/>
  <c r="AY1121" i="2"/>
  <c r="AX1121" i="2"/>
  <c r="AW1121" i="2"/>
  <c r="AV1121" i="2"/>
  <c r="AU1121" i="2"/>
  <c r="AT1121" i="2"/>
  <c r="AS1121" i="2"/>
  <c r="AR1121" i="2"/>
  <c r="AQ1121" i="2"/>
  <c r="AP1121" i="2"/>
  <c r="AN1121" i="2"/>
  <c r="BI1120" i="2"/>
  <c r="BH1120" i="2"/>
  <c r="BG1120" i="2"/>
  <c r="BF1120" i="2"/>
  <c r="BE1120" i="2"/>
  <c r="BD1120" i="2"/>
  <c r="BC1120" i="2"/>
  <c r="BB1120" i="2"/>
  <c r="BA1120" i="2"/>
  <c r="AZ1120" i="2"/>
  <c r="AY1120" i="2"/>
  <c r="AX1120" i="2"/>
  <c r="AW1120" i="2"/>
  <c r="AV1120" i="2"/>
  <c r="AU1120" i="2"/>
  <c r="AT1120" i="2"/>
  <c r="AS1120" i="2"/>
  <c r="AR1120" i="2"/>
  <c r="AQ1120" i="2"/>
  <c r="AP1120" i="2"/>
  <c r="AN1120" i="2"/>
  <c r="BI1119" i="2"/>
  <c r="BH1119" i="2"/>
  <c r="BG1119" i="2"/>
  <c r="BF1119" i="2"/>
  <c r="BE1119" i="2"/>
  <c r="BD1119" i="2"/>
  <c r="BC1119" i="2"/>
  <c r="BB1119" i="2"/>
  <c r="BA1119" i="2"/>
  <c r="AZ1119" i="2"/>
  <c r="AY1119" i="2"/>
  <c r="AX1119" i="2"/>
  <c r="AW1119" i="2"/>
  <c r="AV1119" i="2"/>
  <c r="AU1119" i="2"/>
  <c r="AT1119" i="2"/>
  <c r="AS1119" i="2"/>
  <c r="AR1119" i="2"/>
  <c r="AQ1119" i="2"/>
  <c r="AP1119" i="2"/>
  <c r="AN1119" i="2"/>
  <c r="BI1118" i="2"/>
  <c r="BH1118" i="2"/>
  <c r="BG1118" i="2"/>
  <c r="BF1118" i="2"/>
  <c r="BE1118" i="2"/>
  <c r="BD1118" i="2"/>
  <c r="BC1118" i="2"/>
  <c r="BB1118" i="2"/>
  <c r="BA1118" i="2"/>
  <c r="AZ1118" i="2"/>
  <c r="AY1118" i="2"/>
  <c r="AX1118" i="2"/>
  <c r="AW1118" i="2"/>
  <c r="AV1118" i="2"/>
  <c r="AU1118" i="2"/>
  <c r="AT1118" i="2"/>
  <c r="AS1118" i="2"/>
  <c r="AR1118" i="2"/>
  <c r="AQ1118" i="2"/>
  <c r="AP1118" i="2"/>
  <c r="AN1118" i="2"/>
  <c r="BI1117" i="2"/>
  <c r="BH1117" i="2"/>
  <c r="BG1117" i="2"/>
  <c r="BF1117" i="2"/>
  <c r="BE1117" i="2"/>
  <c r="BD1117" i="2"/>
  <c r="BC1117" i="2"/>
  <c r="BB1117" i="2"/>
  <c r="BA1117" i="2"/>
  <c r="AZ1117" i="2"/>
  <c r="AY1117" i="2"/>
  <c r="AX1117" i="2"/>
  <c r="AW1117" i="2"/>
  <c r="AV1117" i="2"/>
  <c r="AU1117" i="2"/>
  <c r="AT1117" i="2"/>
  <c r="AS1117" i="2"/>
  <c r="AR1117" i="2"/>
  <c r="AQ1117" i="2"/>
  <c r="AP1117" i="2"/>
  <c r="AN1117" i="2"/>
  <c r="BI1116" i="2"/>
  <c r="BH1116" i="2"/>
  <c r="BG1116" i="2"/>
  <c r="BF1116" i="2"/>
  <c r="BE1116" i="2"/>
  <c r="BD1116" i="2"/>
  <c r="BC1116" i="2"/>
  <c r="BB1116" i="2"/>
  <c r="BA1116" i="2"/>
  <c r="AZ1116" i="2"/>
  <c r="AY1116" i="2"/>
  <c r="AX1116" i="2"/>
  <c r="AW1116" i="2"/>
  <c r="AV1116" i="2"/>
  <c r="AU1116" i="2"/>
  <c r="AT1116" i="2"/>
  <c r="AS1116" i="2"/>
  <c r="AR1116" i="2"/>
  <c r="AQ1116" i="2"/>
  <c r="AP1116" i="2"/>
  <c r="AN1116" i="2"/>
  <c r="BI1115" i="2"/>
  <c r="BH1115" i="2"/>
  <c r="BG1115" i="2"/>
  <c r="BF1115" i="2"/>
  <c r="BE1115" i="2"/>
  <c r="BD1115" i="2"/>
  <c r="BC1115" i="2"/>
  <c r="BB1115" i="2"/>
  <c r="BA1115" i="2"/>
  <c r="AZ1115" i="2"/>
  <c r="AY1115" i="2"/>
  <c r="AX1115" i="2"/>
  <c r="AW1115" i="2"/>
  <c r="AV1115" i="2"/>
  <c r="AU1115" i="2"/>
  <c r="AT1115" i="2"/>
  <c r="AS1115" i="2"/>
  <c r="AR1115" i="2"/>
  <c r="AQ1115" i="2"/>
  <c r="AP1115" i="2"/>
  <c r="AN1115" i="2"/>
  <c r="BI1114" i="2"/>
  <c r="BH1114" i="2"/>
  <c r="BG1114" i="2"/>
  <c r="BF1114" i="2"/>
  <c r="BE1114" i="2"/>
  <c r="BD1114" i="2"/>
  <c r="BC1114" i="2"/>
  <c r="BB1114" i="2"/>
  <c r="BA1114" i="2"/>
  <c r="AZ1114" i="2"/>
  <c r="AY1114" i="2"/>
  <c r="AX1114" i="2"/>
  <c r="AW1114" i="2"/>
  <c r="AV1114" i="2"/>
  <c r="AU1114" i="2"/>
  <c r="AT1114" i="2"/>
  <c r="AS1114" i="2"/>
  <c r="AR1114" i="2"/>
  <c r="AQ1114" i="2"/>
  <c r="AP1114" i="2"/>
  <c r="AN1114" i="2"/>
  <c r="BI1113" i="2"/>
  <c r="BH1113" i="2"/>
  <c r="BG1113" i="2"/>
  <c r="BF1113" i="2"/>
  <c r="BE1113" i="2"/>
  <c r="BD1113" i="2"/>
  <c r="BC1113" i="2"/>
  <c r="BB1113" i="2"/>
  <c r="BA1113" i="2"/>
  <c r="AZ1113" i="2"/>
  <c r="AY1113" i="2"/>
  <c r="AX1113" i="2"/>
  <c r="AW1113" i="2"/>
  <c r="AV1113" i="2"/>
  <c r="AU1113" i="2"/>
  <c r="AT1113" i="2"/>
  <c r="AS1113" i="2"/>
  <c r="AR1113" i="2"/>
  <c r="AQ1113" i="2"/>
  <c r="AP1113" i="2"/>
  <c r="AN1113" i="2"/>
  <c r="BI1112" i="2"/>
  <c r="BH1112" i="2"/>
  <c r="BG1112" i="2"/>
  <c r="BF1112" i="2"/>
  <c r="BE1112" i="2"/>
  <c r="BD1112" i="2"/>
  <c r="BC1112" i="2"/>
  <c r="BB1112" i="2"/>
  <c r="BA1112" i="2"/>
  <c r="AZ1112" i="2"/>
  <c r="AY1112" i="2"/>
  <c r="AX1112" i="2"/>
  <c r="AW1112" i="2"/>
  <c r="AV1112" i="2"/>
  <c r="AU1112" i="2"/>
  <c r="AT1112" i="2"/>
  <c r="AS1112" i="2"/>
  <c r="AR1112" i="2"/>
  <c r="AQ1112" i="2"/>
  <c r="AP1112" i="2"/>
  <c r="AN1112" i="2"/>
  <c r="BI1111" i="2"/>
  <c r="BH1111" i="2"/>
  <c r="BG1111" i="2"/>
  <c r="BF1111" i="2"/>
  <c r="BE1111" i="2"/>
  <c r="BD1111" i="2"/>
  <c r="BC1111" i="2"/>
  <c r="BB1111" i="2"/>
  <c r="BA1111" i="2"/>
  <c r="AZ1111" i="2"/>
  <c r="AY1111" i="2"/>
  <c r="AX1111" i="2"/>
  <c r="AW1111" i="2"/>
  <c r="AV1111" i="2"/>
  <c r="AU1111" i="2"/>
  <c r="AT1111" i="2"/>
  <c r="AS1111" i="2"/>
  <c r="AR1111" i="2"/>
  <c r="AQ1111" i="2"/>
  <c r="AP1111" i="2"/>
  <c r="AN1111" i="2"/>
  <c r="BI1110" i="2"/>
  <c r="BH1110" i="2"/>
  <c r="BG1110" i="2"/>
  <c r="BF1110" i="2"/>
  <c r="BE1110" i="2"/>
  <c r="BD1110" i="2"/>
  <c r="BC1110" i="2"/>
  <c r="BB1110" i="2"/>
  <c r="BA1110" i="2"/>
  <c r="AZ1110" i="2"/>
  <c r="AY1110" i="2"/>
  <c r="AX1110" i="2"/>
  <c r="AW1110" i="2"/>
  <c r="AV1110" i="2"/>
  <c r="AU1110" i="2"/>
  <c r="AT1110" i="2"/>
  <c r="AS1110" i="2"/>
  <c r="AR1110" i="2"/>
  <c r="AQ1110" i="2"/>
  <c r="AP1110" i="2"/>
  <c r="AN1110" i="2"/>
  <c r="BI1109" i="2"/>
  <c r="BH1109" i="2"/>
  <c r="BG1109" i="2"/>
  <c r="BF1109" i="2"/>
  <c r="BE1109" i="2"/>
  <c r="BD1109" i="2"/>
  <c r="BC1109" i="2"/>
  <c r="BB1109" i="2"/>
  <c r="BA1109" i="2"/>
  <c r="AZ1109" i="2"/>
  <c r="AY1109" i="2"/>
  <c r="AX1109" i="2"/>
  <c r="AW1109" i="2"/>
  <c r="AV1109" i="2"/>
  <c r="AU1109" i="2"/>
  <c r="AT1109" i="2"/>
  <c r="AS1109" i="2"/>
  <c r="AR1109" i="2"/>
  <c r="AQ1109" i="2"/>
  <c r="AP1109" i="2"/>
  <c r="AN1109" i="2"/>
  <c r="BI1108" i="2"/>
  <c r="BH1108" i="2"/>
  <c r="BG1108" i="2"/>
  <c r="BF1108" i="2"/>
  <c r="BE1108" i="2"/>
  <c r="BD1108" i="2"/>
  <c r="BC1108" i="2"/>
  <c r="BB1108" i="2"/>
  <c r="BA1108" i="2"/>
  <c r="AZ1108" i="2"/>
  <c r="AY1108" i="2"/>
  <c r="AX1108" i="2"/>
  <c r="AW1108" i="2"/>
  <c r="AV1108" i="2"/>
  <c r="AU1108" i="2"/>
  <c r="AT1108" i="2"/>
  <c r="AS1108" i="2"/>
  <c r="AR1108" i="2"/>
  <c r="AQ1108" i="2"/>
  <c r="AP1108" i="2"/>
  <c r="AN1108" i="2"/>
  <c r="BI1107" i="2"/>
  <c r="BH1107" i="2"/>
  <c r="BG1107" i="2"/>
  <c r="BF1107" i="2"/>
  <c r="BE1107" i="2"/>
  <c r="BD1107" i="2"/>
  <c r="BC1107" i="2"/>
  <c r="BB1107" i="2"/>
  <c r="BA1107" i="2"/>
  <c r="AZ1107" i="2"/>
  <c r="AY1107" i="2"/>
  <c r="AX1107" i="2"/>
  <c r="AW1107" i="2"/>
  <c r="AV1107" i="2"/>
  <c r="AU1107" i="2"/>
  <c r="AT1107" i="2"/>
  <c r="AS1107" i="2"/>
  <c r="AR1107" i="2"/>
  <c r="AQ1107" i="2"/>
  <c r="AP1107" i="2"/>
  <c r="AN1107" i="2"/>
  <c r="BI1106" i="2"/>
  <c r="BH1106" i="2"/>
  <c r="BG1106" i="2"/>
  <c r="BF1106" i="2"/>
  <c r="BE1106" i="2"/>
  <c r="BD1106" i="2"/>
  <c r="BC1106" i="2"/>
  <c r="BB1106" i="2"/>
  <c r="BA1106" i="2"/>
  <c r="AZ1106" i="2"/>
  <c r="AY1106" i="2"/>
  <c r="AX1106" i="2"/>
  <c r="AW1106" i="2"/>
  <c r="AV1106" i="2"/>
  <c r="AU1106" i="2"/>
  <c r="AT1106" i="2"/>
  <c r="AS1106" i="2"/>
  <c r="AR1106" i="2"/>
  <c r="AQ1106" i="2"/>
  <c r="AP1106" i="2"/>
  <c r="AN1106" i="2"/>
  <c r="BI1105" i="2"/>
  <c r="BH1105" i="2"/>
  <c r="BG1105" i="2"/>
  <c r="BF1105" i="2"/>
  <c r="BE1105" i="2"/>
  <c r="BD1105" i="2"/>
  <c r="BC1105" i="2"/>
  <c r="BB1105" i="2"/>
  <c r="BA1105" i="2"/>
  <c r="AZ1105" i="2"/>
  <c r="AY1105" i="2"/>
  <c r="AX1105" i="2"/>
  <c r="AW1105" i="2"/>
  <c r="AV1105" i="2"/>
  <c r="AU1105" i="2"/>
  <c r="AT1105" i="2"/>
  <c r="AS1105" i="2"/>
  <c r="AR1105" i="2"/>
  <c r="AQ1105" i="2"/>
  <c r="AP1105" i="2"/>
  <c r="AN1105" i="2"/>
  <c r="BI1104" i="2"/>
  <c r="BH1104" i="2"/>
  <c r="BG1104" i="2"/>
  <c r="BF1104" i="2"/>
  <c r="BE1104" i="2"/>
  <c r="BD1104" i="2"/>
  <c r="BC1104" i="2"/>
  <c r="BB1104" i="2"/>
  <c r="BA1104" i="2"/>
  <c r="AZ1104" i="2"/>
  <c r="AY1104" i="2"/>
  <c r="AX1104" i="2"/>
  <c r="AW1104" i="2"/>
  <c r="AV1104" i="2"/>
  <c r="AU1104" i="2"/>
  <c r="AT1104" i="2"/>
  <c r="AS1104" i="2"/>
  <c r="AR1104" i="2"/>
  <c r="AQ1104" i="2"/>
  <c r="AP1104" i="2"/>
  <c r="AN1104" i="2"/>
  <c r="BI1103" i="2"/>
  <c r="BH1103" i="2"/>
  <c r="BG1103" i="2"/>
  <c r="BF1103" i="2"/>
  <c r="BE1103" i="2"/>
  <c r="BD1103" i="2"/>
  <c r="BC1103" i="2"/>
  <c r="BB1103" i="2"/>
  <c r="BA1103" i="2"/>
  <c r="AZ1103" i="2"/>
  <c r="AY1103" i="2"/>
  <c r="AX1103" i="2"/>
  <c r="AW1103" i="2"/>
  <c r="AV1103" i="2"/>
  <c r="AU1103" i="2"/>
  <c r="AT1103" i="2"/>
  <c r="AS1103" i="2"/>
  <c r="AR1103" i="2"/>
  <c r="AQ1103" i="2"/>
  <c r="AP1103" i="2"/>
  <c r="AN1103" i="2"/>
  <c r="BI1102" i="2"/>
  <c r="BH1102" i="2"/>
  <c r="BG1102" i="2"/>
  <c r="BF1102" i="2"/>
  <c r="BE1102" i="2"/>
  <c r="BD1102" i="2"/>
  <c r="BC1102" i="2"/>
  <c r="BB1102" i="2"/>
  <c r="BA1102" i="2"/>
  <c r="AZ1102" i="2"/>
  <c r="AY1102" i="2"/>
  <c r="AX1102" i="2"/>
  <c r="AW1102" i="2"/>
  <c r="AV1102" i="2"/>
  <c r="AU1102" i="2"/>
  <c r="AT1102" i="2"/>
  <c r="AS1102" i="2"/>
  <c r="AR1102" i="2"/>
  <c r="AQ1102" i="2"/>
  <c r="AP1102" i="2"/>
  <c r="AN1102" i="2"/>
  <c r="BI1101" i="2"/>
  <c r="BH1101" i="2"/>
  <c r="BG1101" i="2"/>
  <c r="BF1101" i="2"/>
  <c r="BE1101" i="2"/>
  <c r="BD1101" i="2"/>
  <c r="BC1101" i="2"/>
  <c r="BB1101" i="2"/>
  <c r="BA1101" i="2"/>
  <c r="AZ1101" i="2"/>
  <c r="AY1101" i="2"/>
  <c r="AX1101" i="2"/>
  <c r="AW1101" i="2"/>
  <c r="AV1101" i="2"/>
  <c r="AU1101" i="2"/>
  <c r="AT1101" i="2"/>
  <c r="AS1101" i="2"/>
  <c r="AR1101" i="2"/>
  <c r="AQ1101" i="2"/>
  <c r="AP1101" i="2"/>
  <c r="AN1101" i="2"/>
  <c r="BI1100" i="2"/>
  <c r="BH1100" i="2"/>
  <c r="BG1100" i="2"/>
  <c r="BF1100" i="2"/>
  <c r="BE1100" i="2"/>
  <c r="BD1100" i="2"/>
  <c r="BC1100" i="2"/>
  <c r="BB1100" i="2"/>
  <c r="BA1100" i="2"/>
  <c r="AZ1100" i="2"/>
  <c r="AY1100" i="2"/>
  <c r="AX1100" i="2"/>
  <c r="AW1100" i="2"/>
  <c r="AV1100" i="2"/>
  <c r="AU1100" i="2"/>
  <c r="AT1100" i="2"/>
  <c r="AS1100" i="2"/>
  <c r="AR1100" i="2"/>
  <c r="AQ1100" i="2"/>
  <c r="AP1100" i="2"/>
  <c r="AN1100" i="2"/>
  <c r="BI1099" i="2"/>
  <c r="BH1099" i="2"/>
  <c r="BG1099" i="2"/>
  <c r="BF1099" i="2"/>
  <c r="BE1099" i="2"/>
  <c r="BD1099" i="2"/>
  <c r="BC1099" i="2"/>
  <c r="BB1099" i="2"/>
  <c r="BA1099" i="2"/>
  <c r="AZ1099" i="2"/>
  <c r="AY1099" i="2"/>
  <c r="AX1099" i="2"/>
  <c r="AW1099" i="2"/>
  <c r="AV1099" i="2"/>
  <c r="AU1099" i="2"/>
  <c r="AT1099" i="2"/>
  <c r="AS1099" i="2"/>
  <c r="AR1099" i="2"/>
  <c r="AQ1099" i="2"/>
  <c r="AP1099" i="2"/>
  <c r="AN1099" i="2"/>
  <c r="BI1098" i="2"/>
  <c r="BH1098" i="2"/>
  <c r="BG1098" i="2"/>
  <c r="BF1098" i="2"/>
  <c r="BE1098" i="2"/>
  <c r="BD1098" i="2"/>
  <c r="BC1098" i="2"/>
  <c r="BB1098" i="2"/>
  <c r="BA1098" i="2"/>
  <c r="AZ1098" i="2"/>
  <c r="AY1098" i="2"/>
  <c r="AX1098" i="2"/>
  <c r="AW1098" i="2"/>
  <c r="AV1098" i="2"/>
  <c r="AU1098" i="2"/>
  <c r="AT1098" i="2"/>
  <c r="AS1098" i="2"/>
  <c r="AR1098" i="2"/>
  <c r="AQ1098" i="2"/>
  <c r="AP1098" i="2"/>
  <c r="AN1098" i="2"/>
  <c r="BI1097" i="2"/>
  <c r="BH1097" i="2"/>
  <c r="BG1097" i="2"/>
  <c r="BF1097" i="2"/>
  <c r="BE1097" i="2"/>
  <c r="BD1097" i="2"/>
  <c r="BC1097" i="2"/>
  <c r="BB1097" i="2"/>
  <c r="BA1097" i="2"/>
  <c r="AZ1097" i="2"/>
  <c r="AY1097" i="2"/>
  <c r="AX1097" i="2"/>
  <c r="AW1097" i="2"/>
  <c r="AV1097" i="2"/>
  <c r="AU1097" i="2"/>
  <c r="AT1097" i="2"/>
  <c r="AS1097" i="2"/>
  <c r="AR1097" i="2"/>
  <c r="AQ1097" i="2"/>
  <c r="AP1097" i="2"/>
  <c r="AN1097" i="2"/>
  <c r="BI1096" i="2"/>
  <c r="BH1096" i="2"/>
  <c r="BG1096" i="2"/>
  <c r="BF1096" i="2"/>
  <c r="BE1096" i="2"/>
  <c r="BD1096" i="2"/>
  <c r="BC1096" i="2"/>
  <c r="BB1096" i="2"/>
  <c r="BA1096" i="2"/>
  <c r="AZ1096" i="2"/>
  <c r="AY1096" i="2"/>
  <c r="AX1096" i="2"/>
  <c r="AW1096" i="2"/>
  <c r="AV1096" i="2"/>
  <c r="AU1096" i="2"/>
  <c r="AT1096" i="2"/>
  <c r="AS1096" i="2"/>
  <c r="AR1096" i="2"/>
  <c r="AQ1096" i="2"/>
  <c r="AP1096" i="2"/>
  <c r="AN1096" i="2"/>
  <c r="BI1095" i="2"/>
  <c r="BH1095" i="2"/>
  <c r="BG1095" i="2"/>
  <c r="BF1095" i="2"/>
  <c r="BE1095" i="2"/>
  <c r="BD1095" i="2"/>
  <c r="BC1095" i="2"/>
  <c r="BB1095" i="2"/>
  <c r="BA1095" i="2"/>
  <c r="AZ1095" i="2"/>
  <c r="AY1095" i="2"/>
  <c r="AX1095" i="2"/>
  <c r="AW1095" i="2"/>
  <c r="AV1095" i="2"/>
  <c r="AU1095" i="2"/>
  <c r="AT1095" i="2"/>
  <c r="AS1095" i="2"/>
  <c r="AR1095" i="2"/>
  <c r="AQ1095" i="2"/>
  <c r="AP1095" i="2"/>
  <c r="AN1095" i="2"/>
  <c r="BI1094" i="2"/>
  <c r="BH1094" i="2"/>
  <c r="BG1094" i="2"/>
  <c r="BF1094" i="2"/>
  <c r="BE1094" i="2"/>
  <c r="BD1094" i="2"/>
  <c r="BC1094" i="2"/>
  <c r="BB1094" i="2"/>
  <c r="BA1094" i="2"/>
  <c r="AZ1094" i="2"/>
  <c r="AY1094" i="2"/>
  <c r="AX1094" i="2"/>
  <c r="AW1094" i="2"/>
  <c r="AV1094" i="2"/>
  <c r="AU1094" i="2"/>
  <c r="AT1094" i="2"/>
  <c r="AS1094" i="2"/>
  <c r="AR1094" i="2"/>
  <c r="AQ1094" i="2"/>
  <c r="AP1094" i="2"/>
  <c r="AN1094" i="2"/>
  <c r="BI1093" i="2"/>
  <c r="BH1093" i="2"/>
  <c r="BG1093" i="2"/>
  <c r="BF1093" i="2"/>
  <c r="BE1093" i="2"/>
  <c r="BD1093" i="2"/>
  <c r="BC1093" i="2"/>
  <c r="BB1093" i="2"/>
  <c r="BA1093" i="2"/>
  <c r="AZ1093" i="2"/>
  <c r="AY1093" i="2"/>
  <c r="AX1093" i="2"/>
  <c r="AW1093" i="2"/>
  <c r="AV1093" i="2"/>
  <c r="AU1093" i="2"/>
  <c r="AT1093" i="2"/>
  <c r="AS1093" i="2"/>
  <c r="AR1093" i="2"/>
  <c r="AQ1093" i="2"/>
  <c r="AP1093" i="2"/>
  <c r="AN1093" i="2"/>
  <c r="BI1092" i="2"/>
  <c r="BH1092" i="2"/>
  <c r="BG1092" i="2"/>
  <c r="BF1092" i="2"/>
  <c r="BE1092" i="2"/>
  <c r="BD1092" i="2"/>
  <c r="BC1092" i="2"/>
  <c r="BB1092" i="2"/>
  <c r="BA1092" i="2"/>
  <c r="AZ1092" i="2"/>
  <c r="AY1092" i="2"/>
  <c r="AX1092" i="2"/>
  <c r="AW1092" i="2"/>
  <c r="AV1092" i="2"/>
  <c r="AU1092" i="2"/>
  <c r="AT1092" i="2"/>
  <c r="AS1092" i="2"/>
  <c r="AR1092" i="2"/>
  <c r="AQ1092" i="2"/>
  <c r="AP1092" i="2"/>
  <c r="AN1092" i="2"/>
  <c r="BI1091" i="2"/>
  <c r="BH1091" i="2"/>
  <c r="BG1091" i="2"/>
  <c r="BF1091" i="2"/>
  <c r="BE1091" i="2"/>
  <c r="BD1091" i="2"/>
  <c r="BC1091" i="2"/>
  <c r="BB1091" i="2"/>
  <c r="BA1091" i="2"/>
  <c r="AZ1091" i="2"/>
  <c r="AY1091" i="2"/>
  <c r="AX1091" i="2"/>
  <c r="AW1091" i="2"/>
  <c r="AV1091" i="2"/>
  <c r="AU1091" i="2"/>
  <c r="AT1091" i="2"/>
  <c r="AS1091" i="2"/>
  <c r="AR1091" i="2"/>
  <c r="AQ1091" i="2"/>
  <c r="AP1091" i="2"/>
  <c r="AN1091" i="2"/>
  <c r="BI1090" i="2"/>
  <c r="BH1090" i="2"/>
  <c r="BG1090" i="2"/>
  <c r="BF1090" i="2"/>
  <c r="BE1090" i="2"/>
  <c r="BD1090" i="2"/>
  <c r="BC1090" i="2"/>
  <c r="BB1090" i="2"/>
  <c r="BA1090" i="2"/>
  <c r="AZ1090" i="2"/>
  <c r="AY1090" i="2"/>
  <c r="AX1090" i="2"/>
  <c r="AW1090" i="2"/>
  <c r="AV1090" i="2"/>
  <c r="AU1090" i="2"/>
  <c r="AT1090" i="2"/>
  <c r="AS1090" i="2"/>
  <c r="AR1090" i="2"/>
  <c r="AQ1090" i="2"/>
  <c r="AP1090" i="2"/>
  <c r="AN1090" i="2"/>
  <c r="BI1089" i="2"/>
  <c r="BH1089" i="2"/>
  <c r="BG1089" i="2"/>
  <c r="BF1089" i="2"/>
  <c r="BE1089" i="2"/>
  <c r="BD1089" i="2"/>
  <c r="BC1089" i="2"/>
  <c r="BB1089" i="2"/>
  <c r="BA1089" i="2"/>
  <c r="AZ1089" i="2"/>
  <c r="AY1089" i="2"/>
  <c r="AX1089" i="2"/>
  <c r="AW1089" i="2"/>
  <c r="AV1089" i="2"/>
  <c r="AU1089" i="2"/>
  <c r="AT1089" i="2"/>
  <c r="AS1089" i="2"/>
  <c r="AR1089" i="2"/>
  <c r="AQ1089" i="2"/>
  <c r="AP1089" i="2"/>
  <c r="AN1089" i="2"/>
  <c r="BI1088" i="2"/>
  <c r="BH1088" i="2"/>
  <c r="BG1088" i="2"/>
  <c r="BF1088" i="2"/>
  <c r="BE1088" i="2"/>
  <c r="BD1088" i="2"/>
  <c r="BC1088" i="2"/>
  <c r="BB1088" i="2"/>
  <c r="BA1088" i="2"/>
  <c r="AZ1088" i="2"/>
  <c r="AY1088" i="2"/>
  <c r="AX1088" i="2"/>
  <c r="AW1088" i="2"/>
  <c r="AV1088" i="2"/>
  <c r="AU1088" i="2"/>
  <c r="AT1088" i="2"/>
  <c r="AS1088" i="2"/>
  <c r="AR1088" i="2"/>
  <c r="AQ1088" i="2"/>
  <c r="AP1088" i="2"/>
  <c r="AN1088" i="2"/>
  <c r="BI1087" i="2"/>
  <c r="BH1087" i="2"/>
  <c r="BG1087" i="2"/>
  <c r="BF1087" i="2"/>
  <c r="BE1087" i="2"/>
  <c r="BD1087" i="2"/>
  <c r="BC1087" i="2"/>
  <c r="BB1087" i="2"/>
  <c r="BA1087" i="2"/>
  <c r="AZ1087" i="2"/>
  <c r="AY1087" i="2"/>
  <c r="AX1087" i="2"/>
  <c r="AW1087" i="2"/>
  <c r="AV1087" i="2"/>
  <c r="AU1087" i="2"/>
  <c r="AT1087" i="2"/>
  <c r="AS1087" i="2"/>
  <c r="AR1087" i="2"/>
  <c r="AQ1087" i="2"/>
  <c r="AP1087" i="2"/>
  <c r="AN1087" i="2"/>
  <c r="BI1086" i="2"/>
  <c r="BH1086" i="2"/>
  <c r="BG1086" i="2"/>
  <c r="BF1086" i="2"/>
  <c r="BE1086" i="2"/>
  <c r="BD1086" i="2"/>
  <c r="BC1086" i="2"/>
  <c r="BB1086" i="2"/>
  <c r="BA1086" i="2"/>
  <c r="AZ1086" i="2"/>
  <c r="AY1086" i="2"/>
  <c r="AX1086" i="2"/>
  <c r="AW1086" i="2"/>
  <c r="AV1086" i="2"/>
  <c r="AU1086" i="2"/>
  <c r="AT1086" i="2"/>
  <c r="AS1086" i="2"/>
  <c r="AR1086" i="2"/>
  <c r="AQ1086" i="2"/>
  <c r="AP1086" i="2"/>
  <c r="AN1086" i="2"/>
  <c r="BI1085" i="2"/>
  <c r="BH1085" i="2"/>
  <c r="BG1085" i="2"/>
  <c r="BF1085" i="2"/>
  <c r="BE1085" i="2"/>
  <c r="BD1085" i="2"/>
  <c r="BC1085" i="2"/>
  <c r="BB1085" i="2"/>
  <c r="BA1085" i="2"/>
  <c r="AZ1085" i="2"/>
  <c r="AY1085" i="2"/>
  <c r="AX1085" i="2"/>
  <c r="AW1085" i="2"/>
  <c r="AV1085" i="2"/>
  <c r="AU1085" i="2"/>
  <c r="AT1085" i="2"/>
  <c r="AS1085" i="2"/>
  <c r="AR1085" i="2"/>
  <c r="AQ1085" i="2"/>
  <c r="AP1085" i="2"/>
  <c r="AN1085" i="2"/>
  <c r="BI1084" i="2"/>
  <c r="BH1084" i="2"/>
  <c r="BG1084" i="2"/>
  <c r="BF1084" i="2"/>
  <c r="BE1084" i="2"/>
  <c r="BD1084" i="2"/>
  <c r="BC1084" i="2"/>
  <c r="BB1084" i="2"/>
  <c r="BA1084" i="2"/>
  <c r="AZ1084" i="2"/>
  <c r="AY1084" i="2"/>
  <c r="AX1084" i="2"/>
  <c r="AW1084" i="2"/>
  <c r="AV1084" i="2"/>
  <c r="AU1084" i="2"/>
  <c r="AT1084" i="2"/>
  <c r="AS1084" i="2"/>
  <c r="AR1084" i="2"/>
  <c r="AQ1084" i="2"/>
  <c r="AP1084" i="2"/>
  <c r="AN1084" i="2"/>
  <c r="BI1083" i="2"/>
  <c r="BH1083" i="2"/>
  <c r="BG1083" i="2"/>
  <c r="BF1083" i="2"/>
  <c r="BE1083" i="2"/>
  <c r="BD1083" i="2"/>
  <c r="BC1083" i="2"/>
  <c r="BB1083" i="2"/>
  <c r="BA1083" i="2"/>
  <c r="AZ1083" i="2"/>
  <c r="AY1083" i="2"/>
  <c r="AX1083" i="2"/>
  <c r="AW1083" i="2"/>
  <c r="AV1083" i="2"/>
  <c r="AU1083" i="2"/>
  <c r="AT1083" i="2"/>
  <c r="AS1083" i="2"/>
  <c r="AR1083" i="2"/>
  <c r="AQ1083" i="2"/>
  <c r="AP1083" i="2"/>
  <c r="AN1083" i="2"/>
  <c r="BI1082" i="2"/>
  <c r="BH1082" i="2"/>
  <c r="BG1082" i="2"/>
  <c r="BF1082" i="2"/>
  <c r="BE1082" i="2"/>
  <c r="BD1082" i="2"/>
  <c r="BC1082" i="2"/>
  <c r="BB1082" i="2"/>
  <c r="BA1082" i="2"/>
  <c r="AZ1082" i="2"/>
  <c r="AY1082" i="2"/>
  <c r="AX1082" i="2"/>
  <c r="AW1082" i="2"/>
  <c r="AV1082" i="2"/>
  <c r="AU1082" i="2"/>
  <c r="AT1082" i="2"/>
  <c r="AS1082" i="2"/>
  <c r="AR1082" i="2"/>
  <c r="AQ1082" i="2"/>
  <c r="AP1082" i="2"/>
  <c r="AN1082" i="2"/>
  <c r="BI1081" i="2"/>
  <c r="BH1081" i="2"/>
  <c r="BG1081" i="2"/>
  <c r="BF1081" i="2"/>
  <c r="BE1081" i="2"/>
  <c r="BD1081" i="2"/>
  <c r="BC1081" i="2"/>
  <c r="BB1081" i="2"/>
  <c r="BA1081" i="2"/>
  <c r="AZ1081" i="2"/>
  <c r="AY1081" i="2"/>
  <c r="AX1081" i="2"/>
  <c r="AW1081" i="2"/>
  <c r="AV1081" i="2"/>
  <c r="AU1081" i="2"/>
  <c r="AT1081" i="2"/>
  <c r="AS1081" i="2"/>
  <c r="AR1081" i="2"/>
  <c r="AQ1081" i="2"/>
  <c r="AP1081" i="2"/>
  <c r="AN1081" i="2"/>
  <c r="BI1080" i="2"/>
  <c r="BH1080" i="2"/>
  <c r="BG1080" i="2"/>
  <c r="BF1080" i="2"/>
  <c r="BE1080" i="2"/>
  <c r="BD1080" i="2"/>
  <c r="BC1080" i="2"/>
  <c r="BB1080" i="2"/>
  <c r="BA1080" i="2"/>
  <c r="AZ1080" i="2"/>
  <c r="AY1080" i="2"/>
  <c r="AX1080" i="2"/>
  <c r="AW1080" i="2"/>
  <c r="AV1080" i="2"/>
  <c r="AU1080" i="2"/>
  <c r="AT1080" i="2"/>
  <c r="AS1080" i="2"/>
  <c r="AR1080" i="2"/>
  <c r="AQ1080" i="2"/>
  <c r="AP1080" i="2"/>
  <c r="AN1080" i="2"/>
  <c r="BI1079" i="2"/>
  <c r="BH1079" i="2"/>
  <c r="BG1079" i="2"/>
  <c r="BF1079" i="2"/>
  <c r="BE1079" i="2"/>
  <c r="BD1079" i="2"/>
  <c r="BC1079" i="2"/>
  <c r="BB1079" i="2"/>
  <c r="BA1079" i="2"/>
  <c r="AZ1079" i="2"/>
  <c r="AY1079" i="2"/>
  <c r="AX1079" i="2"/>
  <c r="AW1079" i="2"/>
  <c r="AV1079" i="2"/>
  <c r="AU1079" i="2"/>
  <c r="AT1079" i="2"/>
  <c r="AS1079" i="2"/>
  <c r="AR1079" i="2"/>
  <c r="AQ1079" i="2"/>
  <c r="AP1079" i="2"/>
  <c r="AN1079" i="2"/>
  <c r="BI1078" i="2"/>
  <c r="BH1078" i="2"/>
  <c r="BG1078" i="2"/>
  <c r="BF1078" i="2"/>
  <c r="BE1078" i="2"/>
  <c r="BD1078" i="2"/>
  <c r="BC1078" i="2"/>
  <c r="BB1078" i="2"/>
  <c r="BA1078" i="2"/>
  <c r="AZ1078" i="2"/>
  <c r="AY1078" i="2"/>
  <c r="AX1078" i="2"/>
  <c r="AW1078" i="2"/>
  <c r="AV1078" i="2"/>
  <c r="AU1078" i="2"/>
  <c r="AT1078" i="2"/>
  <c r="AS1078" i="2"/>
  <c r="AR1078" i="2"/>
  <c r="AQ1078" i="2"/>
  <c r="AP1078" i="2"/>
  <c r="AN1078" i="2"/>
  <c r="BI1077" i="2"/>
  <c r="BH1077" i="2"/>
  <c r="BG1077" i="2"/>
  <c r="BF1077" i="2"/>
  <c r="BE1077" i="2"/>
  <c r="BD1077" i="2"/>
  <c r="BC1077" i="2"/>
  <c r="BB1077" i="2"/>
  <c r="BA1077" i="2"/>
  <c r="AZ1077" i="2"/>
  <c r="AY1077" i="2"/>
  <c r="AX1077" i="2"/>
  <c r="AW1077" i="2"/>
  <c r="AV1077" i="2"/>
  <c r="AU1077" i="2"/>
  <c r="AT1077" i="2"/>
  <c r="AS1077" i="2"/>
  <c r="AR1077" i="2"/>
  <c r="AQ1077" i="2"/>
  <c r="AP1077" i="2"/>
  <c r="AN1077" i="2"/>
  <c r="BI1076" i="2"/>
  <c r="BH1076" i="2"/>
  <c r="BG1076" i="2"/>
  <c r="BF1076" i="2"/>
  <c r="BE1076" i="2"/>
  <c r="BD1076" i="2"/>
  <c r="BC1076" i="2"/>
  <c r="BB1076" i="2"/>
  <c r="BA1076" i="2"/>
  <c r="AZ1076" i="2"/>
  <c r="AY1076" i="2"/>
  <c r="AX1076" i="2"/>
  <c r="AW1076" i="2"/>
  <c r="AV1076" i="2"/>
  <c r="AU1076" i="2"/>
  <c r="AT1076" i="2"/>
  <c r="AS1076" i="2"/>
  <c r="AR1076" i="2"/>
  <c r="AQ1076" i="2"/>
  <c r="AP1076" i="2"/>
  <c r="AN1076" i="2"/>
  <c r="BI1075" i="2"/>
  <c r="BH1075" i="2"/>
  <c r="BG1075" i="2"/>
  <c r="BF1075" i="2"/>
  <c r="BE1075" i="2"/>
  <c r="BD1075" i="2"/>
  <c r="BC1075" i="2"/>
  <c r="BB1075" i="2"/>
  <c r="BA1075" i="2"/>
  <c r="AZ1075" i="2"/>
  <c r="AY1075" i="2"/>
  <c r="AX1075" i="2"/>
  <c r="AW1075" i="2"/>
  <c r="AV1075" i="2"/>
  <c r="AU1075" i="2"/>
  <c r="AT1075" i="2"/>
  <c r="AS1075" i="2"/>
  <c r="AR1075" i="2"/>
  <c r="AQ1075" i="2"/>
  <c r="AP1075" i="2"/>
  <c r="AN1075" i="2"/>
  <c r="BI1074" i="2"/>
  <c r="BH1074" i="2"/>
  <c r="BG1074" i="2"/>
  <c r="BF1074" i="2"/>
  <c r="BE1074" i="2"/>
  <c r="BD1074" i="2"/>
  <c r="BC1074" i="2"/>
  <c r="BB1074" i="2"/>
  <c r="BA1074" i="2"/>
  <c r="AZ1074" i="2"/>
  <c r="AY1074" i="2"/>
  <c r="AX1074" i="2"/>
  <c r="AW1074" i="2"/>
  <c r="AV1074" i="2"/>
  <c r="AU1074" i="2"/>
  <c r="AT1074" i="2"/>
  <c r="AS1074" i="2"/>
  <c r="AR1074" i="2"/>
  <c r="AQ1074" i="2"/>
  <c r="AP1074" i="2"/>
  <c r="AN1074" i="2"/>
  <c r="BI1073" i="2"/>
  <c r="BH1073" i="2"/>
  <c r="BG1073" i="2"/>
  <c r="BF1073" i="2"/>
  <c r="BE1073" i="2"/>
  <c r="BD1073" i="2"/>
  <c r="BC1073" i="2"/>
  <c r="BB1073" i="2"/>
  <c r="BA1073" i="2"/>
  <c r="AZ1073" i="2"/>
  <c r="AY1073" i="2"/>
  <c r="AX1073" i="2"/>
  <c r="AW1073" i="2"/>
  <c r="AV1073" i="2"/>
  <c r="AU1073" i="2"/>
  <c r="AT1073" i="2"/>
  <c r="AS1073" i="2"/>
  <c r="AR1073" i="2"/>
  <c r="AQ1073" i="2"/>
  <c r="AP1073" i="2"/>
  <c r="AN1073" i="2"/>
  <c r="BI1072" i="2"/>
  <c r="BH1072" i="2"/>
  <c r="BG1072" i="2"/>
  <c r="BF1072" i="2"/>
  <c r="BE1072" i="2"/>
  <c r="BD1072" i="2"/>
  <c r="BC1072" i="2"/>
  <c r="BB1072" i="2"/>
  <c r="BA1072" i="2"/>
  <c r="AZ1072" i="2"/>
  <c r="AY1072" i="2"/>
  <c r="AX1072" i="2"/>
  <c r="AW1072" i="2"/>
  <c r="AV1072" i="2"/>
  <c r="AU1072" i="2"/>
  <c r="AT1072" i="2"/>
  <c r="AS1072" i="2"/>
  <c r="AR1072" i="2"/>
  <c r="AQ1072" i="2"/>
  <c r="AP1072" i="2"/>
  <c r="AN1072" i="2"/>
  <c r="BI1071" i="2"/>
  <c r="BH1071" i="2"/>
  <c r="BG1071" i="2"/>
  <c r="BF1071" i="2"/>
  <c r="BE1071" i="2"/>
  <c r="BD1071" i="2"/>
  <c r="BC1071" i="2"/>
  <c r="BB1071" i="2"/>
  <c r="BA1071" i="2"/>
  <c r="AZ1071" i="2"/>
  <c r="AY1071" i="2"/>
  <c r="AX1071" i="2"/>
  <c r="AW1071" i="2"/>
  <c r="AV1071" i="2"/>
  <c r="AU1071" i="2"/>
  <c r="AT1071" i="2"/>
  <c r="AS1071" i="2"/>
  <c r="AR1071" i="2"/>
  <c r="AQ1071" i="2"/>
  <c r="AP1071" i="2"/>
  <c r="AN1071" i="2"/>
  <c r="BI1070" i="2"/>
  <c r="BH1070" i="2"/>
  <c r="BG1070" i="2"/>
  <c r="BF1070" i="2"/>
  <c r="BE1070" i="2"/>
  <c r="BD1070" i="2"/>
  <c r="BC1070" i="2"/>
  <c r="BB1070" i="2"/>
  <c r="BA1070" i="2"/>
  <c r="AZ1070" i="2"/>
  <c r="AY1070" i="2"/>
  <c r="AX1070" i="2"/>
  <c r="AW1070" i="2"/>
  <c r="AV1070" i="2"/>
  <c r="AU1070" i="2"/>
  <c r="AT1070" i="2"/>
  <c r="AS1070" i="2"/>
  <c r="AR1070" i="2"/>
  <c r="AQ1070" i="2"/>
  <c r="AP1070" i="2"/>
  <c r="AN1070" i="2"/>
  <c r="BI1069" i="2"/>
  <c r="BH1069" i="2"/>
  <c r="BG1069" i="2"/>
  <c r="BF1069" i="2"/>
  <c r="BE1069" i="2"/>
  <c r="BD1069" i="2"/>
  <c r="BC1069" i="2"/>
  <c r="BB1069" i="2"/>
  <c r="BA1069" i="2"/>
  <c r="AZ1069" i="2"/>
  <c r="AY1069" i="2"/>
  <c r="AX1069" i="2"/>
  <c r="AW1069" i="2"/>
  <c r="AV1069" i="2"/>
  <c r="AU1069" i="2"/>
  <c r="AT1069" i="2"/>
  <c r="AS1069" i="2"/>
  <c r="AR1069" i="2"/>
  <c r="AQ1069" i="2"/>
  <c r="AP1069" i="2"/>
  <c r="AN1069" i="2"/>
  <c r="BI1068" i="2"/>
  <c r="BH1068" i="2"/>
  <c r="BG1068" i="2"/>
  <c r="BF1068" i="2"/>
  <c r="BE1068" i="2"/>
  <c r="BD1068" i="2"/>
  <c r="BC1068" i="2"/>
  <c r="BB1068" i="2"/>
  <c r="BA1068" i="2"/>
  <c r="AZ1068" i="2"/>
  <c r="AY1068" i="2"/>
  <c r="AX1068" i="2"/>
  <c r="AW1068" i="2"/>
  <c r="AV1068" i="2"/>
  <c r="AU1068" i="2"/>
  <c r="AT1068" i="2"/>
  <c r="AS1068" i="2"/>
  <c r="AR1068" i="2"/>
  <c r="AQ1068" i="2"/>
  <c r="AP1068" i="2"/>
  <c r="AN1068" i="2"/>
  <c r="BI1067" i="2"/>
  <c r="BH1067" i="2"/>
  <c r="BG1067" i="2"/>
  <c r="BF1067" i="2"/>
  <c r="BE1067" i="2"/>
  <c r="BD1067" i="2"/>
  <c r="BC1067" i="2"/>
  <c r="BB1067" i="2"/>
  <c r="BA1067" i="2"/>
  <c r="AZ1067" i="2"/>
  <c r="AY1067" i="2"/>
  <c r="AX1067" i="2"/>
  <c r="AW1067" i="2"/>
  <c r="AV1067" i="2"/>
  <c r="AU1067" i="2"/>
  <c r="AT1067" i="2"/>
  <c r="AS1067" i="2"/>
  <c r="AR1067" i="2"/>
  <c r="AQ1067" i="2"/>
  <c r="AP1067" i="2"/>
  <c r="AN1067" i="2"/>
  <c r="BI1066" i="2"/>
  <c r="BH1066" i="2"/>
  <c r="BG1066" i="2"/>
  <c r="BF1066" i="2"/>
  <c r="BE1066" i="2"/>
  <c r="BD1066" i="2"/>
  <c r="BC1066" i="2"/>
  <c r="BB1066" i="2"/>
  <c r="BA1066" i="2"/>
  <c r="AZ1066" i="2"/>
  <c r="AY1066" i="2"/>
  <c r="AX1066" i="2"/>
  <c r="AW1066" i="2"/>
  <c r="AV1066" i="2"/>
  <c r="AU1066" i="2"/>
  <c r="AT1066" i="2"/>
  <c r="AS1066" i="2"/>
  <c r="AR1066" i="2"/>
  <c r="AQ1066" i="2"/>
  <c r="AP1066" i="2"/>
  <c r="AN1066" i="2"/>
  <c r="BI1065" i="2"/>
  <c r="BH1065" i="2"/>
  <c r="BG1065" i="2"/>
  <c r="BF1065" i="2"/>
  <c r="BE1065" i="2"/>
  <c r="BD1065" i="2"/>
  <c r="BC1065" i="2"/>
  <c r="BB1065" i="2"/>
  <c r="BA1065" i="2"/>
  <c r="AZ1065" i="2"/>
  <c r="AY1065" i="2"/>
  <c r="AX1065" i="2"/>
  <c r="AW1065" i="2"/>
  <c r="AV1065" i="2"/>
  <c r="AU1065" i="2"/>
  <c r="AT1065" i="2"/>
  <c r="AS1065" i="2"/>
  <c r="AR1065" i="2"/>
  <c r="AQ1065" i="2"/>
  <c r="AP1065" i="2"/>
  <c r="AN1065" i="2"/>
  <c r="BI1064" i="2"/>
  <c r="BH1064" i="2"/>
  <c r="BG1064" i="2"/>
  <c r="BF1064" i="2"/>
  <c r="BE1064" i="2"/>
  <c r="BD1064" i="2"/>
  <c r="BC1064" i="2"/>
  <c r="BB1064" i="2"/>
  <c r="BA1064" i="2"/>
  <c r="AZ1064" i="2"/>
  <c r="AY1064" i="2"/>
  <c r="AX1064" i="2"/>
  <c r="AW1064" i="2"/>
  <c r="AV1064" i="2"/>
  <c r="AU1064" i="2"/>
  <c r="AT1064" i="2"/>
  <c r="AS1064" i="2"/>
  <c r="AR1064" i="2"/>
  <c r="AQ1064" i="2"/>
  <c r="AP1064" i="2"/>
  <c r="AN1064" i="2"/>
  <c r="BI1063" i="2"/>
  <c r="BH1063" i="2"/>
  <c r="BG1063" i="2"/>
  <c r="BF1063" i="2"/>
  <c r="BE1063" i="2"/>
  <c r="BD1063" i="2"/>
  <c r="BC1063" i="2"/>
  <c r="BB1063" i="2"/>
  <c r="BA1063" i="2"/>
  <c r="AZ1063" i="2"/>
  <c r="AY1063" i="2"/>
  <c r="AX1063" i="2"/>
  <c r="AW1063" i="2"/>
  <c r="AV1063" i="2"/>
  <c r="AU1063" i="2"/>
  <c r="AT1063" i="2"/>
  <c r="AS1063" i="2"/>
  <c r="AR1063" i="2"/>
  <c r="AQ1063" i="2"/>
  <c r="AP1063" i="2"/>
  <c r="AN1063" i="2"/>
  <c r="BI1062" i="2"/>
  <c r="BH1062" i="2"/>
  <c r="BG1062" i="2"/>
  <c r="BF1062" i="2"/>
  <c r="BE1062" i="2"/>
  <c r="BD1062" i="2"/>
  <c r="BC1062" i="2"/>
  <c r="BB1062" i="2"/>
  <c r="BA1062" i="2"/>
  <c r="AZ1062" i="2"/>
  <c r="AY1062" i="2"/>
  <c r="AX1062" i="2"/>
  <c r="AW1062" i="2"/>
  <c r="AV1062" i="2"/>
  <c r="AU1062" i="2"/>
  <c r="AT1062" i="2"/>
  <c r="AS1062" i="2"/>
  <c r="AR1062" i="2"/>
  <c r="AQ1062" i="2"/>
  <c r="AP1062" i="2"/>
  <c r="AN1062" i="2"/>
  <c r="BI1061" i="2"/>
  <c r="BH1061" i="2"/>
  <c r="BG1061" i="2"/>
  <c r="BF1061" i="2"/>
  <c r="BE1061" i="2"/>
  <c r="BD1061" i="2"/>
  <c r="BC1061" i="2"/>
  <c r="BB1061" i="2"/>
  <c r="BA1061" i="2"/>
  <c r="AZ1061" i="2"/>
  <c r="AY1061" i="2"/>
  <c r="AX1061" i="2"/>
  <c r="AW1061" i="2"/>
  <c r="AV1061" i="2"/>
  <c r="AU1061" i="2"/>
  <c r="AT1061" i="2"/>
  <c r="AS1061" i="2"/>
  <c r="AR1061" i="2"/>
  <c r="AQ1061" i="2"/>
  <c r="AP1061" i="2"/>
  <c r="AN1061" i="2"/>
  <c r="BI1060" i="2"/>
  <c r="BH1060" i="2"/>
  <c r="BG1060" i="2"/>
  <c r="BF1060" i="2"/>
  <c r="BE1060" i="2"/>
  <c r="BD1060" i="2"/>
  <c r="BC1060" i="2"/>
  <c r="BB1060" i="2"/>
  <c r="BA1060" i="2"/>
  <c r="AZ1060" i="2"/>
  <c r="AY1060" i="2"/>
  <c r="AX1060" i="2"/>
  <c r="AW1060" i="2"/>
  <c r="AV1060" i="2"/>
  <c r="AU1060" i="2"/>
  <c r="AT1060" i="2"/>
  <c r="AS1060" i="2"/>
  <c r="AR1060" i="2"/>
  <c r="AQ1060" i="2"/>
  <c r="AP1060" i="2"/>
  <c r="AN1060" i="2"/>
  <c r="BI1059" i="2"/>
  <c r="BH1059" i="2"/>
  <c r="BG1059" i="2"/>
  <c r="BF1059" i="2"/>
  <c r="BE1059" i="2"/>
  <c r="BD1059" i="2"/>
  <c r="BC1059" i="2"/>
  <c r="BB1059" i="2"/>
  <c r="BA1059" i="2"/>
  <c r="AZ1059" i="2"/>
  <c r="AY1059" i="2"/>
  <c r="AX1059" i="2"/>
  <c r="AW1059" i="2"/>
  <c r="AV1059" i="2"/>
  <c r="AU1059" i="2"/>
  <c r="AT1059" i="2"/>
  <c r="AS1059" i="2"/>
  <c r="AR1059" i="2"/>
  <c r="AQ1059" i="2"/>
  <c r="AP1059" i="2"/>
  <c r="AN1059" i="2"/>
  <c r="BI1058" i="2"/>
  <c r="BH1058" i="2"/>
  <c r="BG1058" i="2"/>
  <c r="BF1058" i="2"/>
  <c r="BE1058" i="2"/>
  <c r="BD1058" i="2"/>
  <c r="BC1058" i="2"/>
  <c r="BB1058" i="2"/>
  <c r="BA1058" i="2"/>
  <c r="AZ1058" i="2"/>
  <c r="AY1058" i="2"/>
  <c r="AX1058" i="2"/>
  <c r="AW1058" i="2"/>
  <c r="AV1058" i="2"/>
  <c r="AU1058" i="2"/>
  <c r="AT1058" i="2"/>
  <c r="AS1058" i="2"/>
  <c r="AR1058" i="2"/>
  <c r="AQ1058" i="2"/>
  <c r="AP1058" i="2"/>
  <c r="AN1058" i="2"/>
  <c r="BI1057" i="2"/>
  <c r="BH1057" i="2"/>
  <c r="BG1057" i="2"/>
  <c r="BF1057" i="2"/>
  <c r="BE1057" i="2"/>
  <c r="BD1057" i="2"/>
  <c r="BC1057" i="2"/>
  <c r="BB1057" i="2"/>
  <c r="BA1057" i="2"/>
  <c r="AZ1057" i="2"/>
  <c r="AY1057" i="2"/>
  <c r="AX1057" i="2"/>
  <c r="AW1057" i="2"/>
  <c r="AV1057" i="2"/>
  <c r="AU1057" i="2"/>
  <c r="AT1057" i="2"/>
  <c r="AS1057" i="2"/>
  <c r="AR1057" i="2"/>
  <c r="AQ1057" i="2"/>
  <c r="AP1057" i="2"/>
  <c r="AN1057" i="2"/>
  <c r="BI1056" i="2"/>
  <c r="BH1056" i="2"/>
  <c r="BG1056" i="2"/>
  <c r="BF1056" i="2"/>
  <c r="BE1056" i="2"/>
  <c r="BD1056" i="2"/>
  <c r="BC1056" i="2"/>
  <c r="BB1056" i="2"/>
  <c r="BA1056" i="2"/>
  <c r="AZ1056" i="2"/>
  <c r="AY1056" i="2"/>
  <c r="AX1056" i="2"/>
  <c r="AW1056" i="2"/>
  <c r="AV1056" i="2"/>
  <c r="AU1056" i="2"/>
  <c r="AT1056" i="2"/>
  <c r="AS1056" i="2"/>
  <c r="AR1056" i="2"/>
  <c r="AQ1056" i="2"/>
  <c r="AP1056" i="2"/>
  <c r="AN1056" i="2"/>
  <c r="BI1055" i="2"/>
  <c r="BH1055" i="2"/>
  <c r="BG1055" i="2"/>
  <c r="BF1055" i="2"/>
  <c r="BE1055" i="2"/>
  <c r="BD1055" i="2"/>
  <c r="BC1055" i="2"/>
  <c r="BB1055" i="2"/>
  <c r="BA1055" i="2"/>
  <c r="AZ1055" i="2"/>
  <c r="AY1055" i="2"/>
  <c r="AX1055" i="2"/>
  <c r="AW1055" i="2"/>
  <c r="AV1055" i="2"/>
  <c r="AU1055" i="2"/>
  <c r="AT1055" i="2"/>
  <c r="AS1055" i="2"/>
  <c r="AR1055" i="2"/>
  <c r="AQ1055" i="2"/>
  <c r="AP1055" i="2"/>
  <c r="AN1055" i="2"/>
  <c r="BI1054" i="2"/>
  <c r="BH1054" i="2"/>
  <c r="BG1054" i="2"/>
  <c r="BF1054" i="2"/>
  <c r="BE1054" i="2"/>
  <c r="BD1054" i="2"/>
  <c r="BC1054" i="2"/>
  <c r="BB1054" i="2"/>
  <c r="BA1054" i="2"/>
  <c r="AZ1054" i="2"/>
  <c r="AY1054" i="2"/>
  <c r="AX1054" i="2"/>
  <c r="AW1054" i="2"/>
  <c r="AV1054" i="2"/>
  <c r="AU1054" i="2"/>
  <c r="AT1054" i="2"/>
  <c r="AS1054" i="2"/>
  <c r="AR1054" i="2"/>
  <c r="AQ1054" i="2"/>
  <c r="AP1054" i="2"/>
  <c r="AN1054" i="2"/>
  <c r="BI1053" i="2"/>
  <c r="BH1053" i="2"/>
  <c r="BG1053" i="2"/>
  <c r="BF1053" i="2"/>
  <c r="BE1053" i="2"/>
  <c r="BD1053" i="2"/>
  <c r="BC1053" i="2"/>
  <c r="BB1053" i="2"/>
  <c r="BA1053" i="2"/>
  <c r="AZ1053" i="2"/>
  <c r="AY1053" i="2"/>
  <c r="AX1053" i="2"/>
  <c r="AW1053" i="2"/>
  <c r="AV1053" i="2"/>
  <c r="AU1053" i="2"/>
  <c r="AT1053" i="2"/>
  <c r="AS1053" i="2"/>
  <c r="AR1053" i="2"/>
  <c r="AQ1053" i="2"/>
  <c r="AP1053" i="2"/>
  <c r="AN1053" i="2"/>
  <c r="BI1052" i="2"/>
  <c r="BH1052" i="2"/>
  <c r="BG1052" i="2"/>
  <c r="BF1052" i="2"/>
  <c r="BE1052" i="2"/>
  <c r="BD1052" i="2"/>
  <c r="BC1052" i="2"/>
  <c r="BB1052" i="2"/>
  <c r="BA1052" i="2"/>
  <c r="AZ1052" i="2"/>
  <c r="AY1052" i="2"/>
  <c r="AX1052" i="2"/>
  <c r="AW1052" i="2"/>
  <c r="AV1052" i="2"/>
  <c r="AU1052" i="2"/>
  <c r="AT1052" i="2"/>
  <c r="AS1052" i="2"/>
  <c r="AR1052" i="2"/>
  <c r="AQ1052" i="2"/>
  <c r="AP1052" i="2"/>
  <c r="AN1052" i="2"/>
  <c r="BI1051" i="2"/>
  <c r="BH1051" i="2"/>
  <c r="BG1051" i="2"/>
  <c r="BF1051" i="2"/>
  <c r="BE1051" i="2"/>
  <c r="BD1051" i="2"/>
  <c r="BC1051" i="2"/>
  <c r="BB1051" i="2"/>
  <c r="BA1051" i="2"/>
  <c r="AZ1051" i="2"/>
  <c r="AY1051" i="2"/>
  <c r="AX1051" i="2"/>
  <c r="AW1051" i="2"/>
  <c r="AV1051" i="2"/>
  <c r="AU1051" i="2"/>
  <c r="AT1051" i="2"/>
  <c r="AS1051" i="2"/>
  <c r="AR1051" i="2"/>
  <c r="AQ1051" i="2"/>
  <c r="AP1051" i="2"/>
  <c r="AN1051" i="2"/>
  <c r="BI1050" i="2"/>
  <c r="BH1050" i="2"/>
  <c r="BG1050" i="2"/>
  <c r="BF1050" i="2"/>
  <c r="BE1050" i="2"/>
  <c r="BD1050" i="2"/>
  <c r="BC1050" i="2"/>
  <c r="BB1050" i="2"/>
  <c r="BA1050" i="2"/>
  <c r="AZ1050" i="2"/>
  <c r="AY1050" i="2"/>
  <c r="AX1050" i="2"/>
  <c r="AW1050" i="2"/>
  <c r="AV1050" i="2"/>
  <c r="AU1050" i="2"/>
  <c r="AT1050" i="2"/>
  <c r="AS1050" i="2"/>
  <c r="AR1050" i="2"/>
  <c r="AQ1050" i="2"/>
  <c r="AP1050" i="2"/>
  <c r="AN1050" i="2"/>
  <c r="BI1049" i="2"/>
  <c r="BH1049" i="2"/>
  <c r="BG1049" i="2"/>
  <c r="BF1049" i="2"/>
  <c r="BE1049" i="2"/>
  <c r="BD1049" i="2"/>
  <c r="BC1049" i="2"/>
  <c r="BB1049" i="2"/>
  <c r="BA1049" i="2"/>
  <c r="AZ1049" i="2"/>
  <c r="AY1049" i="2"/>
  <c r="AX1049" i="2"/>
  <c r="AW1049" i="2"/>
  <c r="AV1049" i="2"/>
  <c r="AU1049" i="2"/>
  <c r="AT1049" i="2"/>
  <c r="AS1049" i="2"/>
  <c r="AR1049" i="2"/>
  <c r="AQ1049" i="2"/>
  <c r="AP1049" i="2"/>
  <c r="AN1049" i="2"/>
  <c r="BI1048" i="2"/>
  <c r="BH1048" i="2"/>
  <c r="BG1048" i="2"/>
  <c r="BF1048" i="2"/>
  <c r="BE1048" i="2"/>
  <c r="BD1048" i="2"/>
  <c r="BC1048" i="2"/>
  <c r="BB1048" i="2"/>
  <c r="BA1048" i="2"/>
  <c r="AZ1048" i="2"/>
  <c r="AY1048" i="2"/>
  <c r="AX1048" i="2"/>
  <c r="AW1048" i="2"/>
  <c r="AV1048" i="2"/>
  <c r="AU1048" i="2"/>
  <c r="AT1048" i="2"/>
  <c r="AS1048" i="2"/>
  <c r="AR1048" i="2"/>
  <c r="AQ1048" i="2"/>
  <c r="AP1048" i="2"/>
  <c r="AN1048" i="2"/>
  <c r="BI1047" i="2"/>
  <c r="BH1047" i="2"/>
  <c r="BG1047" i="2"/>
  <c r="BF1047" i="2"/>
  <c r="BE1047" i="2"/>
  <c r="BD1047" i="2"/>
  <c r="BC1047" i="2"/>
  <c r="BB1047" i="2"/>
  <c r="BA1047" i="2"/>
  <c r="AZ1047" i="2"/>
  <c r="AY1047" i="2"/>
  <c r="AX1047" i="2"/>
  <c r="AW1047" i="2"/>
  <c r="AV1047" i="2"/>
  <c r="AU1047" i="2"/>
  <c r="AT1047" i="2"/>
  <c r="AS1047" i="2"/>
  <c r="AR1047" i="2"/>
  <c r="AQ1047" i="2"/>
  <c r="AP1047" i="2"/>
  <c r="AN1047" i="2"/>
  <c r="BI1046" i="2"/>
  <c r="BH1046" i="2"/>
  <c r="BG1046" i="2"/>
  <c r="BF1046" i="2"/>
  <c r="BE1046" i="2"/>
  <c r="BD1046" i="2"/>
  <c r="BC1046" i="2"/>
  <c r="BB1046" i="2"/>
  <c r="BA1046" i="2"/>
  <c r="AZ1046" i="2"/>
  <c r="AY1046" i="2"/>
  <c r="AX1046" i="2"/>
  <c r="AW1046" i="2"/>
  <c r="AV1046" i="2"/>
  <c r="AU1046" i="2"/>
  <c r="AT1046" i="2"/>
  <c r="AS1046" i="2"/>
  <c r="AR1046" i="2"/>
  <c r="AQ1046" i="2"/>
  <c r="AP1046" i="2"/>
  <c r="AN1046" i="2"/>
  <c r="BI1045" i="2"/>
  <c r="BH1045" i="2"/>
  <c r="BG1045" i="2"/>
  <c r="BF1045" i="2"/>
  <c r="BE1045" i="2"/>
  <c r="BD1045" i="2"/>
  <c r="BC1045" i="2"/>
  <c r="BB1045" i="2"/>
  <c r="BA1045" i="2"/>
  <c r="AZ1045" i="2"/>
  <c r="AY1045" i="2"/>
  <c r="AX1045" i="2"/>
  <c r="AW1045" i="2"/>
  <c r="AV1045" i="2"/>
  <c r="AU1045" i="2"/>
  <c r="AT1045" i="2"/>
  <c r="AS1045" i="2"/>
  <c r="AR1045" i="2"/>
  <c r="AQ1045" i="2"/>
  <c r="AP1045" i="2"/>
  <c r="AN1045" i="2"/>
  <c r="BI1044" i="2"/>
  <c r="BH1044" i="2"/>
  <c r="BG1044" i="2"/>
  <c r="BF1044" i="2"/>
  <c r="BE1044" i="2"/>
  <c r="BD1044" i="2"/>
  <c r="BC1044" i="2"/>
  <c r="BB1044" i="2"/>
  <c r="BA1044" i="2"/>
  <c r="AZ1044" i="2"/>
  <c r="AY1044" i="2"/>
  <c r="AX1044" i="2"/>
  <c r="AW1044" i="2"/>
  <c r="AV1044" i="2"/>
  <c r="AU1044" i="2"/>
  <c r="AT1044" i="2"/>
  <c r="AS1044" i="2"/>
  <c r="AR1044" i="2"/>
  <c r="AQ1044" i="2"/>
  <c r="AP1044" i="2"/>
  <c r="AN1044" i="2"/>
  <c r="BI1043" i="2"/>
  <c r="BH1043" i="2"/>
  <c r="BG1043" i="2"/>
  <c r="BF1043" i="2"/>
  <c r="BE1043" i="2"/>
  <c r="BD1043" i="2"/>
  <c r="BC1043" i="2"/>
  <c r="BB1043" i="2"/>
  <c r="BA1043" i="2"/>
  <c r="AZ1043" i="2"/>
  <c r="AY1043" i="2"/>
  <c r="AX1043" i="2"/>
  <c r="AW1043" i="2"/>
  <c r="AV1043" i="2"/>
  <c r="AU1043" i="2"/>
  <c r="AT1043" i="2"/>
  <c r="AS1043" i="2"/>
  <c r="AR1043" i="2"/>
  <c r="AQ1043" i="2"/>
  <c r="AP1043" i="2"/>
  <c r="AN1043" i="2"/>
  <c r="BI1042" i="2"/>
  <c r="BH1042" i="2"/>
  <c r="BG1042" i="2"/>
  <c r="BF1042" i="2"/>
  <c r="BE1042" i="2"/>
  <c r="BD1042" i="2"/>
  <c r="BC1042" i="2"/>
  <c r="BB1042" i="2"/>
  <c r="BA1042" i="2"/>
  <c r="AZ1042" i="2"/>
  <c r="AY1042" i="2"/>
  <c r="AX1042" i="2"/>
  <c r="AW1042" i="2"/>
  <c r="AV1042" i="2"/>
  <c r="AU1042" i="2"/>
  <c r="AT1042" i="2"/>
  <c r="AS1042" i="2"/>
  <c r="AR1042" i="2"/>
  <c r="AQ1042" i="2"/>
  <c r="AP1042" i="2"/>
  <c r="AN1042" i="2"/>
  <c r="BI1041" i="2"/>
  <c r="BH1041" i="2"/>
  <c r="BG1041" i="2"/>
  <c r="BF1041" i="2"/>
  <c r="BE1041" i="2"/>
  <c r="BD1041" i="2"/>
  <c r="BC1041" i="2"/>
  <c r="BB1041" i="2"/>
  <c r="BA1041" i="2"/>
  <c r="AZ1041" i="2"/>
  <c r="AY1041" i="2"/>
  <c r="AX1041" i="2"/>
  <c r="AW1041" i="2"/>
  <c r="AV1041" i="2"/>
  <c r="AU1041" i="2"/>
  <c r="AT1041" i="2"/>
  <c r="AS1041" i="2"/>
  <c r="AR1041" i="2"/>
  <c r="AQ1041" i="2"/>
  <c r="AP1041" i="2"/>
  <c r="AN1041" i="2"/>
  <c r="BI1040" i="2"/>
  <c r="BH1040" i="2"/>
  <c r="BG1040" i="2"/>
  <c r="BF1040" i="2"/>
  <c r="BE1040" i="2"/>
  <c r="BD1040" i="2"/>
  <c r="BC1040" i="2"/>
  <c r="BB1040" i="2"/>
  <c r="BA1040" i="2"/>
  <c r="AZ1040" i="2"/>
  <c r="AY1040" i="2"/>
  <c r="AX1040" i="2"/>
  <c r="AW1040" i="2"/>
  <c r="AV1040" i="2"/>
  <c r="AU1040" i="2"/>
  <c r="AT1040" i="2"/>
  <c r="AS1040" i="2"/>
  <c r="AR1040" i="2"/>
  <c r="AQ1040" i="2"/>
  <c r="AP1040" i="2"/>
  <c r="AN1040" i="2"/>
  <c r="BI1039" i="2"/>
  <c r="BH1039" i="2"/>
  <c r="BG1039" i="2"/>
  <c r="BF1039" i="2"/>
  <c r="BE1039" i="2"/>
  <c r="BD1039" i="2"/>
  <c r="BC1039" i="2"/>
  <c r="BB1039" i="2"/>
  <c r="BA1039" i="2"/>
  <c r="AZ1039" i="2"/>
  <c r="AY1039" i="2"/>
  <c r="AX1039" i="2"/>
  <c r="AW1039" i="2"/>
  <c r="AV1039" i="2"/>
  <c r="AU1039" i="2"/>
  <c r="AT1039" i="2"/>
  <c r="AS1039" i="2"/>
  <c r="AR1039" i="2"/>
  <c r="AQ1039" i="2"/>
  <c r="AP1039" i="2"/>
  <c r="AN1039" i="2"/>
  <c r="BI1038" i="2"/>
  <c r="BH1038" i="2"/>
  <c r="BG1038" i="2"/>
  <c r="BF1038" i="2"/>
  <c r="BE1038" i="2"/>
  <c r="BD1038" i="2"/>
  <c r="BC1038" i="2"/>
  <c r="BB1038" i="2"/>
  <c r="BA1038" i="2"/>
  <c r="AZ1038" i="2"/>
  <c r="AY1038" i="2"/>
  <c r="AX1038" i="2"/>
  <c r="AW1038" i="2"/>
  <c r="AV1038" i="2"/>
  <c r="AU1038" i="2"/>
  <c r="AT1038" i="2"/>
  <c r="AS1038" i="2"/>
  <c r="AR1038" i="2"/>
  <c r="AQ1038" i="2"/>
  <c r="AP1038" i="2"/>
  <c r="AN1038" i="2"/>
  <c r="BI1037" i="2"/>
  <c r="BH1037" i="2"/>
  <c r="BG1037" i="2"/>
  <c r="BF1037" i="2"/>
  <c r="BE1037" i="2"/>
  <c r="BD1037" i="2"/>
  <c r="BC1037" i="2"/>
  <c r="BB1037" i="2"/>
  <c r="BA1037" i="2"/>
  <c r="AZ1037" i="2"/>
  <c r="AY1037" i="2"/>
  <c r="AX1037" i="2"/>
  <c r="AW1037" i="2"/>
  <c r="AV1037" i="2"/>
  <c r="AU1037" i="2"/>
  <c r="AT1037" i="2"/>
  <c r="AS1037" i="2"/>
  <c r="AR1037" i="2"/>
  <c r="AQ1037" i="2"/>
  <c r="AP1037" i="2"/>
  <c r="AN1037" i="2"/>
  <c r="BI1036" i="2"/>
  <c r="BH1036" i="2"/>
  <c r="BG1036" i="2"/>
  <c r="BF1036" i="2"/>
  <c r="BE1036" i="2"/>
  <c r="BD1036" i="2"/>
  <c r="BC1036" i="2"/>
  <c r="BB1036" i="2"/>
  <c r="BA1036" i="2"/>
  <c r="AZ1036" i="2"/>
  <c r="AY1036" i="2"/>
  <c r="AX1036" i="2"/>
  <c r="AW1036" i="2"/>
  <c r="AV1036" i="2"/>
  <c r="AU1036" i="2"/>
  <c r="AT1036" i="2"/>
  <c r="AS1036" i="2"/>
  <c r="AR1036" i="2"/>
  <c r="AQ1036" i="2"/>
  <c r="AP1036" i="2"/>
  <c r="AN1036" i="2"/>
  <c r="BI1035" i="2"/>
  <c r="BH1035" i="2"/>
  <c r="BG1035" i="2"/>
  <c r="BF1035" i="2"/>
  <c r="BE1035" i="2"/>
  <c r="BD1035" i="2"/>
  <c r="BC1035" i="2"/>
  <c r="BB1035" i="2"/>
  <c r="BA1035" i="2"/>
  <c r="AZ1035" i="2"/>
  <c r="AY1035" i="2"/>
  <c r="AX1035" i="2"/>
  <c r="AW1035" i="2"/>
  <c r="AV1035" i="2"/>
  <c r="AU1035" i="2"/>
  <c r="AT1035" i="2"/>
  <c r="AS1035" i="2"/>
  <c r="AR1035" i="2"/>
  <c r="AQ1035" i="2"/>
  <c r="AP1035" i="2"/>
  <c r="AN1035" i="2"/>
  <c r="BI1034" i="2"/>
  <c r="BH1034" i="2"/>
  <c r="BG1034" i="2"/>
  <c r="BF1034" i="2"/>
  <c r="BE1034" i="2"/>
  <c r="BD1034" i="2"/>
  <c r="BC1034" i="2"/>
  <c r="BB1034" i="2"/>
  <c r="BA1034" i="2"/>
  <c r="AZ1034" i="2"/>
  <c r="AY1034" i="2"/>
  <c r="AX1034" i="2"/>
  <c r="AW1034" i="2"/>
  <c r="AV1034" i="2"/>
  <c r="AU1034" i="2"/>
  <c r="AT1034" i="2"/>
  <c r="AS1034" i="2"/>
  <c r="AR1034" i="2"/>
  <c r="AQ1034" i="2"/>
  <c r="AP1034" i="2"/>
  <c r="AN1034" i="2"/>
  <c r="BI1033" i="2"/>
  <c r="BH1033" i="2"/>
  <c r="BG1033" i="2"/>
  <c r="BF1033" i="2"/>
  <c r="BE1033" i="2"/>
  <c r="BD1033" i="2"/>
  <c r="BC1033" i="2"/>
  <c r="BB1033" i="2"/>
  <c r="BA1033" i="2"/>
  <c r="AZ1033" i="2"/>
  <c r="AY1033" i="2"/>
  <c r="AX1033" i="2"/>
  <c r="AW1033" i="2"/>
  <c r="AV1033" i="2"/>
  <c r="AU1033" i="2"/>
  <c r="AT1033" i="2"/>
  <c r="AS1033" i="2"/>
  <c r="AR1033" i="2"/>
  <c r="AQ1033" i="2"/>
  <c r="AP1033" i="2"/>
  <c r="AN1033" i="2"/>
  <c r="BI1032" i="2"/>
  <c r="BH1032" i="2"/>
  <c r="BG1032" i="2"/>
  <c r="BF1032" i="2"/>
  <c r="BE1032" i="2"/>
  <c r="BD1032" i="2"/>
  <c r="BC1032" i="2"/>
  <c r="BB1032" i="2"/>
  <c r="BA1032" i="2"/>
  <c r="AZ1032" i="2"/>
  <c r="AY1032" i="2"/>
  <c r="AX1032" i="2"/>
  <c r="AW1032" i="2"/>
  <c r="AV1032" i="2"/>
  <c r="AU1032" i="2"/>
  <c r="AT1032" i="2"/>
  <c r="AS1032" i="2"/>
  <c r="AR1032" i="2"/>
  <c r="AQ1032" i="2"/>
  <c r="AP1032" i="2"/>
  <c r="AN1032" i="2"/>
  <c r="BI1031" i="2"/>
  <c r="BH1031" i="2"/>
  <c r="BG1031" i="2"/>
  <c r="BF1031" i="2"/>
  <c r="BE1031" i="2"/>
  <c r="BD1031" i="2"/>
  <c r="BC1031" i="2"/>
  <c r="BB1031" i="2"/>
  <c r="BA1031" i="2"/>
  <c r="AZ1031" i="2"/>
  <c r="AY1031" i="2"/>
  <c r="AX1031" i="2"/>
  <c r="AW1031" i="2"/>
  <c r="AV1031" i="2"/>
  <c r="AU1031" i="2"/>
  <c r="AT1031" i="2"/>
  <c r="AS1031" i="2"/>
  <c r="AR1031" i="2"/>
  <c r="AQ1031" i="2"/>
  <c r="AP1031" i="2"/>
  <c r="AN1031" i="2"/>
  <c r="BI1030" i="2"/>
  <c r="BH1030" i="2"/>
  <c r="BG1030" i="2"/>
  <c r="BF1030" i="2"/>
  <c r="BE1030" i="2"/>
  <c r="BD1030" i="2"/>
  <c r="BC1030" i="2"/>
  <c r="BB1030" i="2"/>
  <c r="BA1030" i="2"/>
  <c r="AZ1030" i="2"/>
  <c r="AY1030" i="2"/>
  <c r="AX1030" i="2"/>
  <c r="AW1030" i="2"/>
  <c r="AV1030" i="2"/>
  <c r="AU1030" i="2"/>
  <c r="AT1030" i="2"/>
  <c r="AS1030" i="2"/>
  <c r="AR1030" i="2"/>
  <c r="AQ1030" i="2"/>
  <c r="AP1030" i="2"/>
  <c r="AN1030" i="2"/>
  <c r="BI1029" i="2"/>
  <c r="BH1029" i="2"/>
  <c r="BG1029" i="2"/>
  <c r="BF1029" i="2"/>
  <c r="BE1029" i="2"/>
  <c r="BD1029" i="2"/>
  <c r="BC1029" i="2"/>
  <c r="BB1029" i="2"/>
  <c r="BA1029" i="2"/>
  <c r="AZ1029" i="2"/>
  <c r="AY1029" i="2"/>
  <c r="AX1029" i="2"/>
  <c r="AW1029" i="2"/>
  <c r="AV1029" i="2"/>
  <c r="AU1029" i="2"/>
  <c r="AT1029" i="2"/>
  <c r="AS1029" i="2"/>
  <c r="AR1029" i="2"/>
  <c r="AQ1029" i="2"/>
  <c r="AP1029" i="2"/>
  <c r="AN1029" i="2"/>
  <c r="BI1028" i="2"/>
  <c r="BH1028" i="2"/>
  <c r="BG1028" i="2"/>
  <c r="BF1028" i="2"/>
  <c r="BE1028" i="2"/>
  <c r="BD1028" i="2"/>
  <c r="BC1028" i="2"/>
  <c r="BB1028" i="2"/>
  <c r="BA1028" i="2"/>
  <c r="AZ1028" i="2"/>
  <c r="AY1028" i="2"/>
  <c r="AX1028" i="2"/>
  <c r="AW1028" i="2"/>
  <c r="AV1028" i="2"/>
  <c r="AU1028" i="2"/>
  <c r="AT1028" i="2"/>
  <c r="AS1028" i="2"/>
  <c r="AR1028" i="2"/>
  <c r="AQ1028" i="2"/>
  <c r="AP1028" i="2"/>
  <c r="AN1028" i="2"/>
  <c r="BI1027" i="2"/>
  <c r="BH1027" i="2"/>
  <c r="BG1027" i="2"/>
  <c r="BF1027" i="2"/>
  <c r="BE1027" i="2"/>
  <c r="BD1027" i="2"/>
  <c r="BC1027" i="2"/>
  <c r="BB1027" i="2"/>
  <c r="BA1027" i="2"/>
  <c r="AZ1027" i="2"/>
  <c r="AY1027" i="2"/>
  <c r="AX1027" i="2"/>
  <c r="AW1027" i="2"/>
  <c r="AV1027" i="2"/>
  <c r="AU1027" i="2"/>
  <c r="AT1027" i="2"/>
  <c r="AS1027" i="2"/>
  <c r="AR1027" i="2"/>
  <c r="AQ1027" i="2"/>
  <c r="AP1027" i="2"/>
  <c r="AN1027" i="2"/>
  <c r="BI1026" i="2"/>
  <c r="BH1026" i="2"/>
  <c r="BG1026" i="2"/>
  <c r="BF1026" i="2"/>
  <c r="BE1026" i="2"/>
  <c r="BD1026" i="2"/>
  <c r="BC1026" i="2"/>
  <c r="BB1026" i="2"/>
  <c r="BA1026" i="2"/>
  <c r="AZ1026" i="2"/>
  <c r="AY1026" i="2"/>
  <c r="AX1026" i="2"/>
  <c r="AW1026" i="2"/>
  <c r="AV1026" i="2"/>
  <c r="AU1026" i="2"/>
  <c r="AT1026" i="2"/>
  <c r="AS1026" i="2"/>
  <c r="AR1026" i="2"/>
  <c r="AQ1026" i="2"/>
  <c r="AP1026" i="2"/>
  <c r="AN1026" i="2"/>
  <c r="BI1025" i="2"/>
  <c r="BH1025" i="2"/>
  <c r="BG1025" i="2"/>
  <c r="BF1025" i="2"/>
  <c r="BE1025" i="2"/>
  <c r="BD1025" i="2"/>
  <c r="BC1025" i="2"/>
  <c r="BB1025" i="2"/>
  <c r="BA1025" i="2"/>
  <c r="AZ1025" i="2"/>
  <c r="AY1025" i="2"/>
  <c r="AX1025" i="2"/>
  <c r="AW1025" i="2"/>
  <c r="AV1025" i="2"/>
  <c r="AU1025" i="2"/>
  <c r="AT1025" i="2"/>
  <c r="AS1025" i="2"/>
  <c r="AR1025" i="2"/>
  <c r="AQ1025" i="2"/>
  <c r="AP1025" i="2"/>
  <c r="AN1025" i="2"/>
  <c r="BI1024" i="2"/>
  <c r="BH1024" i="2"/>
  <c r="BG1024" i="2"/>
  <c r="BF1024" i="2"/>
  <c r="BE1024" i="2"/>
  <c r="BD1024" i="2"/>
  <c r="BC1024" i="2"/>
  <c r="BB1024" i="2"/>
  <c r="BA1024" i="2"/>
  <c r="AZ1024" i="2"/>
  <c r="AY1024" i="2"/>
  <c r="AX1024" i="2"/>
  <c r="AW1024" i="2"/>
  <c r="AV1024" i="2"/>
  <c r="AU1024" i="2"/>
  <c r="AT1024" i="2"/>
  <c r="AS1024" i="2"/>
  <c r="AR1024" i="2"/>
  <c r="AQ1024" i="2"/>
  <c r="AP1024" i="2"/>
  <c r="AN1024" i="2"/>
  <c r="BI1023" i="2"/>
  <c r="BH1023" i="2"/>
  <c r="BG1023" i="2"/>
  <c r="BF1023" i="2"/>
  <c r="BE1023" i="2"/>
  <c r="BD1023" i="2"/>
  <c r="BC1023" i="2"/>
  <c r="BB1023" i="2"/>
  <c r="BA1023" i="2"/>
  <c r="AZ1023" i="2"/>
  <c r="AY1023" i="2"/>
  <c r="AX1023" i="2"/>
  <c r="AW1023" i="2"/>
  <c r="AV1023" i="2"/>
  <c r="AU1023" i="2"/>
  <c r="AT1023" i="2"/>
  <c r="AS1023" i="2"/>
  <c r="AR1023" i="2"/>
  <c r="AQ1023" i="2"/>
  <c r="AP1023" i="2"/>
  <c r="AN1023" i="2"/>
  <c r="BI1022" i="2"/>
  <c r="BH1022" i="2"/>
  <c r="BG1022" i="2"/>
  <c r="BF1022" i="2"/>
  <c r="BE1022" i="2"/>
  <c r="BD1022" i="2"/>
  <c r="BC1022" i="2"/>
  <c r="BB1022" i="2"/>
  <c r="BA1022" i="2"/>
  <c r="AZ1022" i="2"/>
  <c r="AY1022" i="2"/>
  <c r="AX1022" i="2"/>
  <c r="AW1022" i="2"/>
  <c r="AV1022" i="2"/>
  <c r="AU1022" i="2"/>
  <c r="AT1022" i="2"/>
  <c r="AS1022" i="2"/>
  <c r="AR1022" i="2"/>
  <c r="AQ1022" i="2"/>
  <c r="AP1022" i="2"/>
  <c r="AN1022" i="2"/>
  <c r="BI1021" i="2"/>
  <c r="BH1021" i="2"/>
  <c r="BG1021" i="2"/>
  <c r="BF1021" i="2"/>
  <c r="BE1021" i="2"/>
  <c r="BD1021" i="2"/>
  <c r="BC1021" i="2"/>
  <c r="BB1021" i="2"/>
  <c r="BA1021" i="2"/>
  <c r="AZ1021" i="2"/>
  <c r="AY1021" i="2"/>
  <c r="AX1021" i="2"/>
  <c r="AW1021" i="2"/>
  <c r="AV1021" i="2"/>
  <c r="AU1021" i="2"/>
  <c r="AT1021" i="2"/>
  <c r="AS1021" i="2"/>
  <c r="AR1021" i="2"/>
  <c r="AQ1021" i="2"/>
  <c r="AP1021" i="2"/>
  <c r="AN1021" i="2"/>
  <c r="BI1020" i="2"/>
  <c r="BH1020" i="2"/>
  <c r="BG1020" i="2"/>
  <c r="BF1020" i="2"/>
  <c r="BE1020" i="2"/>
  <c r="BD1020" i="2"/>
  <c r="BC1020" i="2"/>
  <c r="BB1020" i="2"/>
  <c r="BA1020" i="2"/>
  <c r="AZ1020" i="2"/>
  <c r="AY1020" i="2"/>
  <c r="AX1020" i="2"/>
  <c r="AW1020" i="2"/>
  <c r="AV1020" i="2"/>
  <c r="AU1020" i="2"/>
  <c r="AT1020" i="2"/>
  <c r="AS1020" i="2"/>
  <c r="AR1020" i="2"/>
  <c r="AQ1020" i="2"/>
  <c r="AP1020" i="2"/>
  <c r="AN1020" i="2"/>
  <c r="BI1019" i="2"/>
  <c r="BH1019" i="2"/>
  <c r="BG1019" i="2"/>
  <c r="BF1019" i="2"/>
  <c r="BE1019" i="2"/>
  <c r="BD1019" i="2"/>
  <c r="BC1019" i="2"/>
  <c r="BB1019" i="2"/>
  <c r="BA1019" i="2"/>
  <c r="AZ1019" i="2"/>
  <c r="AY1019" i="2"/>
  <c r="AX1019" i="2"/>
  <c r="AW1019" i="2"/>
  <c r="AV1019" i="2"/>
  <c r="AU1019" i="2"/>
  <c r="AT1019" i="2"/>
  <c r="AS1019" i="2"/>
  <c r="AR1019" i="2"/>
  <c r="AQ1019" i="2"/>
  <c r="AP1019" i="2"/>
  <c r="AN1019" i="2"/>
  <c r="BI1018" i="2"/>
  <c r="BH1018" i="2"/>
  <c r="BG1018" i="2"/>
  <c r="BF1018" i="2"/>
  <c r="BE1018" i="2"/>
  <c r="BD1018" i="2"/>
  <c r="BC1018" i="2"/>
  <c r="BB1018" i="2"/>
  <c r="BA1018" i="2"/>
  <c r="AZ1018" i="2"/>
  <c r="AY1018" i="2"/>
  <c r="AX1018" i="2"/>
  <c r="AW1018" i="2"/>
  <c r="AV1018" i="2"/>
  <c r="AU1018" i="2"/>
  <c r="AT1018" i="2"/>
  <c r="AS1018" i="2"/>
  <c r="AR1018" i="2"/>
  <c r="AQ1018" i="2"/>
  <c r="AP1018" i="2"/>
  <c r="AN1018" i="2"/>
  <c r="BI1017" i="2"/>
  <c r="BH1017" i="2"/>
  <c r="BG1017" i="2"/>
  <c r="BF1017" i="2"/>
  <c r="BE1017" i="2"/>
  <c r="BD1017" i="2"/>
  <c r="BC1017" i="2"/>
  <c r="BB1017" i="2"/>
  <c r="BA1017" i="2"/>
  <c r="AZ1017" i="2"/>
  <c r="AY1017" i="2"/>
  <c r="AX1017" i="2"/>
  <c r="AW1017" i="2"/>
  <c r="AV1017" i="2"/>
  <c r="AU1017" i="2"/>
  <c r="AT1017" i="2"/>
  <c r="AS1017" i="2"/>
  <c r="AR1017" i="2"/>
  <c r="AQ1017" i="2"/>
  <c r="AP1017" i="2"/>
  <c r="AN1017" i="2"/>
  <c r="BI1016" i="2"/>
  <c r="BH1016" i="2"/>
  <c r="BG1016" i="2"/>
  <c r="BF1016" i="2"/>
  <c r="BE1016" i="2"/>
  <c r="BD1016" i="2"/>
  <c r="BC1016" i="2"/>
  <c r="BB1016" i="2"/>
  <c r="BA1016" i="2"/>
  <c r="AZ1016" i="2"/>
  <c r="AY1016" i="2"/>
  <c r="AX1016" i="2"/>
  <c r="AW1016" i="2"/>
  <c r="AV1016" i="2"/>
  <c r="AU1016" i="2"/>
  <c r="AT1016" i="2"/>
  <c r="AS1016" i="2"/>
  <c r="AR1016" i="2"/>
  <c r="AQ1016" i="2"/>
  <c r="AP1016" i="2"/>
  <c r="AN1016" i="2"/>
  <c r="BI1015" i="2"/>
  <c r="BH1015" i="2"/>
  <c r="BG1015" i="2"/>
  <c r="BF1015" i="2"/>
  <c r="BE1015" i="2"/>
  <c r="BD1015" i="2"/>
  <c r="BC1015" i="2"/>
  <c r="BB1015" i="2"/>
  <c r="BA1015" i="2"/>
  <c r="AZ1015" i="2"/>
  <c r="AY1015" i="2"/>
  <c r="AX1015" i="2"/>
  <c r="AW1015" i="2"/>
  <c r="AV1015" i="2"/>
  <c r="AU1015" i="2"/>
  <c r="AT1015" i="2"/>
  <c r="AS1015" i="2"/>
  <c r="AR1015" i="2"/>
  <c r="AQ1015" i="2"/>
  <c r="AP1015" i="2"/>
  <c r="AN1015" i="2"/>
  <c r="BI1014" i="2"/>
  <c r="BH1014" i="2"/>
  <c r="BG1014" i="2"/>
  <c r="BF1014" i="2"/>
  <c r="BE1014" i="2"/>
  <c r="BD1014" i="2"/>
  <c r="BC1014" i="2"/>
  <c r="BB1014" i="2"/>
  <c r="BA1014" i="2"/>
  <c r="AZ1014" i="2"/>
  <c r="AY1014" i="2"/>
  <c r="AX1014" i="2"/>
  <c r="AW1014" i="2"/>
  <c r="AV1014" i="2"/>
  <c r="AU1014" i="2"/>
  <c r="AT1014" i="2"/>
  <c r="AS1014" i="2"/>
  <c r="AR1014" i="2"/>
  <c r="AQ1014" i="2"/>
  <c r="AP1014" i="2"/>
  <c r="AN1014" i="2"/>
  <c r="BI1013" i="2"/>
  <c r="BH1013" i="2"/>
  <c r="BG1013" i="2"/>
  <c r="BF1013" i="2"/>
  <c r="BE1013" i="2"/>
  <c r="BD1013" i="2"/>
  <c r="BC1013" i="2"/>
  <c r="BB1013" i="2"/>
  <c r="BA1013" i="2"/>
  <c r="AZ1013" i="2"/>
  <c r="AY1013" i="2"/>
  <c r="AX1013" i="2"/>
  <c r="AW1013" i="2"/>
  <c r="AV1013" i="2"/>
  <c r="AU1013" i="2"/>
  <c r="AT1013" i="2"/>
  <c r="AS1013" i="2"/>
  <c r="AR1013" i="2"/>
  <c r="AQ1013" i="2"/>
  <c r="AP1013" i="2"/>
  <c r="AN1013" i="2"/>
  <c r="BI1012" i="2"/>
  <c r="BH1012" i="2"/>
  <c r="BG1012" i="2"/>
  <c r="BF1012" i="2"/>
  <c r="BE1012" i="2"/>
  <c r="BD1012" i="2"/>
  <c r="BC1012" i="2"/>
  <c r="BB1012" i="2"/>
  <c r="BA1012" i="2"/>
  <c r="AZ1012" i="2"/>
  <c r="AY1012" i="2"/>
  <c r="AX1012" i="2"/>
  <c r="AW1012" i="2"/>
  <c r="AV1012" i="2"/>
  <c r="AU1012" i="2"/>
  <c r="AT1012" i="2"/>
  <c r="AS1012" i="2"/>
  <c r="AR1012" i="2"/>
  <c r="AQ1012" i="2"/>
  <c r="AP1012" i="2"/>
  <c r="AN1012" i="2"/>
  <c r="BI1011" i="2"/>
  <c r="BH1011" i="2"/>
  <c r="BG1011" i="2"/>
  <c r="BF1011" i="2"/>
  <c r="BE1011" i="2"/>
  <c r="BD1011" i="2"/>
  <c r="BC1011" i="2"/>
  <c r="BB1011" i="2"/>
  <c r="BA1011" i="2"/>
  <c r="AZ1011" i="2"/>
  <c r="AY1011" i="2"/>
  <c r="AX1011" i="2"/>
  <c r="AW1011" i="2"/>
  <c r="AV1011" i="2"/>
  <c r="AU1011" i="2"/>
  <c r="AT1011" i="2"/>
  <c r="AS1011" i="2"/>
  <c r="AR1011" i="2"/>
  <c r="AQ1011" i="2"/>
  <c r="AP1011" i="2"/>
  <c r="AN1011" i="2"/>
  <c r="BI1010" i="2"/>
  <c r="BH1010" i="2"/>
  <c r="BG1010" i="2"/>
  <c r="BF1010" i="2"/>
  <c r="BE1010" i="2"/>
  <c r="BD1010" i="2"/>
  <c r="BC1010" i="2"/>
  <c r="BB1010" i="2"/>
  <c r="BA1010" i="2"/>
  <c r="AZ1010" i="2"/>
  <c r="AY1010" i="2"/>
  <c r="AX1010" i="2"/>
  <c r="AW1010" i="2"/>
  <c r="AV1010" i="2"/>
  <c r="AU1010" i="2"/>
  <c r="AT1010" i="2"/>
  <c r="AS1010" i="2"/>
  <c r="AR1010" i="2"/>
  <c r="AQ1010" i="2"/>
  <c r="AP1010" i="2"/>
  <c r="AN1010" i="2"/>
  <c r="BI1009" i="2"/>
  <c r="BH1009" i="2"/>
  <c r="BG1009" i="2"/>
  <c r="BF1009" i="2"/>
  <c r="BE1009" i="2"/>
  <c r="BD1009" i="2"/>
  <c r="BC1009" i="2"/>
  <c r="BB1009" i="2"/>
  <c r="BA1009" i="2"/>
  <c r="AZ1009" i="2"/>
  <c r="AY1009" i="2"/>
  <c r="AX1009" i="2"/>
  <c r="AW1009" i="2"/>
  <c r="AV1009" i="2"/>
  <c r="AU1009" i="2"/>
  <c r="AT1009" i="2"/>
  <c r="AS1009" i="2"/>
  <c r="AR1009" i="2"/>
  <c r="AQ1009" i="2"/>
  <c r="AP1009" i="2"/>
  <c r="AN1009" i="2"/>
  <c r="BI1008" i="2"/>
  <c r="BH1008" i="2"/>
  <c r="BG1008" i="2"/>
  <c r="BF1008" i="2"/>
  <c r="BE1008" i="2"/>
  <c r="BD1008" i="2"/>
  <c r="BC1008" i="2"/>
  <c r="BB1008" i="2"/>
  <c r="BA1008" i="2"/>
  <c r="AZ1008" i="2"/>
  <c r="AY1008" i="2"/>
  <c r="AX1008" i="2"/>
  <c r="AW1008" i="2"/>
  <c r="AV1008" i="2"/>
  <c r="AU1008" i="2"/>
  <c r="AT1008" i="2"/>
  <c r="AS1008" i="2"/>
  <c r="AR1008" i="2"/>
  <c r="AQ1008" i="2"/>
  <c r="AP1008" i="2"/>
  <c r="AN1008" i="2"/>
  <c r="BI1007" i="2"/>
  <c r="BH1007" i="2"/>
  <c r="BG1007" i="2"/>
  <c r="BF1007" i="2"/>
  <c r="BE1007" i="2"/>
  <c r="BD1007" i="2"/>
  <c r="BC1007" i="2"/>
  <c r="BB1007" i="2"/>
  <c r="BA1007" i="2"/>
  <c r="AZ1007" i="2"/>
  <c r="AY1007" i="2"/>
  <c r="AX1007" i="2"/>
  <c r="AW1007" i="2"/>
  <c r="AV1007" i="2"/>
  <c r="AU1007" i="2"/>
  <c r="AT1007" i="2"/>
  <c r="AS1007" i="2"/>
  <c r="AR1007" i="2"/>
  <c r="AQ1007" i="2"/>
  <c r="AP1007" i="2"/>
  <c r="AN1007" i="2"/>
  <c r="BI1006" i="2"/>
  <c r="BH1006" i="2"/>
  <c r="BG1006" i="2"/>
  <c r="BF1006" i="2"/>
  <c r="BE1006" i="2"/>
  <c r="BD1006" i="2"/>
  <c r="BC1006" i="2"/>
  <c r="BB1006" i="2"/>
  <c r="BA1006" i="2"/>
  <c r="AZ1006" i="2"/>
  <c r="AY1006" i="2"/>
  <c r="AX1006" i="2"/>
  <c r="AW1006" i="2"/>
  <c r="AV1006" i="2"/>
  <c r="AU1006" i="2"/>
  <c r="AT1006" i="2"/>
  <c r="AS1006" i="2"/>
  <c r="AR1006" i="2"/>
  <c r="AQ1006" i="2"/>
  <c r="AP1006" i="2"/>
  <c r="AN1006" i="2"/>
  <c r="BI1005" i="2"/>
  <c r="BH1005" i="2"/>
  <c r="BG1005" i="2"/>
  <c r="BF1005" i="2"/>
  <c r="BE1005" i="2"/>
  <c r="BD1005" i="2"/>
  <c r="BC1005" i="2"/>
  <c r="BB1005" i="2"/>
  <c r="BA1005" i="2"/>
  <c r="AZ1005" i="2"/>
  <c r="AY1005" i="2"/>
  <c r="AX1005" i="2"/>
  <c r="AW1005" i="2"/>
  <c r="AV1005" i="2"/>
  <c r="AU1005" i="2"/>
  <c r="AT1005" i="2"/>
  <c r="AS1005" i="2"/>
  <c r="AR1005" i="2"/>
  <c r="AQ1005" i="2"/>
  <c r="AP1005" i="2"/>
  <c r="AN1005" i="2"/>
  <c r="BI1004" i="2"/>
  <c r="BH1004" i="2"/>
  <c r="BG1004" i="2"/>
  <c r="BF1004" i="2"/>
  <c r="BE1004" i="2"/>
  <c r="BD1004" i="2"/>
  <c r="BC1004" i="2"/>
  <c r="BB1004" i="2"/>
  <c r="BA1004" i="2"/>
  <c r="AZ1004" i="2"/>
  <c r="AY1004" i="2"/>
  <c r="AX1004" i="2"/>
  <c r="AW1004" i="2"/>
  <c r="AV1004" i="2"/>
  <c r="AU1004" i="2"/>
  <c r="AT1004" i="2"/>
  <c r="AS1004" i="2"/>
  <c r="AR1004" i="2"/>
  <c r="AQ1004" i="2"/>
  <c r="AP1004" i="2"/>
  <c r="AN1004" i="2"/>
  <c r="BI1003" i="2"/>
  <c r="BH1003" i="2"/>
  <c r="BG1003" i="2"/>
  <c r="BF1003" i="2"/>
  <c r="BE1003" i="2"/>
  <c r="BD1003" i="2"/>
  <c r="BC1003" i="2"/>
  <c r="BB1003" i="2"/>
  <c r="BA1003" i="2"/>
  <c r="AZ1003" i="2"/>
  <c r="AY1003" i="2"/>
  <c r="AX1003" i="2"/>
  <c r="AW1003" i="2"/>
  <c r="AV1003" i="2"/>
  <c r="AU1003" i="2"/>
  <c r="AT1003" i="2"/>
  <c r="AS1003" i="2"/>
  <c r="AR1003" i="2"/>
  <c r="AQ1003" i="2"/>
  <c r="AP1003" i="2"/>
  <c r="AN1003" i="2"/>
  <c r="BI1002" i="2"/>
  <c r="BH1002" i="2"/>
  <c r="BG1002" i="2"/>
  <c r="BF1002" i="2"/>
  <c r="BE1002" i="2"/>
  <c r="BD1002" i="2"/>
  <c r="BC1002" i="2"/>
  <c r="BB1002" i="2"/>
  <c r="BA1002" i="2"/>
  <c r="AZ1002" i="2"/>
  <c r="AY1002" i="2"/>
  <c r="AX1002" i="2"/>
  <c r="AW1002" i="2"/>
  <c r="AV1002" i="2"/>
  <c r="AU1002" i="2"/>
  <c r="AT1002" i="2"/>
  <c r="AS1002" i="2"/>
  <c r="AR1002" i="2"/>
  <c r="AQ1002" i="2"/>
  <c r="AP1002" i="2"/>
  <c r="AN1002" i="2"/>
  <c r="BI1001" i="2"/>
  <c r="BH1001" i="2"/>
  <c r="BG1001" i="2"/>
  <c r="BF1001" i="2"/>
  <c r="BE1001" i="2"/>
  <c r="BD1001" i="2"/>
  <c r="BC1001" i="2"/>
  <c r="BB1001" i="2"/>
  <c r="BA1001" i="2"/>
  <c r="AZ1001" i="2"/>
  <c r="AY1001" i="2"/>
  <c r="AX1001" i="2"/>
  <c r="AW1001" i="2"/>
  <c r="AV1001" i="2"/>
  <c r="AU1001" i="2"/>
  <c r="AT1001" i="2"/>
  <c r="AS1001" i="2"/>
  <c r="AR1001" i="2"/>
  <c r="AQ1001" i="2"/>
  <c r="AP1001" i="2"/>
  <c r="AN1001" i="2"/>
  <c r="BI1000" i="2"/>
  <c r="BH1000" i="2"/>
  <c r="BG1000" i="2"/>
  <c r="BF1000" i="2"/>
  <c r="BE1000" i="2"/>
  <c r="BD1000" i="2"/>
  <c r="BC1000" i="2"/>
  <c r="BB1000" i="2"/>
  <c r="BA1000" i="2"/>
  <c r="AZ1000" i="2"/>
  <c r="AY1000" i="2"/>
  <c r="AX1000" i="2"/>
  <c r="AW1000" i="2"/>
  <c r="AV1000" i="2"/>
  <c r="AU1000" i="2"/>
  <c r="AT1000" i="2"/>
  <c r="AS1000" i="2"/>
  <c r="AR1000" i="2"/>
  <c r="AQ1000" i="2"/>
  <c r="AP1000" i="2"/>
  <c r="AN1000" i="2"/>
  <c r="BI999" i="2"/>
  <c r="BH999" i="2"/>
  <c r="BG999" i="2"/>
  <c r="BF999" i="2"/>
  <c r="BE999" i="2"/>
  <c r="BD999" i="2"/>
  <c r="BC999" i="2"/>
  <c r="BB999" i="2"/>
  <c r="BA999" i="2"/>
  <c r="AZ999" i="2"/>
  <c r="AY999" i="2"/>
  <c r="AX999" i="2"/>
  <c r="AW999" i="2"/>
  <c r="AV999" i="2"/>
  <c r="AU999" i="2"/>
  <c r="AT999" i="2"/>
  <c r="AS999" i="2"/>
  <c r="AR999" i="2"/>
  <c r="AQ999" i="2"/>
  <c r="AP999" i="2"/>
  <c r="AN999" i="2"/>
  <c r="BI998" i="2"/>
  <c r="BH998" i="2"/>
  <c r="BG998" i="2"/>
  <c r="BF998" i="2"/>
  <c r="BE998" i="2"/>
  <c r="BD998" i="2"/>
  <c r="BC998" i="2"/>
  <c r="BB998" i="2"/>
  <c r="BA998" i="2"/>
  <c r="AZ998" i="2"/>
  <c r="AY998" i="2"/>
  <c r="AX998" i="2"/>
  <c r="AW998" i="2"/>
  <c r="AV998" i="2"/>
  <c r="AU998" i="2"/>
  <c r="AT998" i="2"/>
  <c r="AS998" i="2"/>
  <c r="AR998" i="2"/>
  <c r="AQ998" i="2"/>
  <c r="AP998" i="2"/>
  <c r="AN998" i="2"/>
  <c r="BI997" i="2"/>
  <c r="BH997" i="2"/>
  <c r="BG997" i="2"/>
  <c r="BF997" i="2"/>
  <c r="BE997" i="2"/>
  <c r="BD997" i="2"/>
  <c r="BC997" i="2"/>
  <c r="BB997" i="2"/>
  <c r="BA997" i="2"/>
  <c r="AZ997" i="2"/>
  <c r="AY997" i="2"/>
  <c r="AX997" i="2"/>
  <c r="AW997" i="2"/>
  <c r="AV997" i="2"/>
  <c r="AU997" i="2"/>
  <c r="AT997" i="2"/>
  <c r="AS997" i="2"/>
  <c r="AR997" i="2"/>
  <c r="AQ997" i="2"/>
  <c r="AP997" i="2"/>
  <c r="AN997" i="2"/>
  <c r="BI996" i="2"/>
  <c r="BH996" i="2"/>
  <c r="BG996" i="2"/>
  <c r="BF996" i="2"/>
  <c r="BE996" i="2"/>
  <c r="BD996" i="2"/>
  <c r="BC996" i="2"/>
  <c r="BB996" i="2"/>
  <c r="BA996" i="2"/>
  <c r="AZ996" i="2"/>
  <c r="AY996" i="2"/>
  <c r="AX996" i="2"/>
  <c r="AW996" i="2"/>
  <c r="AV996" i="2"/>
  <c r="AU996" i="2"/>
  <c r="AT996" i="2"/>
  <c r="AS996" i="2"/>
  <c r="AR996" i="2"/>
  <c r="AQ996" i="2"/>
  <c r="AP996" i="2"/>
  <c r="AN996" i="2"/>
  <c r="BI995" i="2"/>
  <c r="BH995" i="2"/>
  <c r="BG995" i="2"/>
  <c r="BF995" i="2"/>
  <c r="BE995" i="2"/>
  <c r="BD995" i="2"/>
  <c r="BC995" i="2"/>
  <c r="BB995" i="2"/>
  <c r="BA995" i="2"/>
  <c r="AZ995" i="2"/>
  <c r="AY995" i="2"/>
  <c r="AX995" i="2"/>
  <c r="AW995" i="2"/>
  <c r="AV995" i="2"/>
  <c r="AU995" i="2"/>
  <c r="AT995" i="2"/>
  <c r="AS995" i="2"/>
  <c r="AR995" i="2"/>
  <c r="AQ995" i="2"/>
  <c r="AP995" i="2"/>
  <c r="AN995" i="2"/>
  <c r="BI994" i="2"/>
  <c r="BH994" i="2"/>
  <c r="BG994" i="2"/>
  <c r="BF994" i="2"/>
  <c r="BE994" i="2"/>
  <c r="BD994" i="2"/>
  <c r="BC994" i="2"/>
  <c r="BB994" i="2"/>
  <c r="BA994" i="2"/>
  <c r="AZ994" i="2"/>
  <c r="AY994" i="2"/>
  <c r="AX994" i="2"/>
  <c r="AW994" i="2"/>
  <c r="AV994" i="2"/>
  <c r="AU994" i="2"/>
  <c r="AT994" i="2"/>
  <c r="AS994" i="2"/>
  <c r="AR994" i="2"/>
  <c r="AQ994" i="2"/>
  <c r="AP994" i="2"/>
  <c r="AN994" i="2"/>
  <c r="BI993" i="2"/>
  <c r="BH993" i="2"/>
  <c r="BG993" i="2"/>
  <c r="BF993" i="2"/>
  <c r="BE993" i="2"/>
  <c r="BD993" i="2"/>
  <c r="BC993" i="2"/>
  <c r="BB993" i="2"/>
  <c r="BA993" i="2"/>
  <c r="AZ993" i="2"/>
  <c r="AY993" i="2"/>
  <c r="AX993" i="2"/>
  <c r="AW993" i="2"/>
  <c r="AV993" i="2"/>
  <c r="AU993" i="2"/>
  <c r="AT993" i="2"/>
  <c r="AS993" i="2"/>
  <c r="AR993" i="2"/>
  <c r="AQ993" i="2"/>
  <c r="AP993" i="2"/>
  <c r="AN993" i="2"/>
  <c r="BI992" i="2"/>
  <c r="BH992" i="2"/>
  <c r="BG992" i="2"/>
  <c r="BF992" i="2"/>
  <c r="BE992" i="2"/>
  <c r="BD992" i="2"/>
  <c r="BC992" i="2"/>
  <c r="BB992" i="2"/>
  <c r="BA992" i="2"/>
  <c r="AZ992" i="2"/>
  <c r="AY992" i="2"/>
  <c r="AX992" i="2"/>
  <c r="AW992" i="2"/>
  <c r="AV992" i="2"/>
  <c r="AU992" i="2"/>
  <c r="AT992" i="2"/>
  <c r="AS992" i="2"/>
  <c r="AR992" i="2"/>
  <c r="AQ992" i="2"/>
  <c r="AP992" i="2"/>
  <c r="AN992" i="2"/>
  <c r="BI991" i="2"/>
  <c r="BH991" i="2"/>
  <c r="BG991" i="2"/>
  <c r="BF991" i="2"/>
  <c r="BE991" i="2"/>
  <c r="BD991" i="2"/>
  <c r="BC991" i="2"/>
  <c r="BB991" i="2"/>
  <c r="BA991" i="2"/>
  <c r="AZ991" i="2"/>
  <c r="AY991" i="2"/>
  <c r="AX991" i="2"/>
  <c r="AW991" i="2"/>
  <c r="AV991" i="2"/>
  <c r="AU991" i="2"/>
  <c r="AT991" i="2"/>
  <c r="AS991" i="2"/>
  <c r="AR991" i="2"/>
  <c r="AQ991" i="2"/>
  <c r="AP991" i="2"/>
  <c r="AN991" i="2"/>
  <c r="BI990" i="2"/>
  <c r="BH990" i="2"/>
  <c r="BG990" i="2"/>
  <c r="BF990" i="2"/>
  <c r="BE990" i="2"/>
  <c r="BD990" i="2"/>
  <c r="BC990" i="2"/>
  <c r="BB990" i="2"/>
  <c r="BA990" i="2"/>
  <c r="AZ990" i="2"/>
  <c r="AY990" i="2"/>
  <c r="AX990" i="2"/>
  <c r="AW990" i="2"/>
  <c r="AV990" i="2"/>
  <c r="AU990" i="2"/>
  <c r="AT990" i="2"/>
  <c r="AS990" i="2"/>
  <c r="AR990" i="2"/>
  <c r="AQ990" i="2"/>
  <c r="AP990" i="2"/>
  <c r="AN990" i="2"/>
  <c r="BI989" i="2"/>
  <c r="BH989" i="2"/>
  <c r="BG989" i="2"/>
  <c r="BF989" i="2"/>
  <c r="BE989" i="2"/>
  <c r="BD989" i="2"/>
  <c r="BC989" i="2"/>
  <c r="BB989" i="2"/>
  <c r="BA989" i="2"/>
  <c r="AZ989" i="2"/>
  <c r="AY989" i="2"/>
  <c r="AX989" i="2"/>
  <c r="AW989" i="2"/>
  <c r="AV989" i="2"/>
  <c r="AU989" i="2"/>
  <c r="AT989" i="2"/>
  <c r="AS989" i="2"/>
  <c r="AR989" i="2"/>
  <c r="AQ989" i="2"/>
  <c r="AP989" i="2"/>
  <c r="AN989" i="2"/>
  <c r="BI988" i="2"/>
  <c r="BH988" i="2"/>
  <c r="BG988" i="2"/>
  <c r="BF988" i="2"/>
  <c r="BE988" i="2"/>
  <c r="BD988" i="2"/>
  <c r="BC988" i="2"/>
  <c r="BB988" i="2"/>
  <c r="BA988" i="2"/>
  <c r="AZ988" i="2"/>
  <c r="AY988" i="2"/>
  <c r="AX988" i="2"/>
  <c r="AW988" i="2"/>
  <c r="AV988" i="2"/>
  <c r="AU988" i="2"/>
  <c r="AT988" i="2"/>
  <c r="AS988" i="2"/>
  <c r="AR988" i="2"/>
  <c r="AQ988" i="2"/>
  <c r="AP988" i="2"/>
  <c r="AN988" i="2"/>
  <c r="BI987" i="2"/>
  <c r="BH987" i="2"/>
  <c r="BG987" i="2"/>
  <c r="BF987" i="2"/>
  <c r="BE987" i="2"/>
  <c r="BD987" i="2"/>
  <c r="BC987" i="2"/>
  <c r="BB987" i="2"/>
  <c r="BA987" i="2"/>
  <c r="AZ987" i="2"/>
  <c r="AY987" i="2"/>
  <c r="AX987" i="2"/>
  <c r="AW987" i="2"/>
  <c r="AV987" i="2"/>
  <c r="AU987" i="2"/>
  <c r="AT987" i="2"/>
  <c r="AS987" i="2"/>
  <c r="AR987" i="2"/>
  <c r="AQ987" i="2"/>
  <c r="AP987" i="2"/>
  <c r="AN987" i="2"/>
  <c r="BI986" i="2"/>
  <c r="BH986" i="2"/>
  <c r="BG986" i="2"/>
  <c r="BF986" i="2"/>
  <c r="BE986" i="2"/>
  <c r="BD986" i="2"/>
  <c r="BC986" i="2"/>
  <c r="BB986" i="2"/>
  <c r="BA986" i="2"/>
  <c r="AZ986" i="2"/>
  <c r="AY986" i="2"/>
  <c r="AX986" i="2"/>
  <c r="AW986" i="2"/>
  <c r="AV986" i="2"/>
  <c r="AU986" i="2"/>
  <c r="AT986" i="2"/>
  <c r="AS986" i="2"/>
  <c r="AR986" i="2"/>
  <c r="AQ986" i="2"/>
  <c r="AP986" i="2"/>
  <c r="AN986" i="2"/>
  <c r="BI985" i="2"/>
  <c r="BH985" i="2"/>
  <c r="BG985" i="2"/>
  <c r="BF985" i="2"/>
  <c r="BE985" i="2"/>
  <c r="BD985" i="2"/>
  <c r="BC985" i="2"/>
  <c r="BB985" i="2"/>
  <c r="BA985" i="2"/>
  <c r="AZ985" i="2"/>
  <c r="AY985" i="2"/>
  <c r="AX985" i="2"/>
  <c r="AW985" i="2"/>
  <c r="AV985" i="2"/>
  <c r="AU985" i="2"/>
  <c r="AT985" i="2"/>
  <c r="AS985" i="2"/>
  <c r="AR985" i="2"/>
  <c r="AQ985" i="2"/>
  <c r="AP985" i="2"/>
  <c r="AN985" i="2"/>
  <c r="BI984" i="2"/>
  <c r="BH984" i="2"/>
  <c r="BG984" i="2"/>
  <c r="BF984" i="2"/>
  <c r="BE984" i="2"/>
  <c r="BD984" i="2"/>
  <c r="BC984" i="2"/>
  <c r="BB984" i="2"/>
  <c r="BA984" i="2"/>
  <c r="AZ984" i="2"/>
  <c r="AY984" i="2"/>
  <c r="AX984" i="2"/>
  <c r="AW984" i="2"/>
  <c r="AV984" i="2"/>
  <c r="AU984" i="2"/>
  <c r="AT984" i="2"/>
  <c r="AS984" i="2"/>
  <c r="AR984" i="2"/>
  <c r="AQ984" i="2"/>
  <c r="AP984" i="2"/>
  <c r="AN984" i="2"/>
  <c r="BI983" i="2"/>
  <c r="BH983" i="2"/>
  <c r="BG983" i="2"/>
  <c r="BF983" i="2"/>
  <c r="BE983" i="2"/>
  <c r="BD983" i="2"/>
  <c r="BC983" i="2"/>
  <c r="BB983" i="2"/>
  <c r="BA983" i="2"/>
  <c r="AZ983" i="2"/>
  <c r="AY983" i="2"/>
  <c r="AX983" i="2"/>
  <c r="AW983" i="2"/>
  <c r="AV983" i="2"/>
  <c r="AU983" i="2"/>
  <c r="AT983" i="2"/>
  <c r="AS983" i="2"/>
  <c r="AR983" i="2"/>
  <c r="AQ983" i="2"/>
  <c r="AP983" i="2"/>
  <c r="AN983" i="2"/>
  <c r="BI982" i="2"/>
  <c r="BH982" i="2"/>
  <c r="BG982" i="2"/>
  <c r="BF982" i="2"/>
  <c r="BE982" i="2"/>
  <c r="BD982" i="2"/>
  <c r="BC982" i="2"/>
  <c r="BB982" i="2"/>
  <c r="BA982" i="2"/>
  <c r="AZ982" i="2"/>
  <c r="AY982" i="2"/>
  <c r="AX982" i="2"/>
  <c r="AW982" i="2"/>
  <c r="AV982" i="2"/>
  <c r="AU982" i="2"/>
  <c r="AT982" i="2"/>
  <c r="AS982" i="2"/>
  <c r="AR982" i="2"/>
  <c r="AQ982" i="2"/>
  <c r="AP982" i="2"/>
  <c r="AN982" i="2"/>
  <c r="BI981" i="2"/>
  <c r="BH981" i="2"/>
  <c r="BG981" i="2"/>
  <c r="BF981" i="2"/>
  <c r="BE981" i="2"/>
  <c r="BD981" i="2"/>
  <c r="BC981" i="2"/>
  <c r="BB981" i="2"/>
  <c r="BA981" i="2"/>
  <c r="AZ981" i="2"/>
  <c r="AY981" i="2"/>
  <c r="AX981" i="2"/>
  <c r="AW981" i="2"/>
  <c r="AV981" i="2"/>
  <c r="AU981" i="2"/>
  <c r="AT981" i="2"/>
  <c r="AS981" i="2"/>
  <c r="AR981" i="2"/>
  <c r="AQ981" i="2"/>
  <c r="AP981" i="2"/>
  <c r="AN981" i="2"/>
  <c r="BI980" i="2"/>
  <c r="BH980" i="2"/>
  <c r="BG980" i="2"/>
  <c r="BF980" i="2"/>
  <c r="BE980" i="2"/>
  <c r="BD980" i="2"/>
  <c r="BC980" i="2"/>
  <c r="BB980" i="2"/>
  <c r="BA980" i="2"/>
  <c r="AZ980" i="2"/>
  <c r="AY980" i="2"/>
  <c r="AX980" i="2"/>
  <c r="AW980" i="2"/>
  <c r="AV980" i="2"/>
  <c r="AU980" i="2"/>
  <c r="AT980" i="2"/>
  <c r="AS980" i="2"/>
  <c r="AR980" i="2"/>
  <c r="AQ980" i="2"/>
  <c r="AP980" i="2"/>
  <c r="AN980" i="2"/>
  <c r="BI979" i="2"/>
  <c r="BH979" i="2"/>
  <c r="BG979" i="2"/>
  <c r="BF979" i="2"/>
  <c r="BE979" i="2"/>
  <c r="BD979" i="2"/>
  <c r="BC979" i="2"/>
  <c r="BB979" i="2"/>
  <c r="BA979" i="2"/>
  <c r="AZ979" i="2"/>
  <c r="AY979" i="2"/>
  <c r="AX979" i="2"/>
  <c r="AW979" i="2"/>
  <c r="AV979" i="2"/>
  <c r="AU979" i="2"/>
  <c r="AT979" i="2"/>
  <c r="AS979" i="2"/>
  <c r="AR979" i="2"/>
  <c r="AQ979" i="2"/>
  <c r="AP979" i="2"/>
  <c r="AN979" i="2"/>
  <c r="BI978" i="2"/>
  <c r="BH978" i="2"/>
  <c r="BG978" i="2"/>
  <c r="BF978" i="2"/>
  <c r="BE978" i="2"/>
  <c r="BD978" i="2"/>
  <c r="BC978" i="2"/>
  <c r="BB978" i="2"/>
  <c r="BA978" i="2"/>
  <c r="AZ978" i="2"/>
  <c r="AY978" i="2"/>
  <c r="AX978" i="2"/>
  <c r="AW978" i="2"/>
  <c r="AV978" i="2"/>
  <c r="AU978" i="2"/>
  <c r="AT978" i="2"/>
  <c r="AS978" i="2"/>
  <c r="AR978" i="2"/>
  <c r="AQ978" i="2"/>
  <c r="AP978" i="2"/>
  <c r="AN978" i="2"/>
  <c r="BI977" i="2"/>
  <c r="BH977" i="2"/>
  <c r="BG977" i="2"/>
  <c r="BF977" i="2"/>
  <c r="BE977" i="2"/>
  <c r="BD977" i="2"/>
  <c r="BC977" i="2"/>
  <c r="BB977" i="2"/>
  <c r="BA977" i="2"/>
  <c r="AZ977" i="2"/>
  <c r="AY977" i="2"/>
  <c r="AX977" i="2"/>
  <c r="AW977" i="2"/>
  <c r="AV977" i="2"/>
  <c r="AU977" i="2"/>
  <c r="AT977" i="2"/>
  <c r="AS977" i="2"/>
  <c r="AR977" i="2"/>
  <c r="AQ977" i="2"/>
  <c r="AP977" i="2"/>
  <c r="AN977" i="2"/>
  <c r="BI976" i="2"/>
  <c r="BH976" i="2"/>
  <c r="BG976" i="2"/>
  <c r="BF976" i="2"/>
  <c r="BE976" i="2"/>
  <c r="BD976" i="2"/>
  <c r="BC976" i="2"/>
  <c r="BB976" i="2"/>
  <c r="BA976" i="2"/>
  <c r="AZ976" i="2"/>
  <c r="AY976" i="2"/>
  <c r="AX976" i="2"/>
  <c r="AW976" i="2"/>
  <c r="AV976" i="2"/>
  <c r="AU976" i="2"/>
  <c r="AT976" i="2"/>
  <c r="AS976" i="2"/>
  <c r="AR976" i="2"/>
  <c r="AQ976" i="2"/>
  <c r="AP976" i="2"/>
  <c r="AN976" i="2"/>
  <c r="BI975" i="2"/>
  <c r="BH975" i="2"/>
  <c r="BG975" i="2"/>
  <c r="BF975" i="2"/>
  <c r="BE975" i="2"/>
  <c r="BD975" i="2"/>
  <c r="BC975" i="2"/>
  <c r="BB975" i="2"/>
  <c r="BA975" i="2"/>
  <c r="AZ975" i="2"/>
  <c r="AY975" i="2"/>
  <c r="AX975" i="2"/>
  <c r="AW975" i="2"/>
  <c r="AV975" i="2"/>
  <c r="AU975" i="2"/>
  <c r="AT975" i="2"/>
  <c r="AS975" i="2"/>
  <c r="AR975" i="2"/>
  <c r="AQ975" i="2"/>
  <c r="AP975" i="2"/>
  <c r="AN975" i="2"/>
  <c r="BI974" i="2"/>
  <c r="BH974" i="2"/>
  <c r="BG974" i="2"/>
  <c r="BF974" i="2"/>
  <c r="BE974" i="2"/>
  <c r="BD974" i="2"/>
  <c r="BC974" i="2"/>
  <c r="BB974" i="2"/>
  <c r="BA974" i="2"/>
  <c r="AZ974" i="2"/>
  <c r="AY974" i="2"/>
  <c r="AX974" i="2"/>
  <c r="AW974" i="2"/>
  <c r="AV974" i="2"/>
  <c r="AU974" i="2"/>
  <c r="AT974" i="2"/>
  <c r="AS974" i="2"/>
  <c r="AR974" i="2"/>
  <c r="AQ974" i="2"/>
  <c r="AP974" i="2"/>
  <c r="AN974" i="2"/>
  <c r="BI973" i="2"/>
  <c r="BH973" i="2"/>
  <c r="BG973" i="2"/>
  <c r="BF973" i="2"/>
  <c r="BE973" i="2"/>
  <c r="BD973" i="2"/>
  <c r="BC973" i="2"/>
  <c r="BB973" i="2"/>
  <c r="BA973" i="2"/>
  <c r="AZ973" i="2"/>
  <c r="AY973" i="2"/>
  <c r="AX973" i="2"/>
  <c r="AW973" i="2"/>
  <c r="AV973" i="2"/>
  <c r="AU973" i="2"/>
  <c r="AT973" i="2"/>
  <c r="AS973" i="2"/>
  <c r="AR973" i="2"/>
  <c r="AQ973" i="2"/>
  <c r="AP973" i="2"/>
  <c r="AN973" i="2"/>
  <c r="BI972" i="2"/>
  <c r="BH972" i="2"/>
  <c r="BG972" i="2"/>
  <c r="BF972" i="2"/>
  <c r="BE972" i="2"/>
  <c r="BD972" i="2"/>
  <c r="BC972" i="2"/>
  <c r="BB972" i="2"/>
  <c r="BA972" i="2"/>
  <c r="AZ972" i="2"/>
  <c r="AY972" i="2"/>
  <c r="AX972" i="2"/>
  <c r="AW972" i="2"/>
  <c r="AV972" i="2"/>
  <c r="AU972" i="2"/>
  <c r="AT972" i="2"/>
  <c r="AS972" i="2"/>
  <c r="AR972" i="2"/>
  <c r="AQ972" i="2"/>
  <c r="AP972" i="2"/>
  <c r="AN972" i="2"/>
  <c r="BI971" i="2"/>
  <c r="BH971" i="2"/>
  <c r="BG971" i="2"/>
  <c r="BF971" i="2"/>
  <c r="BE971" i="2"/>
  <c r="BD971" i="2"/>
  <c r="BC971" i="2"/>
  <c r="BB971" i="2"/>
  <c r="BA971" i="2"/>
  <c r="AZ971" i="2"/>
  <c r="AY971" i="2"/>
  <c r="AX971" i="2"/>
  <c r="AW971" i="2"/>
  <c r="AV971" i="2"/>
  <c r="AU971" i="2"/>
  <c r="AT971" i="2"/>
  <c r="AS971" i="2"/>
  <c r="AR971" i="2"/>
  <c r="AQ971" i="2"/>
  <c r="AP971" i="2"/>
  <c r="AN971" i="2"/>
  <c r="BI970" i="2"/>
  <c r="BH970" i="2"/>
  <c r="BG970" i="2"/>
  <c r="BF970" i="2"/>
  <c r="BE970" i="2"/>
  <c r="BD970" i="2"/>
  <c r="BC970" i="2"/>
  <c r="BB970" i="2"/>
  <c r="BA970" i="2"/>
  <c r="AZ970" i="2"/>
  <c r="AY970" i="2"/>
  <c r="AX970" i="2"/>
  <c r="AW970" i="2"/>
  <c r="AV970" i="2"/>
  <c r="AU970" i="2"/>
  <c r="AT970" i="2"/>
  <c r="AS970" i="2"/>
  <c r="AR970" i="2"/>
  <c r="AQ970" i="2"/>
  <c r="AP970" i="2"/>
  <c r="AN970" i="2"/>
  <c r="BI969" i="2"/>
  <c r="BH969" i="2"/>
  <c r="BG969" i="2"/>
  <c r="BF969" i="2"/>
  <c r="BE969" i="2"/>
  <c r="BD969" i="2"/>
  <c r="BC969" i="2"/>
  <c r="BB969" i="2"/>
  <c r="BA969" i="2"/>
  <c r="AZ969" i="2"/>
  <c r="AY969" i="2"/>
  <c r="AX969" i="2"/>
  <c r="AW969" i="2"/>
  <c r="AV969" i="2"/>
  <c r="AU969" i="2"/>
  <c r="AT969" i="2"/>
  <c r="AS969" i="2"/>
  <c r="AR969" i="2"/>
  <c r="AQ969" i="2"/>
  <c r="AP969" i="2"/>
  <c r="AN969" i="2"/>
  <c r="BI968" i="2"/>
  <c r="BH968" i="2"/>
  <c r="BG968" i="2"/>
  <c r="BF968" i="2"/>
  <c r="BE968" i="2"/>
  <c r="BD968" i="2"/>
  <c r="BC968" i="2"/>
  <c r="BB968" i="2"/>
  <c r="BA968" i="2"/>
  <c r="AZ968" i="2"/>
  <c r="AY968" i="2"/>
  <c r="AX968" i="2"/>
  <c r="AW968" i="2"/>
  <c r="AV968" i="2"/>
  <c r="AU968" i="2"/>
  <c r="AT968" i="2"/>
  <c r="AS968" i="2"/>
  <c r="AR968" i="2"/>
  <c r="AQ968" i="2"/>
  <c r="AP968" i="2"/>
  <c r="AN968" i="2"/>
  <c r="BI967" i="2"/>
  <c r="BH967" i="2"/>
  <c r="BG967" i="2"/>
  <c r="BF967" i="2"/>
  <c r="BE967" i="2"/>
  <c r="BD967" i="2"/>
  <c r="BC967" i="2"/>
  <c r="BB967" i="2"/>
  <c r="BA967" i="2"/>
  <c r="AZ967" i="2"/>
  <c r="AY967" i="2"/>
  <c r="AX967" i="2"/>
  <c r="AW967" i="2"/>
  <c r="AV967" i="2"/>
  <c r="AU967" i="2"/>
  <c r="AT967" i="2"/>
  <c r="AS967" i="2"/>
  <c r="AR967" i="2"/>
  <c r="AQ967" i="2"/>
  <c r="AP967" i="2"/>
  <c r="AN967" i="2"/>
  <c r="BI966" i="2"/>
  <c r="BH966" i="2"/>
  <c r="BG966" i="2"/>
  <c r="BF966" i="2"/>
  <c r="BE966" i="2"/>
  <c r="BD966" i="2"/>
  <c r="BC966" i="2"/>
  <c r="BB966" i="2"/>
  <c r="BA966" i="2"/>
  <c r="AZ966" i="2"/>
  <c r="AY966" i="2"/>
  <c r="AX966" i="2"/>
  <c r="AW966" i="2"/>
  <c r="AV966" i="2"/>
  <c r="AU966" i="2"/>
  <c r="AT966" i="2"/>
  <c r="AS966" i="2"/>
  <c r="AR966" i="2"/>
  <c r="AQ966" i="2"/>
  <c r="AP966" i="2"/>
  <c r="AN966" i="2"/>
  <c r="BI965" i="2"/>
  <c r="BH965" i="2"/>
  <c r="BG965" i="2"/>
  <c r="BF965" i="2"/>
  <c r="BE965" i="2"/>
  <c r="BD965" i="2"/>
  <c r="BC965" i="2"/>
  <c r="BB965" i="2"/>
  <c r="BA965" i="2"/>
  <c r="AZ965" i="2"/>
  <c r="AY965" i="2"/>
  <c r="AX965" i="2"/>
  <c r="AW965" i="2"/>
  <c r="AV965" i="2"/>
  <c r="AU965" i="2"/>
  <c r="AT965" i="2"/>
  <c r="AS965" i="2"/>
  <c r="AR965" i="2"/>
  <c r="AQ965" i="2"/>
  <c r="AP965" i="2"/>
  <c r="AN965" i="2"/>
  <c r="BI964" i="2"/>
  <c r="BH964" i="2"/>
  <c r="BG964" i="2"/>
  <c r="BF964" i="2"/>
  <c r="BE964" i="2"/>
  <c r="BD964" i="2"/>
  <c r="BC964" i="2"/>
  <c r="BB964" i="2"/>
  <c r="BA964" i="2"/>
  <c r="AZ964" i="2"/>
  <c r="AY964" i="2"/>
  <c r="AX964" i="2"/>
  <c r="AW964" i="2"/>
  <c r="AV964" i="2"/>
  <c r="AU964" i="2"/>
  <c r="AT964" i="2"/>
  <c r="AS964" i="2"/>
  <c r="AR964" i="2"/>
  <c r="AQ964" i="2"/>
  <c r="AP964" i="2"/>
  <c r="AN964" i="2"/>
  <c r="BI963" i="2"/>
  <c r="BH963" i="2"/>
  <c r="BG963" i="2"/>
  <c r="BF963" i="2"/>
  <c r="BE963" i="2"/>
  <c r="BD963" i="2"/>
  <c r="BC963" i="2"/>
  <c r="BB963" i="2"/>
  <c r="BA963" i="2"/>
  <c r="AZ963" i="2"/>
  <c r="AY963" i="2"/>
  <c r="AX963" i="2"/>
  <c r="AW963" i="2"/>
  <c r="AV963" i="2"/>
  <c r="AU963" i="2"/>
  <c r="AT963" i="2"/>
  <c r="AS963" i="2"/>
  <c r="AR963" i="2"/>
  <c r="AQ963" i="2"/>
  <c r="AP963" i="2"/>
  <c r="AN963" i="2"/>
  <c r="BI962" i="2"/>
  <c r="BH962" i="2"/>
  <c r="BG962" i="2"/>
  <c r="BF962" i="2"/>
  <c r="BE962" i="2"/>
  <c r="BD962" i="2"/>
  <c r="BC962" i="2"/>
  <c r="BB962" i="2"/>
  <c r="BA962" i="2"/>
  <c r="AZ962" i="2"/>
  <c r="AY962" i="2"/>
  <c r="AX962" i="2"/>
  <c r="AW962" i="2"/>
  <c r="AV962" i="2"/>
  <c r="AU962" i="2"/>
  <c r="AT962" i="2"/>
  <c r="AS962" i="2"/>
  <c r="AR962" i="2"/>
  <c r="AQ962" i="2"/>
  <c r="AP962" i="2"/>
  <c r="AN962" i="2"/>
  <c r="BI961" i="2"/>
  <c r="BH961" i="2"/>
  <c r="BG961" i="2"/>
  <c r="BF961" i="2"/>
  <c r="BE961" i="2"/>
  <c r="BD961" i="2"/>
  <c r="BC961" i="2"/>
  <c r="BB961" i="2"/>
  <c r="BA961" i="2"/>
  <c r="AZ961" i="2"/>
  <c r="AY961" i="2"/>
  <c r="AX961" i="2"/>
  <c r="AW961" i="2"/>
  <c r="AV961" i="2"/>
  <c r="AU961" i="2"/>
  <c r="AT961" i="2"/>
  <c r="AS961" i="2"/>
  <c r="AR961" i="2"/>
  <c r="AQ961" i="2"/>
  <c r="AP961" i="2"/>
  <c r="AN961" i="2"/>
  <c r="BI960" i="2"/>
  <c r="BH960" i="2"/>
  <c r="BG960" i="2"/>
  <c r="BF960" i="2"/>
  <c r="BE960" i="2"/>
  <c r="BD960" i="2"/>
  <c r="BC960" i="2"/>
  <c r="BB960" i="2"/>
  <c r="BA960" i="2"/>
  <c r="AZ960" i="2"/>
  <c r="AY960" i="2"/>
  <c r="AX960" i="2"/>
  <c r="AW960" i="2"/>
  <c r="AV960" i="2"/>
  <c r="AU960" i="2"/>
  <c r="AT960" i="2"/>
  <c r="AS960" i="2"/>
  <c r="AR960" i="2"/>
  <c r="AQ960" i="2"/>
  <c r="AP960" i="2"/>
  <c r="AN960" i="2"/>
  <c r="BI959" i="2"/>
  <c r="BH959" i="2"/>
  <c r="BG959" i="2"/>
  <c r="BF959" i="2"/>
  <c r="BE959" i="2"/>
  <c r="BD959" i="2"/>
  <c r="BC959" i="2"/>
  <c r="BB959" i="2"/>
  <c r="BA959" i="2"/>
  <c r="AZ959" i="2"/>
  <c r="AY959" i="2"/>
  <c r="AX959" i="2"/>
  <c r="AW959" i="2"/>
  <c r="AV959" i="2"/>
  <c r="AU959" i="2"/>
  <c r="AT959" i="2"/>
  <c r="AS959" i="2"/>
  <c r="AR959" i="2"/>
  <c r="AQ959" i="2"/>
  <c r="AP959" i="2"/>
  <c r="AN959" i="2"/>
  <c r="BI958" i="2"/>
  <c r="BH958" i="2"/>
  <c r="BG958" i="2"/>
  <c r="BF958" i="2"/>
  <c r="BE958" i="2"/>
  <c r="BD958" i="2"/>
  <c r="BC958" i="2"/>
  <c r="BB958" i="2"/>
  <c r="BA958" i="2"/>
  <c r="AZ958" i="2"/>
  <c r="AY958" i="2"/>
  <c r="AX958" i="2"/>
  <c r="AW958" i="2"/>
  <c r="AV958" i="2"/>
  <c r="AU958" i="2"/>
  <c r="AT958" i="2"/>
  <c r="AS958" i="2"/>
  <c r="AR958" i="2"/>
  <c r="AQ958" i="2"/>
  <c r="AP958" i="2"/>
  <c r="AN958" i="2"/>
  <c r="BI957" i="2"/>
  <c r="BH957" i="2"/>
  <c r="BG957" i="2"/>
  <c r="BF957" i="2"/>
  <c r="BE957" i="2"/>
  <c r="BD957" i="2"/>
  <c r="BC957" i="2"/>
  <c r="BB957" i="2"/>
  <c r="BA957" i="2"/>
  <c r="AZ957" i="2"/>
  <c r="AY957" i="2"/>
  <c r="AX957" i="2"/>
  <c r="AW957" i="2"/>
  <c r="AV957" i="2"/>
  <c r="AU957" i="2"/>
  <c r="AT957" i="2"/>
  <c r="AS957" i="2"/>
  <c r="AR957" i="2"/>
  <c r="AQ957" i="2"/>
  <c r="AP957" i="2"/>
  <c r="AN957" i="2"/>
  <c r="BI956" i="2"/>
  <c r="BH956" i="2"/>
  <c r="BG956" i="2"/>
  <c r="BF956" i="2"/>
  <c r="BE956" i="2"/>
  <c r="BD956" i="2"/>
  <c r="BC956" i="2"/>
  <c r="BB956" i="2"/>
  <c r="BA956" i="2"/>
  <c r="AZ956" i="2"/>
  <c r="AY956" i="2"/>
  <c r="AX956" i="2"/>
  <c r="AW956" i="2"/>
  <c r="AV956" i="2"/>
  <c r="AU956" i="2"/>
  <c r="AT956" i="2"/>
  <c r="AS956" i="2"/>
  <c r="AR956" i="2"/>
  <c r="AQ956" i="2"/>
  <c r="AP956" i="2"/>
  <c r="AN956" i="2"/>
  <c r="BI955" i="2"/>
  <c r="BH955" i="2"/>
  <c r="BG955" i="2"/>
  <c r="BF955" i="2"/>
  <c r="BE955" i="2"/>
  <c r="BD955" i="2"/>
  <c r="BC955" i="2"/>
  <c r="BB955" i="2"/>
  <c r="BA955" i="2"/>
  <c r="AZ955" i="2"/>
  <c r="AY955" i="2"/>
  <c r="AX955" i="2"/>
  <c r="AW955" i="2"/>
  <c r="AV955" i="2"/>
  <c r="AU955" i="2"/>
  <c r="AT955" i="2"/>
  <c r="AS955" i="2"/>
  <c r="AR955" i="2"/>
  <c r="AQ955" i="2"/>
  <c r="AP955" i="2"/>
  <c r="AN955" i="2"/>
  <c r="BI954" i="2"/>
  <c r="BH954" i="2"/>
  <c r="BG954" i="2"/>
  <c r="BF954" i="2"/>
  <c r="BE954" i="2"/>
  <c r="BD954" i="2"/>
  <c r="BC954" i="2"/>
  <c r="BB954" i="2"/>
  <c r="BA954" i="2"/>
  <c r="AZ954" i="2"/>
  <c r="AY954" i="2"/>
  <c r="AX954" i="2"/>
  <c r="AW954" i="2"/>
  <c r="AV954" i="2"/>
  <c r="AU954" i="2"/>
  <c r="AT954" i="2"/>
  <c r="AS954" i="2"/>
  <c r="AR954" i="2"/>
  <c r="AQ954" i="2"/>
  <c r="AP954" i="2"/>
  <c r="AN954" i="2"/>
  <c r="BI953" i="2"/>
  <c r="BH953" i="2"/>
  <c r="BG953" i="2"/>
  <c r="BF953" i="2"/>
  <c r="BE953" i="2"/>
  <c r="BD953" i="2"/>
  <c r="BC953" i="2"/>
  <c r="BB953" i="2"/>
  <c r="BA953" i="2"/>
  <c r="AZ953" i="2"/>
  <c r="AY953" i="2"/>
  <c r="AX953" i="2"/>
  <c r="AW953" i="2"/>
  <c r="AV953" i="2"/>
  <c r="AU953" i="2"/>
  <c r="AT953" i="2"/>
  <c r="AS953" i="2"/>
  <c r="AR953" i="2"/>
  <c r="AQ953" i="2"/>
  <c r="AP953" i="2"/>
  <c r="AN953" i="2"/>
  <c r="BI952" i="2"/>
  <c r="BH952" i="2"/>
  <c r="BG952" i="2"/>
  <c r="BF952" i="2"/>
  <c r="BE952" i="2"/>
  <c r="BD952" i="2"/>
  <c r="BC952" i="2"/>
  <c r="BB952" i="2"/>
  <c r="BA952" i="2"/>
  <c r="AZ952" i="2"/>
  <c r="AY952" i="2"/>
  <c r="AX952" i="2"/>
  <c r="AW952" i="2"/>
  <c r="AV952" i="2"/>
  <c r="AU952" i="2"/>
  <c r="AT952" i="2"/>
  <c r="AS952" i="2"/>
  <c r="AR952" i="2"/>
  <c r="AQ952" i="2"/>
  <c r="AP952" i="2"/>
  <c r="AN952" i="2"/>
  <c r="BI951" i="2"/>
  <c r="BH951" i="2"/>
  <c r="BG951" i="2"/>
  <c r="BF951" i="2"/>
  <c r="BE951" i="2"/>
  <c r="BD951" i="2"/>
  <c r="BC951" i="2"/>
  <c r="BB951" i="2"/>
  <c r="BA951" i="2"/>
  <c r="AZ951" i="2"/>
  <c r="AY951" i="2"/>
  <c r="AX951" i="2"/>
  <c r="AW951" i="2"/>
  <c r="AV951" i="2"/>
  <c r="AU951" i="2"/>
  <c r="AT951" i="2"/>
  <c r="AS951" i="2"/>
  <c r="AR951" i="2"/>
  <c r="AQ951" i="2"/>
  <c r="AP951" i="2"/>
  <c r="AN951" i="2"/>
  <c r="BI950" i="2"/>
  <c r="BH950" i="2"/>
  <c r="BG950" i="2"/>
  <c r="BF950" i="2"/>
  <c r="BE950" i="2"/>
  <c r="BD950" i="2"/>
  <c r="BC950" i="2"/>
  <c r="BB950" i="2"/>
  <c r="BA950" i="2"/>
  <c r="AZ950" i="2"/>
  <c r="AY950" i="2"/>
  <c r="AX950" i="2"/>
  <c r="AW950" i="2"/>
  <c r="AV950" i="2"/>
  <c r="AU950" i="2"/>
  <c r="AT950" i="2"/>
  <c r="AS950" i="2"/>
  <c r="AR950" i="2"/>
  <c r="AQ950" i="2"/>
  <c r="AP950" i="2"/>
  <c r="AN950" i="2"/>
  <c r="BI949" i="2"/>
  <c r="BH949" i="2"/>
  <c r="BG949" i="2"/>
  <c r="BF949" i="2"/>
  <c r="BE949" i="2"/>
  <c r="BD949" i="2"/>
  <c r="BC949" i="2"/>
  <c r="BB949" i="2"/>
  <c r="BA949" i="2"/>
  <c r="AZ949" i="2"/>
  <c r="AY949" i="2"/>
  <c r="AX949" i="2"/>
  <c r="AW949" i="2"/>
  <c r="AV949" i="2"/>
  <c r="AU949" i="2"/>
  <c r="AT949" i="2"/>
  <c r="AS949" i="2"/>
  <c r="AR949" i="2"/>
  <c r="AQ949" i="2"/>
  <c r="AP949" i="2"/>
  <c r="AN949" i="2"/>
  <c r="BI948" i="2"/>
  <c r="BH948" i="2"/>
  <c r="BG948" i="2"/>
  <c r="BF948" i="2"/>
  <c r="BE948" i="2"/>
  <c r="BD948" i="2"/>
  <c r="BC948" i="2"/>
  <c r="BB948" i="2"/>
  <c r="BA948" i="2"/>
  <c r="AZ948" i="2"/>
  <c r="AY948" i="2"/>
  <c r="AX948" i="2"/>
  <c r="AW948" i="2"/>
  <c r="AV948" i="2"/>
  <c r="AU948" i="2"/>
  <c r="AT948" i="2"/>
  <c r="AS948" i="2"/>
  <c r="AR948" i="2"/>
  <c r="AQ948" i="2"/>
  <c r="AP948" i="2"/>
  <c r="AN948" i="2"/>
  <c r="BI947" i="2"/>
  <c r="BH947" i="2"/>
  <c r="BG947" i="2"/>
  <c r="BF947" i="2"/>
  <c r="BE947" i="2"/>
  <c r="BD947" i="2"/>
  <c r="BC947" i="2"/>
  <c r="BB947" i="2"/>
  <c r="BA947" i="2"/>
  <c r="AZ947" i="2"/>
  <c r="AY947" i="2"/>
  <c r="AX947" i="2"/>
  <c r="AW947" i="2"/>
  <c r="AV947" i="2"/>
  <c r="AU947" i="2"/>
  <c r="AT947" i="2"/>
  <c r="AS947" i="2"/>
  <c r="AR947" i="2"/>
  <c r="AQ947" i="2"/>
  <c r="AP947" i="2"/>
  <c r="AN947" i="2"/>
  <c r="BI946" i="2"/>
  <c r="BH946" i="2"/>
  <c r="BG946" i="2"/>
  <c r="BF946" i="2"/>
  <c r="BE946" i="2"/>
  <c r="BD946" i="2"/>
  <c r="BC946" i="2"/>
  <c r="BB946" i="2"/>
  <c r="BA946" i="2"/>
  <c r="AZ946" i="2"/>
  <c r="AY946" i="2"/>
  <c r="AX946" i="2"/>
  <c r="AW946" i="2"/>
  <c r="AV946" i="2"/>
  <c r="AU946" i="2"/>
  <c r="AT946" i="2"/>
  <c r="AS946" i="2"/>
  <c r="AR946" i="2"/>
  <c r="AQ946" i="2"/>
  <c r="AP946" i="2"/>
  <c r="AN946" i="2"/>
  <c r="BI945" i="2"/>
  <c r="BH945" i="2"/>
  <c r="BG945" i="2"/>
  <c r="BF945" i="2"/>
  <c r="BE945" i="2"/>
  <c r="BD945" i="2"/>
  <c r="BC945" i="2"/>
  <c r="BB945" i="2"/>
  <c r="BA945" i="2"/>
  <c r="AZ945" i="2"/>
  <c r="AY945" i="2"/>
  <c r="AX945" i="2"/>
  <c r="AW945" i="2"/>
  <c r="AV945" i="2"/>
  <c r="AU945" i="2"/>
  <c r="AT945" i="2"/>
  <c r="AS945" i="2"/>
  <c r="AR945" i="2"/>
  <c r="AQ945" i="2"/>
  <c r="AP945" i="2"/>
  <c r="AN945" i="2"/>
  <c r="BI944" i="2"/>
  <c r="BH944" i="2"/>
  <c r="BG944" i="2"/>
  <c r="BF944" i="2"/>
  <c r="BE944" i="2"/>
  <c r="BD944" i="2"/>
  <c r="BC944" i="2"/>
  <c r="BB944" i="2"/>
  <c r="BA944" i="2"/>
  <c r="AZ944" i="2"/>
  <c r="AY944" i="2"/>
  <c r="AX944" i="2"/>
  <c r="AW944" i="2"/>
  <c r="AV944" i="2"/>
  <c r="AU944" i="2"/>
  <c r="AT944" i="2"/>
  <c r="AS944" i="2"/>
  <c r="AR944" i="2"/>
  <c r="AQ944" i="2"/>
  <c r="AP944" i="2"/>
  <c r="AN944" i="2"/>
  <c r="BI943" i="2"/>
  <c r="BH943" i="2"/>
  <c r="BG943" i="2"/>
  <c r="BF943" i="2"/>
  <c r="BE943" i="2"/>
  <c r="BD943" i="2"/>
  <c r="BC943" i="2"/>
  <c r="BB943" i="2"/>
  <c r="BA943" i="2"/>
  <c r="AZ943" i="2"/>
  <c r="AY943" i="2"/>
  <c r="AX943" i="2"/>
  <c r="AW943" i="2"/>
  <c r="AV943" i="2"/>
  <c r="AU943" i="2"/>
  <c r="AT943" i="2"/>
  <c r="AS943" i="2"/>
  <c r="AR943" i="2"/>
  <c r="AQ943" i="2"/>
  <c r="AP943" i="2"/>
  <c r="AN943" i="2"/>
  <c r="BI942" i="2"/>
  <c r="BH942" i="2"/>
  <c r="BG942" i="2"/>
  <c r="BF942" i="2"/>
  <c r="BE942" i="2"/>
  <c r="BD942" i="2"/>
  <c r="BC942" i="2"/>
  <c r="BB942" i="2"/>
  <c r="BA942" i="2"/>
  <c r="AZ942" i="2"/>
  <c r="AY942" i="2"/>
  <c r="AX942" i="2"/>
  <c r="AW942" i="2"/>
  <c r="AV942" i="2"/>
  <c r="AU942" i="2"/>
  <c r="AT942" i="2"/>
  <c r="AS942" i="2"/>
  <c r="AR942" i="2"/>
  <c r="AQ942" i="2"/>
  <c r="AP942" i="2"/>
  <c r="AN942" i="2"/>
  <c r="BI941" i="2"/>
  <c r="BH941" i="2"/>
  <c r="BG941" i="2"/>
  <c r="BF941" i="2"/>
  <c r="BE941" i="2"/>
  <c r="BD941" i="2"/>
  <c r="BC941" i="2"/>
  <c r="BB941" i="2"/>
  <c r="BA941" i="2"/>
  <c r="AZ941" i="2"/>
  <c r="AY941" i="2"/>
  <c r="AX941" i="2"/>
  <c r="AW941" i="2"/>
  <c r="AV941" i="2"/>
  <c r="AU941" i="2"/>
  <c r="AT941" i="2"/>
  <c r="AS941" i="2"/>
  <c r="AR941" i="2"/>
  <c r="AQ941" i="2"/>
  <c r="AP941" i="2"/>
  <c r="AN941" i="2"/>
  <c r="BI940" i="2"/>
  <c r="BH940" i="2"/>
  <c r="BG940" i="2"/>
  <c r="BF940" i="2"/>
  <c r="BE940" i="2"/>
  <c r="BD940" i="2"/>
  <c r="BC940" i="2"/>
  <c r="BB940" i="2"/>
  <c r="BA940" i="2"/>
  <c r="AZ940" i="2"/>
  <c r="AY940" i="2"/>
  <c r="AX940" i="2"/>
  <c r="AW940" i="2"/>
  <c r="AV940" i="2"/>
  <c r="AU940" i="2"/>
  <c r="AT940" i="2"/>
  <c r="AS940" i="2"/>
  <c r="AR940" i="2"/>
  <c r="AQ940" i="2"/>
  <c r="AP940" i="2"/>
  <c r="AN940" i="2"/>
  <c r="BI939" i="2"/>
  <c r="BH939" i="2"/>
  <c r="BG939" i="2"/>
  <c r="BF939" i="2"/>
  <c r="BE939" i="2"/>
  <c r="BD939" i="2"/>
  <c r="BC939" i="2"/>
  <c r="BB939" i="2"/>
  <c r="BA939" i="2"/>
  <c r="AZ939" i="2"/>
  <c r="AY939" i="2"/>
  <c r="AX939" i="2"/>
  <c r="AW939" i="2"/>
  <c r="AV939" i="2"/>
  <c r="AU939" i="2"/>
  <c r="AT939" i="2"/>
  <c r="AS939" i="2"/>
  <c r="AR939" i="2"/>
  <c r="AQ939" i="2"/>
  <c r="AP939" i="2"/>
  <c r="AN939" i="2"/>
  <c r="BI938" i="2"/>
  <c r="BH938" i="2"/>
  <c r="BG938" i="2"/>
  <c r="BF938" i="2"/>
  <c r="BE938" i="2"/>
  <c r="BD938" i="2"/>
  <c r="BC938" i="2"/>
  <c r="BB938" i="2"/>
  <c r="BA938" i="2"/>
  <c r="AZ938" i="2"/>
  <c r="AY938" i="2"/>
  <c r="AX938" i="2"/>
  <c r="AW938" i="2"/>
  <c r="AV938" i="2"/>
  <c r="AU938" i="2"/>
  <c r="AT938" i="2"/>
  <c r="AS938" i="2"/>
  <c r="AR938" i="2"/>
  <c r="AQ938" i="2"/>
  <c r="AP938" i="2"/>
  <c r="AN938" i="2"/>
  <c r="BI937" i="2"/>
  <c r="BH937" i="2"/>
  <c r="BG937" i="2"/>
  <c r="BF937" i="2"/>
  <c r="BE937" i="2"/>
  <c r="BD937" i="2"/>
  <c r="BC937" i="2"/>
  <c r="BB937" i="2"/>
  <c r="BA937" i="2"/>
  <c r="AZ937" i="2"/>
  <c r="AY937" i="2"/>
  <c r="AX937" i="2"/>
  <c r="AW937" i="2"/>
  <c r="AV937" i="2"/>
  <c r="AU937" i="2"/>
  <c r="AT937" i="2"/>
  <c r="AS937" i="2"/>
  <c r="AR937" i="2"/>
  <c r="AQ937" i="2"/>
  <c r="AP937" i="2"/>
  <c r="AN937" i="2"/>
  <c r="BI936" i="2"/>
  <c r="BH936" i="2"/>
  <c r="BG936" i="2"/>
  <c r="BF936" i="2"/>
  <c r="BE936" i="2"/>
  <c r="BD936" i="2"/>
  <c r="BC936" i="2"/>
  <c r="BB936" i="2"/>
  <c r="BA936" i="2"/>
  <c r="AZ936" i="2"/>
  <c r="AY936" i="2"/>
  <c r="AX936" i="2"/>
  <c r="AW936" i="2"/>
  <c r="AV936" i="2"/>
  <c r="AU936" i="2"/>
  <c r="AT936" i="2"/>
  <c r="AS936" i="2"/>
  <c r="AR936" i="2"/>
  <c r="AQ936" i="2"/>
  <c r="AP936" i="2"/>
  <c r="AN936" i="2"/>
  <c r="BI935" i="2"/>
  <c r="BH935" i="2"/>
  <c r="BG935" i="2"/>
  <c r="BF935" i="2"/>
  <c r="BE935" i="2"/>
  <c r="BD935" i="2"/>
  <c r="BC935" i="2"/>
  <c r="BB935" i="2"/>
  <c r="BA935" i="2"/>
  <c r="AZ935" i="2"/>
  <c r="AY935" i="2"/>
  <c r="AX935" i="2"/>
  <c r="AW935" i="2"/>
  <c r="AV935" i="2"/>
  <c r="AU935" i="2"/>
  <c r="AT935" i="2"/>
  <c r="AS935" i="2"/>
  <c r="AR935" i="2"/>
  <c r="AQ935" i="2"/>
  <c r="AP935" i="2"/>
  <c r="AN935" i="2"/>
  <c r="BI934" i="2"/>
  <c r="BH934" i="2"/>
  <c r="BG934" i="2"/>
  <c r="BF934" i="2"/>
  <c r="BE934" i="2"/>
  <c r="BD934" i="2"/>
  <c r="BC934" i="2"/>
  <c r="BB934" i="2"/>
  <c r="BA934" i="2"/>
  <c r="AZ934" i="2"/>
  <c r="AY934" i="2"/>
  <c r="AX934" i="2"/>
  <c r="AW934" i="2"/>
  <c r="AV934" i="2"/>
  <c r="AU934" i="2"/>
  <c r="AT934" i="2"/>
  <c r="AS934" i="2"/>
  <c r="AR934" i="2"/>
  <c r="AQ934" i="2"/>
  <c r="AP934" i="2"/>
  <c r="AN934" i="2"/>
  <c r="BI933" i="2"/>
  <c r="BH933" i="2"/>
  <c r="BG933" i="2"/>
  <c r="BF933" i="2"/>
  <c r="BE933" i="2"/>
  <c r="BD933" i="2"/>
  <c r="BC933" i="2"/>
  <c r="BB933" i="2"/>
  <c r="BA933" i="2"/>
  <c r="AZ933" i="2"/>
  <c r="AY933" i="2"/>
  <c r="AX933" i="2"/>
  <c r="AW933" i="2"/>
  <c r="AV933" i="2"/>
  <c r="AU933" i="2"/>
  <c r="AT933" i="2"/>
  <c r="AS933" i="2"/>
  <c r="AR933" i="2"/>
  <c r="AQ933" i="2"/>
  <c r="AP933" i="2"/>
  <c r="AN933" i="2"/>
  <c r="BI932" i="2"/>
  <c r="BH932" i="2"/>
  <c r="BG932" i="2"/>
  <c r="BF932" i="2"/>
  <c r="BE932" i="2"/>
  <c r="BD932" i="2"/>
  <c r="BC932" i="2"/>
  <c r="BB932" i="2"/>
  <c r="BA932" i="2"/>
  <c r="AZ932" i="2"/>
  <c r="AY932" i="2"/>
  <c r="AX932" i="2"/>
  <c r="AW932" i="2"/>
  <c r="AV932" i="2"/>
  <c r="AU932" i="2"/>
  <c r="AT932" i="2"/>
  <c r="AS932" i="2"/>
  <c r="AR932" i="2"/>
  <c r="AQ932" i="2"/>
  <c r="AP932" i="2"/>
  <c r="AN932" i="2"/>
  <c r="BI931" i="2"/>
  <c r="BH931" i="2"/>
  <c r="BG931" i="2"/>
  <c r="BF931" i="2"/>
  <c r="BE931" i="2"/>
  <c r="BD931" i="2"/>
  <c r="BC931" i="2"/>
  <c r="BB931" i="2"/>
  <c r="BA931" i="2"/>
  <c r="AZ931" i="2"/>
  <c r="AY931" i="2"/>
  <c r="AX931" i="2"/>
  <c r="AW931" i="2"/>
  <c r="AV931" i="2"/>
  <c r="AU931" i="2"/>
  <c r="AT931" i="2"/>
  <c r="AS931" i="2"/>
  <c r="AR931" i="2"/>
  <c r="AQ931" i="2"/>
  <c r="AP931" i="2"/>
  <c r="AN931" i="2"/>
  <c r="BI930" i="2"/>
  <c r="BH930" i="2"/>
  <c r="BG930" i="2"/>
  <c r="BF930" i="2"/>
  <c r="BE930" i="2"/>
  <c r="BD930" i="2"/>
  <c r="BC930" i="2"/>
  <c r="BB930" i="2"/>
  <c r="BA930" i="2"/>
  <c r="AZ930" i="2"/>
  <c r="AY930" i="2"/>
  <c r="AX930" i="2"/>
  <c r="AW930" i="2"/>
  <c r="AV930" i="2"/>
  <c r="AU930" i="2"/>
  <c r="AT930" i="2"/>
  <c r="AS930" i="2"/>
  <c r="AR930" i="2"/>
  <c r="AQ930" i="2"/>
  <c r="AP930" i="2"/>
  <c r="AN930" i="2"/>
  <c r="BI929" i="2"/>
  <c r="BH929" i="2"/>
  <c r="BG929" i="2"/>
  <c r="BF929" i="2"/>
  <c r="BE929" i="2"/>
  <c r="BD929" i="2"/>
  <c r="BC929" i="2"/>
  <c r="BB929" i="2"/>
  <c r="BA929" i="2"/>
  <c r="AZ929" i="2"/>
  <c r="AY929" i="2"/>
  <c r="AX929" i="2"/>
  <c r="AW929" i="2"/>
  <c r="AV929" i="2"/>
  <c r="AU929" i="2"/>
  <c r="AT929" i="2"/>
  <c r="AS929" i="2"/>
  <c r="AR929" i="2"/>
  <c r="AQ929" i="2"/>
  <c r="AP929" i="2"/>
  <c r="AN929" i="2"/>
  <c r="BI928" i="2"/>
  <c r="BH928" i="2"/>
  <c r="BG928" i="2"/>
  <c r="BF928" i="2"/>
  <c r="BE928" i="2"/>
  <c r="BD928" i="2"/>
  <c r="BC928" i="2"/>
  <c r="BB928" i="2"/>
  <c r="BA928" i="2"/>
  <c r="AZ928" i="2"/>
  <c r="AY928" i="2"/>
  <c r="AX928" i="2"/>
  <c r="AW928" i="2"/>
  <c r="AV928" i="2"/>
  <c r="AU928" i="2"/>
  <c r="AT928" i="2"/>
  <c r="AS928" i="2"/>
  <c r="AR928" i="2"/>
  <c r="AQ928" i="2"/>
  <c r="AP928" i="2"/>
  <c r="AN928" i="2"/>
  <c r="BI927" i="2"/>
  <c r="BH927" i="2"/>
  <c r="BG927" i="2"/>
  <c r="BF927" i="2"/>
  <c r="BE927" i="2"/>
  <c r="BD927" i="2"/>
  <c r="BC927" i="2"/>
  <c r="BB927" i="2"/>
  <c r="BA927" i="2"/>
  <c r="AZ927" i="2"/>
  <c r="AY927" i="2"/>
  <c r="AX927" i="2"/>
  <c r="AW927" i="2"/>
  <c r="AV927" i="2"/>
  <c r="AU927" i="2"/>
  <c r="AT927" i="2"/>
  <c r="AS927" i="2"/>
  <c r="AR927" i="2"/>
  <c r="AQ927" i="2"/>
  <c r="AP927" i="2"/>
  <c r="AN927" i="2"/>
  <c r="BI926" i="2"/>
  <c r="BH926" i="2"/>
  <c r="BG926" i="2"/>
  <c r="BF926" i="2"/>
  <c r="BE926" i="2"/>
  <c r="BD926" i="2"/>
  <c r="BC926" i="2"/>
  <c r="BB926" i="2"/>
  <c r="BA926" i="2"/>
  <c r="AZ926" i="2"/>
  <c r="AY926" i="2"/>
  <c r="AX926" i="2"/>
  <c r="AW926" i="2"/>
  <c r="AV926" i="2"/>
  <c r="AU926" i="2"/>
  <c r="AT926" i="2"/>
  <c r="AS926" i="2"/>
  <c r="AR926" i="2"/>
  <c r="AQ926" i="2"/>
  <c r="AP926" i="2"/>
  <c r="AN926" i="2"/>
  <c r="BI925" i="2"/>
  <c r="BH925" i="2"/>
  <c r="BG925" i="2"/>
  <c r="BF925" i="2"/>
  <c r="BE925" i="2"/>
  <c r="BD925" i="2"/>
  <c r="BC925" i="2"/>
  <c r="BB925" i="2"/>
  <c r="BA925" i="2"/>
  <c r="AZ925" i="2"/>
  <c r="AY925" i="2"/>
  <c r="AX925" i="2"/>
  <c r="AW925" i="2"/>
  <c r="AV925" i="2"/>
  <c r="AU925" i="2"/>
  <c r="AT925" i="2"/>
  <c r="AS925" i="2"/>
  <c r="AR925" i="2"/>
  <c r="AQ925" i="2"/>
  <c r="AP925" i="2"/>
  <c r="AN925" i="2"/>
  <c r="BI924" i="2"/>
  <c r="BH924" i="2"/>
  <c r="BG924" i="2"/>
  <c r="BF924" i="2"/>
  <c r="BE924" i="2"/>
  <c r="BD924" i="2"/>
  <c r="BC924" i="2"/>
  <c r="BB924" i="2"/>
  <c r="BA924" i="2"/>
  <c r="AZ924" i="2"/>
  <c r="AY924" i="2"/>
  <c r="AX924" i="2"/>
  <c r="AW924" i="2"/>
  <c r="AV924" i="2"/>
  <c r="AU924" i="2"/>
  <c r="AT924" i="2"/>
  <c r="AS924" i="2"/>
  <c r="AR924" i="2"/>
  <c r="AQ924" i="2"/>
  <c r="AP924" i="2"/>
  <c r="AN924" i="2"/>
  <c r="BI923" i="2"/>
  <c r="BH923" i="2"/>
  <c r="BG923" i="2"/>
  <c r="BF923" i="2"/>
  <c r="BE923" i="2"/>
  <c r="BD923" i="2"/>
  <c r="BC923" i="2"/>
  <c r="BB923" i="2"/>
  <c r="BA923" i="2"/>
  <c r="AZ923" i="2"/>
  <c r="AY923" i="2"/>
  <c r="AX923" i="2"/>
  <c r="AW923" i="2"/>
  <c r="AV923" i="2"/>
  <c r="AU923" i="2"/>
  <c r="AT923" i="2"/>
  <c r="AS923" i="2"/>
  <c r="AR923" i="2"/>
  <c r="AQ923" i="2"/>
  <c r="AP923" i="2"/>
  <c r="AN923" i="2"/>
  <c r="BI922" i="2"/>
  <c r="BH922" i="2"/>
  <c r="BG922" i="2"/>
  <c r="BF922" i="2"/>
  <c r="BE922" i="2"/>
  <c r="BD922" i="2"/>
  <c r="BC922" i="2"/>
  <c r="BB922" i="2"/>
  <c r="BA922" i="2"/>
  <c r="AZ922" i="2"/>
  <c r="AY922" i="2"/>
  <c r="AX922" i="2"/>
  <c r="AW922" i="2"/>
  <c r="AV922" i="2"/>
  <c r="AU922" i="2"/>
  <c r="AT922" i="2"/>
  <c r="AS922" i="2"/>
  <c r="AR922" i="2"/>
  <c r="AQ922" i="2"/>
  <c r="AP922" i="2"/>
  <c r="AN922" i="2"/>
  <c r="BI921" i="2"/>
  <c r="BH921" i="2"/>
  <c r="BG921" i="2"/>
  <c r="BF921" i="2"/>
  <c r="BE921" i="2"/>
  <c r="BD921" i="2"/>
  <c r="BC921" i="2"/>
  <c r="BB921" i="2"/>
  <c r="BA921" i="2"/>
  <c r="AZ921" i="2"/>
  <c r="AY921" i="2"/>
  <c r="AX921" i="2"/>
  <c r="AW921" i="2"/>
  <c r="AV921" i="2"/>
  <c r="AU921" i="2"/>
  <c r="AT921" i="2"/>
  <c r="AS921" i="2"/>
  <c r="AR921" i="2"/>
  <c r="AQ921" i="2"/>
  <c r="AP921" i="2"/>
  <c r="AN921" i="2"/>
  <c r="BI920" i="2"/>
  <c r="BH920" i="2"/>
  <c r="BG920" i="2"/>
  <c r="BF920" i="2"/>
  <c r="BE920" i="2"/>
  <c r="BD920" i="2"/>
  <c r="BC920" i="2"/>
  <c r="BB920" i="2"/>
  <c r="BA920" i="2"/>
  <c r="AZ920" i="2"/>
  <c r="AY920" i="2"/>
  <c r="AX920" i="2"/>
  <c r="AW920" i="2"/>
  <c r="AV920" i="2"/>
  <c r="AU920" i="2"/>
  <c r="AT920" i="2"/>
  <c r="AS920" i="2"/>
  <c r="AR920" i="2"/>
  <c r="AQ920" i="2"/>
  <c r="AP920" i="2"/>
  <c r="AN920" i="2"/>
  <c r="BI919" i="2"/>
  <c r="BH919" i="2"/>
  <c r="BG919" i="2"/>
  <c r="BF919" i="2"/>
  <c r="BE919" i="2"/>
  <c r="BD919" i="2"/>
  <c r="BC919" i="2"/>
  <c r="BB919" i="2"/>
  <c r="BA919" i="2"/>
  <c r="AZ919" i="2"/>
  <c r="AY919" i="2"/>
  <c r="AX919" i="2"/>
  <c r="AW919" i="2"/>
  <c r="AV919" i="2"/>
  <c r="AU919" i="2"/>
  <c r="AT919" i="2"/>
  <c r="AS919" i="2"/>
  <c r="AR919" i="2"/>
  <c r="AQ919" i="2"/>
  <c r="AP919" i="2"/>
  <c r="AN919" i="2"/>
  <c r="BI918" i="2"/>
  <c r="BH918" i="2"/>
  <c r="BG918" i="2"/>
  <c r="BF918" i="2"/>
  <c r="BE918" i="2"/>
  <c r="BD918" i="2"/>
  <c r="BC918" i="2"/>
  <c r="BB918" i="2"/>
  <c r="BA918" i="2"/>
  <c r="AZ918" i="2"/>
  <c r="AY918" i="2"/>
  <c r="AX918" i="2"/>
  <c r="AW918" i="2"/>
  <c r="AV918" i="2"/>
  <c r="AU918" i="2"/>
  <c r="AT918" i="2"/>
  <c r="AS918" i="2"/>
  <c r="AR918" i="2"/>
  <c r="AQ918" i="2"/>
  <c r="AP918" i="2"/>
  <c r="AN918" i="2"/>
  <c r="BI917" i="2"/>
  <c r="BH917" i="2"/>
  <c r="BG917" i="2"/>
  <c r="BF917" i="2"/>
  <c r="BE917" i="2"/>
  <c r="BD917" i="2"/>
  <c r="BC917" i="2"/>
  <c r="BB917" i="2"/>
  <c r="BA917" i="2"/>
  <c r="AZ917" i="2"/>
  <c r="AY917" i="2"/>
  <c r="AX917" i="2"/>
  <c r="AW917" i="2"/>
  <c r="AV917" i="2"/>
  <c r="AU917" i="2"/>
  <c r="AT917" i="2"/>
  <c r="AS917" i="2"/>
  <c r="AR917" i="2"/>
  <c r="AQ917" i="2"/>
  <c r="AP917" i="2"/>
  <c r="AN917" i="2"/>
  <c r="BI916" i="2"/>
  <c r="BH916" i="2"/>
  <c r="BG916" i="2"/>
  <c r="BF916" i="2"/>
  <c r="BE916" i="2"/>
  <c r="BD916" i="2"/>
  <c r="BC916" i="2"/>
  <c r="BB916" i="2"/>
  <c r="BA916" i="2"/>
  <c r="AZ916" i="2"/>
  <c r="AY916" i="2"/>
  <c r="AX916" i="2"/>
  <c r="AW916" i="2"/>
  <c r="AV916" i="2"/>
  <c r="AU916" i="2"/>
  <c r="AT916" i="2"/>
  <c r="AS916" i="2"/>
  <c r="AR916" i="2"/>
  <c r="AQ916" i="2"/>
  <c r="AP916" i="2"/>
  <c r="AN916" i="2"/>
  <c r="BI915" i="2"/>
  <c r="BH915" i="2"/>
  <c r="BG915" i="2"/>
  <c r="BF915" i="2"/>
  <c r="BE915" i="2"/>
  <c r="BD915" i="2"/>
  <c r="BC915" i="2"/>
  <c r="BB915" i="2"/>
  <c r="BA915" i="2"/>
  <c r="AZ915" i="2"/>
  <c r="AY915" i="2"/>
  <c r="AX915" i="2"/>
  <c r="AW915" i="2"/>
  <c r="AV915" i="2"/>
  <c r="AU915" i="2"/>
  <c r="AT915" i="2"/>
  <c r="AS915" i="2"/>
  <c r="AR915" i="2"/>
  <c r="AQ915" i="2"/>
  <c r="AP915" i="2"/>
  <c r="AN915" i="2"/>
  <c r="BI914" i="2"/>
  <c r="BH914" i="2"/>
  <c r="BG914" i="2"/>
  <c r="BF914" i="2"/>
  <c r="BE914" i="2"/>
  <c r="BD914" i="2"/>
  <c r="BC914" i="2"/>
  <c r="BB914" i="2"/>
  <c r="BA914" i="2"/>
  <c r="AZ914" i="2"/>
  <c r="AY914" i="2"/>
  <c r="AX914" i="2"/>
  <c r="AW914" i="2"/>
  <c r="AV914" i="2"/>
  <c r="AU914" i="2"/>
  <c r="AT914" i="2"/>
  <c r="AS914" i="2"/>
  <c r="AR914" i="2"/>
  <c r="AQ914" i="2"/>
  <c r="AP914" i="2"/>
  <c r="AN914" i="2"/>
  <c r="BI913" i="2"/>
  <c r="BH913" i="2"/>
  <c r="BG913" i="2"/>
  <c r="BF913" i="2"/>
  <c r="BE913" i="2"/>
  <c r="BD913" i="2"/>
  <c r="BC913" i="2"/>
  <c r="BB913" i="2"/>
  <c r="BA913" i="2"/>
  <c r="AZ913" i="2"/>
  <c r="AY913" i="2"/>
  <c r="AX913" i="2"/>
  <c r="AW913" i="2"/>
  <c r="AV913" i="2"/>
  <c r="AU913" i="2"/>
  <c r="AT913" i="2"/>
  <c r="AS913" i="2"/>
  <c r="AR913" i="2"/>
  <c r="AQ913" i="2"/>
  <c r="AP913" i="2"/>
  <c r="AN913" i="2"/>
  <c r="BI912" i="2"/>
  <c r="BH912" i="2"/>
  <c r="BG912" i="2"/>
  <c r="BF912" i="2"/>
  <c r="BE912" i="2"/>
  <c r="BD912" i="2"/>
  <c r="BC912" i="2"/>
  <c r="BB912" i="2"/>
  <c r="BA912" i="2"/>
  <c r="AZ912" i="2"/>
  <c r="AY912" i="2"/>
  <c r="AX912" i="2"/>
  <c r="AW912" i="2"/>
  <c r="AV912" i="2"/>
  <c r="AU912" i="2"/>
  <c r="AT912" i="2"/>
  <c r="AS912" i="2"/>
  <c r="AR912" i="2"/>
  <c r="AQ912" i="2"/>
  <c r="AP912" i="2"/>
  <c r="AN912" i="2"/>
  <c r="BI911" i="2"/>
  <c r="BH911" i="2"/>
  <c r="BG911" i="2"/>
  <c r="BF911" i="2"/>
  <c r="BE911" i="2"/>
  <c r="BD911" i="2"/>
  <c r="BC911" i="2"/>
  <c r="BB911" i="2"/>
  <c r="BA911" i="2"/>
  <c r="AZ911" i="2"/>
  <c r="AY911" i="2"/>
  <c r="AX911" i="2"/>
  <c r="AW911" i="2"/>
  <c r="AV911" i="2"/>
  <c r="AU911" i="2"/>
  <c r="AT911" i="2"/>
  <c r="AS911" i="2"/>
  <c r="AR911" i="2"/>
  <c r="AQ911" i="2"/>
  <c r="AP911" i="2"/>
  <c r="AN911" i="2"/>
  <c r="BI910" i="2"/>
  <c r="BH910" i="2"/>
  <c r="BG910" i="2"/>
  <c r="BF910" i="2"/>
  <c r="BE910" i="2"/>
  <c r="BD910" i="2"/>
  <c r="BC910" i="2"/>
  <c r="BB910" i="2"/>
  <c r="BA910" i="2"/>
  <c r="AZ910" i="2"/>
  <c r="AY910" i="2"/>
  <c r="AX910" i="2"/>
  <c r="AW910" i="2"/>
  <c r="AV910" i="2"/>
  <c r="AU910" i="2"/>
  <c r="AT910" i="2"/>
  <c r="AS910" i="2"/>
  <c r="AR910" i="2"/>
  <c r="AQ910" i="2"/>
  <c r="AP910" i="2"/>
  <c r="AN910" i="2"/>
  <c r="BI909" i="2"/>
  <c r="BH909" i="2"/>
  <c r="BG909" i="2"/>
  <c r="BF909" i="2"/>
  <c r="BE909" i="2"/>
  <c r="BD909" i="2"/>
  <c r="BC909" i="2"/>
  <c r="BB909" i="2"/>
  <c r="BA909" i="2"/>
  <c r="AZ909" i="2"/>
  <c r="AY909" i="2"/>
  <c r="AX909" i="2"/>
  <c r="AW909" i="2"/>
  <c r="AV909" i="2"/>
  <c r="AU909" i="2"/>
  <c r="AT909" i="2"/>
  <c r="AS909" i="2"/>
  <c r="AR909" i="2"/>
  <c r="AQ909" i="2"/>
  <c r="AP909" i="2"/>
  <c r="AN909" i="2"/>
  <c r="BI908" i="2"/>
  <c r="BH908" i="2"/>
  <c r="BG908" i="2"/>
  <c r="BF908" i="2"/>
  <c r="BE908" i="2"/>
  <c r="BD908" i="2"/>
  <c r="BC908" i="2"/>
  <c r="BB908" i="2"/>
  <c r="BA908" i="2"/>
  <c r="AZ908" i="2"/>
  <c r="AY908" i="2"/>
  <c r="AX908" i="2"/>
  <c r="AW908" i="2"/>
  <c r="AV908" i="2"/>
  <c r="AU908" i="2"/>
  <c r="AT908" i="2"/>
  <c r="AS908" i="2"/>
  <c r="AR908" i="2"/>
  <c r="AQ908" i="2"/>
  <c r="AP908" i="2"/>
  <c r="AN908" i="2"/>
  <c r="BI907" i="2"/>
  <c r="BH907" i="2"/>
  <c r="BG907" i="2"/>
  <c r="BF907" i="2"/>
  <c r="BE907" i="2"/>
  <c r="BD907" i="2"/>
  <c r="BC907" i="2"/>
  <c r="BB907" i="2"/>
  <c r="BA907" i="2"/>
  <c r="AZ907" i="2"/>
  <c r="AY907" i="2"/>
  <c r="AX907" i="2"/>
  <c r="AW907" i="2"/>
  <c r="AV907" i="2"/>
  <c r="AU907" i="2"/>
  <c r="AT907" i="2"/>
  <c r="AS907" i="2"/>
  <c r="AR907" i="2"/>
  <c r="AQ907" i="2"/>
  <c r="AP907" i="2"/>
  <c r="AN907" i="2"/>
  <c r="BI906" i="2"/>
  <c r="BH906" i="2"/>
  <c r="BG906" i="2"/>
  <c r="BF906" i="2"/>
  <c r="BE906" i="2"/>
  <c r="BD906" i="2"/>
  <c r="BC906" i="2"/>
  <c r="BB906" i="2"/>
  <c r="BA906" i="2"/>
  <c r="AZ906" i="2"/>
  <c r="AY906" i="2"/>
  <c r="AX906" i="2"/>
  <c r="AW906" i="2"/>
  <c r="AV906" i="2"/>
  <c r="AU906" i="2"/>
  <c r="AT906" i="2"/>
  <c r="AS906" i="2"/>
  <c r="AR906" i="2"/>
  <c r="AQ906" i="2"/>
  <c r="AP906" i="2"/>
  <c r="AN906" i="2"/>
  <c r="BI905" i="2"/>
  <c r="BH905" i="2"/>
  <c r="BG905" i="2"/>
  <c r="BF905" i="2"/>
  <c r="BE905" i="2"/>
  <c r="BD905" i="2"/>
  <c r="BC905" i="2"/>
  <c r="BB905" i="2"/>
  <c r="BA905" i="2"/>
  <c r="AZ905" i="2"/>
  <c r="AY905" i="2"/>
  <c r="AX905" i="2"/>
  <c r="AW905" i="2"/>
  <c r="AV905" i="2"/>
  <c r="AU905" i="2"/>
  <c r="AT905" i="2"/>
  <c r="AS905" i="2"/>
  <c r="AR905" i="2"/>
  <c r="AQ905" i="2"/>
  <c r="AP905" i="2"/>
  <c r="AN905" i="2"/>
  <c r="BI904" i="2"/>
  <c r="BH904" i="2"/>
  <c r="BG904" i="2"/>
  <c r="BF904" i="2"/>
  <c r="BE904" i="2"/>
  <c r="BD904" i="2"/>
  <c r="BC904" i="2"/>
  <c r="BB904" i="2"/>
  <c r="BA904" i="2"/>
  <c r="AZ904" i="2"/>
  <c r="AY904" i="2"/>
  <c r="AX904" i="2"/>
  <c r="AW904" i="2"/>
  <c r="AV904" i="2"/>
  <c r="AU904" i="2"/>
  <c r="AT904" i="2"/>
  <c r="AS904" i="2"/>
  <c r="AR904" i="2"/>
  <c r="AQ904" i="2"/>
  <c r="AP904" i="2"/>
  <c r="AN904" i="2"/>
  <c r="BI903" i="2"/>
  <c r="BH903" i="2"/>
  <c r="BG903" i="2"/>
  <c r="BF903" i="2"/>
  <c r="BE903" i="2"/>
  <c r="BD903" i="2"/>
  <c r="BC903" i="2"/>
  <c r="BB903" i="2"/>
  <c r="BA903" i="2"/>
  <c r="AZ903" i="2"/>
  <c r="AY903" i="2"/>
  <c r="AX903" i="2"/>
  <c r="AW903" i="2"/>
  <c r="AV903" i="2"/>
  <c r="AU903" i="2"/>
  <c r="AT903" i="2"/>
  <c r="AS903" i="2"/>
  <c r="AR903" i="2"/>
  <c r="AQ903" i="2"/>
  <c r="AP903" i="2"/>
  <c r="AN903" i="2"/>
  <c r="BI902" i="2"/>
  <c r="BH902" i="2"/>
  <c r="BG902" i="2"/>
  <c r="BF902" i="2"/>
  <c r="BE902" i="2"/>
  <c r="BD902" i="2"/>
  <c r="BC902" i="2"/>
  <c r="BB902" i="2"/>
  <c r="BA902" i="2"/>
  <c r="AZ902" i="2"/>
  <c r="AY902" i="2"/>
  <c r="AX902" i="2"/>
  <c r="AW902" i="2"/>
  <c r="AV902" i="2"/>
  <c r="AU902" i="2"/>
  <c r="AT902" i="2"/>
  <c r="AS902" i="2"/>
  <c r="AR902" i="2"/>
  <c r="AQ902" i="2"/>
  <c r="AP902" i="2"/>
  <c r="AN902" i="2"/>
  <c r="BI901" i="2"/>
  <c r="BH901" i="2"/>
  <c r="BG901" i="2"/>
  <c r="BF901" i="2"/>
  <c r="BE901" i="2"/>
  <c r="BD901" i="2"/>
  <c r="BC901" i="2"/>
  <c r="BB901" i="2"/>
  <c r="BA901" i="2"/>
  <c r="AZ901" i="2"/>
  <c r="AY901" i="2"/>
  <c r="AX901" i="2"/>
  <c r="AW901" i="2"/>
  <c r="AV901" i="2"/>
  <c r="AU901" i="2"/>
  <c r="AT901" i="2"/>
  <c r="AS901" i="2"/>
  <c r="AR901" i="2"/>
  <c r="AQ901" i="2"/>
  <c r="AP901" i="2"/>
  <c r="AN901" i="2"/>
  <c r="BI900" i="2"/>
  <c r="BH900" i="2"/>
  <c r="BG900" i="2"/>
  <c r="BF900" i="2"/>
  <c r="BE900" i="2"/>
  <c r="BD900" i="2"/>
  <c r="BC900" i="2"/>
  <c r="BB900" i="2"/>
  <c r="BA900" i="2"/>
  <c r="AZ900" i="2"/>
  <c r="AY900" i="2"/>
  <c r="AX900" i="2"/>
  <c r="AW900" i="2"/>
  <c r="AV900" i="2"/>
  <c r="AU900" i="2"/>
  <c r="AT900" i="2"/>
  <c r="AS900" i="2"/>
  <c r="AR900" i="2"/>
  <c r="AQ900" i="2"/>
  <c r="AP900" i="2"/>
  <c r="AN900" i="2"/>
  <c r="BI899" i="2"/>
  <c r="BH899" i="2"/>
  <c r="BG899" i="2"/>
  <c r="BF899" i="2"/>
  <c r="BE899" i="2"/>
  <c r="BD899" i="2"/>
  <c r="BC899" i="2"/>
  <c r="BB899" i="2"/>
  <c r="BA899" i="2"/>
  <c r="AZ899" i="2"/>
  <c r="AY899" i="2"/>
  <c r="AX899" i="2"/>
  <c r="AW899" i="2"/>
  <c r="AV899" i="2"/>
  <c r="AU899" i="2"/>
  <c r="AT899" i="2"/>
  <c r="AS899" i="2"/>
  <c r="AR899" i="2"/>
  <c r="AQ899" i="2"/>
  <c r="AP899" i="2"/>
  <c r="AN899" i="2"/>
  <c r="BI898" i="2"/>
  <c r="BH898" i="2"/>
  <c r="BG898" i="2"/>
  <c r="BF898" i="2"/>
  <c r="BE898" i="2"/>
  <c r="BD898" i="2"/>
  <c r="BC898" i="2"/>
  <c r="BB898" i="2"/>
  <c r="BA898" i="2"/>
  <c r="AZ898" i="2"/>
  <c r="AY898" i="2"/>
  <c r="AX898" i="2"/>
  <c r="AW898" i="2"/>
  <c r="AV898" i="2"/>
  <c r="AU898" i="2"/>
  <c r="AT898" i="2"/>
  <c r="AS898" i="2"/>
  <c r="AR898" i="2"/>
  <c r="AQ898" i="2"/>
  <c r="AP898" i="2"/>
  <c r="AN898" i="2"/>
  <c r="BI897" i="2"/>
  <c r="BH897" i="2"/>
  <c r="BG897" i="2"/>
  <c r="BF897" i="2"/>
  <c r="BE897" i="2"/>
  <c r="BD897" i="2"/>
  <c r="BC897" i="2"/>
  <c r="BB897" i="2"/>
  <c r="BA897" i="2"/>
  <c r="AZ897" i="2"/>
  <c r="AY897" i="2"/>
  <c r="AX897" i="2"/>
  <c r="AW897" i="2"/>
  <c r="AV897" i="2"/>
  <c r="AU897" i="2"/>
  <c r="AT897" i="2"/>
  <c r="AS897" i="2"/>
  <c r="AR897" i="2"/>
  <c r="AQ897" i="2"/>
  <c r="AP897" i="2"/>
  <c r="AN897" i="2"/>
  <c r="BI896" i="2"/>
  <c r="BH896" i="2"/>
  <c r="BG896" i="2"/>
  <c r="BF896" i="2"/>
  <c r="BE896" i="2"/>
  <c r="BD896" i="2"/>
  <c r="BC896" i="2"/>
  <c r="BB896" i="2"/>
  <c r="BA896" i="2"/>
  <c r="AZ896" i="2"/>
  <c r="AY896" i="2"/>
  <c r="AX896" i="2"/>
  <c r="AW896" i="2"/>
  <c r="AV896" i="2"/>
  <c r="AU896" i="2"/>
  <c r="AT896" i="2"/>
  <c r="AS896" i="2"/>
  <c r="AR896" i="2"/>
  <c r="AQ896" i="2"/>
  <c r="AP896" i="2"/>
  <c r="AN896" i="2"/>
  <c r="BI895" i="2"/>
  <c r="BH895" i="2"/>
  <c r="BG895" i="2"/>
  <c r="BF895" i="2"/>
  <c r="BE895" i="2"/>
  <c r="BD895" i="2"/>
  <c r="BC895" i="2"/>
  <c r="BB895" i="2"/>
  <c r="BA895" i="2"/>
  <c r="AZ895" i="2"/>
  <c r="AY895" i="2"/>
  <c r="AX895" i="2"/>
  <c r="AW895" i="2"/>
  <c r="AV895" i="2"/>
  <c r="AU895" i="2"/>
  <c r="AT895" i="2"/>
  <c r="AS895" i="2"/>
  <c r="AR895" i="2"/>
  <c r="AQ895" i="2"/>
  <c r="AP895" i="2"/>
  <c r="AN895" i="2"/>
  <c r="BI894" i="2"/>
  <c r="BH894" i="2"/>
  <c r="BG894" i="2"/>
  <c r="BF894" i="2"/>
  <c r="BE894" i="2"/>
  <c r="BD894" i="2"/>
  <c r="BC894" i="2"/>
  <c r="BB894" i="2"/>
  <c r="BA894" i="2"/>
  <c r="AZ894" i="2"/>
  <c r="AY894" i="2"/>
  <c r="AX894" i="2"/>
  <c r="AW894" i="2"/>
  <c r="AV894" i="2"/>
  <c r="AU894" i="2"/>
  <c r="AT894" i="2"/>
  <c r="AS894" i="2"/>
  <c r="AR894" i="2"/>
  <c r="AQ894" i="2"/>
  <c r="AP894" i="2"/>
  <c r="AN894" i="2"/>
  <c r="BI893" i="2"/>
  <c r="BH893" i="2"/>
  <c r="BG893" i="2"/>
  <c r="BF893" i="2"/>
  <c r="BE893" i="2"/>
  <c r="BD893" i="2"/>
  <c r="BC893" i="2"/>
  <c r="BB893" i="2"/>
  <c r="BA893" i="2"/>
  <c r="AZ893" i="2"/>
  <c r="AY893" i="2"/>
  <c r="AX893" i="2"/>
  <c r="AW893" i="2"/>
  <c r="AV893" i="2"/>
  <c r="AU893" i="2"/>
  <c r="AT893" i="2"/>
  <c r="AS893" i="2"/>
  <c r="AR893" i="2"/>
  <c r="AQ893" i="2"/>
  <c r="AP893" i="2"/>
  <c r="AN893" i="2"/>
  <c r="BI892" i="2"/>
  <c r="BH892" i="2"/>
  <c r="BG892" i="2"/>
  <c r="BF892" i="2"/>
  <c r="BE892" i="2"/>
  <c r="BD892" i="2"/>
  <c r="BC892" i="2"/>
  <c r="BB892" i="2"/>
  <c r="BA892" i="2"/>
  <c r="AZ892" i="2"/>
  <c r="AY892" i="2"/>
  <c r="AX892" i="2"/>
  <c r="AW892" i="2"/>
  <c r="AV892" i="2"/>
  <c r="AU892" i="2"/>
  <c r="AT892" i="2"/>
  <c r="AS892" i="2"/>
  <c r="AR892" i="2"/>
  <c r="AQ892" i="2"/>
  <c r="AP892" i="2"/>
  <c r="AN892" i="2"/>
  <c r="BI891" i="2"/>
  <c r="BH891" i="2"/>
  <c r="BG891" i="2"/>
  <c r="BF891" i="2"/>
  <c r="BE891" i="2"/>
  <c r="BD891" i="2"/>
  <c r="BC891" i="2"/>
  <c r="BB891" i="2"/>
  <c r="BA891" i="2"/>
  <c r="AZ891" i="2"/>
  <c r="AY891" i="2"/>
  <c r="AX891" i="2"/>
  <c r="AW891" i="2"/>
  <c r="AV891" i="2"/>
  <c r="AU891" i="2"/>
  <c r="AT891" i="2"/>
  <c r="AS891" i="2"/>
  <c r="AR891" i="2"/>
  <c r="AQ891" i="2"/>
  <c r="AP891" i="2"/>
  <c r="AN891" i="2"/>
  <c r="BI890" i="2"/>
  <c r="BH890" i="2"/>
  <c r="BG890" i="2"/>
  <c r="BF890" i="2"/>
  <c r="BE890" i="2"/>
  <c r="BD890" i="2"/>
  <c r="BC890" i="2"/>
  <c r="BB890" i="2"/>
  <c r="BA890" i="2"/>
  <c r="AZ890" i="2"/>
  <c r="AY890" i="2"/>
  <c r="AX890" i="2"/>
  <c r="AW890" i="2"/>
  <c r="AV890" i="2"/>
  <c r="AU890" i="2"/>
  <c r="AT890" i="2"/>
  <c r="AS890" i="2"/>
  <c r="AR890" i="2"/>
  <c r="AQ890" i="2"/>
  <c r="AP890" i="2"/>
  <c r="AN890" i="2"/>
  <c r="BI889" i="2"/>
  <c r="BH889" i="2"/>
  <c r="BG889" i="2"/>
  <c r="BF889" i="2"/>
  <c r="BE889" i="2"/>
  <c r="BD889" i="2"/>
  <c r="BC889" i="2"/>
  <c r="BB889" i="2"/>
  <c r="BA889" i="2"/>
  <c r="AZ889" i="2"/>
  <c r="AY889" i="2"/>
  <c r="AX889" i="2"/>
  <c r="AW889" i="2"/>
  <c r="AV889" i="2"/>
  <c r="AU889" i="2"/>
  <c r="AT889" i="2"/>
  <c r="AS889" i="2"/>
  <c r="AR889" i="2"/>
  <c r="AQ889" i="2"/>
  <c r="AP889" i="2"/>
  <c r="AN889" i="2"/>
  <c r="BI888" i="2"/>
  <c r="BH888" i="2"/>
  <c r="BG888" i="2"/>
  <c r="BF888" i="2"/>
  <c r="BE888" i="2"/>
  <c r="BD888" i="2"/>
  <c r="BC888" i="2"/>
  <c r="BB888" i="2"/>
  <c r="BA888" i="2"/>
  <c r="AZ888" i="2"/>
  <c r="AY888" i="2"/>
  <c r="AX888" i="2"/>
  <c r="AW888" i="2"/>
  <c r="AV888" i="2"/>
  <c r="AU888" i="2"/>
  <c r="AT888" i="2"/>
  <c r="AS888" i="2"/>
  <c r="AR888" i="2"/>
  <c r="AQ888" i="2"/>
  <c r="AP888" i="2"/>
  <c r="AN888" i="2"/>
  <c r="BI887" i="2"/>
  <c r="BH887" i="2"/>
  <c r="BG887" i="2"/>
  <c r="BF887" i="2"/>
  <c r="BE887" i="2"/>
  <c r="BD887" i="2"/>
  <c r="BC887" i="2"/>
  <c r="BB887" i="2"/>
  <c r="BA887" i="2"/>
  <c r="AZ887" i="2"/>
  <c r="AY887" i="2"/>
  <c r="AX887" i="2"/>
  <c r="AW887" i="2"/>
  <c r="AV887" i="2"/>
  <c r="AU887" i="2"/>
  <c r="AT887" i="2"/>
  <c r="AS887" i="2"/>
  <c r="AR887" i="2"/>
  <c r="AQ887" i="2"/>
  <c r="AP887" i="2"/>
  <c r="AN887" i="2"/>
  <c r="BI886" i="2"/>
  <c r="BH886" i="2"/>
  <c r="BG886" i="2"/>
  <c r="BF886" i="2"/>
  <c r="BE886" i="2"/>
  <c r="BD886" i="2"/>
  <c r="BC886" i="2"/>
  <c r="BB886" i="2"/>
  <c r="BA886" i="2"/>
  <c r="AZ886" i="2"/>
  <c r="AY886" i="2"/>
  <c r="AX886" i="2"/>
  <c r="AW886" i="2"/>
  <c r="AV886" i="2"/>
  <c r="AU886" i="2"/>
  <c r="AT886" i="2"/>
  <c r="AS886" i="2"/>
  <c r="AR886" i="2"/>
  <c r="AQ886" i="2"/>
  <c r="AP886" i="2"/>
  <c r="AN886" i="2"/>
  <c r="BI885" i="2"/>
  <c r="BH885" i="2"/>
  <c r="BG885" i="2"/>
  <c r="BF885" i="2"/>
  <c r="BE885" i="2"/>
  <c r="BD885" i="2"/>
  <c r="BC885" i="2"/>
  <c r="BB885" i="2"/>
  <c r="BA885" i="2"/>
  <c r="AZ885" i="2"/>
  <c r="AY885" i="2"/>
  <c r="AX885" i="2"/>
  <c r="AW885" i="2"/>
  <c r="AV885" i="2"/>
  <c r="AU885" i="2"/>
  <c r="AT885" i="2"/>
  <c r="AS885" i="2"/>
  <c r="AR885" i="2"/>
  <c r="AQ885" i="2"/>
  <c r="AP885" i="2"/>
  <c r="AN885" i="2"/>
  <c r="BI884" i="2"/>
  <c r="BH884" i="2"/>
  <c r="BG884" i="2"/>
  <c r="BF884" i="2"/>
  <c r="BE884" i="2"/>
  <c r="BD884" i="2"/>
  <c r="BC884" i="2"/>
  <c r="BB884" i="2"/>
  <c r="BA884" i="2"/>
  <c r="AZ884" i="2"/>
  <c r="AY884" i="2"/>
  <c r="AX884" i="2"/>
  <c r="AW884" i="2"/>
  <c r="AV884" i="2"/>
  <c r="AU884" i="2"/>
  <c r="AT884" i="2"/>
  <c r="AS884" i="2"/>
  <c r="AR884" i="2"/>
  <c r="AQ884" i="2"/>
  <c r="AP884" i="2"/>
  <c r="AN884" i="2"/>
  <c r="BI883" i="2"/>
  <c r="BH883" i="2"/>
  <c r="BG883" i="2"/>
  <c r="BF883" i="2"/>
  <c r="BE883" i="2"/>
  <c r="BD883" i="2"/>
  <c r="BC883" i="2"/>
  <c r="BB883" i="2"/>
  <c r="BA883" i="2"/>
  <c r="AZ883" i="2"/>
  <c r="AY883" i="2"/>
  <c r="AX883" i="2"/>
  <c r="AW883" i="2"/>
  <c r="AV883" i="2"/>
  <c r="AU883" i="2"/>
  <c r="AT883" i="2"/>
  <c r="AS883" i="2"/>
  <c r="AR883" i="2"/>
  <c r="AQ883" i="2"/>
  <c r="AP883" i="2"/>
  <c r="AN883" i="2"/>
  <c r="BI882" i="2"/>
  <c r="BH882" i="2"/>
  <c r="BG882" i="2"/>
  <c r="BF882" i="2"/>
  <c r="BE882" i="2"/>
  <c r="BD882" i="2"/>
  <c r="BC882" i="2"/>
  <c r="BB882" i="2"/>
  <c r="BA882" i="2"/>
  <c r="AZ882" i="2"/>
  <c r="AY882" i="2"/>
  <c r="AX882" i="2"/>
  <c r="AW882" i="2"/>
  <c r="AV882" i="2"/>
  <c r="AU882" i="2"/>
  <c r="AT882" i="2"/>
  <c r="AS882" i="2"/>
  <c r="AR882" i="2"/>
  <c r="AQ882" i="2"/>
  <c r="AP882" i="2"/>
  <c r="AN882" i="2"/>
  <c r="BI881" i="2"/>
  <c r="BH881" i="2"/>
  <c r="BG881" i="2"/>
  <c r="BF881" i="2"/>
  <c r="BE881" i="2"/>
  <c r="BD881" i="2"/>
  <c r="BC881" i="2"/>
  <c r="BB881" i="2"/>
  <c r="BA881" i="2"/>
  <c r="AZ881" i="2"/>
  <c r="AY881" i="2"/>
  <c r="AX881" i="2"/>
  <c r="AW881" i="2"/>
  <c r="AV881" i="2"/>
  <c r="AU881" i="2"/>
  <c r="AT881" i="2"/>
  <c r="AS881" i="2"/>
  <c r="AR881" i="2"/>
  <c r="AQ881" i="2"/>
  <c r="AP881" i="2"/>
  <c r="AN881" i="2"/>
  <c r="BI880" i="2"/>
  <c r="BH880" i="2"/>
  <c r="BG880" i="2"/>
  <c r="BF880" i="2"/>
  <c r="BE880" i="2"/>
  <c r="BD880" i="2"/>
  <c r="BC880" i="2"/>
  <c r="BB880" i="2"/>
  <c r="BA880" i="2"/>
  <c r="AZ880" i="2"/>
  <c r="AY880" i="2"/>
  <c r="AX880" i="2"/>
  <c r="AW880" i="2"/>
  <c r="AV880" i="2"/>
  <c r="AU880" i="2"/>
  <c r="AT880" i="2"/>
  <c r="AS880" i="2"/>
  <c r="AR880" i="2"/>
  <c r="AQ880" i="2"/>
  <c r="AP880" i="2"/>
  <c r="AN880" i="2"/>
  <c r="BI879" i="2"/>
  <c r="BH879" i="2"/>
  <c r="BG879" i="2"/>
  <c r="BF879" i="2"/>
  <c r="BE879" i="2"/>
  <c r="BD879" i="2"/>
  <c r="BC879" i="2"/>
  <c r="BB879" i="2"/>
  <c r="BA879" i="2"/>
  <c r="AZ879" i="2"/>
  <c r="AY879" i="2"/>
  <c r="AX879" i="2"/>
  <c r="AW879" i="2"/>
  <c r="AV879" i="2"/>
  <c r="AU879" i="2"/>
  <c r="AT879" i="2"/>
  <c r="AS879" i="2"/>
  <c r="AR879" i="2"/>
  <c r="AQ879" i="2"/>
  <c r="AP879" i="2"/>
  <c r="AN879" i="2"/>
  <c r="BI878" i="2"/>
  <c r="BH878" i="2"/>
  <c r="BG878" i="2"/>
  <c r="BF878" i="2"/>
  <c r="BE878" i="2"/>
  <c r="BD878" i="2"/>
  <c r="BC878" i="2"/>
  <c r="BB878" i="2"/>
  <c r="BA878" i="2"/>
  <c r="AZ878" i="2"/>
  <c r="AY878" i="2"/>
  <c r="AX878" i="2"/>
  <c r="AW878" i="2"/>
  <c r="AV878" i="2"/>
  <c r="AU878" i="2"/>
  <c r="AT878" i="2"/>
  <c r="AS878" i="2"/>
  <c r="AR878" i="2"/>
  <c r="AQ878" i="2"/>
  <c r="AP878" i="2"/>
  <c r="AN878" i="2"/>
  <c r="BI877" i="2"/>
  <c r="BH877" i="2"/>
  <c r="BG877" i="2"/>
  <c r="BF877" i="2"/>
  <c r="BE877" i="2"/>
  <c r="BD877" i="2"/>
  <c r="BC877" i="2"/>
  <c r="BB877" i="2"/>
  <c r="BA877" i="2"/>
  <c r="AZ877" i="2"/>
  <c r="AY877" i="2"/>
  <c r="AX877" i="2"/>
  <c r="AW877" i="2"/>
  <c r="AV877" i="2"/>
  <c r="AU877" i="2"/>
  <c r="AT877" i="2"/>
  <c r="AS877" i="2"/>
  <c r="AR877" i="2"/>
  <c r="AQ877" i="2"/>
  <c r="AP877" i="2"/>
  <c r="AN877" i="2"/>
  <c r="BI876" i="2"/>
  <c r="BH876" i="2"/>
  <c r="BG876" i="2"/>
  <c r="BF876" i="2"/>
  <c r="BE876" i="2"/>
  <c r="BD876" i="2"/>
  <c r="BC876" i="2"/>
  <c r="BB876" i="2"/>
  <c r="BA876" i="2"/>
  <c r="AZ876" i="2"/>
  <c r="AY876" i="2"/>
  <c r="AX876" i="2"/>
  <c r="AW876" i="2"/>
  <c r="AV876" i="2"/>
  <c r="AU876" i="2"/>
  <c r="AT876" i="2"/>
  <c r="AS876" i="2"/>
  <c r="AR876" i="2"/>
  <c r="AQ876" i="2"/>
  <c r="AP876" i="2"/>
  <c r="AN876" i="2"/>
  <c r="BI875" i="2"/>
  <c r="BH875" i="2"/>
  <c r="BG875" i="2"/>
  <c r="BF875" i="2"/>
  <c r="BE875" i="2"/>
  <c r="BD875" i="2"/>
  <c r="BC875" i="2"/>
  <c r="BB875" i="2"/>
  <c r="BA875" i="2"/>
  <c r="AZ875" i="2"/>
  <c r="AY875" i="2"/>
  <c r="AX875" i="2"/>
  <c r="AW875" i="2"/>
  <c r="AV875" i="2"/>
  <c r="AU875" i="2"/>
  <c r="AT875" i="2"/>
  <c r="AS875" i="2"/>
  <c r="AR875" i="2"/>
  <c r="AQ875" i="2"/>
  <c r="AP875" i="2"/>
  <c r="AN875" i="2"/>
  <c r="BI874" i="2"/>
  <c r="BH874" i="2"/>
  <c r="BG874" i="2"/>
  <c r="BF874" i="2"/>
  <c r="BE874" i="2"/>
  <c r="BD874" i="2"/>
  <c r="BC874" i="2"/>
  <c r="BB874" i="2"/>
  <c r="BA874" i="2"/>
  <c r="AZ874" i="2"/>
  <c r="AY874" i="2"/>
  <c r="AX874" i="2"/>
  <c r="AW874" i="2"/>
  <c r="AV874" i="2"/>
  <c r="AU874" i="2"/>
  <c r="AT874" i="2"/>
  <c r="AS874" i="2"/>
  <c r="AR874" i="2"/>
  <c r="AQ874" i="2"/>
  <c r="AP874" i="2"/>
  <c r="AN874" i="2"/>
  <c r="BI873" i="2"/>
  <c r="BH873" i="2"/>
  <c r="BG873" i="2"/>
  <c r="BF873" i="2"/>
  <c r="BE873" i="2"/>
  <c r="BD873" i="2"/>
  <c r="BC873" i="2"/>
  <c r="BB873" i="2"/>
  <c r="BA873" i="2"/>
  <c r="AZ873" i="2"/>
  <c r="AY873" i="2"/>
  <c r="AX873" i="2"/>
  <c r="AW873" i="2"/>
  <c r="AV873" i="2"/>
  <c r="AU873" i="2"/>
  <c r="AT873" i="2"/>
  <c r="AS873" i="2"/>
  <c r="AR873" i="2"/>
  <c r="AQ873" i="2"/>
  <c r="AP873" i="2"/>
  <c r="AN873" i="2"/>
  <c r="BI872" i="2"/>
  <c r="BH872" i="2"/>
  <c r="BG872" i="2"/>
  <c r="BF872" i="2"/>
  <c r="BE872" i="2"/>
  <c r="BD872" i="2"/>
  <c r="BC872" i="2"/>
  <c r="BB872" i="2"/>
  <c r="BA872" i="2"/>
  <c r="AZ872" i="2"/>
  <c r="AY872" i="2"/>
  <c r="AX872" i="2"/>
  <c r="AW872" i="2"/>
  <c r="AV872" i="2"/>
  <c r="AU872" i="2"/>
  <c r="AT872" i="2"/>
  <c r="AS872" i="2"/>
  <c r="AR872" i="2"/>
  <c r="AQ872" i="2"/>
  <c r="AP872" i="2"/>
  <c r="AN872" i="2"/>
  <c r="BI871" i="2"/>
  <c r="BH871" i="2"/>
  <c r="BG871" i="2"/>
  <c r="BF871" i="2"/>
  <c r="BE871" i="2"/>
  <c r="BD871" i="2"/>
  <c r="BC871" i="2"/>
  <c r="BB871" i="2"/>
  <c r="BA871" i="2"/>
  <c r="AZ871" i="2"/>
  <c r="AY871" i="2"/>
  <c r="AX871" i="2"/>
  <c r="AW871" i="2"/>
  <c r="AV871" i="2"/>
  <c r="AU871" i="2"/>
  <c r="AT871" i="2"/>
  <c r="AS871" i="2"/>
  <c r="AR871" i="2"/>
  <c r="AQ871" i="2"/>
  <c r="AP871" i="2"/>
  <c r="AN871" i="2"/>
  <c r="BI870" i="2"/>
  <c r="BH870" i="2"/>
  <c r="BG870" i="2"/>
  <c r="BF870" i="2"/>
  <c r="BE870" i="2"/>
  <c r="BD870" i="2"/>
  <c r="BC870" i="2"/>
  <c r="BB870" i="2"/>
  <c r="BA870" i="2"/>
  <c r="AZ870" i="2"/>
  <c r="AY870" i="2"/>
  <c r="AX870" i="2"/>
  <c r="AW870" i="2"/>
  <c r="AV870" i="2"/>
  <c r="AU870" i="2"/>
  <c r="AT870" i="2"/>
  <c r="AS870" i="2"/>
  <c r="AR870" i="2"/>
  <c r="AQ870" i="2"/>
  <c r="AP870" i="2"/>
  <c r="AN870" i="2"/>
  <c r="BI869" i="2"/>
  <c r="BH869" i="2"/>
  <c r="BG869" i="2"/>
  <c r="BF869" i="2"/>
  <c r="BE869" i="2"/>
  <c r="BD869" i="2"/>
  <c r="BC869" i="2"/>
  <c r="BB869" i="2"/>
  <c r="BA869" i="2"/>
  <c r="AZ869" i="2"/>
  <c r="AY869" i="2"/>
  <c r="AX869" i="2"/>
  <c r="AW869" i="2"/>
  <c r="AV869" i="2"/>
  <c r="AU869" i="2"/>
  <c r="AT869" i="2"/>
  <c r="AS869" i="2"/>
  <c r="AR869" i="2"/>
  <c r="AQ869" i="2"/>
  <c r="AP869" i="2"/>
  <c r="AN869" i="2"/>
  <c r="BI868" i="2"/>
  <c r="BH868" i="2"/>
  <c r="BG868" i="2"/>
  <c r="BF868" i="2"/>
  <c r="BE868" i="2"/>
  <c r="BD868" i="2"/>
  <c r="BC868" i="2"/>
  <c r="BB868" i="2"/>
  <c r="BA868" i="2"/>
  <c r="AZ868" i="2"/>
  <c r="AY868" i="2"/>
  <c r="AX868" i="2"/>
  <c r="AW868" i="2"/>
  <c r="AV868" i="2"/>
  <c r="AU868" i="2"/>
  <c r="AT868" i="2"/>
  <c r="AS868" i="2"/>
  <c r="AR868" i="2"/>
  <c r="AQ868" i="2"/>
  <c r="AP868" i="2"/>
  <c r="AN868" i="2"/>
  <c r="BI867" i="2"/>
  <c r="BH867" i="2"/>
  <c r="BG867" i="2"/>
  <c r="BF867" i="2"/>
  <c r="BE867" i="2"/>
  <c r="BD867" i="2"/>
  <c r="BC867" i="2"/>
  <c r="BB867" i="2"/>
  <c r="BA867" i="2"/>
  <c r="AZ867" i="2"/>
  <c r="AY867" i="2"/>
  <c r="AX867" i="2"/>
  <c r="AW867" i="2"/>
  <c r="AV867" i="2"/>
  <c r="AU867" i="2"/>
  <c r="AT867" i="2"/>
  <c r="AS867" i="2"/>
  <c r="AR867" i="2"/>
  <c r="AQ867" i="2"/>
  <c r="AP867" i="2"/>
  <c r="AN867" i="2"/>
  <c r="BI866" i="2"/>
  <c r="BH866" i="2"/>
  <c r="BG866" i="2"/>
  <c r="BF866" i="2"/>
  <c r="BE866" i="2"/>
  <c r="BD866" i="2"/>
  <c r="BC866" i="2"/>
  <c r="BB866" i="2"/>
  <c r="BA866" i="2"/>
  <c r="AZ866" i="2"/>
  <c r="AY866" i="2"/>
  <c r="AX866" i="2"/>
  <c r="AW866" i="2"/>
  <c r="AV866" i="2"/>
  <c r="AU866" i="2"/>
  <c r="AT866" i="2"/>
  <c r="AS866" i="2"/>
  <c r="AR866" i="2"/>
  <c r="AQ866" i="2"/>
  <c r="AP866" i="2"/>
  <c r="AN866" i="2"/>
  <c r="BI865" i="2"/>
  <c r="BH865" i="2"/>
  <c r="BG865" i="2"/>
  <c r="BF865" i="2"/>
  <c r="BE865" i="2"/>
  <c r="BD865" i="2"/>
  <c r="BC865" i="2"/>
  <c r="BB865" i="2"/>
  <c r="BA865" i="2"/>
  <c r="AZ865" i="2"/>
  <c r="AY865" i="2"/>
  <c r="AX865" i="2"/>
  <c r="AW865" i="2"/>
  <c r="AV865" i="2"/>
  <c r="AU865" i="2"/>
  <c r="AT865" i="2"/>
  <c r="AS865" i="2"/>
  <c r="AR865" i="2"/>
  <c r="AQ865" i="2"/>
  <c r="AP865" i="2"/>
  <c r="AN865" i="2"/>
  <c r="BI864" i="2"/>
  <c r="BH864" i="2"/>
  <c r="BG864" i="2"/>
  <c r="BF864" i="2"/>
  <c r="BE864" i="2"/>
  <c r="BD864" i="2"/>
  <c r="BC864" i="2"/>
  <c r="BB864" i="2"/>
  <c r="BA864" i="2"/>
  <c r="AZ864" i="2"/>
  <c r="AY864" i="2"/>
  <c r="AX864" i="2"/>
  <c r="AW864" i="2"/>
  <c r="AV864" i="2"/>
  <c r="AU864" i="2"/>
  <c r="AT864" i="2"/>
  <c r="AS864" i="2"/>
  <c r="AR864" i="2"/>
  <c r="AQ864" i="2"/>
  <c r="AP864" i="2"/>
  <c r="AN864" i="2"/>
  <c r="BI863" i="2"/>
  <c r="BH863" i="2"/>
  <c r="BG863" i="2"/>
  <c r="BF863" i="2"/>
  <c r="BE863" i="2"/>
  <c r="BD863" i="2"/>
  <c r="BC863" i="2"/>
  <c r="BB863" i="2"/>
  <c r="BA863" i="2"/>
  <c r="AZ863" i="2"/>
  <c r="AY863" i="2"/>
  <c r="AX863" i="2"/>
  <c r="AW863" i="2"/>
  <c r="AV863" i="2"/>
  <c r="AU863" i="2"/>
  <c r="AT863" i="2"/>
  <c r="AS863" i="2"/>
  <c r="AR863" i="2"/>
  <c r="AQ863" i="2"/>
  <c r="AP863" i="2"/>
  <c r="AN863" i="2"/>
  <c r="BI862" i="2"/>
  <c r="BH862" i="2"/>
  <c r="BG862" i="2"/>
  <c r="BF862" i="2"/>
  <c r="BE862" i="2"/>
  <c r="BD862" i="2"/>
  <c r="BC862" i="2"/>
  <c r="BB862" i="2"/>
  <c r="BA862" i="2"/>
  <c r="AZ862" i="2"/>
  <c r="AY862" i="2"/>
  <c r="AX862" i="2"/>
  <c r="AW862" i="2"/>
  <c r="AV862" i="2"/>
  <c r="AU862" i="2"/>
  <c r="AT862" i="2"/>
  <c r="AS862" i="2"/>
  <c r="AR862" i="2"/>
  <c r="AQ862" i="2"/>
  <c r="AP862" i="2"/>
  <c r="AN862" i="2"/>
  <c r="BI861" i="2"/>
  <c r="BH861" i="2"/>
  <c r="BG861" i="2"/>
  <c r="BF861" i="2"/>
  <c r="BE861" i="2"/>
  <c r="BD861" i="2"/>
  <c r="BC861" i="2"/>
  <c r="BB861" i="2"/>
  <c r="BA861" i="2"/>
  <c r="AZ861" i="2"/>
  <c r="AY861" i="2"/>
  <c r="AX861" i="2"/>
  <c r="AW861" i="2"/>
  <c r="AV861" i="2"/>
  <c r="AU861" i="2"/>
  <c r="AT861" i="2"/>
  <c r="AS861" i="2"/>
  <c r="AR861" i="2"/>
  <c r="AQ861" i="2"/>
  <c r="AP861" i="2"/>
  <c r="AN861" i="2"/>
  <c r="BI860" i="2"/>
  <c r="BH860" i="2"/>
  <c r="BG860" i="2"/>
  <c r="BF860" i="2"/>
  <c r="BE860" i="2"/>
  <c r="BD860" i="2"/>
  <c r="BC860" i="2"/>
  <c r="BB860" i="2"/>
  <c r="BA860" i="2"/>
  <c r="AZ860" i="2"/>
  <c r="AY860" i="2"/>
  <c r="AX860" i="2"/>
  <c r="AW860" i="2"/>
  <c r="AV860" i="2"/>
  <c r="AU860" i="2"/>
  <c r="AT860" i="2"/>
  <c r="AS860" i="2"/>
  <c r="AR860" i="2"/>
  <c r="AQ860" i="2"/>
  <c r="AP860" i="2"/>
  <c r="AN860" i="2"/>
  <c r="BI859" i="2"/>
  <c r="BH859" i="2"/>
  <c r="BG859" i="2"/>
  <c r="BF859" i="2"/>
  <c r="BE859" i="2"/>
  <c r="BD859" i="2"/>
  <c r="BC859" i="2"/>
  <c r="BB859" i="2"/>
  <c r="BA859" i="2"/>
  <c r="AZ859" i="2"/>
  <c r="AY859" i="2"/>
  <c r="AX859" i="2"/>
  <c r="AW859" i="2"/>
  <c r="AV859" i="2"/>
  <c r="AU859" i="2"/>
  <c r="AT859" i="2"/>
  <c r="AS859" i="2"/>
  <c r="AR859" i="2"/>
  <c r="AQ859" i="2"/>
  <c r="AP859" i="2"/>
  <c r="AN859" i="2"/>
  <c r="BI858" i="2"/>
  <c r="BH858" i="2"/>
  <c r="BG858" i="2"/>
  <c r="BF858" i="2"/>
  <c r="BE858" i="2"/>
  <c r="BD858" i="2"/>
  <c r="BC858" i="2"/>
  <c r="BB858" i="2"/>
  <c r="BA858" i="2"/>
  <c r="AZ858" i="2"/>
  <c r="AY858" i="2"/>
  <c r="AX858" i="2"/>
  <c r="AW858" i="2"/>
  <c r="AV858" i="2"/>
  <c r="AU858" i="2"/>
  <c r="AT858" i="2"/>
  <c r="AS858" i="2"/>
  <c r="AR858" i="2"/>
  <c r="AQ858" i="2"/>
  <c r="AP858" i="2"/>
  <c r="AN858" i="2"/>
  <c r="BI857" i="2"/>
  <c r="BH857" i="2"/>
  <c r="BG857" i="2"/>
  <c r="BF857" i="2"/>
  <c r="BE857" i="2"/>
  <c r="BD857" i="2"/>
  <c r="BC857" i="2"/>
  <c r="BB857" i="2"/>
  <c r="BA857" i="2"/>
  <c r="AZ857" i="2"/>
  <c r="AY857" i="2"/>
  <c r="AX857" i="2"/>
  <c r="AW857" i="2"/>
  <c r="AV857" i="2"/>
  <c r="AU857" i="2"/>
  <c r="AT857" i="2"/>
  <c r="AS857" i="2"/>
  <c r="AR857" i="2"/>
  <c r="AQ857" i="2"/>
  <c r="AP857" i="2"/>
  <c r="AN857" i="2"/>
  <c r="BI856" i="2"/>
  <c r="BH856" i="2"/>
  <c r="BG856" i="2"/>
  <c r="BF856" i="2"/>
  <c r="BE856" i="2"/>
  <c r="BD856" i="2"/>
  <c r="BC856" i="2"/>
  <c r="BB856" i="2"/>
  <c r="BA856" i="2"/>
  <c r="AZ856" i="2"/>
  <c r="AY856" i="2"/>
  <c r="AX856" i="2"/>
  <c r="AW856" i="2"/>
  <c r="AV856" i="2"/>
  <c r="AU856" i="2"/>
  <c r="AT856" i="2"/>
  <c r="AS856" i="2"/>
  <c r="AR856" i="2"/>
  <c r="AQ856" i="2"/>
  <c r="AP856" i="2"/>
  <c r="AN856" i="2"/>
  <c r="BI855" i="2"/>
  <c r="BH855" i="2"/>
  <c r="BG855" i="2"/>
  <c r="BF855" i="2"/>
  <c r="BE855" i="2"/>
  <c r="BD855" i="2"/>
  <c r="BC855" i="2"/>
  <c r="BB855" i="2"/>
  <c r="BA855" i="2"/>
  <c r="AZ855" i="2"/>
  <c r="AY855" i="2"/>
  <c r="AX855" i="2"/>
  <c r="AW855" i="2"/>
  <c r="AV855" i="2"/>
  <c r="AU855" i="2"/>
  <c r="AT855" i="2"/>
  <c r="AS855" i="2"/>
  <c r="AR855" i="2"/>
  <c r="AQ855" i="2"/>
  <c r="AP855" i="2"/>
  <c r="AN855" i="2"/>
  <c r="BI854" i="2"/>
  <c r="BH854" i="2"/>
  <c r="BG854" i="2"/>
  <c r="BF854" i="2"/>
  <c r="BE854" i="2"/>
  <c r="BD854" i="2"/>
  <c r="BC854" i="2"/>
  <c r="BB854" i="2"/>
  <c r="BA854" i="2"/>
  <c r="AZ854" i="2"/>
  <c r="AY854" i="2"/>
  <c r="AX854" i="2"/>
  <c r="AW854" i="2"/>
  <c r="AV854" i="2"/>
  <c r="AU854" i="2"/>
  <c r="AT854" i="2"/>
  <c r="AS854" i="2"/>
  <c r="AR854" i="2"/>
  <c r="AQ854" i="2"/>
  <c r="AP854" i="2"/>
  <c r="AN854" i="2"/>
  <c r="BI853" i="2"/>
  <c r="BH853" i="2"/>
  <c r="BG853" i="2"/>
  <c r="BF853" i="2"/>
  <c r="BE853" i="2"/>
  <c r="BD853" i="2"/>
  <c r="BC853" i="2"/>
  <c r="BB853" i="2"/>
  <c r="BA853" i="2"/>
  <c r="AZ853" i="2"/>
  <c r="AY853" i="2"/>
  <c r="AX853" i="2"/>
  <c r="AW853" i="2"/>
  <c r="AV853" i="2"/>
  <c r="AU853" i="2"/>
  <c r="AT853" i="2"/>
  <c r="AS853" i="2"/>
  <c r="AR853" i="2"/>
  <c r="AQ853" i="2"/>
  <c r="AP853" i="2"/>
  <c r="AN853" i="2"/>
  <c r="BI852" i="2"/>
  <c r="BH852" i="2"/>
  <c r="BG852" i="2"/>
  <c r="BF852" i="2"/>
  <c r="BE852" i="2"/>
  <c r="BD852" i="2"/>
  <c r="BC852" i="2"/>
  <c r="BB852" i="2"/>
  <c r="BA852" i="2"/>
  <c r="AZ852" i="2"/>
  <c r="AY852" i="2"/>
  <c r="AX852" i="2"/>
  <c r="AW852" i="2"/>
  <c r="AV852" i="2"/>
  <c r="AU852" i="2"/>
  <c r="AT852" i="2"/>
  <c r="AS852" i="2"/>
  <c r="AR852" i="2"/>
  <c r="AQ852" i="2"/>
  <c r="AP852" i="2"/>
  <c r="AN852" i="2"/>
  <c r="BI851" i="2"/>
  <c r="BH851" i="2"/>
  <c r="BG851" i="2"/>
  <c r="BF851" i="2"/>
  <c r="BE851" i="2"/>
  <c r="BD851" i="2"/>
  <c r="BC851" i="2"/>
  <c r="BB851" i="2"/>
  <c r="BA851" i="2"/>
  <c r="AZ851" i="2"/>
  <c r="AY851" i="2"/>
  <c r="AX851" i="2"/>
  <c r="AW851" i="2"/>
  <c r="AV851" i="2"/>
  <c r="AU851" i="2"/>
  <c r="AT851" i="2"/>
  <c r="AS851" i="2"/>
  <c r="AR851" i="2"/>
  <c r="AQ851" i="2"/>
  <c r="AP851" i="2"/>
  <c r="AN851" i="2"/>
  <c r="BI850" i="2"/>
  <c r="BH850" i="2"/>
  <c r="BG850" i="2"/>
  <c r="BF850" i="2"/>
  <c r="BE850" i="2"/>
  <c r="BD850" i="2"/>
  <c r="BC850" i="2"/>
  <c r="BB850" i="2"/>
  <c r="BA850" i="2"/>
  <c r="AZ850" i="2"/>
  <c r="AY850" i="2"/>
  <c r="AX850" i="2"/>
  <c r="AW850" i="2"/>
  <c r="AV850" i="2"/>
  <c r="AU850" i="2"/>
  <c r="AT850" i="2"/>
  <c r="AS850" i="2"/>
  <c r="AR850" i="2"/>
  <c r="AQ850" i="2"/>
  <c r="AP850" i="2"/>
  <c r="AN850" i="2"/>
  <c r="BI849" i="2"/>
  <c r="BH849" i="2"/>
  <c r="BG849" i="2"/>
  <c r="BF849" i="2"/>
  <c r="BE849" i="2"/>
  <c r="BD849" i="2"/>
  <c r="BC849" i="2"/>
  <c r="BB849" i="2"/>
  <c r="BA849" i="2"/>
  <c r="AZ849" i="2"/>
  <c r="AY849" i="2"/>
  <c r="AX849" i="2"/>
  <c r="AW849" i="2"/>
  <c r="AV849" i="2"/>
  <c r="AU849" i="2"/>
  <c r="AT849" i="2"/>
  <c r="AS849" i="2"/>
  <c r="AR849" i="2"/>
  <c r="AQ849" i="2"/>
  <c r="AP849" i="2"/>
  <c r="AN849" i="2"/>
  <c r="BI848" i="2"/>
  <c r="BH848" i="2"/>
  <c r="BG848" i="2"/>
  <c r="BF848" i="2"/>
  <c r="BE848" i="2"/>
  <c r="BD848" i="2"/>
  <c r="BC848" i="2"/>
  <c r="BB848" i="2"/>
  <c r="BA848" i="2"/>
  <c r="AZ848" i="2"/>
  <c r="AY848" i="2"/>
  <c r="AX848" i="2"/>
  <c r="AW848" i="2"/>
  <c r="AV848" i="2"/>
  <c r="AU848" i="2"/>
  <c r="AT848" i="2"/>
  <c r="AS848" i="2"/>
  <c r="AR848" i="2"/>
  <c r="AQ848" i="2"/>
  <c r="AP848" i="2"/>
  <c r="AN848" i="2"/>
  <c r="BI847" i="2"/>
  <c r="BH847" i="2"/>
  <c r="BG847" i="2"/>
  <c r="BF847" i="2"/>
  <c r="BE847" i="2"/>
  <c r="BD847" i="2"/>
  <c r="BC847" i="2"/>
  <c r="BB847" i="2"/>
  <c r="BA847" i="2"/>
  <c r="AZ847" i="2"/>
  <c r="AY847" i="2"/>
  <c r="AX847" i="2"/>
  <c r="AW847" i="2"/>
  <c r="AV847" i="2"/>
  <c r="AU847" i="2"/>
  <c r="AT847" i="2"/>
  <c r="AS847" i="2"/>
  <c r="AR847" i="2"/>
  <c r="AQ847" i="2"/>
  <c r="AP847" i="2"/>
  <c r="AN847" i="2"/>
  <c r="BI846" i="2"/>
  <c r="BH846" i="2"/>
  <c r="BG846" i="2"/>
  <c r="BF846" i="2"/>
  <c r="BE846" i="2"/>
  <c r="BD846" i="2"/>
  <c r="BC846" i="2"/>
  <c r="BB846" i="2"/>
  <c r="BA846" i="2"/>
  <c r="AZ846" i="2"/>
  <c r="AY846" i="2"/>
  <c r="AX846" i="2"/>
  <c r="AW846" i="2"/>
  <c r="AV846" i="2"/>
  <c r="AU846" i="2"/>
  <c r="AT846" i="2"/>
  <c r="AS846" i="2"/>
  <c r="AR846" i="2"/>
  <c r="AQ846" i="2"/>
  <c r="AP846" i="2"/>
  <c r="AN846" i="2"/>
  <c r="BI845" i="2"/>
  <c r="BH845" i="2"/>
  <c r="BG845" i="2"/>
  <c r="BF845" i="2"/>
  <c r="BE845" i="2"/>
  <c r="BD845" i="2"/>
  <c r="BC845" i="2"/>
  <c r="BB845" i="2"/>
  <c r="BA845" i="2"/>
  <c r="AZ845" i="2"/>
  <c r="AY845" i="2"/>
  <c r="AX845" i="2"/>
  <c r="AW845" i="2"/>
  <c r="AV845" i="2"/>
  <c r="AU845" i="2"/>
  <c r="AT845" i="2"/>
  <c r="AS845" i="2"/>
  <c r="AR845" i="2"/>
  <c r="AQ845" i="2"/>
  <c r="AP845" i="2"/>
  <c r="AN845" i="2"/>
  <c r="BI844" i="2"/>
  <c r="BH844" i="2"/>
  <c r="BG844" i="2"/>
  <c r="BF844" i="2"/>
  <c r="BE844" i="2"/>
  <c r="BD844" i="2"/>
  <c r="BC844" i="2"/>
  <c r="BB844" i="2"/>
  <c r="BA844" i="2"/>
  <c r="AZ844" i="2"/>
  <c r="AY844" i="2"/>
  <c r="AX844" i="2"/>
  <c r="AW844" i="2"/>
  <c r="AV844" i="2"/>
  <c r="AU844" i="2"/>
  <c r="AT844" i="2"/>
  <c r="AS844" i="2"/>
  <c r="AR844" i="2"/>
  <c r="AQ844" i="2"/>
  <c r="AP844" i="2"/>
  <c r="AN844" i="2"/>
  <c r="BI843" i="2"/>
  <c r="BH843" i="2"/>
  <c r="BG843" i="2"/>
  <c r="BF843" i="2"/>
  <c r="BE843" i="2"/>
  <c r="BD843" i="2"/>
  <c r="BC843" i="2"/>
  <c r="BB843" i="2"/>
  <c r="BA843" i="2"/>
  <c r="AZ843" i="2"/>
  <c r="AY843" i="2"/>
  <c r="AX843" i="2"/>
  <c r="AW843" i="2"/>
  <c r="AV843" i="2"/>
  <c r="AU843" i="2"/>
  <c r="AT843" i="2"/>
  <c r="AS843" i="2"/>
  <c r="AR843" i="2"/>
  <c r="AQ843" i="2"/>
  <c r="AP843" i="2"/>
  <c r="AN843" i="2"/>
  <c r="BI842" i="2"/>
  <c r="BH842" i="2"/>
  <c r="BG842" i="2"/>
  <c r="BF842" i="2"/>
  <c r="BE842" i="2"/>
  <c r="BD842" i="2"/>
  <c r="BC842" i="2"/>
  <c r="BB842" i="2"/>
  <c r="BA842" i="2"/>
  <c r="AZ842" i="2"/>
  <c r="AY842" i="2"/>
  <c r="AX842" i="2"/>
  <c r="AW842" i="2"/>
  <c r="AV842" i="2"/>
  <c r="AU842" i="2"/>
  <c r="AT842" i="2"/>
  <c r="AS842" i="2"/>
  <c r="AR842" i="2"/>
  <c r="AQ842" i="2"/>
  <c r="AP842" i="2"/>
  <c r="AN842" i="2"/>
  <c r="BI841" i="2"/>
  <c r="BH841" i="2"/>
  <c r="BG841" i="2"/>
  <c r="BF841" i="2"/>
  <c r="BE841" i="2"/>
  <c r="BD841" i="2"/>
  <c r="BC841" i="2"/>
  <c r="BB841" i="2"/>
  <c r="BA841" i="2"/>
  <c r="AZ841" i="2"/>
  <c r="AY841" i="2"/>
  <c r="AX841" i="2"/>
  <c r="AW841" i="2"/>
  <c r="AV841" i="2"/>
  <c r="AU841" i="2"/>
  <c r="AT841" i="2"/>
  <c r="AS841" i="2"/>
  <c r="AR841" i="2"/>
  <c r="AQ841" i="2"/>
  <c r="AP841" i="2"/>
  <c r="AN841" i="2"/>
  <c r="BI840" i="2"/>
  <c r="BH840" i="2"/>
  <c r="BG840" i="2"/>
  <c r="BF840" i="2"/>
  <c r="BE840" i="2"/>
  <c r="BD840" i="2"/>
  <c r="BC840" i="2"/>
  <c r="BB840" i="2"/>
  <c r="BA840" i="2"/>
  <c r="AZ840" i="2"/>
  <c r="AY840" i="2"/>
  <c r="AX840" i="2"/>
  <c r="AW840" i="2"/>
  <c r="AV840" i="2"/>
  <c r="AU840" i="2"/>
  <c r="AT840" i="2"/>
  <c r="AS840" i="2"/>
  <c r="AR840" i="2"/>
  <c r="AQ840" i="2"/>
  <c r="AP840" i="2"/>
  <c r="AN840" i="2"/>
  <c r="BI839" i="2"/>
  <c r="BH839" i="2"/>
  <c r="BG839" i="2"/>
  <c r="BF839" i="2"/>
  <c r="BE839" i="2"/>
  <c r="BD839" i="2"/>
  <c r="BC839" i="2"/>
  <c r="BB839" i="2"/>
  <c r="BA839" i="2"/>
  <c r="AZ839" i="2"/>
  <c r="AY839" i="2"/>
  <c r="AX839" i="2"/>
  <c r="AW839" i="2"/>
  <c r="AV839" i="2"/>
  <c r="AU839" i="2"/>
  <c r="AT839" i="2"/>
  <c r="AS839" i="2"/>
  <c r="AR839" i="2"/>
  <c r="AQ839" i="2"/>
  <c r="AP839" i="2"/>
  <c r="AN839" i="2"/>
  <c r="BI838" i="2"/>
  <c r="BH838" i="2"/>
  <c r="BG838" i="2"/>
  <c r="BF838" i="2"/>
  <c r="BE838" i="2"/>
  <c r="BD838" i="2"/>
  <c r="BC838" i="2"/>
  <c r="BB838" i="2"/>
  <c r="BA838" i="2"/>
  <c r="AZ838" i="2"/>
  <c r="AY838" i="2"/>
  <c r="AX838" i="2"/>
  <c r="AW838" i="2"/>
  <c r="AV838" i="2"/>
  <c r="AU838" i="2"/>
  <c r="AT838" i="2"/>
  <c r="AS838" i="2"/>
  <c r="AR838" i="2"/>
  <c r="AQ838" i="2"/>
  <c r="AP838" i="2"/>
  <c r="AN838" i="2"/>
  <c r="BI837" i="2"/>
  <c r="BH837" i="2"/>
  <c r="BG837" i="2"/>
  <c r="BF837" i="2"/>
  <c r="BE837" i="2"/>
  <c r="BD837" i="2"/>
  <c r="BC837" i="2"/>
  <c r="BB837" i="2"/>
  <c r="BA837" i="2"/>
  <c r="AZ837" i="2"/>
  <c r="AY837" i="2"/>
  <c r="AX837" i="2"/>
  <c r="AW837" i="2"/>
  <c r="AV837" i="2"/>
  <c r="AU837" i="2"/>
  <c r="AT837" i="2"/>
  <c r="AS837" i="2"/>
  <c r="AR837" i="2"/>
  <c r="AQ837" i="2"/>
  <c r="AP837" i="2"/>
  <c r="AN837" i="2"/>
  <c r="BI836" i="2"/>
  <c r="BH836" i="2"/>
  <c r="BG836" i="2"/>
  <c r="BF836" i="2"/>
  <c r="BE836" i="2"/>
  <c r="BD836" i="2"/>
  <c r="BC836" i="2"/>
  <c r="BB836" i="2"/>
  <c r="BA836" i="2"/>
  <c r="AZ836" i="2"/>
  <c r="AY836" i="2"/>
  <c r="AX836" i="2"/>
  <c r="AW836" i="2"/>
  <c r="AV836" i="2"/>
  <c r="AU836" i="2"/>
  <c r="AT836" i="2"/>
  <c r="AS836" i="2"/>
  <c r="AR836" i="2"/>
  <c r="AQ836" i="2"/>
  <c r="AP836" i="2"/>
  <c r="AN836" i="2"/>
  <c r="BI835" i="2"/>
  <c r="BH835" i="2"/>
  <c r="BG835" i="2"/>
  <c r="BF835" i="2"/>
  <c r="BE835" i="2"/>
  <c r="BD835" i="2"/>
  <c r="BC835" i="2"/>
  <c r="BB835" i="2"/>
  <c r="BA835" i="2"/>
  <c r="AZ835" i="2"/>
  <c r="AY835" i="2"/>
  <c r="AX835" i="2"/>
  <c r="AW835" i="2"/>
  <c r="AV835" i="2"/>
  <c r="AU835" i="2"/>
  <c r="AT835" i="2"/>
  <c r="AS835" i="2"/>
  <c r="AR835" i="2"/>
  <c r="AQ835" i="2"/>
  <c r="AP835" i="2"/>
  <c r="AN835" i="2"/>
  <c r="BI834" i="2"/>
  <c r="BH834" i="2"/>
  <c r="BG834" i="2"/>
  <c r="BF834" i="2"/>
  <c r="BE834" i="2"/>
  <c r="BD834" i="2"/>
  <c r="BC834" i="2"/>
  <c r="BB834" i="2"/>
  <c r="BA834" i="2"/>
  <c r="AZ834" i="2"/>
  <c r="AY834" i="2"/>
  <c r="AX834" i="2"/>
  <c r="AW834" i="2"/>
  <c r="AV834" i="2"/>
  <c r="AU834" i="2"/>
  <c r="AT834" i="2"/>
  <c r="AS834" i="2"/>
  <c r="AR834" i="2"/>
  <c r="AQ834" i="2"/>
  <c r="AP834" i="2"/>
  <c r="AN834" i="2"/>
  <c r="BI833" i="2"/>
  <c r="BH833" i="2"/>
  <c r="BG833" i="2"/>
  <c r="BF833" i="2"/>
  <c r="BE833" i="2"/>
  <c r="BD833" i="2"/>
  <c r="BC833" i="2"/>
  <c r="BB833" i="2"/>
  <c r="BA833" i="2"/>
  <c r="AZ833" i="2"/>
  <c r="AY833" i="2"/>
  <c r="AX833" i="2"/>
  <c r="AW833" i="2"/>
  <c r="AV833" i="2"/>
  <c r="AU833" i="2"/>
  <c r="AT833" i="2"/>
  <c r="AS833" i="2"/>
  <c r="AR833" i="2"/>
  <c r="AQ833" i="2"/>
  <c r="AP833" i="2"/>
  <c r="AN833" i="2"/>
  <c r="BI832" i="2"/>
  <c r="BH832" i="2"/>
  <c r="BG832" i="2"/>
  <c r="BF832" i="2"/>
  <c r="BE832" i="2"/>
  <c r="BD832" i="2"/>
  <c r="BC832" i="2"/>
  <c r="BB832" i="2"/>
  <c r="BA832" i="2"/>
  <c r="AZ832" i="2"/>
  <c r="AY832" i="2"/>
  <c r="AX832" i="2"/>
  <c r="AW832" i="2"/>
  <c r="AV832" i="2"/>
  <c r="AU832" i="2"/>
  <c r="AT832" i="2"/>
  <c r="AS832" i="2"/>
  <c r="AR832" i="2"/>
  <c r="AQ832" i="2"/>
  <c r="AP832" i="2"/>
  <c r="AN832" i="2"/>
  <c r="BI831" i="2"/>
  <c r="BH831" i="2"/>
  <c r="BG831" i="2"/>
  <c r="BF831" i="2"/>
  <c r="BE831" i="2"/>
  <c r="BD831" i="2"/>
  <c r="BC831" i="2"/>
  <c r="BB831" i="2"/>
  <c r="BA831" i="2"/>
  <c r="AZ831" i="2"/>
  <c r="AY831" i="2"/>
  <c r="AX831" i="2"/>
  <c r="AW831" i="2"/>
  <c r="AV831" i="2"/>
  <c r="AU831" i="2"/>
  <c r="AT831" i="2"/>
  <c r="AS831" i="2"/>
  <c r="AR831" i="2"/>
  <c r="AQ831" i="2"/>
  <c r="AP831" i="2"/>
  <c r="AN831" i="2"/>
  <c r="BI830" i="2"/>
  <c r="BH830" i="2"/>
  <c r="BG830" i="2"/>
  <c r="BF830" i="2"/>
  <c r="BE830" i="2"/>
  <c r="BD830" i="2"/>
  <c r="BC830" i="2"/>
  <c r="BB830" i="2"/>
  <c r="BA830" i="2"/>
  <c r="AZ830" i="2"/>
  <c r="AY830" i="2"/>
  <c r="AX830" i="2"/>
  <c r="AW830" i="2"/>
  <c r="AV830" i="2"/>
  <c r="AU830" i="2"/>
  <c r="AT830" i="2"/>
  <c r="AS830" i="2"/>
  <c r="AR830" i="2"/>
  <c r="AQ830" i="2"/>
  <c r="AP830" i="2"/>
  <c r="AN830" i="2"/>
  <c r="BI829" i="2"/>
  <c r="BH829" i="2"/>
  <c r="BG829" i="2"/>
  <c r="BF829" i="2"/>
  <c r="BE829" i="2"/>
  <c r="BD829" i="2"/>
  <c r="BC829" i="2"/>
  <c r="BB829" i="2"/>
  <c r="BA829" i="2"/>
  <c r="AZ829" i="2"/>
  <c r="AY829" i="2"/>
  <c r="AX829" i="2"/>
  <c r="AW829" i="2"/>
  <c r="AV829" i="2"/>
  <c r="AU829" i="2"/>
  <c r="AT829" i="2"/>
  <c r="AS829" i="2"/>
  <c r="AR829" i="2"/>
  <c r="AQ829" i="2"/>
  <c r="AP829" i="2"/>
  <c r="AN829" i="2"/>
  <c r="BI828" i="2"/>
  <c r="BH828" i="2"/>
  <c r="BG828" i="2"/>
  <c r="BF828" i="2"/>
  <c r="BE828" i="2"/>
  <c r="BD828" i="2"/>
  <c r="BC828" i="2"/>
  <c r="BB828" i="2"/>
  <c r="BA828" i="2"/>
  <c r="AZ828" i="2"/>
  <c r="AY828" i="2"/>
  <c r="AX828" i="2"/>
  <c r="AW828" i="2"/>
  <c r="AV828" i="2"/>
  <c r="AU828" i="2"/>
  <c r="AT828" i="2"/>
  <c r="AS828" i="2"/>
  <c r="AR828" i="2"/>
  <c r="AQ828" i="2"/>
  <c r="AP828" i="2"/>
  <c r="AN828" i="2"/>
  <c r="BI827" i="2"/>
  <c r="BH827" i="2"/>
  <c r="BG827" i="2"/>
  <c r="BF827" i="2"/>
  <c r="BE827" i="2"/>
  <c r="BD827" i="2"/>
  <c r="BC827" i="2"/>
  <c r="BB827" i="2"/>
  <c r="BA827" i="2"/>
  <c r="AZ827" i="2"/>
  <c r="AY827" i="2"/>
  <c r="AX827" i="2"/>
  <c r="AW827" i="2"/>
  <c r="AV827" i="2"/>
  <c r="AU827" i="2"/>
  <c r="AT827" i="2"/>
  <c r="AS827" i="2"/>
  <c r="AR827" i="2"/>
  <c r="AQ827" i="2"/>
  <c r="AP827" i="2"/>
  <c r="AN827" i="2"/>
  <c r="BI826" i="2"/>
  <c r="BH826" i="2"/>
  <c r="BG826" i="2"/>
  <c r="BF826" i="2"/>
  <c r="BE826" i="2"/>
  <c r="BD826" i="2"/>
  <c r="BC826" i="2"/>
  <c r="BB826" i="2"/>
  <c r="BA826" i="2"/>
  <c r="AZ826" i="2"/>
  <c r="AY826" i="2"/>
  <c r="AX826" i="2"/>
  <c r="AW826" i="2"/>
  <c r="AV826" i="2"/>
  <c r="AU826" i="2"/>
  <c r="AT826" i="2"/>
  <c r="AS826" i="2"/>
  <c r="AR826" i="2"/>
  <c r="AQ826" i="2"/>
  <c r="AP826" i="2"/>
  <c r="AN826" i="2"/>
  <c r="BI825" i="2"/>
  <c r="BH825" i="2"/>
  <c r="BG825" i="2"/>
  <c r="BF825" i="2"/>
  <c r="BE825" i="2"/>
  <c r="BD825" i="2"/>
  <c r="BC825" i="2"/>
  <c r="BB825" i="2"/>
  <c r="BA825" i="2"/>
  <c r="AZ825" i="2"/>
  <c r="AY825" i="2"/>
  <c r="AX825" i="2"/>
  <c r="AW825" i="2"/>
  <c r="AV825" i="2"/>
  <c r="AU825" i="2"/>
  <c r="AT825" i="2"/>
  <c r="AS825" i="2"/>
  <c r="AR825" i="2"/>
  <c r="AQ825" i="2"/>
  <c r="AP825" i="2"/>
  <c r="AN825" i="2"/>
  <c r="BI824" i="2"/>
  <c r="BH824" i="2"/>
  <c r="BG824" i="2"/>
  <c r="BF824" i="2"/>
  <c r="BE824" i="2"/>
  <c r="BD824" i="2"/>
  <c r="BC824" i="2"/>
  <c r="BB824" i="2"/>
  <c r="BA824" i="2"/>
  <c r="AZ824" i="2"/>
  <c r="AY824" i="2"/>
  <c r="AX824" i="2"/>
  <c r="AW824" i="2"/>
  <c r="AV824" i="2"/>
  <c r="AU824" i="2"/>
  <c r="AT824" i="2"/>
  <c r="AS824" i="2"/>
  <c r="AR824" i="2"/>
  <c r="AQ824" i="2"/>
  <c r="AP824" i="2"/>
  <c r="AN824" i="2"/>
  <c r="BI823" i="2"/>
  <c r="BH823" i="2"/>
  <c r="BG823" i="2"/>
  <c r="BF823" i="2"/>
  <c r="BE823" i="2"/>
  <c r="BD823" i="2"/>
  <c r="BC823" i="2"/>
  <c r="BB823" i="2"/>
  <c r="BA823" i="2"/>
  <c r="AZ823" i="2"/>
  <c r="AY823" i="2"/>
  <c r="AX823" i="2"/>
  <c r="AW823" i="2"/>
  <c r="AV823" i="2"/>
  <c r="AU823" i="2"/>
  <c r="AT823" i="2"/>
  <c r="AS823" i="2"/>
  <c r="AR823" i="2"/>
  <c r="AQ823" i="2"/>
  <c r="AP823" i="2"/>
  <c r="AN823" i="2"/>
  <c r="BI822" i="2"/>
  <c r="BH822" i="2"/>
  <c r="BG822" i="2"/>
  <c r="BF822" i="2"/>
  <c r="BE822" i="2"/>
  <c r="BD822" i="2"/>
  <c r="BC822" i="2"/>
  <c r="BB822" i="2"/>
  <c r="BA822" i="2"/>
  <c r="AZ822" i="2"/>
  <c r="AY822" i="2"/>
  <c r="AX822" i="2"/>
  <c r="AW822" i="2"/>
  <c r="AV822" i="2"/>
  <c r="AU822" i="2"/>
  <c r="AT822" i="2"/>
  <c r="AS822" i="2"/>
  <c r="AR822" i="2"/>
  <c r="AQ822" i="2"/>
  <c r="AP822" i="2"/>
  <c r="AN822" i="2"/>
  <c r="BI821" i="2"/>
  <c r="BH821" i="2"/>
  <c r="BG821" i="2"/>
  <c r="BF821" i="2"/>
  <c r="BE821" i="2"/>
  <c r="BD821" i="2"/>
  <c r="BC821" i="2"/>
  <c r="BB821" i="2"/>
  <c r="BA821" i="2"/>
  <c r="AZ821" i="2"/>
  <c r="AY821" i="2"/>
  <c r="AX821" i="2"/>
  <c r="AW821" i="2"/>
  <c r="AV821" i="2"/>
  <c r="AU821" i="2"/>
  <c r="AT821" i="2"/>
  <c r="AS821" i="2"/>
  <c r="AR821" i="2"/>
  <c r="AQ821" i="2"/>
  <c r="AP821" i="2"/>
  <c r="AN821" i="2"/>
  <c r="BI820" i="2"/>
  <c r="BH820" i="2"/>
  <c r="BG820" i="2"/>
  <c r="BF820" i="2"/>
  <c r="BE820" i="2"/>
  <c r="BD820" i="2"/>
  <c r="BC820" i="2"/>
  <c r="BB820" i="2"/>
  <c r="BA820" i="2"/>
  <c r="AZ820" i="2"/>
  <c r="AY820" i="2"/>
  <c r="AX820" i="2"/>
  <c r="AW820" i="2"/>
  <c r="AV820" i="2"/>
  <c r="AU820" i="2"/>
  <c r="AT820" i="2"/>
  <c r="AS820" i="2"/>
  <c r="AR820" i="2"/>
  <c r="AQ820" i="2"/>
  <c r="AP820" i="2"/>
  <c r="AN820" i="2"/>
  <c r="BI819" i="2"/>
  <c r="BH819" i="2"/>
  <c r="BG819" i="2"/>
  <c r="BF819" i="2"/>
  <c r="BE819" i="2"/>
  <c r="BD819" i="2"/>
  <c r="BC819" i="2"/>
  <c r="BB819" i="2"/>
  <c r="BA819" i="2"/>
  <c r="AZ819" i="2"/>
  <c r="AY819" i="2"/>
  <c r="AX819" i="2"/>
  <c r="AW819" i="2"/>
  <c r="AV819" i="2"/>
  <c r="AU819" i="2"/>
  <c r="AT819" i="2"/>
  <c r="AS819" i="2"/>
  <c r="AR819" i="2"/>
  <c r="AQ819" i="2"/>
  <c r="AP819" i="2"/>
  <c r="AN819" i="2"/>
  <c r="BI818" i="2"/>
  <c r="BH818" i="2"/>
  <c r="BG818" i="2"/>
  <c r="BF818" i="2"/>
  <c r="BE818" i="2"/>
  <c r="BD818" i="2"/>
  <c r="BC818" i="2"/>
  <c r="BB818" i="2"/>
  <c r="BA818" i="2"/>
  <c r="AZ818" i="2"/>
  <c r="AY818" i="2"/>
  <c r="AX818" i="2"/>
  <c r="AW818" i="2"/>
  <c r="AV818" i="2"/>
  <c r="AU818" i="2"/>
  <c r="AT818" i="2"/>
  <c r="AS818" i="2"/>
  <c r="AR818" i="2"/>
  <c r="AQ818" i="2"/>
  <c r="AP818" i="2"/>
  <c r="AN818" i="2"/>
  <c r="BI817" i="2"/>
  <c r="BH817" i="2"/>
  <c r="BG817" i="2"/>
  <c r="BF817" i="2"/>
  <c r="BE817" i="2"/>
  <c r="BD817" i="2"/>
  <c r="BC817" i="2"/>
  <c r="BB817" i="2"/>
  <c r="BA817" i="2"/>
  <c r="AZ817" i="2"/>
  <c r="AY817" i="2"/>
  <c r="AX817" i="2"/>
  <c r="AW817" i="2"/>
  <c r="AV817" i="2"/>
  <c r="AU817" i="2"/>
  <c r="AT817" i="2"/>
  <c r="AS817" i="2"/>
  <c r="AR817" i="2"/>
  <c r="AQ817" i="2"/>
  <c r="AP817" i="2"/>
  <c r="AN817" i="2"/>
  <c r="BI816" i="2"/>
  <c r="BH816" i="2"/>
  <c r="BG816" i="2"/>
  <c r="BF816" i="2"/>
  <c r="BE816" i="2"/>
  <c r="BD816" i="2"/>
  <c r="BC816" i="2"/>
  <c r="BB816" i="2"/>
  <c r="BA816" i="2"/>
  <c r="AZ816" i="2"/>
  <c r="AY816" i="2"/>
  <c r="AX816" i="2"/>
  <c r="AW816" i="2"/>
  <c r="AV816" i="2"/>
  <c r="AU816" i="2"/>
  <c r="AT816" i="2"/>
  <c r="AS816" i="2"/>
  <c r="AR816" i="2"/>
  <c r="AQ816" i="2"/>
  <c r="AP816" i="2"/>
  <c r="AN816" i="2"/>
  <c r="BI815" i="2"/>
  <c r="BH815" i="2"/>
  <c r="BG815" i="2"/>
  <c r="BF815" i="2"/>
  <c r="BE815" i="2"/>
  <c r="BD815" i="2"/>
  <c r="BC815" i="2"/>
  <c r="BB815" i="2"/>
  <c r="BA815" i="2"/>
  <c r="AZ815" i="2"/>
  <c r="AY815" i="2"/>
  <c r="AX815" i="2"/>
  <c r="AW815" i="2"/>
  <c r="AV815" i="2"/>
  <c r="AU815" i="2"/>
  <c r="AT815" i="2"/>
  <c r="AS815" i="2"/>
  <c r="AR815" i="2"/>
  <c r="AQ815" i="2"/>
  <c r="AP815" i="2"/>
  <c r="AN815" i="2"/>
  <c r="BI814" i="2"/>
  <c r="BH814" i="2"/>
  <c r="BG814" i="2"/>
  <c r="BF814" i="2"/>
  <c r="BE814" i="2"/>
  <c r="BD814" i="2"/>
  <c r="BC814" i="2"/>
  <c r="BB814" i="2"/>
  <c r="BA814" i="2"/>
  <c r="AZ814" i="2"/>
  <c r="AY814" i="2"/>
  <c r="AX814" i="2"/>
  <c r="AW814" i="2"/>
  <c r="AV814" i="2"/>
  <c r="AU814" i="2"/>
  <c r="AT814" i="2"/>
  <c r="AS814" i="2"/>
  <c r="AR814" i="2"/>
  <c r="AQ814" i="2"/>
  <c r="AP814" i="2"/>
  <c r="AN814" i="2"/>
  <c r="BI813" i="2"/>
  <c r="BH813" i="2"/>
  <c r="BG813" i="2"/>
  <c r="BF813" i="2"/>
  <c r="BE813" i="2"/>
  <c r="BD813" i="2"/>
  <c r="BC813" i="2"/>
  <c r="BB813" i="2"/>
  <c r="BA813" i="2"/>
  <c r="AZ813" i="2"/>
  <c r="AY813" i="2"/>
  <c r="AX813" i="2"/>
  <c r="AW813" i="2"/>
  <c r="AV813" i="2"/>
  <c r="AU813" i="2"/>
  <c r="AT813" i="2"/>
  <c r="AS813" i="2"/>
  <c r="AR813" i="2"/>
  <c r="AQ813" i="2"/>
  <c r="AP813" i="2"/>
  <c r="AN813" i="2"/>
  <c r="BI812" i="2"/>
  <c r="BH812" i="2"/>
  <c r="BG812" i="2"/>
  <c r="BF812" i="2"/>
  <c r="BE812" i="2"/>
  <c r="BD812" i="2"/>
  <c r="BC812" i="2"/>
  <c r="BB812" i="2"/>
  <c r="BA812" i="2"/>
  <c r="AZ812" i="2"/>
  <c r="AY812" i="2"/>
  <c r="AX812" i="2"/>
  <c r="AW812" i="2"/>
  <c r="AV812" i="2"/>
  <c r="AU812" i="2"/>
  <c r="AT812" i="2"/>
  <c r="AS812" i="2"/>
  <c r="AR812" i="2"/>
  <c r="AQ812" i="2"/>
  <c r="AP812" i="2"/>
  <c r="AN812" i="2"/>
  <c r="BI811" i="2"/>
  <c r="BH811" i="2"/>
  <c r="BG811" i="2"/>
  <c r="BF811" i="2"/>
  <c r="BE811" i="2"/>
  <c r="BD811" i="2"/>
  <c r="BC811" i="2"/>
  <c r="BB811" i="2"/>
  <c r="BA811" i="2"/>
  <c r="AZ811" i="2"/>
  <c r="AY811" i="2"/>
  <c r="AX811" i="2"/>
  <c r="AW811" i="2"/>
  <c r="AV811" i="2"/>
  <c r="AU811" i="2"/>
  <c r="AT811" i="2"/>
  <c r="AS811" i="2"/>
  <c r="AR811" i="2"/>
  <c r="AQ811" i="2"/>
  <c r="AP811" i="2"/>
  <c r="AN811" i="2"/>
  <c r="BI810" i="2"/>
  <c r="BH810" i="2"/>
  <c r="BG810" i="2"/>
  <c r="BF810" i="2"/>
  <c r="BE810" i="2"/>
  <c r="BD810" i="2"/>
  <c r="BC810" i="2"/>
  <c r="BB810" i="2"/>
  <c r="BA810" i="2"/>
  <c r="AZ810" i="2"/>
  <c r="AY810" i="2"/>
  <c r="AX810" i="2"/>
  <c r="AW810" i="2"/>
  <c r="AV810" i="2"/>
  <c r="AU810" i="2"/>
  <c r="AT810" i="2"/>
  <c r="AS810" i="2"/>
  <c r="AR810" i="2"/>
  <c r="AQ810" i="2"/>
  <c r="AP810" i="2"/>
  <c r="AN810" i="2"/>
  <c r="BI809" i="2"/>
  <c r="BH809" i="2"/>
  <c r="BG809" i="2"/>
  <c r="BF809" i="2"/>
  <c r="BE809" i="2"/>
  <c r="BD809" i="2"/>
  <c r="BC809" i="2"/>
  <c r="BB809" i="2"/>
  <c r="BA809" i="2"/>
  <c r="AZ809" i="2"/>
  <c r="AY809" i="2"/>
  <c r="AX809" i="2"/>
  <c r="AW809" i="2"/>
  <c r="AV809" i="2"/>
  <c r="AU809" i="2"/>
  <c r="AT809" i="2"/>
  <c r="AS809" i="2"/>
  <c r="AR809" i="2"/>
  <c r="AQ809" i="2"/>
  <c r="AP809" i="2"/>
  <c r="AN809" i="2"/>
  <c r="BI808" i="2"/>
  <c r="BH808" i="2"/>
  <c r="BG808" i="2"/>
  <c r="BF808" i="2"/>
  <c r="BE808" i="2"/>
  <c r="BD808" i="2"/>
  <c r="BC808" i="2"/>
  <c r="BB808" i="2"/>
  <c r="BA808" i="2"/>
  <c r="AZ808" i="2"/>
  <c r="AY808" i="2"/>
  <c r="AX808" i="2"/>
  <c r="AW808" i="2"/>
  <c r="AV808" i="2"/>
  <c r="AU808" i="2"/>
  <c r="AT808" i="2"/>
  <c r="AS808" i="2"/>
  <c r="AR808" i="2"/>
  <c r="AQ808" i="2"/>
  <c r="AP808" i="2"/>
  <c r="AN808" i="2"/>
  <c r="BI807" i="2"/>
  <c r="BH807" i="2"/>
  <c r="BG807" i="2"/>
  <c r="BF807" i="2"/>
  <c r="BE807" i="2"/>
  <c r="BD807" i="2"/>
  <c r="BC807" i="2"/>
  <c r="BB807" i="2"/>
  <c r="BA807" i="2"/>
  <c r="AZ807" i="2"/>
  <c r="AY807" i="2"/>
  <c r="AX807" i="2"/>
  <c r="AW807" i="2"/>
  <c r="AV807" i="2"/>
  <c r="AU807" i="2"/>
  <c r="AT807" i="2"/>
  <c r="AS807" i="2"/>
  <c r="AR807" i="2"/>
  <c r="AQ807" i="2"/>
  <c r="AP807" i="2"/>
  <c r="AN807" i="2"/>
  <c r="BI806" i="2"/>
  <c r="BH806" i="2"/>
  <c r="BG806" i="2"/>
  <c r="BF806" i="2"/>
  <c r="BE806" i="2"/>
  <c r="BD806" i="2"/>
  <c r="BC806" i="2"/>
  <c r="BB806" i="2"/>
  <c r="BA806" i="2"/>
  <c r="AZ806" i="2"/>
  <c r="AY806" i="2"/>
  <c r="AX806" i="2"/>
  <c r="AW806" i="2"/>
  <c r="AV806" i="2"/>
  <c r="AU806" i="2"/>
  <c r="AT806" i="2"/>
  <c r="AS806" i="2"/>
  <c r="AR806" i="2"/>
  <c r="AQ806" i="2"/>
  <c r="AP806" i="2"/>
  <c r="AN806" i="2"/>
  <c r="BI805" i="2"/>
  <c r="BH805" i="2"/>
  <c r="BG805" i="2"/>
  <c r="BF805" i="2"/>
  <c r="BE805" i="2"/>
  <c r="BD805" i="2"/>
  <c r="BC805" i="2"/>
  <c r="BB805" i="2"/>
  <c r="BA805" i="2"/>
  <c r="AZ805" i="2"/>
  <c r="AY805" i="2"/>
  <c r="AX805" i="2"/>
  <c r="AW805" i="2"/>
  <c r="AV805" i="2"/>
  <c r="AU805" i="2"/>
  <c r="AT805" i="2"/>
  <c r="AS805" i="2"/>
  <c r="AR805" i="2"/>
  <c r="AQ805" i="2"/>
  <c r="AP805" i="2"/>
  <c r="AN805" i="2"/>
  <c r="BI804" i="2"/>
  <c r="BH804" i="2"/>
  <c r="BG804" i="2"/>
  <c r="BF804" i="2"/>
  <c r="BE804" i="2"/>
  <c r="BD804" i="2"/>
  <c r="BC804" i="2"/>
  <c r="BB804" i="2"/>
  <c r="BA804" i="2"/>
  <c r="AZ804" i="2"/>
  <c r="AY804" i="2"/>
  <c r="AX804" i="2"/>
  <c r="AW804" i="2"/>
  <c r="AV804" i="2"/>
  <c r="AU804" i="2"/>
  <c r="AT804" i="2"/>
  <c r="AS804" i="2"/>
  <c r="AR804" i="2"/>
  <c r="AQ804" i="2"/>
  <c r="AP804" i="2"/>
  <c r="AN804" i="2"/>
  <c r="BI803" i="2"/>
  <c r="BH803" i="2"/>
  <c r="BG803" i="2"/>
  <c r="BF803" i="2"/>
  <c r="BE803" i="2"/>
  <c r="BD803" i="2"/>
  <c r="BC803" i="2"/>
  <c r="BB803" i="2"/>
  <c r="BA803" i="2"/>
  <c r="AZ803" i="2"/>
  <c r="AY803" i="2"/>
  <c r="AX803" i="2"/>
  <c r="AW803" i="2"/>
  <c r="AV803" i="2"/>
  <c r="AU803" i="2"/>
  <c r="AT803" i="2"/>
  <c r="AS803" i="2"/>
  <c r="AR803" i="2"/>
  <c r="AQ803" i="2"/>
  <c r="AP803" i="2"/>
  <c r="AN803" i="2"/>
  <c r="BI802" i="2"/>
  <c r="BH802" i="2"/>
  <c r="BG802" i="2"/>
  <c r="BF802" i="2"/>
  <c r="BE802" i="2"/>
  <c r="BD802" i="2"/>
  <c r="BC802" i="2"/>
  <c r="BB802" i="2"/>
  <c r="BA802" i="2"/>
  <c r="AZ802" i="2"/>
  <c r="AY802" i="2"/>
  <c r="AX802" i="2"/>
  <c r="AW802" i="2"/>
  <c r="AV802" i="2"/>
  <c r="AU802" i="2"/>
  <c r="AT802" i="2"/>
  <c r="AS802" i="2"/>
  <c r="AR802" i="2"/>
  <c r="AQ802" i="2"/>
  <c r="AP802" i="2"/>
  <c r="AN802" i="2"/>
  <c r="BI801" i="2"/>
  <c r="BH801" i="2"/>
  <c r="BG801" i="2"/>
  <c r="BF801" i="2"/>
  <c r="BE801" i="2"/>
  <c r="BD801" i="2"/>
  <c r="BC801" i="2"/>
  <c r="BB801" i="2"/>
  <c r="BA801" i="2"/>
  <c r="AZ801" i="2"/>
  <c r="AY801" i="2"/>
  <c r="AX801" i="2"/>
  <c r="AW801" i="2"/>
  <c r="AV801" i="2"/>
  <c r="AU801" i="2"/>
  <c r="AT801" i="2"/>
  <c r="AS801" i="2"/>
  <c r="AR801" i="2"/>
  <c r="AQ801" i="2"/>
  <c r="AP801" i="2"/>
  <c r="AN801" i="2"/>
  <c r="BI800" i="2"/>
  <c r="BH800" i="2"/>
  <c r="BG800" i="2"/>
  <c r="BF800" i="2"/>
  <c r="BE800" i="2"/>
  <c r="BD800" i="2"/>
  <c r="BC800" i="2"/>
  <c r="BB800" i="2"/>
  <c r="BA800" i="2"/>
  <c r="AZ800" i="2"/>
  <c r="AY800" i="2"/>
  <c r="AX800" i="2"/>
  <c r="AW800" i="2"/>
  <c r="AV800" i="2"/>
  <c r="AU800" i="2"/>
  <c r="AT800" i="2"/>
  <c r="AS800" i="2"/>
  <c r="AR800" i="2"/>
  <c r="AQ800" i="2"/>
  <c r="AP800" i="2"/>
  <c r="AN800" i="2"/>
  <c r="BI799" i="2"/>
  <c r="BH799" i="2"/>
  <c r="BG799" i="2"/>
  <c r="BF799" i="2"/>
  <c r="BE799" i="2"/>
  <c r="BD799" i="2"/>
  <c r="BC799" i="2"/>
  <c r="BB799" i="2"/>
  <c r="BA799" i="2"/>
  <c r="AZ799" i="2"/>
  <c r="AY799" i="2"/>
  <c r="AX799" i="2"/>
  <c r="AW799" i="2"/>
  <c r="AV799" i="2"/>
  <c r="AU799" i="2"/>
  <c r="AT799" i="2"/>
  <c r="AS799" i="2"/>
  <c r="AR799" i="2"/>
  <c r="AQ799" i="2"/>
  <c r="AP799" i="2"/>
  <c r="AN799" i="2"/>
  <c r="BI798" i="2"/>
  <c r="BH798" i="2"/>
  <c r="BG798" i="2"/>
  <c r="BF798" i="2"/>
  <c r="BE798" i="2"/>
  <c r="BD798" i="2"/>
  <c r="BC798" i="2"/>
  <c r="BB798" i="2"/>
  <c r="BA798" i="2"/>
  <c r="AZ798" i="2"/>
  <c r="AY798" i="2"/>
  <c r="AX798" i="2"/>
  <c r="AW798" i="2"/>
  <c r="AV798" i="2"/>
  <c r="AU798" i="2"/>
  <c r="AT798" i="2"/>
  <c r="AS798" i="2"/>
  <c r="AR798" i="2"/>
  <c r="AQ798" i="2"/>
  <c r="AP798" i="2"/>
  <c r="AN798" i="2"/>
  <c r="BI797" i="2"/>
  <c r="BH797" i="2"/>
  <c r="BG797" i="2"/>
  <c r="BF797" i="2"/>
  <c r="BE797" i="2"/>
  <c r="BD797" i="2"/>
  <c r="BC797" i="2"/>
  <c r="BB797" i="2"/>
  <c r="BA797" i="2"/>
  <c r="AZ797" i="2"/>
  <c r="AY797" i="2"/>
  <c r="AX797" i="2"/>
  <c r="AW797" i="2"/>
  <c r="AV797" i="2"/>
  <c r="AU797" i="2"/>
  <c r="AT797" i="2"/>
  <c r="AS797" i="2"/>
  <c r="AR797" i="2"/>
  <c r="AQ797" i="2"/>
  <c r="AP797" i="2"/>
  <c r="AN797" i="2"/>
  <c r="BI796" i="2"/>
  <c r="BH796" i="2"/>
  <c r="BG796" i="2"/>
  <c r="BF796" i="2"/>
  <c r="BE796" i="2"/>
  <c r="BD796" i="2"/>
  <c r="BC796" i="2"/>
  <c r="BB796" i="2"/>
  <c r="BA796" i="2"/>
  <c r="AZ796" i="2"/>
  <c r="AY796" i="2"/>
  <c r="AX796" i="2"/>
  <c r="AW796" i="2"/>
  <c r="AV796" i="2"/>
  <c r="AU796" i="2"/>
  <c r="AT796" i="2"/>
  <c r="AS796" i="2"/>
  <c r="AR796" i="2"/>
  <c r="AQ796" i="2"/>
  <c r="AP796" i="2"/>
  <c r="AN796" i="2"/>
  <c r="BI795" i="2"/>
  <c r="BH795" i="2"/>
  <c r="BG795" i="2"/>
  <c r="BF795" i="2"/>
  <c r="BE795" i="2"/>
  <c r="BD795" i="2"/>
  <c r="BC795" i="2"/>
  <c r="BB795" i="2"/>
  <c r="BA795" i="2"/>
  <c r="AZ795" i="2"/>
  <c r="AY795" i="2"/>
  <c r="AX795" i="2"/>
  <c r="AW795" i="2"/>
  <c r="AV795" i="2"/>
  <c r="AU795" i="2"/>
  <c r="AT795" i="2"/>
  <c r="AS795" i="2"/>
  <c r="AR795" i="2"/>
  <c r="AQ795" i="2"/>
  <c r="AP795" i="2"/>
  <c r="AN795" i="2"/>
  <c r="BI794" i="2"/>
  <c r="BH794" i="2"/>
  <c r="BG794" i="2"/>
  <c r="BF794" i="2"/>
  <c r="BE794" i="2"/>
  <c r="BD794" i="2"/>
  <c r="BC794" i="2"/>
  <c r="BB794" i="2"/>
  <c r="BA794" i="2"/>
  <c r="AZ794" i="2"/>
  <c r="AY794" i="2"/>
  <c r="AX794" i="2"/>
  <c r="AW794" i="2"/>
  <c r="AV794" i="2"/>
  <c r="AU794" i="2"/>
  <c r="AT794" i="2"/>
  <c r="AS794" i="2"/>
  <c r="AR794" i="2"/>
  <c r="AQ794" i="2"/>
  <c r="AP794" i="2"/>
  <c r="AN794" i="2"/>
  <c r="BI793" i="2"/>
  <c r="BH793" i="2"/>
  <c r="BG793" i="2"/>
  <c r="BF793" i="2"/>
  <c r="BE793" i="2"/>
  <c r="BD793" i="2"/>
  <c r="BC793" i="2"/>
  <c r="BB793" i="2"/>
  <c r="BA793" i="2"/>
  <c r="AZ793" i="2"/>
  <c r="AY793" i="2"/>
  <c r="AX793" i="2"/>
  <c r="AW793" i="2"/>
  <c r="AV793" i="2"/>
  <c r="AU793" i="2"/>
  <c r="AT793" i="2"/>
  <c r="AS793" i="2"/>
  <c r="AR793" i="2"/>
  <c r="AQ793" i="2"/>
  <c r="AP793" i="2"/>
  <c r="AN793" i="2"/>
  <c r="BI792" i="2"/>
  <c r="BH792" i="2"/>
  <c r="BG792" i="2"/>
  <c r="BF792" i="2"/>
  <c r="BE792" i="2"/>
  <c r="BD792" i="2"/>
  <c r="BC792" i="2"/>
  <c r="BB792" i="2"/>
  <c r="BA792" i="2"/>
  <c r="AZ792" i="2"/>
  <c r="AY792" i="2"/>
  <c r="AX792" i="2"/>
  <c r="AW792" i="2"/>
  <c r="AV792" i="2"/>
  <c r="AU792" i="2"/>
  <c r="AT792" i="2"/>
  <c r="AS792" i="2"/>
  <c r="AR792" i="2"/>
  <c r="AQ792" i="2"/>
  <c r="AP792" i="2"/>
  <c r="AN792" i="2"/>
  <c r="BI791" i="2"/>
  <c r="BH791" i="2"/>
  <c r="BG791" i="2"/>
  <c r="BF791" i="2"/>
  <c r="BE791" i="2"/>
  <c r="BD791" i="2"/>
  <c r="BC791" i="2"/>
  <c r="BB791" i="2"/>
  <c r="BA791" i="2"/>
  <c r="AZ791" i="2"/>
  <c r="AY791" i="2"/>
  <c r="AX791" i="2"/>
  <c r="AW791" i="2"/>
  <c r="AV791" i="2"/>
  <c r="AU791" i="2"/>
  <c r="AT791" i="2"/>
  <c r="AS791" i="2"/>
  <c r="AR791" i="2"/>
  <c r="AQ791" i="2"/>
  <c r="AP791" i="2"/>
  <c r="AN791" i="2"/>
  <c r="BI790" i="2"/>
  <c r="BH790" i="2"/>
  <c r="BG790" i="2"/>
  <c r="BF790" i="2"/>
  <c r="BE790" i="2"/>
  <c r="BD790" i="2"/>
  <c r="BC790" i="2"/>
  <c r="BB790" i="2"/>
  <c r="BA790" i="2"/>
  <c r="AZ790" i="2"/>
  <c r="AY790" i="2"/>
  <c r="AX790" i="2"/>
  <c r="AW790" i="2"/>
  <c r="AV790" i="2"/>
  <c r="AU790" i="2"/>
  <c r="AT790" i="2"/>
  <c r="AS790" i="2"/>
  <c r="AR790" i="2"/>
  <c r="AQ790" i="2"/>
  <c r="AP790" i="2"/>
  <c r="AN790" i="2"/>
  <c r="BI789" i="2"/>
  <c r="BH789" i="2"/>
  <c r="BG789" i="2"/>
  <c r="BF789" i="2"/>
  <c r="BE789" i="2"/>
  <c r="BD789" i="2"/>
  <c r="BC789" i="2"/>
  <c r="BB789" i="2"/>
  <c r="BA789" i="2"/>
  <c r="AZ789" i="2"/>
  <c r="AY789" i="2"/>
  <c r="AX789" i="2"/>
  <c r="AW789" i="2"/>
  <c r="AV789" i="2"/>
  <c r="AU789" i="2"/>
  <c r="AT789" i="2"/>
  <c r="AS789" i="2"/>
  <c r="AR789" i="2"/>
  <c r="AQ789" i="2"/>
  <c r="AP789" i="2"/>
  <c r="AN789" i="2"/>
  <c r="BI788" i="2"/>
  <c r="BH788" i="2"/>
  <c r="BG788" i="2"/>
  <c r="BF788" i="2"/>
  <c r="BE788" i="2"/>
  <c r="BD788" i="2"/>
  <c r="BC788" i="2"/>
  <c r="BB788" i="2"/>
  <c r="BA788" i="2"/>
  <c r="AZ788" i="2"/>
  <c r="AY788" i="2"/>
  <c r="AX788" i="2"/>
  <c r="AW788" i="2"/>
  <c r="AV788" i="2"/>
  <c r="AU788" i="2"/>
  <c r="AT788" i="2"/>
  <c r="AS788" i="2"/>
  <c r="AR788" i="2"/>
  <c r="AQ788" i="2"/>
  <c r="AP788" i="2"/>
  <c r="AN788" i="2"/>
  <c r="BI787" i="2"/>
  <c r="BH787" i="2"/>
  <c r="BG787" i="2"/>
  <c r="BF787" i="2"/>
  <c r="BE787" i="2"/>
  <c r="BD787" i="2"/>
  <c r="BC787" i="2"/>
  <c r="BB787" i="2"/>
  <c r="BA787" i="2"/>
  <c r="AZ787" i="2"/>
  <c r="AY787" i="2"/>
  <c r="AX787" i="2"/>
  <c r="AW787" i="2"/>
  <c r="AV787" i="2"/>
  <c r="AU787" i="2"/>
  <c r="AT787" i="2"/>
  <c r="AS787" i="2"/>
  <c r="AR787" i="2"/>
  <c r="AQ787" i="2"/>
  <c r="AP787" i="2"/>
  <c r="AN787" i="2"/>
  <c r="BI786" i="2"/>
  <c r="BH786" i="2"/>
  <c r="BG786" i="2"/>
  <c r="BF786" i="2"/>
  <c r="BE786" i="2"/>
  <c r="BD786" i="2"/>
  <c r="BC786" i="2"/>
  <c r="BB786" i="2"/>
  <c r="BA786" i="2"/>
  <c r="AZ786" i="2"/>
  <c r="AY786" i="2"/>
  <c r="AX786" i="2"/>
  <c r="AW786" i="2"/>
  <c r="AV786" i="2"/>
  <c r="AU786" i="2"/>
  <c r="AT786" i="2"/>
  <c r="AS786" i="2"/>
  <c r="AR786" i="2"/>
  <c r="AQ786" i="2"/>
  <c r="AP786" i="2"/>
  <c r="AN786" i="2"/>
  <c r="BI785" i="2"/>
  <c r="BH785" i="2"/>
  <c r="BG785" i="2"/>
  <c r="BF785" i="2"/>
  <c r="BE785" i="2"/>
  <c r="BD785" i="2"/>
  <c r="BC785" i="2"/>
  <c r="BB785" i="2"/>
  <c r="BA785" i="2"/>
  <c r="AZ785" i="2"/>
  <c r="AY785" i="2"/>
  <c r="AX785" i="2"/>
  <c r="AW785" i="2"/>
  <c r="AV785" i="2"/>
  <c r="AU785" i="2"/>
  <c r="AT785" i="2"/>
  <c r="AS785" i="2"/>
  <c r="AR785" i="2"/>
  <c r="AQ785" i="2"/>
  <c r="AP785" i="2"/>
  <c r="AN785" i="2"/>
  <c r="BI784" i="2"/>
  <c r="BH784" i="2"/>
  <c r="BG784" i="2"/>
  <c r="BF784" i="2"/>
  <c r="BE784" i="2"/>
  <c r="BD784" i="2"/>
  <c r="BC784" i="2"/>
  <c r="BB784" i="2"/>
  <c r="BA784" i="2"/>
  <c r="AZ784" i="2"/>
  <c r="AY784" i="2"/>
  <c r="AX784" i="2"/>
  <c r="AW784" i="2"/>
  <c r="AV784" i="2"/>
  <c r="AU784" i="2"/>
  <c r="AT784" i="2"/>
  <c r="AS784" i="2"/>
  <c r="AR784" i="2"/>
  <c r="AQ784" i="2"/>
  <c r="AP784" i="2"/>
  <c r="AN784" i="2"/>
  <c r="BI783" i="2"/>
  <c r="BH783" i="2"/>
  <c r="BG783" i="2"/>
  <c r="BF783" i="2"/>
  <c r="BE783" i="2"/>
  <c r="BD783" i="2"/>
  <c r="BC783" i="2"/>
  <c r="BB783" i="2"/>
  <c r="BA783" i="2"/>
  <c r="AZ783" i="2"/>
  <c r="AY783" i="2"/>
  <c r="AX783" i="2"/>
  <c r="AW783" i="2"/>
  <c r="AV783" i="2"/>
  <c r="AU783" i="2"/>
  <c r="AT783" i="2"/>
  <c r="AS783" i="2"/>
  <c r="AR783" i="2"/>
  <c r="AQ783" i="2"/>
  <c r="AP783" i="2"/>
  <c r="AN783" i="2"/>
  <c r="BI782" i="2"/>
  <c r="BH782" i="2"/>
  <c r="BG782" i="2"/>
  <c r="BF782" i="2"/>
  <c r="BE782" i="2"/>
  <c r="BD782" i="2"/>
  <c r="BC782" i="2"/>
  <c r="BB782" i="2"/>
  <c r="BA782" i="2"/>
  <c r="AZ782" i="2"/>
  <c r="AY782" i="2"/>
  <c r="AX782" i="2"/>
  <c r="AW782" i="2"/>
  <c r="AV782" i="2"/>
  <c r="AU782" i="2"/>
  <c r="AT782" i="2"/>
  <c r="AS782" i="2"/>
  <c r="AR782" i="2"/>
  <c r="AQ782" i="2"/>
  <c r="AP782" i="2"/>
  <c r="AN782" i="2"/>
  <c r="BI781" i="2"/>
  <c r="BH781" i="2"/>
  <c r="BG781" i="2"/>
  <c r="BF781" i="2"/>
  <c r="BE781" i="2"/>
  <c r="BD781" i="2"/>
  <c r="BC781" i="2"/>
  <c r="BB781" i="2"/>
  <c r="BA781" i="2"/>
  <c r="AZ781" i="2"/>
  <c r="AY781" i="2"/>
  <c r="AX781" i="2"/>
  <c r="AW781" i="2"/>
  <c r="AV781" i="2"/>
  <c r="AU781" i="2"/>
  <c r="AT781" i="2"/>
  <c r="AS781" i="2"/>
  <c r="AR781" i="2"/>
  <c r="AQ781" i="2"/>
  <c r="AP781" i="2"/>
  <c r="AN781" i="2"/>
  <c r="BI780" i="2"/>
  <c r="BH780" i="2"/>
  <c r="BG780" i="2"/>
  <c r="BF780" i="2"/>
  <c r="BE780" i="2"/>
  <c r="BD780" i="2"/>
  <c r="BC780" i="2"/>
  <c r="BB780" i="2"/>
  <c r="BA780" i="2"/>
  <c r="AZ780" i="2"/>
  <c r="AY780" i="2"/>
  <c r="AX780" i="2"/>
  <c r="AW780" i="2"/>
  <c r="AV780" i="2"/>
  <c r="AU780" i="2"/>
  <c r="AT780" i="2"/>
  <c r="AS780" i="2"/>
  <c r="AR780" i="2"/>
  <c r="AQ780" i="2"/>
  <c r="AP780" i="2"/>
  <c r="AN780" i="2"/>
  <c r="BI779" i="2"/>
  <c r="BH779" i="2"/>
  <c r="BG779" i="2"/>
  <c r="BF779" i="2"/>
  <c r="BE779" i="2"/>
  <c r="BD779" i="2"/>
  <c r="BC779" i="2"/>
  <c r="BB779" i="2"/>
  <c r="BA779" i="2"/>
  <c r="AZ779" i="2"/>
  <c r="AY779" i="2"/>
  <c r="AX779" i="2"/>
  <c r="AW779" i="2"/>
  <c r="AV779" i="2"/>
  <c r="AU779" i="2"/>
  <c r="AT779" i="2"/>
  <c r="AS779" i="2"/>
  <c r="AR779" i="2"/>
  <c r="AQ779" i="2"/>
  <c r="AP779" i="2"/>
  <c r="AN779" i="2"/>
  <c r="BI778" i="2"/>
  <c r="BH778" i="2"/>
  <c r="BG778" i="2"/>
  <c r="BF778" i="2"/>
  <c r="BE778" i="2"/>
  <c r="BD778" i="2"/>
  <c r="BC778" i="2"/>
  <c r="BB778" i="2"/>
  <c r="BA778" i="2"/>
  <c r="AZ778" i="2"/>
  <c r="AY778" i="2"/>
  <c r="AX778" i="2"/>
  <c r="AW778" i="2"/>
  <c r="AV778" i="2"/>
  <c r="AU778" i="2"/>
  <c r="AT778" i="2"/>
  <c r="AS778" i="2"/>
  <c r="AR778" i="2"/>
  <c r="AQ778" i="2"/>
  <c r="AP778" i="2"/>
  <c r="AN778" i="2"/>
  <c r="BI777" i="2"/>
  <c r="BH777" i="2"/>
  <c r="BG777" i="2"/>
  <c r="BF777" i="2"/>
  <c r="BE777" i="2"/>
  <c r="BD777" i="2"/>
  <c r="BC777" i="2"/>
  <c r="BB777" i="2"/>
  <c r="BA777" i="2"/>
  <c r="AZ777" i="2"/>
  <c r="AY777" i="2"/>
  <c r="AX777" i="2"/>
  <c r="AW777" i="2"/>
  <c r="AV777" i="2"/>
  <c r="AU777" i="2"/>
  <c r="AT777" i="2"/>
  <c r="AS777" i="2"/>
  <c r="AR777" i="2"/>
  <c r="AQ777" i="2"/>
  <c r="AP777" i="2"/>
  <c r="AN777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Q776" i="2"/>
  <c r="AP776" i="2"/>
  <c r="AN776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Q775" i="2"/>
  <c r="AP775" i="2"/>
  <c r="AN775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Q774" i="2"/>
  <c r="AP774" i="2"/>
  <c r="AN774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Q773" i="2"/>
  <c r="AP773" i="2"/>
  <c r="AN773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Q772" i="2"/>
  <c r="AP772" i="2"/>
  <c r="AN772" i="2"/>
  <c r="BI771" i="2"/>
  <c r="BH771" i="2"/>
  <c r="BG771" i="2"/>
  <c r="BF771" i="2"/>
  <c r="BE771" i="2"/>
  <c r="BD771" i="2"/>
  <c r="BC771" i="2"/>
  <c r="BB771" i="2"/>
  <c r="BA771" i="2"/>
  <c r="AZ771" i="2"/>
  <c r="AY771" i="2"/>
  <c r="AX771" i="2"/>
  <c r="AW771" i="2"/>
  <c r="AV771" i="2"/>
  <c r="AU771" i="2"/>
  <c r="AT771" i="2"/>
  <c r="AS771" i="2"/>
  <c r="AR771" i="2"/>
  <c r="AQ771" i="2"/>
  <c r="AP771" i="2"/>
  <c r="AN771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N770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Q769" i="2"/>
  <c r="AP769" i="2"/>
  <c r="AN769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N768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N767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N766" i="2"/>
  <c r="BI765" i="2"/>
  <c r="BH765" i="2"/>
  <c r="BG765" i="2"/>
  <c r="BF765" i="2"/>
  <c r="BE765" i="2"/>
  <c r="BD765" i="2"/>
  <c r="BC765" i="2"/>
  <c r="BB765" i="2"/>
  <c r="BA765" i="2"/>
  <c r="AZ765" i="2"/>
  <c r="AY765" i="2"/>
  <c r="AX765" i="2"/>
  <c r="AW765" i="2"/>
  <c r="AV765" i="2"/>
  <c r="AU765" i="2"/>
  <c r="AT765" i="2"/>
  <c r="AS765" i="2"/>
  <c r="AR765" i="2"/>
  <c r="AQ765" i="2"/>
  <c r="AP765" i="2"/>
  <c r="AN765" i="2"/>
  <c r="BI764" i="2"/>
  <c r="BH764" i="2"/>
  <c r="BG764" i="2"/>
  <c r="BF764" i="2"/>
  <c r="BE764" i="2"/>
  <c r="BD764" i="2"/>
  <c r="BC764" i="2"/>
  <c r="BB764" i="2"/>
  <c r="BA764" i="2"/>
  <c r="AZ764" i="2"/>
  <c r="AY764" i="2"/>
  <c r="AX764" i="2"/>
  <c r="AW764" i="2"/>
  <c r="AV764" i="2"/>
  <c r="AU764" i="2"/>
  <c r="AT764" i="2"/>
  <c r="AS764" i="2"/>
  <c r="AR764" i="2"/>
  <c r="AQ764" i="2"/>
  <c r="AP764" i="2"/>
  <c r="AN764" i="2"/>
  <c r="BI763" i="2"/>
  <c r="BH763" i="2"/>
  <c r="BG763" i="2"/>
  <c r="BF763" i="2"/>
  <c r="BE763" i="2"/>
  <c r="BD763" i="2"/>
  <c r="BC763" i="2"/>
  <c r="BB763" i="2"/>
  <c r="BA763" i="2"/>
  <c r="AZ763" i="2"/>
  <c r="AY763" i="2"/>
  <c r="AX763" i="2"/>
  <c r="AW763" i="2"/>
  <c r="AV763" i="2"/>
  <c r="AU763" i="2"/>
  <c r="AT763" i="2"/>
  <c r="AS763" i="2"/>
  <c r="AR763" i="2"/>
  <c r="AQ763" i="2"/>
  <c r="AP763" i="2"/>
  <c r="AN763" i="2"/>
  <c r="BI762" i="2"/>
  <c r="BH762" i="2"/>
  <c r="BG762" i="2"/>
  <c r="BF762" i="2"/>
  <c r="BE762" i="2"/>
  <c r="BD762" i="2"/>
  <c r="BC762" i="2"/>
  <c r="BB762" i="2"/>
  <c r="BA762" i="2"/>
  <c r="AZ762" i="2"/>
  <c r="AY762" i="2"/>
  <c r="AX762" i="2"/>
  <c r="AW762" i="2"/>
  <c r="AV762" i="2"/>
  <c r="AU762" i="2"/>
  <c r="AT762" i="2"/>
  <c r="AS762" i="2"/>
  <c r="AR762" i="2"/>
  <c r="AQ762" i="2"/>
  <c r="AP762" i="2"/>
  <c r="AN762" i="2"/>
  <c r="BI761" i="2"/>
  <c r="BH761" i="2"/>
  <c r="BG761" i="2"/>
  <c r="BF761" i="2"/>
  <c r="BE761" i="2"/>
  <c r="BD761" i="2"/>
  <c r="BC761" i="2"/>
  <c r="BB761" i="2"/>
  <c r="BA761" i="2"/>
  <c r="AZ761" i="2"/>
  <c r="AY761" i="2"/>
  <c r="AX761" i="2"/>
  <c r="AW761" i="2"/>
  <c r="AV761" i="2"/>
  <c r="AU761" i="2"/>
  <c r="AT761" i="2"/>
  <c r="AS761" i="2"/>
  <c r="AR761" i="2"/>
  <c r="AQ761" i="2"/>
  <c r="AP761" i="2"/>
  <c r="AN761" i="2"/>
  <c r="BI760" i="2"/>
  <c r="BH760" i="2"/>
  <c r="BG760" i="2"/>
  <c r="BF760" i="2"/>
  <c r="BE760" i="2"/>
  <c r="BD760" i="2"/>
  <c r="BC760" i="2"/>
  <c r="BB760" i="2"/>
  <c r="BA760" i="2"/>
  <c r="AZ760" i="2"/>
  <c r="AY760" i="2"/>
  <c r="AX760" i="2"/>
  <c r="AW760" i="2"/>
  <c r="AV760" i="2"/>
  <c r="AU760" i="2"/>
  <c r="AT760" i="2"/>
  <c r="AS760" i="2"/>
  <c r="AR760" i="2"/>
  <c r="AQ760" i="2"/>
  <c r="AP760" i="2"/>
  <c r="AN760" i="2"/>
  <c r="BI759" i="2"/>
  <c r="BH759" i="2"/>
  <c r="BG759" i="2"/>
  <c r="BF759" i="2"/>
  <c r="BE759" i="2"/>
  <c r="BD759" i="2"/>
  <c r="BC759" i="2"/>
  <c r="BB759" i="2"/>
  <c r="BA759" i="2"/>
  <c r="AZ759" i="2"/>
  <c r="AY759" i="2"/>
  <c r="AX759" i="2"/>
  <c r="AW759" i="2"/>
  <c r="AV759" i="2"/>
  <c r="AU759" i="2"/>
  <c r="AT759" i="2"/>
  <c r="AS759" i="2"/>
  <c r="AR759" i="2"/>
  <c r="AQ759" i="2"/>
  <c r="AP759" i="2"/>
  <c r="AN759" i="2"/>
  <c r="BI758" i="2"/>
  <c r="BH758" i="2"/>
  <c r="BG758" i="2"/>
  <c r="BF758" i="2"/>
  <c r="BE758" i="2"/>
  <c r="BD758" i="2"/>
  <c r="BC758" i="2"/>
  <c r="BB758" i="2"/>
  <c r="BA758" i="2"/>
  <c r="AZ758" i="2"/>
  <c r="AY758" i="2"/>
  <c r="AX758" i="2"/>
  <c r="AW758" i="2"/>
  <c r="AV758" i="2"/>
  <c r="AU758" i="2"/>
  <c r="AT758" i="2"/>
  <c r="AS758" i="2"/>
  <c r="AR758" i="2"/>
  <c r="AQ758" i="2"/>
  <c r="AP758" i="2"/>
  <c r="AN758" i="2"/>
  <c r="BI757" i="2"/>
  <c r="BH757" i="2"/>
  <c r="BG757" i="2"/>
  <c r="BF757" i="2"/>
  <c r="BE757" i="2"/>
  <c r="BD757" i="2"/>
  <c r="BC757" i="2"/>
  <c r="BB757" i="2"/>
  <c r="BA757" i="2"/>
  <c r="AZ757" i="2"/>
  <c r="AY757" i="2"/>
  <c r="AX757" i="2"/>
  <c r="AW757" i="2"/>
  <c r="AV757" i="2"/>
  <c r="AU757" i="2"/>
  <c r="AT757" i="2"/>
  <c r="AS757" i="2"/>
  <c r="AR757" i="2"/>
  <c r="AQ757" i="2"/>
  <c r="AP757" i="2"/>
  <c r="AN757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Q756" i="2"/>
  <c r="AP756" i="2"/>
  <c r="AN756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Q755" i="2"/>
  <c r="AP755" i="2"/>
  <c r="AN755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Q754" i="2"/>
  <c r="AP754" i="2"/>
  <c r="AN754" i="2"/>
  <c r="BI753" i="2"/>
  <c r="BH753" i="2"/>
  <c r="BG753" i="2"/>
  <c r="BF753" i="2"/>
  <c r="BE753" i="2"/>
  <c r="BD753" i="2"/>
  <c r="BC753" i="2"/>
  <c r="BB753" i="2"/>
  <c r="BA753" i="2"/>
  <c r="AZ753" i="2"/>
  <c r="AY753" i="2"/>
  <c r="AX753" i="2"/>
  <c r="AW753" i="2"/>
  <c r="AV753" i="2"/>
  <c r="AU753" i="2"/>
  <c r="AT753" i="2"/>
  <c r="AS753" i="2"/>
  <c r="AR753" i="2"/>
  <c r="AQ753" i="2"/>
  <c r="AP753" i="2"/>
  <c r="AN753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Q752" i="2"/>
  <c r="AP752" i="2"/>
  <c r="AN752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Q751" i="2"/>
  <c r="AP751" i="2"/>
  <c r="AN751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Q750" i="2"/>
  <c r="AP750" i="2"/>
  <c r="AN750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Q749" i="2"/>
  <c r="AP749" i="2"/>
  <c r="AN749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N748" i="2"/>
  <c r="BI747" i="2"/>
  <c r="BH747" i="2"/>
  <c r="BG747" i="2"/>
  <c r="BF747" i="2"/>
  <c r="BE747" i="2"/>
  <c r="BD747" i="2"/>
  <c r="BC747" i="2"/>
  <c r="BB747" i="2"/>
  <c r="BA747" i="2"/>
  <c r="AZ747" i="2"/>
  <c r="AY747" i="2"/>
  <c r="AX747" i="2"/>
  <c r="AW747" i="2"/>
  <c r="AV747" i="2"/>
  <c r="AU747" i="2"/>
  <c r="AT747" i="2"/>
  <c r="AS747" i="2"/>
  <c r="AR747" i="2"/>
  <c r="AQ747" i="2"/>
  <c r="AP747" i="2"/>
  <c r="AN747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N746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Q745" i="2"/>
  <c r="AP745" i="2"/>
  <c r="AN745" i="2"/>
  <c r="BI744" i="2"/>
  <c r="BH744" i="2"/>
  <c r="BG744" i="2"/>
  <c r="BF744" i="2"/>
  <c r="BE744" i="2"/>
  <c r="BD744" i="2"/>
  <c r="BC744" i="2"/>
  <c r="BB744" i="2"/>
  <c r="BA744" i="2"/>
  <c r="AZ744" i="2"/>
  <c r="AY744" i="2"/>
  <c r="AX744" i="2"/>
  <c r="AW744" i="2"/>
  <c r="AV744" i="2"/>
  <c r="AU744" i="2"/>
  <c r="AT744" i="2"/>
  <c r="AS744" i="2"/>
  <c r="AR744" i="2"/>
  <c r="AQ744" i="2"/>
  <c r="AP744" i="2"/>
  <c r="AN744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N743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N742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N741" i="2"/>
  <c r="BI740" i="2"/>
  <c r="BH740" i="2"/>
  <c r="BG740" i="2"/>
  <c r="BF740" i="2"/>
  <c r="BE740" i="2"/>
  <c r="BD740" i="2"/>
  <c r="BC740" i="2"/>
  <c r="BB740" i="2"/>
  <c r="BA740" i="2"/>
  <c r="AZ740" i="2"/>
  <c r="AY740" i="2"/>
  <c r="AX740" i="2"/>
  <c r="AW740" i="2"/>
  <c r="AV740" i="2"/>
  <c r="AU740" i="2"/>
  <c r="AT740" i="2"/>
  <c r="AS740" i="2"/>
  <c r="AR740" i="2"/>
  <c r="AQ740" i="2"/>
  <c r="AP740" i="2"/>
  <c r="AN740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Q739" i="2"/>
  <c r="AP739" i="2"/>
  <c r="AN739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N738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N737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Q736" i="2"/>
  <c r="AP736" i="2"/>
  <c r="AN736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N735" i="2"/>
  <c r="BI734" i="2"/>
  <c r="BH734" i="2"/>
  <c r="BG734" i="2"/>
  <c r="BF734" i="2"/>
  <c r="BE734" i="2"/>
  <c r="BD734" i="2"/>
  <c r="BC734" i="2"/>
  <c r="BB734" i="2"/>
  <c r="BA734" i="2"/>
  <c r="AZ734" i="2"/>
  <c r="AY734" i="2"/>
  <c r="AX734" i="2"/>
  <c r="AW734" i="2"/>
  <c r="AV734" i="2"/>
  <c r="AU734" i="2"/>
  <c r="AT734" i="2"/>
  <c r="AS734" i="2"/>
  <c r="AR734" i="2"/>
  <c r="AQ734" i="2"/>
  <c r="AP734" i="2"/>
  <c r="AN734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N733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Q732" i="2"/>
  <c r="AP732" i="2"/>
  <c r="AN732" i="2"/>
  <c r="BI731" i="2"/>
  <c r="BH731" i="2"/>
  <c r="BG731" i="2"/>
  <c r="BF731" i="2"/>
  <c r="BE731" i="2"/>
  <c r="BD731" i="2"/>
  <c r="BC731" i="2"/>
  <c r="BB731" i="2"/>
  <c r="BA731" i="2"/>
  <c r="AZ731" i="2"/>
  <c r="AY731" i="2"/>
  <c r="AX731" i="2"/>
  <c r="AW731" i="2"/>
  <c r="AV731" i="2"/>
  <c r="AU731" i="2"/>
  <c r="AT731" i="2"/>
  <c r="AS731" i="2"/>
  <c r="AR731" i="2"/>
  <c r="AQ731" i="2"/>
  <c r="AP731" i="2"/>
  <c r="AN731" i="2"/>
  <c r="BI730" i="2"/>
  <c r="BH730" i="2"/>
  <c r="BG730" i="2"/>
  <c r="BF730" i="2"/>
  <c r="BE730" i="2"/>
  <c r="BD730" i="2"/>
  <c r="BC730" i="2"/>
  <c r="BB730" i="2"/>
  <c r="BA730" i="2"/>
  <c r="AZ730" i="2"/>
  <c r="AY730" i="2"/>
  <c r="AX730" i="2"/>
  <c r="AW730" i="2"/>
  <c r="AV730" i="2"/>
  <c r="AU730" i="2"/>
  <c r="AT730" i="2"/>
  <c r="AS730" i="2"/>
  <c r="AR730" i="2"/>
  <c r="AQ730" i="2"/>
  <c r="AP730" i="2"/>
  <c r="AN730" i="2"/>
  <c r="BI729" i="2"/>
  <c r="BH729" i="2"/>
  <c r="BG729" i="2"/>
  <c r="BF729" i="2"/>
  <c r="BE729" i="2"/>
  <c r="BD729" i="2"/>
  <c r="BC729" i="2"/>
  <c r="BB729" i="2"/>
  <c r="BA729" i="2"/>
  <c r="AZ729" i="2"/>
  <c r="AY729" i="2"/>
  <c r="AX729" i="2"/>
  <c r="AW729" i="2"/>
  <c r="AV729" i="2"/>
  <c r="AU729" i="2"/>
  <c r="AT729" i="2"/>
  <c r="AS729" i="2"/>
  <c r="AR729" i="2"/>
  <c r="AQ729" i="2"/>
  <c r="AP729" i="2"/>
  <c r="AN729" i="2"/>
  <c r="BI728" i="2"/>
  <c r="BH728" i="2"/>
  <c r="BG728" i="2"/>
  <c r="BF728" i="2"/>
  <c r="BE728" i="2"/>
  <c r="BD728" i="2"/>
  <c r="BC728" i="2"/>
  <c r="BB728" i="2"/>
  <c r="BA728" i="2"/>
  <c r="AZ728" i="2"/>
  <c r="AY728" i="2"/>
  <c r="AX728" i="2"/>
  <c r="AW728" i="2"/>
  <c r="AV728" i="2"/>
  <c r="AU728" i="2"/>
  <c r="AT728" i="2"/>
  <c r="AS728" i="2"/>
  <c r="AR728" i="2"/>
  <c r="AQ728" i="2"/>
  <c r="AP728" i="2"/>
  <c r="AN728" i="2"/>
  <c r="BI727" i="2"/>
  <c r="BH727" i="2"/>
  <c r="BG727" i="2"/>
  <c r="BF727" i="2"/>
  <c r="BE727" i="2"/>
  <c r="BD727" i="2"/>
  <c r="BC727" i="2"/>
  <c r="BB727" i="2"/>
  <c r="BA727" i="2"/>
  <c r="AZ727" i="2"/>
  <c r="AY727" i="2"/>
  <c r="AX727" i="2"/>
  <c r="AW727" i="2"/>
  <c r="AV727" i="2"/>
  <c r="AU727" i="2"/>
  <c r="AT727" i="2"/>
  <c r="AS727" i="2"/>
  <c r="AR727" i="2"/>
  <c r="AQ727" i="2"/>
  <c r="AP727" i="2"/>
  <c r="AN727" i="2"/>
  <c r="BI726" i="2"/>
  <c r="BH726" i="2"/>
  <c r="BG726" i="2"/>
  <c r="BF726" i="2"/>
  <c r="BE726" i="2"/>
  <c r="BD726" i="2"/>
  <c r="BC726" i="2"/>
  <c r="BB726" i="2"/>
  <c r="BA726" i="2"/>
  <c r="AZ726" i="2"/>
  <c r="AY726" i="2"/>
  <c r="AX726" i="2"/>
  <c r="AW726" i="2"/>
  <c r="AV726" i="2"/>
  <c r="AU726" i="2"/>
  <c r="AT726" i="2"/>
  <c r="AS726" i="2"/>
  <c r="AR726" i="2"/>
  <c r="AQ726" i="2"/>
  <c r="AP726" i="2"/>
  <c r="AN726" i="2"/>
  <c r="BI725" i="2"/>
  <c r="BH725" i="2"/>
  <c r="BG725" i="2"/>
  <c r="BF725" i="2"/>
  <c r="BE725" i="2"/>
  <c r="BD725" i="2"/>
  <c r="BC725" i="2"/>
  <c r="BB725" i="2"/>
  <c r="BA725" i="2"/>
  <c r="AZ725" i="2"/>
  <c r="AY725" i="2"/>
  <c r="AX725" i="2"/>
  <c r="AW725" i="2"/>
  <c r="AV725" i="2"/>
  <c r="AU725" i="2"/>
  <c r="AT725" i="2"/>
  <c r="AS725" i="2"/>
  <c r="AR725" i="2"/>
  <c r="AQ725" i="2"/>
  <c r="AP725" i="2"/>
  <c r="AN725" i="2"/>
  <c r="BI724" i="2"/>
  <c r="BH724" i="2"/>
  <c r="BG724" i="2"/>
  <c r="BF724" i="2"/>
  <c r="BE724" i="2"/>
  <c r="BD724" i="2"/>
  <c r="BC724" i="2"/>
  <c r="BB724" i="2"/>
  <c r="BA724" i="2"/>
  <c r="AZ724" i="2"/>
  <c r="AY724" i="2"/>
  <c r="AX724" i="2"/>
  <c r="AW724" i="2"/>
  <c r="AV724" i="2"/>
  <c r="AU724" i="2"/>
  <c r="AT724" i="2"/>
  <c r="AS724" i="2"/>
  <c r="AR724" i="2"/>
  <c r="AQ724" i="2"/>
  <c r="AP724" i="2"/>
  <c r="AN724" i="2"/>
  <c r="BI723" i="2"/>
  <c r="BH723" i="2"/>
  <c r="BG723" i="2"/>
  <c r="BF723" i="2"/>
  <c r="BE723" i="2"/>
  <c r="BD723" i="2"/>
  <c r="BC723" i="2"/>
  <c r="BB723" i="2"/>
  <c r="BA723" i="2"/>
  <c r="AZ723" i="2"/>
  <c r="AY723" i="2"/>
  <c r="AX723" i="2"/>
  <c r="AW723" i="2"/>
  <c r="AV723" i="2"/>
  <c r="AU723" i="2"/>
  <c r="AT723" i="2"/>
  <c r="AS723" i="2"/>
  <c r="AR723" i="2"/>
  <c r="AQ723" i="2"/>
  <c r="AP723" i="2"/>
  <c r="AN723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Q722" i="2"/>
  <c r="AP722" i="2"/>
  <c r="AN722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Q721" i="2"/>
  <c r="AP721" i="2"/>
  <c r="AN721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Q720" i="2"/>
  <c r="AP720" i="2"/>
  <c r="AN720" i="2"/>
  <c r="BI719" i="2"/>
  <c r="BH719" i="2"/>
  <c r="BG719" i="2"/>
  <c r="BF719" i="2"/>
  <c r="BE719" i="2"/>
  <c r="BD719" i="2"/>
  <c r="BC719" i="2"/>
  <c r="BB719" i="2"/>
  <c r="BA719" i="2"/>
  <c r="AZ719" i="2"/>
  <c r="AY719" i="2"/>
  <c r="AX719" i="2"/>
  <c r="AW719" i="2"/>
  <c r="AV719" i="2"/>
  <c r="AU719" i="2"/>
  <c r="AT719" i="2"/>
  <c r="AS719" i="2"/>
  <c r="AR719" i="2"/>
  <c r="AQ719" i="2"/>
  <c r="AP719" i="2"/>
  <c r="AN719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Q718" i="2"/>
  <c r="AP718" i="2"/>
  <c r="AN718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N717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Q716" i="2"/>
  <c r="AP716" i="2"/>
  <c r="AN716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Q715" i="2"/>
  <c r="AP715" i="2"/>
  <c r="AN715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N714" i="2"/>
  <c r="BI713" i="2"/>
  <c r="BH713" i="2"/>
  <c r="BG713" i="2"/>
  <c r="BF713" i="2"/>
  <c r="BE713" i="2"/>
  <c r="BD713" i="2"/>
  <c r="BC713" i="2"/>
  <c r="BB713" i="2"/>
  <c r="BA713" i="2"/>
  <c r="AZ713" i="2"/>
  <c r="AY713" i="2"/>
  <c r="AX713" i="2"/>
  <c r="AW713" i="2"/>
  <c r="AV713" i="2"/>
  <c r="AU713" i="2"/>
  <c r="AT713" i="2"/>
  <c r="AS713" i="2"/>
  <c r="AR713" i="2"/>
  <c r="AQ713" i="2"/>
  <c r="AP713" i="2"/>
  <c r="AN713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N712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Q711" i="2"/>
  <c r="AP711" i="2"/>
  <c r="AN711" i="2"/>
  <c r="BI710" i="2"/>
  <c r="BH710" i="2"/>
  <c r="BG710" i="2"/>
  <c r="BF710" i="2"/>
  <c r="BE710" i="2"/>
  <c r="BD710" i="2"/>
  <c r="BC710" i="2"/>
  <c r="BB710" i="2"/>
  <c r="BA710" i="2"/>
  <c r="AZ710" i="2"/>
  <c r="AY710" i="2"/>
  <c r="AX710" i="2"/>
  <c r="AW710" i="2"/>
  <c r="AV710" i="2"/>
  <c r="AU710" i="2"/>
  <c r="AT710" i="2"/>
  <c r="AS710" i="2"/>
  <c r="AR710" i="2"/>
  <c r="AQ710" i="2"/>
  <c r="AP710" i="2"/>
  <c r="AN710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N709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N708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N707" i="2"/>
  <c r="BI706" i="2"/>
  <c r="BH706" i="2"/>
  <c r="BG706" i="2"/>
  <c r="BF706" i="2"/>
  <c r="BE706" i="2"/>
  <c r="BD706" i="2"/>
  <c r="BC706" i="2"/>
  <c r="BB706" i="2"/>
  <c r="BA706" i="2"/>
  <c r="AZ706" i="2"/>
  <c r="AY706" i="2"/>
  <c r="AX706" i="2"/>
  <c r="AW706" i="2"/>
  <c r="AV706" i="2"/>
  <c r="AU706" i="2"/>
  <c r="AT706" i="2"/>
  <c r="AS706" i="2"/>
  <c r="AR706" i="2"/>
  <c r="AQ706" i="2"/>
  <c r="AP706" i="2"/>
  <c r="AN706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Q705" i="2"/>
  <c r="AP705" i="2"/>
  <c r="AN705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N704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N703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Q702" i="2"/>
  <c r="AP702" i="2"/>
  <c r="AN702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N701" i="2"/>
  <c r="BI700" i="2"/>
  <c r="BH700" i="2"/>
  <c r="BG700" i="2"/>
  <c r="BF700" i="2"/>
  <c r="BE700" i="2"/>
  <c r="BD700" i="2"/>
  <c r="BC700" i="2"/>
  <c r="BB700" i="2"/>
  <c r="BA700" i="2"/>
  <c r="AZ700" i="2"/>
  <c r="AY700" i="2"/>
  <c r="AX700" i="2"/>
  <c r="AW700" i="2"/>
  <c r="AV700" i="2"/>
  <c r="AU700" i="2"/>
  <c r="AT700" i="2"/>
  <c r="AS700" i="2"/>
  <c r="AR700" i="2"/>
  <c r="AQ700" i="2"/>
  <c r="AP700" i="2"/>
  <c r="AN700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N699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Q698" i="2"/>
  <c r="AP698" i="2"/>
  <c r="AN698" i="2"/>
  <c r="BI697" i="2"/>
  <c r="BH697" i="2"/>
  <c r="BG697" i="2"/>
  <c r="BF697" i="2"/>
  <c r="BE697" i="2"/>
  <c r="BD697" i="2"/>
  <c r="BC697" i="2"/>
  <c r="BB697" i="2"/>
  <c r="BA697" i="2"/>
  <c r="AZ697" i="2"/>
  <c r="AY697" i="2"/>
  <c r="AX697" i="2"/>
  <c r="AW697" i="2"/>
  <c r="AV697" i="2"/>
  <c r="AU697" i="2"/>
  <c r="AT697" i="2"/>
  <c r="AS697" i="2"/>
  <c r="AR697" i="2"/>
  <c r="AQ697" i="2"/>
  <c r="AP697" i="2"/>
  <c r="AN697" i="2"/>
  <c r="BI696" i="2"/>
  <c r="BH696" i="2"/>
  <c r="BG696" i="2"/>
  <c r="BF696" i="2"/>
  <c r="BE696" i="2"/>
  <c r="BD696" i="2"/>
  <c r="BC696" i="2"/>
  <c r="BB696" i="2"/>
  <c r="BA696" i="2"/>
  <c r="AZ696" i="2"/>
  <c r="AY696" i="2"/>
  <c r="AX696" i="2"/>
  <c r="AW696" i="2"/>
  <c r="AV696" i="2"/>
  <c r="AU696" i="2"/>
  <c r="AT696" i="2"/>
  <c r="AS696" i="2"/>
  <c r="AR696" i="2"/>
  <c r="AQ696" i="2"/>
  <c r="AP696" i="2"/>
  <c r="AN696" i="2"/>
  <c r="BI695" i="2"/>
  <c r="BH695" i="2"/>
  <c r="BG695" i="2"/>
  <c r="BF695" i="2"/>
  <c r="BE695" i="2"/>
  <c r="BD695" i="2"/>
  <c r="BC695" i="2"/>
  <c r="BB695" i="2"/>
  <c r="BA695" i="2"/>
  <c r="AZ695" i="2"/>
  <c r="AY695" i="2"/>
  <c r="AX695" i="2"/>
  <c r="AW695" i="2"/>
  <c r="AV695" i="2"/>
  <c r="AU695" i="2"/>
  <c r="AT695" i="2"/>
  <c r="AS695" i="2"/>
  <c r="AR695" i="2"/>
  <c r="AQ695" i="2"/>
  <c r="AP695" i="2"/>
  <c r="AN695" i="2"/>
  <c r="BI694" i="2"/>
  <c r="BH694" i="2"/>
  <c r="BG694" i="2"/>
  <c r="BF694" i="2"/>
  <c r="BE694" i="2"/>
  <c r="BD694" i="2"/>
  <c r="BC694" i="2"/>
  <c r="BB694" i="2"/>
  <c r="BA694" i="2"/>
  <c r="AZ694" i="2"/>
  <c r="AY694" i="2"/>
  <c r="AX694" i="2"/>
  <c r="AW694" i="2"/>
  <c r="AV694" i="2"/>
  <c r="AU694" i="2"/>
  <c r="AT694" i="2"/>
  <c r="AS694" i="2"/>
  <c r="AR694" i="2"/>
  <c r="AQ694" i="2"/>
  <c r="AP694" i="2"/>
  <c r="AN694" i="2"/>
  <c r="BI693" i="2"/>
  <c r="BH693" i="2"/>
  <c r="BG693" i="2"/>
  <c r="BF693" i="2"/>
  <c r="BE693" i="2"/>
  <c r="BD693" i="2"/>
  <c r="BC693" i="2"/>
  <c r="BB693" i="2"/>
  <c r="BA693" i="2"/>
  <c r="AZ693" i="2"/>
  <c r="AY693" i="2"/>
  <c r="AX693" i="2"/>
  <c r="AW693" i="2"/>
  <c r="AV693" i="2"/>
  <c r="AU693" i="2"/>
  <c r="AT693" i="2"/>
  <c r="AS693" i="2"/>
  <c r="AR693" i="2"/>
  <c r="AQ693" i="2"/>
  <c r="AP693" i="2"/>
  <c r="AN693" i="2"/>
  <c r="BI692" i="2"/>
  <c r="BH692" i="2"/>
  <c r="BG692" i="2"/>
  <c r="BF692" i="2"/>
  <c r="BE692" i="2"/>
  <c r="BD692" i="2"/>
  <c r="BC692" i="2"/>
  <c r="BB692" i="2"/>
  <c r="BA692" i="2"/>
  <c r="AZ692" i="2"/>
  <c r="AY692" i="2"/>
  <c r="AX692" i="2"/>
  <c r="AW692" i="2"/>
  <c r="AV692" i="2"/>
  <c r="AU692" i="2"/>
  <c r="AT692" i="2"/>
  <c r="AS692" i="2"/>
  <c r="AR692" i="2"/>
  <c r="AQ692" i="2"/>
  <c r="AP692" i="2"/>
  <c r="AN692" i="2"/>
  <c r="BI691" i="2"/>
  <c r="BH691" i="2"/>
  <c r="BG691" i="2"/>
  <c r="BF691" i="2"/>
  <c r="BE691" i="2"/>
  <c r="BD691" i="2"/>
  <c r="BC691" i="2"/>
  <c r="BB691" i="2"/>
  <c r="BA691" i="2"/>
  <c r="AZ691" i="2"/>
  <c r="AY691" i="2"/>
  <c r="AX691" i="2"/>
  <c r="AW691" i="2"/>
  <c r="AV691" i="2"/>
  <c r="AU691" i="2"/>
  <c r="AT691" i="2"/>
  <c r="AS691" i="2"/>
  <c r="AR691" i="2"/>
  <c r="AQ691" i="2"/>
  <c r="AP691" i="2"/>
  <c r="AN691" i="2"/>
  <c r="BI690" i="2"/>
  <c r="BH690" i="2"/>
  <c r="BG690" i="2"/>
  <c r="BF690" i="2"/>
  <c r="BE690" i="2"/>
  <c r="BD690" i="2"/>
  <c r="BC690" i="2"/>
  <c r="BB690" i="2"/>
  <c r="BA690" i="2"/>
  <c r="AZ690" i="2"/>
  <c r="AY690" i="2"/>
  <c r="AX690" i="2"/>
  <c r="AW690" i="2"/>
  <c r="AV690" i="2"/>
  <c r="AU690" i="2"/>
  <c r="AT690" i="2"/>
  <c r="AS690" i="2"/>
  <c r="AR690" i="2"/>
  <c r="AQ690" i="2"/>
  <c r="AP690" i="2"/>
  <c r="AN690" i="2"/>
  <c r="BI689" i="2"/>
  <c r="BH689" i="2"/>
  <c r="BG689" i="2"/>
  <c r="BF689" i="2"/>
  <c r="BE689" i="2"/>
  <c r="BD689" i="2"/>
  <c r="BC689" i="2"/>
  <c r="BB689" i="2"/>
  <c r="BA689" i="2"/>
  <c r="AZ689" i="2"/>
  <c r="AY689" i="2"/>
  <c r="AX689" i="2"/>
  <c r="AW689" i="2"/>
  <c r="AV689" i="2"/>
  <c r="AU689" i="2"/>
  <c r="AT689" i="2"/>
  <c r="AS689" i="2"/>
  <c r="AR689" i="2"/>
  <c r="AQ689" i="2"/>
  <c r="AP689" i="2"/>
  <c r="AN689" i="2"/>
  <c r="BI688" i="2"/>
  <c r="BH688" i="2"/>
  <c r="BG688" i="2"/>
  <c r="BF688" i="2"/>
  <c r="BE688" i="2"/>
  <c r="BD688" i="2"/>
  <c r="BC688" i="2"/>
  <c r="BB688" i="2"/>
  <c r="BA688" i="2"/>
  <c r="AZ688" i="2"/>
  <c r="AY688" i="2"/>
  <c r="AX688" i="2"/>
  <c r="AW688" i="2"/>
  <c r="AV688" i="2"/>
  <c r="AU688" i="2"/>
  <c r="AT688" i="2"/>
  <c r="AS688" i="2"/>
  <c r="AR688" i="2"/>
  <c r="AQ688" i="2"/>
  <c r="AP688" i="2"/>
  <c r="AN688" i="2"/>
  <c r="BI687" i="2"/>
  <c r="BH687" i="2"/>
  <c r="BG687" i="2"/>
  <c r="BF687" i="2"/>
  <c r="BE687" i="2"/>
  <c r="BD687" i="2"/>
  <c r="BC687" i="2"/>
  <c r="BB687" i="2"/>
  <c r="BA687" i="2"/>
  <c r="AZ687" i="2"/>
  <c r="AY687" i="2"/>
  <c r="AX687" i="2"/>
  <c r="AW687" i="2"/>
  <c r="AV687" i="2"/>
  <c r="AU687" i="2"/>
  <c r="AT687" i="2"/>
  <c r="AS687" i="2"/>
  <c r="AR687" i="2"/>
  <c r="AQ687" i="2"/>
  <c r="AP687" i="2"/>
  <c r="AN687" i="2"/>
  <c r="BI686" i="2"/>
  <c r="BH686" i="2"/>
  <c r="BG686" i="2"/>
  <c r="BF686" i="2"/>
  <c r="BE686" i="2"/>
  <c r="BD686" i="2"/>
  <c r="BC686" i="2"/>
  <c r="BB686" i="2"/>
  <c r="BA686" i="2"/>
  <c r="AZ686" i="2"/>
  <c r="AY686" i="2"/>
  <c r="AX686" i="2"/>
  <c r="AW686" i="2"/>
  <c r="AV686" i="2"/>
  <c r="AU686" i="2"/>
  <c r="AT686" i="2"/>
  <c r="AS686" i="2"/>
  <c r="AR686" i="2"/>
  <c r="AQ686" i="2"/>
  <c r="AP686" i="2"/>
  <c r="AN686" i="2"/>
  <c r="BI685" i="2"/>
  <c r="BH685" i="2"/>
  <c r="BG685" i="2"/>
  <c r="BF685" i="2"/>
  <c r="BE685" i="2"/>
  <c r="BD685" i="2"/>
  <c r="BC685" i="2"/>
  <c r="BB685" i="2"/>
  <c r="BA685" i="2"/>
  <c r="AZ685" i="2"/>
  <c r="AY685" i="2"/>
  <c r="AX685" i="2"/>
  <c r="AW685" i="2"/>
  <c r="AV685" i="2"/>
  <c r="AU685" i="2"/>
  <c r="AT685" i="2"/>
  <c r="AS685" i="2"/>
  <c r="AR685" i="2"/>
  <c r="AQ685" i="2"/>
  <c r="AP685" i="2"/>
  <c r="AN685" i="2"/>
  <c r="BI684" i="2"/>
  <c r="BH684" i="2"/>
  <c r="BG684" i="2"/>
  <c r="BF684" i="2"/>
  <c r="BE684" i="2"/>
  <c r="BD684" i="2"/>
  <c r="BC684" i="2"/>
  <c r="BB684" i="2"/>
  <c r="BA684" i="2"/>
  <c r="AZ684" i="2"/>
  <c r="AY684" i="2"/>
  <c r="AX684" i="2"/>
  <c r="AW684" i="2"/>
  <c r="AV684" i="2"/>
  <c r="AU684" i="2"/>
  <c r="AT684" i="2"/>
  <c r="AS684" i="2"/>
  <c r="AR684" i="2"/>
  <c r="AQ684" i="2"/>
  <c r="AP684" i="2"/>
  <c r="AN684" i="2"/>
  <c r="BI683" i="2"/>
  <c r="BH683" i="2"/>
  <c r="BG683" i="2"/>
  <c r="BF683" i="2"/>
  <c r="BE683" i="2"/>
  <c r="BD683" i="2"/>
  <c r="BC683" i="2"/>
  <c r="BB683" i="2"/>
  <c r="BA683" i="2"/>
  <c r="AZ683" i="2"/>
  <c r="AY683" i="2"/>
  <c r="AX683" i="2"/>
  <c r="AW683" i="2"/>
  <c r="AV683" i="2"/>
  <c r="AU683" i="2"/>
  <c r="AT683" i="2"/>
  <c r="AS683" i="2"/>
  <c r="AR683" i="2"/>
  <c r="AQ683" i="2"/>
  <c r="AP683" i="2"/>
  <c r="AN683" i="2"/>
  <c r="BI682" i="2"/>
  <c r="BH682" i="2"/>
  <c r="BG682" i="2"/>
  <c r="BF682" i="2"/>
  <c r="BE682" i="2"/>
  <c r="BD682" i="2"/>
  <c r="BC682" i="2"/>
  <c r="BB682" i="2"/>
  <c r="BA682" i="2"/>
  <c r="AZ682" i="2"/>
  <c r="AY682" i="2"/>
  <c r="AX682" i="2"/>
  <c r="AW682" i="2"/>
  <c r="AV682" i="2"/>
  <c r="AU682" i="2"/>
  <c r="AT682" i="2"/>
  <c r="AS682" i="2"/>
  <c r="AR682" i="2"/>
  <c r="AQ682" i="2"/>
  <c r="AP682" i="2"/>
  <c r="AN682" i="2"/>
  <c r="BI681" i="2"/>
  <c r="BH681" i="2"/>
  <c r="BG681" i="2"/>
  <c r="BF681" i="2"/>
  <c r="BE681" i="2"/>
  <c r="BD681" i="2"/>
  <c r="BC681" i="2"/>
  <c r="BB681" i="2"/>
  <c r="BA681" i="2"/>
  <c r="AZ681" i="2"/>
  <c r="AY681" i="2"/>
  <c r="AX681" i="2"/>
  <c r="AW681" i="2"/>
  <c r="AV681" i="2"/>
  <c r="AU681" i="2"/>
  <c r="AT681" i="2"/>
  <c r="AS681" i="2"/>
  <c r="AR681" i="2"/>
  <c r="AQ681" i="2"/>
  <c r="AP681" i="2"/>
  <c r="AN681" i="2"/>
  <c r="BI680" i="2"/>
  <c r="BH680" i="2"/>
  <c r="BG680" i="2"/>
  <c r="BF680" i="2"/>
  <c r="BE680" i="2"/>
  <c r="BD680" i="2"/>
  <c r="BC680" i="2"/>
  <c r="BB680" i="2"/>
  <c r="BA680" i="2"/>
  <c r="AZ680" i="2"/>
  <c r="AY680" i="2"/>
  <c r="AX680" i="2"/>
  <c r="AW680" i="2"/>
  <c r="AV680" i="2"/>
  <c r="AU680" i="2"/>
  <c r="AT680" i="2"/>
  <c r="AS680" i="2"/>
  <c r="AR680" i="2"/>
  <c r="AQ680" i="2"/>
  <c r="AP680" i="2"/>
  <c r="AN680" i="2"/>
  <c r="BI679" i="2"/>
  <c r="BH679" i="2"/>
  <c r="BG679" i="2"/>
  <c r="BF679" i="2"/>
  <c r="BE679" i="2"/>
  <c r="BD679" i="2"/>
  <c r="BC679" i="2"/>
  <c r="BB679" i="2"/>
  <c r="BA679" i="2"/>
  <c r="AZ679" i="2"/>
  <c r="AY679" i="2"/>
  <c r="AX679" i="2"/>
  <c r="AW679" i="2"/>
  <c r="AV679" i="2"/>
  <c r="AU679" i="2"/>
  <c r="AT679" i="2"/>
  <c r="AS679" i="2"/>
  <c r="AR679" i="2"/>
  <c r="AQ679" i="2"/>
  <c r="AP679" i="2"/>
  <c r="AN679" i="2"/>
  <c r="BI678" i="2"/>
  <c r="BH678" i="2"/>
  <c r="BG678" i="2"/>
  <c r="BF678" i="2"/>
  <c r="BE678" i="2"/>
  <c r="BD678" i="2"/>
  <c r="BC678" i="2"/>
  <c r="BB678" i="2"/>
  <c r="BA678" i="2"/>
  <c r="AZ678" i="2"/>
  <c r="AY678" i="2"/>
  <c r="AX678" i="2"/>
  <c r="AW678" i="2"/>
  <c r="AV678" i="2"/>
  <c r="AU678" i="2"/>
  <c r="AT678" i="2"/>
  <c r="AS678" i="2"/>
  <c r="AR678" i="2"/>
  <c r="AQ678" i="2"/>
  <c r="AP678" i="2"/>
  <c r="AN678" i="2"/>
  <c r="BI677" i="2"/>
  <c r="BH677" i="2"/>
  <c r="BG677" i="2"/>
  <c r="BF677" i="2"/>
  <c r="BE677" i="2"/>
  <c r="BD677" i="2"/>
  <c r="BC677" i="2"/>
  <c r="BB677" i="2"/>
  <c r="BA677" i="2"/>
  <c r="AZ677" i="2"/>
  <c r="AY677" i="2"/>
  <c r="AX677" i="2"/>
  <c r="AW677" i="2"/>
  <c r="AV677" i="2"/>
  <c r="AU677" i="2"/>
  <c r="AT677" i="2"/>
  <c r="AS677" i="2"/>
  <c r="AR677" i="2"/>
  <c r="AQ677" i="2"/>
  <c r="AP677" i="2"/>
  <c r="AN677" i="2"/>
  <c r="BI676" i="2"/>
  <c r="BH676" i="2"/>
  <c r="BG676" i="2"/>
  <c r="BF676" i="2"/>
  <c r="BE676" i="2"/>
  <c r="BD676" i="2"/>
  <c r="BC676" i="2"/>
  <c r="BB676" i="2"/>
  <c r="BA676" i="2"/>
  <c r="AZ676" i="2"/>
  <c r="AY676" i="2"/>
  <c r="AX676" i="2"/>
  <c r="AW676" i="2"/>
  <c r="AV676" i="2"/>
  <c r="AU676" i="2"/>
  <c r="AT676" i="2"/>
  <c r="AS676" i="2"/>
  <c r="AR676" i="2"/>
  <c r="AQ676" i="2"/>
  <c r="AP676" i="2"/>
  <c r="AN676" i="2"/>
  <c r="BI675" i="2"/>
  <c r="BH675" i="2"/>
  <c r="BG675" i="2"/>
  <c r="BF675" i="2"/>
  <c r="BE675" i="2"/>
  <c r="BD675" i="2"/>
  <c r="BC675" i="2"/>
  <c r="BB675" i="2"/>
  <c r="BA675" i="2"/>
  <c r="AZ675" i="2"/>
  <c r="AY675" i="2"/>
  <c r="AX675" i="2"/>
  <c r="AW675" i="2"/>
  <c r="AV675" i="2"/>
  <c r="AU675" i="2"/>
  <c r="AT675" i="2"/>
  <c r="AS675" i="2"/>
  <c r="AR675" i="2"/>
  <c r="AQ675" i="2"/>
  <c r="AP675" i="2"/>
  <c r="AN675" i="2"/>
  <c r="BI674" i="2"/>
  <c r="BH674" i="2"/>
  <c r="BG674" i="2"/>
  <c r="BF674" i="2"/>
  <c r="BE674" i="2"/>
  <c r="BD674" i="2"/>
  <c r="BC674" i="2"/>
  <c r="BB674" i="2"/>
  <c r="BA674" i="2"/>
  <c r="AZ674" i="2"/>
  <c r="AY674" i="2"/>
  <c r="AX674" i="2"/>
  <c r="AW674" i="2"/>
  <c r="AV674" i="2"/>
  <c r="AU674" i="2"/>
  <c r="AT674" i="2"/>
  <c r="AS674" i="2"/>
  <c r="AR674" i="2"/>
  <c r="AQ674" i="2"/>
  <c r="AP674" i="2"/>
  <c r="AN674" i="2"/>
  <c r="BI673" i="2"/>
  <c r="BH673" i="2"/>
  <c r="BG673" i="2"/>
  <c r="BF673" i="2"/>
  <c r="BE673" i="2"/>
  <c r="BD673" i="2"/>
  <c r="BC673" i="2"/>
  <c r="BB673" i="2"/>
  <c r="BA673" i="2"/>
  <c r="AZ673" i="2"/>
  <c r="AY673" i="2"/>
  <c r="AX673" i="2"/>
  <c r="AW673" i="2"/>
  <c r="AV673" i="2"/>
  <c r="AU673" i="2"/>
  <c r="AT673" i="2"/>
  <c r="AS673" i="2"/>
  <c r="AR673" i="2"/>
  <c r="AQ673" i="2"/>
  <c r="AP673" i="2"/>
  <c r="AN673" i="2"/>
  <c r="BI672" i="2"/>
  <c r="BH672" i="2"/>
  <c r="BG672" i="2"/>
  <c r="BF672" i="2"/>
  <c r="BE672" i="2"/>
  <c r="BD672" i="2"/>
  <c r="BC672" i="2"/>
  <c r="BB672" i="2"/>
  <c r="BA672" i="2"/>
  <c r="AZ672" i="2"/>
  <c r="AY672" i="2"/>
  <c r="AX672" i="2"/>
  <c r="AW672" i="2"/>
  <c r="AV672" i="2"/>
  <c r="AU672" i="2"/>
  <c r="AT672" i="2"/>
  <c r="AS672" i="2"/>
  <c r="AR672" i="2"/>
  <c r="AQ672" i="2"/>
  <c r="AP672" i="2"/>
  <c r="AN672" i="2"/>
  <c r="BI671" i="2"/>
  <c r="BH671" i="2"/>
  <c r="BG671" i="2"/>
  <c r="BF671" i="2"/>
  <c r="BE671" i="2"/>
  <c r="BD671" i="2"/>
  <c r="BC671" i="2"/>
  <c r="BB671" i="2"/>
  <c r="BA671" i="2"/>
  <c r="AZ671" i="2"/>
  <c r="AY671" i="2"/>
  <c r="AX671" i="2"/>
  <c r="AW671" i="2"/>
  <c r="AV671" i="2"/>
  <c r="AU671" i="2"/>
  <c r="AT671" i="2"/>
  <c r="AS671" i="2"/>
  <c r="AR671" i="2"/>
  <c r="AQ671" i="2"/>
  <c r="AP671" i="2"/>
  <c r="AN671" i="2"/>
  <c r="BI670" i="2"/>
  <c r="BH670" i="2"/>
  <c r="BG670" i="2"/>
  <c r="BF670" i="2"/>
  <c r="BE670" i="2"/>
  <c r="BD670" i="2"/>
  <c r="BC670" i="2"/>
  <c r="BB670" i="2"/>
  <c r="BA670" i="2"/>
  <c r="AZ670" i="2"/>
  <c r="AY670" i="2"/>
  <c r="AX670" i="2"/>
  <c r="AW670" i="2"/>
  <c r="AV670" i="2"/>
  <c r="AU670" i="2"/>
  <c r="AT670" i="2"/>
  <c r="AS670" i="2"/>
  <c r="AR670" i="2"/>
  <c r="AQ670" i="2"/>
  <c r="AP670" i="2"/>
  <c r="AN670" i="2"/>
  <c r="BI669" i="2"/>
  <c r="BH669" i="2"/>
  <c r="BG669" i="2"/>
  <c r="BF669" i="2"/>
  <c r="BE669" i="2"/>
  <c r="BD669" i="2"/>
  <c r="BC669" i="2"/>
  <c r="BB669" i="2"/>
  <c r="BA669" i="2"/>
  <c r="AZ669" i="2"/>
  <c r="AY669" i="2"/>
  <c r="AX669" i="2"/>
  <c r="AW669" i="2"/>
  <c r="AV669" i="2"/>
  <c r="AU669" i="2"/>
  <c r="AT669" i="2"/>
  <c r="AS669" i="2"/>
  <c r="AR669" i="2"/>
  <c r="AQ669" i="2"/>
  <c r="AP669" i="2"/>
  <c r="AN669" i="2"/>
  <c r="BI668" i="2"/>
  <c r="BH668" i="2"/>
  <c r="BG668" i="2"/>
  <c r="BF668" i="2"/>
  <c r="BE668" i="2"/>
  <c r="BD668" i="2"/>
  <c r="BC668" i="2"/>
  <c r="BB668" i="2"/>
  <c r="BA668" i="2"/>
  <c r="AZ668" i="2"/>
  <c r="AY668" i="2"/>
  <c r="AX668" i="2"/>
  <c r="AW668" i="2"/>
  <c r="AV668" i="2"/>
  <c r="AU668" i="2"/>
  <c r="AT668" i="2"/>
  <c r="AS668" i="2"/>
  <c r="AR668" i="2"/>
  <c r="AQ668" i="2"/>
  <c r="AP668" i="2"/>
  <c r="AN668" i="2"/>
  <c r="BI667" i="2"/>
  <c r="BH667" i="2"/>
  <c r="BG667" i="2"/>
  <c r="BF667" i="2"/>
  <c r="BE667" i="2"/>
  <c r="BD667" i="2"/>
  <c r="BC667" i="2"/>
  <c r="BB667" i="2"/>
  <c r="BA667" i="2"/>
  <c r="AZ667" i="2"/>
  <c r="AY667" i="2"/>
  <c r="AX667" i="2"/>
  <c r="AW667" i="2"/>
  <c r="AV667" i="2"/>
  <c r="AU667" i="2"/>
  <c r="AT667" i="2"/>
  <c r="AS667" i="2"/>
  <c r="AR667" i="2"/>
  <c r="AQ667" i="2"/>
  <c r="AP667" i="2"/>
  <c r="AN667" i="2"/>
  <c r="BI666" i="2"/>
  <c r="BH666" i="2"/>
  <c r="BG666" i="2"/>
  <c r="BF666" i="2"/>
  <c r="BE666" i="2"/>
  <c r="BD666" i="2"/>
  <c r="BC666" i="2"/>
  <c r="BB666" i="2"/>
  <c r="BA666" i="2"/>
  <c r="AZ666" i="2"/>
  <c r="AY666" i="2"/>
  <c r="AX666" i="2"/>
  <c r="AW666" i="2"/>
  <c r="AV666" i="2"/>
  <c r="AU666" i="2"/>
  <c r="AT666" i="2"/>
  <c r="AS666" i="2"/>
  <c r="AR666" i="2"/>
  <c r="AQ666" i="2"/>
  <c r="AP666" i="2"/>
  <c r="AN666" i="2"/>
  <c r="BI665" i="2"/>
  <c r="BH665" i="2"/>
  <c r="BG665" i="2"/>
  <c r="BF665" i="2"/>
  <c r="BE665" i="2"/>
  <c r="BD665" i="2"/>
  <c r="BC665" i="2"/>
  <c r="BB665" i="2"/>
  <c r="BA665" i="2"/>
  <c r="AZ665" i="2"/>
  <c r="AY665" i="2"/>
  <c r="AX665" i="2"/>
  <c r="AW665" i="2"/>
  <c r="AV665" i="2"/>
  <c r="AU665" i="2"/>
  <c r="AT665" i="2"/>
  <c r="AS665" i="2"/>
  <c r="AR665" i="2"/>
  <c r="AQ665" i="2"/>
  <c r="AP665" i="2"/>
  <c r="AN665" i="2"/>
  <c r="BI664" i="2"/>
  <c r="BH664" i="2"/>
  <c r="BG664" i="2"/>
  <c r="BF664" i="2"/>
  <c r="BE664" i="2"/>
  <c r="BD664" i="2"/>
  <c r="BC664" i="2"/>
  <c r="BB664" i="2"/>
  <c r="BA664" i="2"/>
  <c r="AZ664" i="2"/>
  <c r="AY664" i="2"/>
  <c r="AX664" i="2"/>
  <c r="AW664" i="2"/>
  <c r="AV664" i="2"/>
  <c r="AU664" i="2"/>
  <c r="AT664" i="2"/>
  <c r="AS664" i="2"/>
  <c r="AR664" i="2"/>
  <c r="AQ664" i="2"/>
  <c r="AP664" i="2"/>
  <c r="AN664" i="2"/>
  <c r="BI663" i="2"/>
  <c r="BH663" i="2"/>
  <c r="BG663" i="2"/>
  <c r="BF663" i="2"/>
  <c r="BE663" i="2"/>
  <c r="BD663" i="2"/>
  <c r="BC663" i="2"/>
  <c r="BB663" i="2"/>
  <c r="BA663" i="2"/>
  <c r="AZ663" i="2"/>
  <c r="AY663" i="2"/>
  <c r="AX663" i="2"/>
  <c r="AW663" i="2"/>
  <c r="AV663" i="2"/>
  <c r="AU663" i="2"/>
  <c r="AT663" i="2"/>
  <c r="AS663" i="2"/>
  <c r="AR663" i="2"/>
  <c r="AQ663" i="2"/>
  <c r="AP663" i="2"/>
  <c r="AN663" i="2"/>
  <c r="BI662" i="2"/>
  <c r="BH662" i="2"/>
  <c r="BG662" i="2"/>
  <c r="BF662" i="2"/>
  <c r="BE662" i="2"/>
  <c r="BD662" i="2"/>
  <c r="BC662" i="2"/>
  <c r="BB662" i="2"/>
  <c r="BA662" i="2"/>
  <c r="AZ662" i="2"/>
  <c r="AY662" i="2"/>
  <c r="AX662" i="2"/>
  <c r="AW662" i="2"/>
  <c r="AV662" i="2"/>
  <c r="AU662" i="2"/>
  <c r="AT662" i="2"/>
  <c r="AS662" i="2"/>
  <c r="AR662" i="2"/>
  <c r="AQ662" i="2"/>
  <c r="AP662" i="2"/>
  <c r="AN662" i="2"/>
  <c r="BI661" i="2"/>
  <c r="BH661" i="2"/>
  <c r="BG661" i="2"/>
  <c r="BF661" i="2"/>
  <c r="BE661" i="2"/>
  <c r="BD661" i="2"/>
  <c r="BC661" i="2"/>
  <c r="BB661" i="2"/>
  <c r="BA661" i="2"/>
  <c r="AZ661" i="2"/>
  <c r="AY661" i="2"/>
  <c r="AX661" i="2"/>
  <c r="AW661" i="2"/>
  <c r="AV661" i="2"/>
  <c r="AU661" i="2"/>
  <c r="AT661" i="2"/>
  <c r="AS661" i="2"/>
  <c r="AR661" i="2"/>
  <c r="AQ661" i="2"/>
  <c r="AP661" i="2"/>
  <c r="AN661" i="2"/>
  <c r="BI660" i="2"/>
  <c r="BH660" i="2"/>
  <c r="BG660" i="2"/>
  <c r="BF660" i="2"/>
  <c r="BE660" i="2"/>
  <c r="BD660" i="2"/>
  <c r="BC660" i="2"/>
  <c r="BB660" i="2"/>
  <c r="BA660" i="2"/>
  <c r="AZ660" i="2"/>
  <c r="AY660" i="2"/>
  <c r="AX660" i="2"/>
  <c r="AW660" i="2"/>
  <c r="AV660" i="2"/>
  <c r="AU660" i="2"/>
  <c r="AT660" i="2"/>
  <c r="AS660" i="2"/>
  <c r="AR660" i="2"/>
  <c r="AQ660" i="2"/>
  <c r="AP660" i="2"/>
  <c r="AN660" i="2"/>
  <c r="BI659" i="2"/>
  <c r="BH659" i="2"/>
  <c r="BG659" i="2"/>
  <c r="BF659" i="2"/>
  <c r="BE659" i="2"/>
  <c r="BD659" i="2"/>
  <c r="BC659" i="2"/>
  <c r="BB659" i="2"/>
  <c r="BA659" i="2"/>
  <c r="AZ659" i="2"/>
  <c r="AY659" i="2"/>
  <c r="AX659" i="2"/>
  <c r="AW659" i="2"/>
  <c r="AV659" i="2"/>
  <c r="AU659" i="2"/>
  <c r="AT659" i="2"/>
  <c r="AS659" i="2"/>
  <c r="AR659" i="2"/>
  <c r="AQ659" i="2"/>
  <c r="AP659" i="2"/>
  <c r="AN659" i="2"/>
  <c r="BI658" i="2"/>
  <c r="BH658" i="2"/>
  <c r="BG658" i="2"/>
  <c r="BF658" i="2"/>
  <c r="BE658" i="2"/>
  <c r="BD658" i="2"/>
  <c r="BC658" i="2"/>
  <c r="BB658" i="2"/>
  <c r="BA658" i="2"/>
  <c r="AZ658" i="2"/>
  <c r="AY658" i="2"/>
  <c r="AX658" i="2"/>
  <c r="AW658" i="2"/>
  <c r="AV658" i="2"/>
  <c r="AU658" i="2"/>
  <c r="AT658" i="2"/>
  <c r="AS658" i="2"/>
  <c r="AR658" i="2"/>
  <c r="AQ658" i="2"/>
  <c r="AP658" i="2"/>
  <c r="AN658" i="2"/>
  <c r="BI657" i="2"/>
  <c r="BH657" i="2"/>
  <c r="BG657" i="2"/>
  <c r="BF657" i="2"/>
  <c r="BE657" i="2"/>
  <c r="BD657" i="2"/>
  <c r="BC657" i="2"/>
  <c r="BB657" i="2"/>
  <c r="BA657" i="2"/>
  <c r="AZ657" i="2"/>
  <c r="AY657" i="2"/>
  <c r="AX657" i="2"/>
  <c r="AW657" i="2"/>
  <c r="AV657" i="2"/>
  <c r="AU657" i="2"/>
  <c r="AT657" i="2"/>
  <c r="AS657" i="2"/>
  <c r="AR657" i="2"/>
  <c r="AQ657" i="2"/>
  <c r="AP657" i="2"/>
  <c r="AN657" i="2"/>
  <c r="BI656" i="2"/>
  <c r="BH656" i="2"/>
  <c r="BG656" i="2"/>
  <c r="BF656" i="2"/>
  <c r="BE656" i="2"/>
  <c r="BD656" i="2"/>
  <c r="BC656" i="2"/>
  <c r="BB656" i="2"/>
  <c r="BA656" i="2"/>
  <c r="AZ656" i="2"/>
  <c r="AY656" i="2"/>
  <c r="AX656" i="2"/>
  <c r="AW656" i="2"/>
  <c r="AV656" i="2"/>
  <c r="AU656" i="2"/>
  <c r="AT656" i="2"/>
  <c r="AS656" i="2"/>
  <c r="AR656" i="2"/>
  <c r="AQ656" i="2"/>
  <c r="AP656" i="2"/>
  <c r="AN656" i="2"/>
  <c r="BI655" i="2"/>
  <c r="BH655" i="2"/>
  <c r="BG655" i="2"/>
  <c r="BF655" i="2"/>
  <c r="BE655" i="2"/>
  <c r="BD655" i="2"/>
  <c r="BC655" i="2"/>
  <c r="BB655" i="2"/>
  <c r="BA655" i="2"/>
  <c r="AZ655" i="2"/>
  <c r="AY655" i="2"/>
  <c r="AX655" i="2"/>
  <c r="AW655" i="2"/>
  <c r="AV655" i="2"/>
  <c r="AU655" i="2"/>
  <c r="AT655" i="2"/>
  <c r="AS655" i="2"/>
  <c r="AR655" i="2"/>
  <c r="AQ655" i="2"/>
  <c r="AP655" i="2"/>
  <c r="AN655" i="2"/>
  <c r="BI654" i="2"/>
  <c r="BH654" i="2"/>
  <c r="BG654" i="2"/>
  <c r="BF654" i="2"/>
  <c r="BE654" i="2"/>
  <c r="BD654" i="2"/>
  <c r="BC654" i="2"/>
  <c r="BB654" i="2"/>
  <c r="BA654" i="2"/>
  <c r="AZ654" i="2"/>
  <c r="AY654" i="2"/>
  <c r="AX654" i="2"/>
  <c r="AW654" i="2"/>
  <c r="AV654" i="2"/>
  <c r="AU654" i="2"/>
  <c r="AT654" i="2"/>
  <c r="AS654" i="2"/>
  <c r="AR654" i="2"/>
  <c r="AQ654" i="2"/>
  <c r="AP654" i="2"/>
  <c r="AN654" i="2"/>
  <c r="BI653" i="2"/>
  <c r="BH653" i="2"/>
  <c r="BG653" i="2"/>
  <c r="BF653" i="2"/>
  <c r="BE653" i="2"/>
  <c r="BD653" i="2"/>
  <c r="BC653" i="2"/>
  <c r="BB653" i="2"/>
  <c r="BA653" i="2"/>
  <c r="AZ653" i="2"/>
  <c r="AY653" i="2"/>
  <c r="AX653" i="2"/>
  <c r="AW653" i="2"/>
  <c r="AV653" i="2"/>
  <c r="AU653" i="2"/>
  <c r="AT653" i="2"/>
  <c r="AS653" i="2"/>
  <c r="AR653" i="2"/>
  <c r="AQ653" i="2"/>
  <c r="AP653" i="2"/>
  <c r="AN653" i="2"/>
  <c r="BI652" i="2"/>
  <c r="BH652" i="2"/>
  <c r="BG652" i="2"/>
  <c r="BF652" i="2"/>
  <c r="BE652" i="2"/>
  <c r="BD652" i="2"/>
  <c r="BC652" i="2"/>
  <c r="BB652" i="2"/>
  <c r="BA652" i="2"/>
  <c r="AZ652" i="2"/>
  <c r="AY652" i="2"/>
  <c r="AX652" i="2"/>
  <c r="AW652" i="2"/>
  <c r="AV652" i="2"/>
  <c r="AU652" i="2"/>
  <c r="AT652" i="2"/>
  <c r="AS652" i="2"/>
  <c r="AR652" i="2"/>
  <c r="AQ652" i="2"/>
  <c r="AP652" i="2"/>
  <c r="AN652" i="2"/>
  <c r="BI651" i="2"/>
  <c r="BH651" i="2"/>
  <c r="BG651" i="2"/>
  <c r="BF651" i="2"/>
  <c r="BE651" i="2"/>
  <c r="BD651" i="2"/>
  <c r="BC651" i="2"/>
  <c r="BB651" i="2"/>
  <c r="BA651" i="2"/>
  <c r="AZ651" i="2"/>
  <c r="AY651" i="2"/>
  <c r="AX651" i="2"/>
  <c r="AW651" i="2"/>
  <c r="AV651" i="2"/>
  <c r="AU651" i="2"/>
  <c r="AT651" i="2"/>
  <c r="AS651" i="2"/>
  <c r="AR651" i="2"/>
  <c r="AQ651" i="2"/>
  <c r="AP651" i="2"/>
  <c r="AN651" i="2"/>
  <c r="BI650" i="2"/>
  <c r="BH650" i="2"/>
  <c r="BG650" i="2"/>
  <c r="BF650" i="2"/>
  <c r="BE650" i="2"/>
  <c r="BD650" i="2"/>
  <c r="BC650" i="2"/>
  <c r="BB650" i="2"/>
  <c r="BA650" i="2"/>
  <c r="AZ650" i="2"/>
  <c r="AY650" i="2"/>
  <c r="AX650" i="2"/>
  <c r="AW650" i="2"/>
  <c r="AV650" i="2"/>
  <c r="AU650" i="2"/>
  <c r="AT650" i="2"/>
  <c r="AS650" i="2"/>
  <c r="AR650" i="2"/>
  <c r="AQ650" i="2"/>
  <c r="AP650" i="2"/>
  <c r="AN650" i="2"/>
  <c r="BI649" i="2"/>
  <c r="BH649" i="2"/>
  <c r="BG649" i="2"/>
  <c r="BF649" i="2"/>
  <c r="BE649" i="2"/>
  <c r="BD649" i="2"/>
  <c r="BC649" i="2"/>
  <c r="BB649" i="2"/>
  <c r="BA649" i="2"/>
  <c r="AZ649" i="2"/>
  <c r="AY649" i="2"/>
  <c r="AX649" i="2"/>
  <c r="AW649" i="2"/>
  <c r="AV649" i="2"/>
  <c r="AU649" i="2"/>
  <c r="AT649" i="2"/>
  <c r="AS649" i="2"/>
  <c r="AR649" i="2"/>
  <c r="AQ649" i="2"/>
  <c r="AP649" i="2"/>
  <c r="AN649" i="2"/>
  <c r="BI648" i="2"/>
  <c r="BH648" i="2"/>
  <c r="BG648" i="2"/>
  <c r="BF648" i="2"/>
  <c r="BE648" i="2"/>
  <c r="BD648" i="2"/>
  <c r="BC648" i="2"/>
  <c r="BB648" i="2"/>
  <c r="BA648" i="2"/>
  <c r="AZ648" i="2"/>
  <c r="AY648" i="2"/>
  <c r="AX648" i="2"/>
  <c r="AW648" i="2"/>
  <c r="AV648" i="2"/>
  <c r="AU648" i="2"/>
  <c r="AT648" i="2"/>
  <c r="AS648" i="2"/>
  <c r="AR648" i="2"/>
  <c r="AQ648" i="2"/>
  <c r="AP648" i="2"/>
  <c r="AN648" i="2"/>
  <c r="BI647" i="2"/>
  <c r="BH647" i="2"/>
  <c r="BG647" i="2"/>
  <c r="BF647" i="2"/>
  <c r="BE647" i="2"/>
  <c r="BD647" i="2"/>
  <c r="BC647" i="2"/>
  <c r="BB647" i="2"/>
  <c r="BA647" i="2"/>
  <c r="AZ647" i="2"/>
  <c r="AY647" i="2"/>
  <c r="AX647" i="2"/>
  <c r="AW647" i="2"/>
  <c r="AV647" i="2"/>
  <c r="AU647" i="2"/>
  <c r="AT647" i="2"/>
  <c r="AS647" i="2"/>
  <c r="AR647" i="2"/>
  <c r="AQ647" i="2"/>
  <c r="AP647" i="2"/>
  <c r="AN647" i="2"/>
  <c r="BI646" i="2"/>
  <c r="BH646" i="2"/>
  <c r="BG646" i="2"/>
  <c r="BF646" i="2"/>
  <c r="BE646" i="2"/>
  <c r="BD646" i="2"/>
  <c r="BC646" i="2"/>
  <c r="BB646" i="2"/>
  <c r="BA646" i="2"/>
  <c r="AZ646" i="2"/>
  <c r="AY646" i="2"/>
  <c r="AX646" i="2"/>
  <c r="AW646" i="2"/>
  <c r="AV646" i="2"/>
  <c r="AU646" i="2"/>
  <c r="AT646" i="2"/>
  <c r="AS646" i="2"/>
  <c r="AR646" i="2"/>
  <c r="AQ646" i="2"/>
  <c r="AP646" i="2"/>
  <c r="AN646" i="2"/>
  <c r="BI645" i="2"/>
  <c r="BH645" i="2"/>
  <c r="BG645" i="2"/>
  <c r="BF645" i="2"/>
  <c r="BE645" i="2"/>
  <c r="BD645" i="2"/>
  <c r="BC645" i="2"/>
  <c r="BB645" i="2"/>
  <c r="BA645" i="2"/>
  <c r="AZ645" i="2"/>
  <c r="AY645" i="2"/>
  <c r="AX645" i="2"/>
  <c r="AW645" i="2"/>
  <c r="AV645" i="2"/>
  <c r="AU645" i="2"/>
  <c r="AT645" i="2"/>
  <c r="AS645" i="2"/>
  <c r="AR645" i="2"/>
  <c r="AQ645" i="2"/>
  <c r="AP645" i="2"/>
  <c r="AN645" i="2"/>
  <c r="BI644" i="2"/>
  <c r="BH644" i="2"/>
  <c r="BG644" i="2"/>
  <c r="BF644" i="2"/>
  <c r="BE644" i="2"/>
  <c r="BD644" i="2"/>
  <c r="BC644" i="2"/>
  <c r="BB644" i="2"/>
  <c r="BA644" i="2"/>
  <c r="AZ644" i="2"/>
  <c r="AY644" i="2"/>
  <c r="AX644" i="2"/>
  <c r="AW644" i="2"/>
  <c r="AV644" i="2"/>
  <c r="AU644" i="2"/>
  <c r="AT644" i="2"/>
  <c r="AS644" i="2"/>
  <c r="AR644" i="2"/>
  <c r="AQ644" i="2"/>
  <c r="AP644" i="2"/>
  <c r="AN644" i="2"/>
  <c r="BI643" i="2"/>
  <c r="BH643" i="2"/>
  <c r="BG643" i="2"/>
  <c r="BF643" i="2"/>
  <c r="BE643" i="2"/>
  <c r="BD643" i="2"/>
  <c r="BC643" i="2"/>
  <c r="BB643" i="2"/>
  <c r="BA643" i="2"/>
  <c r="AZ643" i="2"/>
  <c r="AY643" i="2"/>
  <c r="AX643" i="2"/>
  <c r="AW643" i="2"/>
  <c r="AV643" i="2"/>
  <c r="AU643" i="2"/>
  <c r="AT643" i="2"/>
  <c r="AS643" i="2"/>
  <c r="AR643" i="2"/>
  <c r="AQ643" i="2"/>
  <c r="AP643" i="2"/>
  <c r="AN643" i="2"/>
  <c r="BI642" i="2"/>
  <c r="BH642" i="2"/>
  <c r="BG642" i="2"/>
  <c r="BF642" i="2"/>
  <c r="BE642" i="2"/>
  <c r="BD642" i="2"/>
  <c r="BC642" i="2"/>
  <c r="BB642" i="2"/>
  <c r="BA642" i="2"/>
  <c r="AZ642" i="2"/>
  <c r="AY642" i="2"/>
  <c r="AX642" i="2"/>
  <c r="AW642" i="2"/>
  <c r="AV642" i="2"/>
  <c r="AU642" i="2"/>
  <c r="AT642" i="2"/>
  <c r="AS642" i="2"/>
  <c r="AR642" i="2"/>
  <c r="AQ642" i="2"/>
  <c r="AP642" i="2"/>
  <c r="AN642" i="2"/>
  <c r="BI641" i="2"/>
  <c r="BH641" i="2"/>
  <c r="BG641" i="2"/>
  <c r="BF641" i="2"/>
  <c r="BE641" i="2"/>
  <c r="BD641" i="2"/>
  <c r="BC641" i="2"/>
  <c r="BB641" i="2"/>
  <c r="BA641" i="2"/>
  <c r="AZ641" i="2"/>
  <c r="AY641" i="2"/>
  <c r="AX641" i="2"/>
  <c r="AW641" i="2"/>
  <c r="AV641" i="2"/>
  <c r="AU641" i="2"/>
  <c r="AT641" i="2"/>
  <c r="AS641" i="2"/>
  <c r="AR641" i="2"/>
  <c r="AQ641" i="2"/>
  <c r="AP641" i="2"/>
  <c r="AN641" i="2"/>
  <c r="BI640" i="2"/>
  <c r="BH640" i="2"/>
  <c r="BG640" i="2"/>
  <c r="BF640" i="2"/>
  <c r="BE640" i="2"/>
  <c r="BD640" i="2"/>
  <c r="BC640" i="2"/>
  <c r="BB640" i="2"/>
  <c r="BA640" i="2"/>
  <c r="AZ640" i="2"/>
  <c r="AY640" i="2"/>
  <c r="AX640" i="2"/>
  <c r="AW640" i="2"/>
  <c r="AV640" i="2"/>
  <c r="AU640" i="2"/>
  <c r="AT640" i="2"/>
  <c r="AS640" i="2"/>
  <c r="AR640" i="2"/>
  <c r="AQ640" i="2"/>
  <c r="AP640" i="2"/>
  <c r="AN640" i="2"/>
  <c r="BI639" i="2"/>
  <c r="BH639" i="2"/>
  <c r="BG639" i="2"/>
  <c r="BF639" i="2"/>
  <c r="BE639" i="2"/>
  <c r="BD639" i="2"/>
  <c r="BC639" i="2"/>
  <c r="BB639" i="2"/>
  <c r="BA639" i="2"/>
  <c r="AZ639" i="2"/>
  <c r="AY639" i="2"/>
  <c r="AX639" i="2"/>
  <c r="AW639" i="2"/>
  <c r="AV639" i="2"/>
  <c r="AU639" i="2"/>
  <c r="AT639" i="2"/>
  <c r="AS639" i="2"/>
  <c r="AR639" i="2"/>
  <c r="AQ639" i="2"/>
  <c r="AP639" i="2"/>
  <c r="AN639" i="2"/>
  <c r="BI638" i="2"/>
  <c r="BH638" i="2"/>
  <c r="BG638" i="2"/>
  <c r="BF638" i="2"/>
  <c r="BE638" i="2"/>
  <c r="BD638" i="2"/>
  <c r="BC638" i="2"/>
  <c r="BB638" i="2"/>
  <c r="BA638" i="2"/>
  <c r="AZ638" i="2"/>
  <c r="AY638" i="2"/>
  <c r="AX638" i="2"/>
  <c r="AW638" i="2"/>
  <c r="AV638" i="2"/>
  <c r="AU638" i="2"/>
  <c r="AT638" i="2"/>
  <c r="AS638" i="2"/>
  <c r="AR638" i="2"/>
  <c r="AQ638" i="2"/>
  <c r="AP638" i="2"/>
  <c r="AN638" i="2"/>
  <c r="BI637" i="2"/>
  <c r="BH637" i="2"/>
  <c r="BG637" i="2"/>
  <c r="BF637" i="2"/>
  <c r="BE637" i="2"/>
  <c r="BD637" i="2"/>
  <c r="BC637" i="2"/>
  <c r="BB637" i="2"/>
  <c r="BA637" i="2"/>
  <c r="AZ637" i="2"/>
  <c r="AY637" i="2"/>
  <c r="AX637" i="2"/>
  <c r="AW637" i="2"/>
  <c r="AV637" i="2"/>
  <c r="AU637" i="2"/>
  <c r="AT637" i="2"/>
  <c r="AS637" i="2"/>
  <c r="AR637" i="2"/>
  <c r="AQ637" i="2"/>
  <c r="AP637" i="2"/>
  <c r="AN637" i="2"/>
  <c r="BI636" i="2"/>
  <c r="BH636" i="2"/>
  <c r="BG636" i="2"/>
  <c r="BF636" i="2"/>
  <c r="BE636" i="2"/>
  <c r="BD636" i="2"/>
  <c r="BC636" i="2"/>
  <c r="BB636" i="2"/>
  <c r="BA636" i="2"/>
  <c r="AZ636" i="2"/>
  <c r="AY636" i="2"/>
  <c r="AX636" i="2"/>
  <c r="AW636" i="2"/>
  <c r="AV636" i="2"/>
  <c r="AU636" i="2"/>
  <c r="AT636" i="2"/>
  <c r="AS636" i="2"/>
  <c r="AR636" i="2"/>
  <c r="AQ636" i="2"/>
  <c r="AP636" i="2"/>
  <c r="AN636" i="2"/>
  <c r="BI635" i="2"/>
  <c r="BH635" i="2"/>
  <c r="BG635" i="2"/>
  <c r="BF635" i="2"/>
  <c r="BE635" i="2"/>
  <c r="BD635" i="2"/>
  <c r="BC635" i="2"/>
  <c r="BB635" i="2"/>
  <c r="BA635" i="2"/>
  <c r="AZ635" i="2"/>
  <c r="AY635" i="2"/>
  <c r="AX635" i="2"/>
  <c r="AW635" i="2"/>
  <c r="AV635" i="2"/>
  <c r="AU635" i="2"/>
  <c r="AT635" i="2"/>
  <c r="AS635" i="2"/>
  <c r="AR635" i="2"/>
  <c r="AQ635" i="2"/>
  <c r="AP635" i="2"/>
  <c r="AN635" i="2"/>
  <c r="BI634" i="2"/>
  <c r="BH634" i="2"/>
  <c r="BG634" i="2"/>
  <c r="BF634" i="2"/>
  <c r="BE634" i="2"/>
  <c r="BD634" i="2"/>
  <c r="BC634" i="2"/>
  <c r="BB634" i="2"/>
  <c r="BA634" i="2"/>
  <c r="AZ634" i="2"/>
  <c r="AY634" i="2"/>
  <c r="AX634" i="2"/>
  <c r="AW634" i="2"/>
  <c r="AV634" i="2"/>
  <c r="AU634" i="2"/>
  <c r="AT634" i="2"/>
  <c r="AS634" i="2"/>
  <c r="AR634" i="2"/>
  <c r="AQ634" i="2"/>
  <c r="AP634" i="2"/>
  <c r="AN634" i="2"/>
  <c r="BI633" i="2"/>
  <c r="BH633" i="2"/>
  <c r="BG633" i="2"/>
  <c r="BF633" i="2"/>
  <c r="BE633" i="2"/>
  <c r="BD633" i="2"/>
  <c r="BC633" i="2"/>
  <c r="BB633" i="2"/>
  <c r="BA633" i="2"/>
  <c r="AZ633" i="2"/>
  <c r="AY633" i="2"/>
  <c r="AX633" i="2"/>
  <c r="AW633" i="2"/>
  <c r="AV633" i="2"/>
  <c r="AU633" i="2"/>
  <c r="AT633" i="2"/>
  <c r="AS633" i="2"/>
  <c r="AR633" i="2"/>
  <c r="AQ633" i="2"/>
  <c r="AP633" i="2"/>
  <c r="AN633" i="2"/>
  <c r="BI632" i="2"/>
  <c r="BH632" i="2"/>
  <c r="BG632" i="2"/>
  <c r="BF632" i="2"/>
  <c r="BE632" i="2"/>
  <c r="BD632" i="2"/>
  <c r="BC632" i="2"/>
  <c r="BB632" i="2"/>
  <c r="BA632" i="2"/>
  <c r="AZ632" i="2"/>
  <c r="AY632" i="2"/>
  <c r="AX632" i="2"/>
  <c r="AW632" i="2"/>
  <c r="AV632" i="2"/>
  <c r="AU632" i="2"/>
  <c r="AT632" i="2"/>
  <c r="AS632" i="2"/>
  <c r="AR632" i="2"/>
  <c r="AQ632" i="2"/>
  <c r="AP632" i="2"/>
  <c r="AN632" i="2"/>
  <c r="BI631" i="2"/>
  <c r="BH631" i="2"/>
  <c r="BG631" i="2"/>
  <c r="BF631" i="2"/>
  <c r="BE631" i="2"/>
  <c r="BD631" i="2"/>
  <c r="BC631" i="2"/>
  <c r="BB631" i="2"/>
  <c r="BA631" i="2"/>
  <c r="AZ631" i="2"/>
  <c r="AY631" i="2"/>
  <c r="AX631" i="2"/>
  <c r="AW631" i="2"/>
  <c r="AV631" i="2"/>
  <c r="AU631" i="2"/>
  <c r="AT631" i="2"/>
  <c r="AS631" i="2"/>
  <c r="AR631" i="2"/>
  <c r="AQ631" i="2"/>
  <c r="AP631" i="2"/>
  <c r="AN631" i="2"/>
  <c r="BI630" i="2"/>
  <c r="BH630" i="2"/>
  <c r="BG630" i="2"/>
  <c r="BF630" i="2"/>
  <c r="BE630" i="2"/>
  <c r="BD630" i="2"/>
  <c r="BC630" i="2"/>
  <c r="BB630" i="2"/>
  <c r="BA630" i="2"/>
  <c r="AZ630" i="2"/>
  <c r="AY630" i="2"/>
  <c r="AX630" i="2"/>
  <c r="AW630" i="2"/>
  <c r="AV630" i="2"/>
  <c r="AU630" i="2"/>
  <c r="AT630" i="2"/>
  <c r="AS630" i="2"/>
  <c r="AR630" i="2"/>
  <c r="AQ630" i="2"/>
  <c r="AP630" i="2"/>
  <c r="AN630" i="2"/>
  <c r="BI629" i="2"/>
  <c r="BH629" i="2"/>
  <c r="BG629" i="2"/>
  <c r="BF629" i="2"/>
  <c r="BE629" i="2"/>
  <c r="BD629" i="2"/>
  <c r="BC629" i="2"/>
  <c r="BB629" i="2"/>
  <c r="BA629" i="2"/>
  <c r="AZ629" i="2"/>
  <c r="AY629" i="2"/>
  <c r="AX629" i="2"/>
  <c r="AW629" i="2"/>
  <c r="AV629" i="2"/>
  <c r="AU629" i="2"/>
  <c r="AT629" i="2"/>
  <c r="AS629" i="2"/>
  <c r="AR629" i="2"/>
  <c r="AQ629" i="2"/>
  <c r="AP629" i="2"/>
  <c r="AN629" i="2"/>
  <c r="BI628" i="2"/>
  <c r="BH628" i="2"/>
  <c r="BG628" i="2"/>
  <c r="BF628" i="2"/>
  <c r="BE628" i="2"/>
  <c r="BD628" i="2"/>
  <c r="BC628" i="2"/>
  <c r="BB628" i="2"/>
  <c r="BA628" i="2"/>
  <c r="AZ628" i="2"/>
  <c r="AY628" i="2"/>
  <c r="AX628" i="2"/>
  <c r="AW628" i="2"/>
  <c r="AV628" i="2"/>
  <c r="AU628" i="2"/>
  <c r="AT628" i="2"/>
  <c r="AS628" i="2"/>
  <c r="AR628" i="2"/>
  <c r="AQ628" i="2"/>
  <c r="AP628" i="2"/>
  <c r="AN628" i="2"/>
  <c r="BI627" i="2"/>
  <c r="BH627" i="2"/>
  <c r="BG627" i="2"/>
  <c r="BF627" i="2"/>
  <c r="BE627" i="2"/>
  <c r="BD627" i="2"/>
  <c r="BC627" i="2"/>
  <c r="BB627" i="2"/>
  <c r="BA627" i="2"/>
  <c r="AZ627" i="2"/>
  <c r="AY627" i="2"/>
  <c r="AX627" i="2"/>
  <c r="AW627" i="2"/>
  <c r="AV627" i="2"/>
  <c r="AU627" i="2"/>
  <c r="AT627" i="2"/>
  <c r="AS627" i="2"/>
  <c r="AR627" i="2"/>
  <c r="AQ627" i="2"/>
  <c r="AP627" i="2"/>
  <c r="AN627" i="2"/>
  <c r="BI626" i="2"/>
  <c r="BH626" i="2"/>
  <c r="BG626" i="2"/>
  <c r="BF626" i="2"/>
  <c r="BE626" i="2"/>
  <c r="BD626" i="2"/>
  <c r="BC626" i="2"/>
  <c r="BB626" i="2"/>
  <c r="BA626" i="2"/>
  <c r="AZ626" i="2"/>
  <c r="AY626" i="2"/>
  <c r="AX626" i="2"/>
  <c r="AW626" i="2"/>
  <c r="AV626" i="2"/>
  <c r="AU626" i="2"/>
  <c r="AT626" i="2"/>
  <c r="AS626" i="2"/>
  <c r="AR626" i="2"/>
  <c r="AQ626" i="2"/>
  <c r="AP626" i="2"/>
  <c r="AN626" i="2"/>
  <c r="BI625" i="2"/>
  <c r="BH625" i="2"/>
  <c r="BG625" i="2"/>
  <c r="BF625" i="2"/>
  <c r="BE625" i="2"/>
  <c r="BD625" i="2"/>
  <c r="BC625" i="2"/>
  <c r="BB625" i="2"/>
  <c r="BA625" i="2"/>
  <c r="AZ625" i="2"/>
  <c r="AY625" i="2"/>
  <c r="AX625" i="2"/>
  <c r="AW625" i="2"/>
  <c r="AV625" i="2"/>
  <c r="AU625" i="2"/>
  <c r="AT625" i="2"/>
  <c r="AS625" i="2"/>
  <c r="AR625" i="2"/>
  <c r="AQ625" i="2"/>
  <c r="AP625" i="2"/>
  <c r="AN625" i="2"/>
  <c r="BI624" i="2"/>
  <c r="BH624" i="2"/>
  <c r="BG624" i="2"/>
  <c r="BF624" i="2"/>
  <c r="BE624" i="2"/>
  <c r="BD624" i="2"/>
  <c r="BC624" i="2"/>
  <c r="BB624" i="2"/>
  <c r="BA624" i="2"/>
  <c r="AZ624" i="2"/>
  <c r="AY624" i="2"/>
  <c r="AX624" i="2"/>
  <c r="AW624" i="2"/>
  <c r="AV624" i="2"/>
  <c r="AU624" i="2"/>
  <c r="AT624" i="2"/>
  <c r="AS624" i="2"/>
  <c r="AR624" i="2"/>
  <c r="AQ624" i="2"/>
  <c r="AP624" i="2"/>
  <c r="AN624" i="2"/>
  <c r="BI623" i="2"/>
  <c r="BH623" i="2"/>
  <c r="BG623" i="2"/>
  <c r="BF623" i="2"/>
  <c r="BE623" i="2"/>
  <c r="BD623" i="2"/>
  <c r="BC623" i="2"/>
  <c r="BB623" i="2"/>
  <c r="BA623" i="2"/>
  <c r="AZ623" i="2"/>
  <c r="AY623" i="2"/>
  <c r="AX623" i="2"/>
  <c r="AW623" i="2"/>
  <c r="AV623" i="2"/>
  <c r="AU623" i="2"/>
  <c r="AT623" i="2"/>
  <c r="AS623" i="2"/>
  <c r="AR623" i="2"/>
  <c r="AQ623" i="2"/>
  <c r="AP623" i="2"/>
  <c r="AN623" i="2"/>
  <c r="BI622" i="2"/>
  <c r="BH622" i="2"/>
  <c r="BG622" i="2"/>
  <c r="BF622" i="2"/>
  <c r="BE622" i="2"/>
  <c r="BD622" i="2"/>
  <c r="BC622" i="2"/>
  <c r="BB622" i="2"/>
  <c r="BA622" i="2"/>
  <c r="AZ622" i="2"/>
  <c r="AY622" i="2"/>
  <c r="AX622" i="2"/>
  <c r="AW622" i="2"/>
  <c r="AV622" i="2"/>
  <c r="AU622" i="2"/>
  <c r="AT622" i="2"/>
  <c r="AS622" i="2"/>
  <c r="AR622" i="2"/>
  <c r="AQ622" i="2"/>
  <c r="AP622" i="2"/>
  <c r="AN622" i="2"/>
  <c r="BI621" i="2"/>
  <c r="BH621" i="2"/>
  <c r="BG621" i="2"/>
  <c r="BF621" i="2"/>
  <c r="BE621" i="2"/>
  <c r="BD621" i="2"/>
  <c r="BC621" i="2"/>
  <c r="BB621" i="2"/>
  <c r="BA621" i="2"/>
  <c r="AZ621" i="2"/>
  <c r="AY621" i="2"/>
  <c r="AX621" i="2"/>
  <c r="AW621" i="2"/>
  <c r="AV621" i="2"/>
  <c r="AU621" i="2"/>
  <c r="AT621" i="2"/>
  <c r="AS621" i="2"/>
  <c r="AR621" i="2"/>
  <c r="AQ621" i="2"/>
  <c r="AP621" i="2"/>
  <c r="AN621" i="2"/>
  <c r="BI620" i="2"/>
  <c r="BH620" i="2"/>
  <c r="BG620" i="2"/>
  <c r="BF620" i="2"/>
  <c r="BE620" i="2"/>
  <c r="BD620" i="2"/>
  <c r="BC620" i="2"/>
  <c r="BB620" i="2"/>
  <c r="BA620" i="2"/>
  <c r="AZ620" i="2"/>
  <c r="AY620" i="2"/>
  <c r="AX620" i="2"/>
  <c r="AW620" i="2"/>
  <c r="AV620" i="2"/>
  <c r="AU620" i="2"/>
  <c r="AT620" i="2"/>
  <c r="AS620" i="2"/>
  <c r="AR620" i="2"/>
  <c r="AQ620" i="2"/>
  <c r="AP620" i="2"/>
  <c r="AN620" i="2"/>
  <c r="BI619" i="2"/>
  <c r="BH619" i="2"/>
  <c r="BG619" i="2"/>
  <c r="BF619" i="2"/>
  <c r="BE619" i="2"/>
  <c r="BD619" i="2"/>
  <c r="BC619" i="2"/>
  <c r="BB619" i="2"/>
  <c r="BA619" i="2"/>
  <c r="AZ619" i="2"/>
  <c r="AY619" i="2"/>
  <c r="AX619" i="2"/>
  <c r="AW619" i="2"/>
  <c r="AV619" i="2"/>
  <c r="AU619" i="2"/>
  <c r="AT619" i="2"/>
  <c r="AS619" i="2"/>
  <c r="AR619" i="2"/>
  <c r="AQ619" i="2"/>
  <c r="AP619" i="2"/>
  <c r="AN619" i="2"/>
  <c r="BI618" i="2"/>
  <c r="BH618" i="2"/>
  <c r="BG618" i="2"/>
  <c r="BF618" i="2"/>
  <c r="BE618" i="2"/>
  <c r="BD618" i="2"/>
  <c r="BC618" i="2"/>
  <c r="BB618" i="2"/>
  <c r="BA618" i="2"/>
  <c r="AZ618" i="2"/>
  <c r="AY618" i="2"/>
  <c r="AX618" i="2"/>
  <c r="AW618" i="2"/>
  <c r="AV618" i="2"/>
  <c r="AU618" i="2"/>
  <c r="AT618" i="2"/>
  <c r="AS618" i="2"/>
  <c r="AR618" i="2"/>
  <c r="AQ618" i="2"/>
  <c r="AP618" i="2"/>
  <c r="AN618" i="2"/>
  <c r="BI617" i="2"/>
  <c r="BH617" i="2"/>
  <c r="BG617" i="2"/>
  <c r="BF617" i="2"/>
  <c r="BE617" i="2"/>
  <c r="BD617" i="2"/>
  <c r="BC617" i="2"/>
  <c r="BB617" i="2"/>
  <c r="BA617" i="2"/>
  <c r="AZ617" i="2"/>
  <c r="AY617" i="2"/>
  <c r="AX617" i="2"/>
  <c r="AW617" i="2"/>
  <c r="AV617" i="2"/>
  <c r="AU617" i="2"/>
  <c r="AT617" i="2"/>
  <c r="AS617" i="2"/>
  <c r="AR617" i="2"/>
  <c r="AQ617" i="2"/>
  <c r="AP617" i="2"/>
  <c r="AN617" i="2"/>
  <c r="BI616" i="2"/>
  <c r="BH616" i="2"/>
  <c r="BG616" i="2"/>
  <c r="BF616" i="2"/>
  <c r="BE616" i="2"/>
  <c r="BD616" i="2"/>
  <c r="BC616" i="2"/>
  <c r="BB616" i="2"/>
  <c r="BA616" i="2"/>
  <c r="AZ616" i="2"/>
  <c r="AY616" i="2"/>
  <c r="AX616" i="2"/>
  <c r="AW616" i="2"/>
  <c r="AV616" i="2"/>
  <c r="AU616" i="2"/>
  <c r="AT616" i="2"/>
  <c r="AS616" i="2"/>
  <c r="AR616" i="2"/>
  <c r="AQ616" i="2"/>
  <c r="AP616" i="2"/>
  <c r="AN616" i="2"/>
  <c r="BI615" i="2"/>
  <c r="BH615" i="2"/>
  <c r="BG615" i="2"/>
  <c r="BF615" i="2"/>
  <c r="BE615" i="2"/>
  <c r="BD615" i="2"/>
  <c r="BC615" i="2"/>
  <c r="BB615" i="2"/>
  <c r="BA615" i="2"/>
  <c r="AZ615" i="2"/>
  <c r="AY615" i="2"/>
  <c r="AX615" i="2"/>
  <c r="AW615" i="2"/>
  <c r="AV615" i="2"/>
  <c r="AU615" i="2"/>
  <c r="AT615" i="2"/>
  <c r="AS615" i="2"/>
  <c r="AR615" i="2"/>
  <c r="AQ615" i="2"/>
  <c r="AP615" i="2"/>
  <c r="AN615" i="2"/>
  <c r="BI614" i="2"/>
  <c r="BH614" i="2"/>
  <c r="BG614" i="2"/>
  <c r="BF614" i="2"/>
  <c r="BE614" i="2"/>
  <c r="BD614" i="2"/>
  <c r="BC614" i="2"/>
  <c r="BB614" i="2"/>
  <c r="BA614" i="2"/>
  <c r="AZ614" i="2"/>
  <c r="AY614" i="2"/>
  <c r="AX614" i="2"/>
  <c r="AW614" i="2"/>
  <c r="AV614" i="2"/>
  <c r="AU614" i="2"/>
  <c r="AT614" i="2"/>
  <c r="AS614" i="2"/>
  <c r="AR614" i="2"/>
  <c r="AQ614" i="2"/>
  <c r="AP614" i="2"/>
  <c r="AN614" i="2"/>
  <c r="BI613" i="2"/>
  <c r="BH613" i="2"/>
  <c r="BG613" i="2"/>
  <c r="BF613" i="2"/>
  <c r="BE613" i="2"/>
  <c r="BD613" i="2"/>
  <c r="BC613" i="2"/>
  <c r="BB613" i="2"/>
  <c r="BA613" i="2"/>
  <c r="AZ613" i="2"/>
  <c r="AY613" i="2"/>
  <c r="AX613" i="2"/>
  <c r="AW613" i="2"/>
  <c r="AV613" i="2"/>
  <c r="AU613" i="2"/>
  <c r="AT613" i="2"/>
  <c r="AS613" i="2"/>
  <c r="AR613" i="2"/>
  <c r="AQ613" i="2"/>
  <c r="AP613" i="2"/>
  <c r="AN613" i="2"/>
  <c r="BI612" i="2"/>
  <c r="BH612" i="2"/>
  <c r="BG612" i="2"/>
  <c r="BF612" i="2"/>
  <c r="BE612" i="2"/>
  <c r="BD612" i="2"/>
  <c r="BC612" i="2"/>
  <c r="BB612" i="2"/>
  <c r="BA612" i="2"/>
  <c r="AZ612" i="2"/>
  <c r="AY612" i="2"/>
  <c r="AX612" i="2"/>
  <c r="AW612" i="2"/>
  <c r="AV612" i="2"/>
  <c r="AU612" i="2"/>
  <c r="AT612" i="2"/>
  <c r="AS612" i="2"/>
  <c r="AR612" i="2"/>
  <c r="AQ612" i="2"/>
  <c r="AP612" i="2"/>
  <c r="AN612" i="2"/>
  <c r="BI611" i="2"/>
  <c r="BH611" i="2"/>
  <c r="BG611" i="2"/>
  <c r="BF611" i="2"/>
  <c r="BE611" i="2"/>
  <c r="BD611" i="2"/>
  <c r="BC611" i="2"/>
  <c r="BB611" i="2"/>
  <c r="BA611" i="2"/>
  <c r="AZ611" i="2"/>
  <c r="AY611" i="2"/>
  <c r="AX611" i="2"/>
  <c r="AW611" i="2"/>
  <c r="AV611" i="2"/>
  <c r="AU611" i="2"/>
  <c r="AT611" i="2"/>
  <c r="AS611" i="2"/>
  <c r="AR611" i="2"/>
  <c r="AQ611" i="2"/>
  <c r="AP611" i="2"/>
  <c r="AN611" i="2"/>
  <c r="BI610" i="2"/>
  <c r="BH610" i="2"/>
  <c r="BG610" i="2"/>
  <c r="BF610" i="2"/>
  <c r="BE610" i="2"/>
  <c r="BD610" i="2"/>
  <c r="BC610" i="2"/>
  <c r="BB610" i="2"/>
  <c r="BA610" i="2"/>
  <c r="AZ610" i="2"/>
  <c r="AY610" i="2"/>
  <c r="AX610" i="2"/>
  <c r="AW610" i="2"/>
  <c r="AV610" i="2"/>
  <c r="AU610" i="2"/>
  <c r="AT610" i="2"/>
  <c r="AS610" i="2"/>
  <c r="AR610" i="2"/>
  <c r="AQ610" i="2"/>
  <c r="AP610" i="2"/>
  <c r="AN610" i="2"/>
  <c r="BI609" i="2"/>
  <c r="BH609" i="2"/>
  <c r="BG609" i="2"/>
  <c r="BF609" i="2"/>
  <c r="BE609" i="2"/>
  <c r="BD609" i="2"/>
  <c r="BC609" i="2"/>
  <c r="BB609" i="2"/>
  <c r="BA609" i="2"/>
  <c r="AZ609" i="2"/>
  <c r="AY609" i="2"/>
  <c r="AX609" i="2"/>
  <c r="AW609" i="2"/>
  <c r="AV609" i="2"/>
  <c r="AU609" i="2"/>
  <c r="AT609" i="2"/>
  <c r="AS609" i="2"/>
  <c r="AR609" i="2"/>
  <c r="AQ609" i="2"/>
  <c r="AP609" i="2"/>
  <c r="AN609" i="2"/>
  <c r="BI608" i="2"/>
  <c r="BH608" i="2"/>
  <c r="BG608" i="2"/>
  <c r="BF608" i="2"/>
  <c r="BE608" i="2"/>
  <c r="BD608" i="2"/>
  <c r="BC608" i="2"/>
  <c r="BB608" i="2"/>
  <c r="BA608" i="2"/>
  <c r="AZ608" i="2"/>
  <c r="AY608" i="2"/>
  <c r="AX608" i="2"/>
  <c r="AW608" i="2"/>
  <c r="AV608" i="2"/>
  <c r="AU608" i="2"/>
  <c r="AT608" i="2"/>
  <c r="AS608" i="2"/>
  <c r="AR608" i="2"/>
  <c r="AQ608" i="2"/>
  <c r="AP608" i="2"/>
  <c r="AN608" i="2"/>
  <c r="BI607" i="2"/>
  <c r="BH607" i="2"/>
  <c r="BG607" i="2"/>
  <c r="BF607" i="2"/>
  <c r="BE607" i="2"/>
  <c r="BD607" i="2"/>
  <c r="BC607" i="2"/>
  <c r="BB607" i="2"/>
  <c r="BA607" i="2"/>
  <c r="AZ607" i="2"/>
  <c r="AY607" i="2"/>
  <c r="AX607" i="2"/>
  <c r="AW607" i="2"/>
  <c r="AV607" i="2"/>
  <c r="AU607" i="2"/>
  <c r="AT607" i="2"/>
  <c r="AS607" i="2"/>
  <c r="AR607" i="2"/>
  <c r="AQ607" i="2"/>
  <c r="AP607" i="2"/>
  <c r="AN607" i="2"/>
  <c r="BI606" i="2"/>
  <c r="BH606" i="2"/>
  <c r="BG606" i="2"/>
  <c r="BF606" i="2"/>
  <c r="BE606" i="2"/>
  <c r="BD606" i="2"/>
  <c r="BC606" i="2"/>
  <c r="BB606" i="2"/>
  <c r="BA606" i="2"/>
  <c r="AZ606" i="2"/>
  <c r="AY606" i="2"/>
  <c r="AX606" i="2"/>
  <c r="AW606" i="2"/>
  <c r="AV606" i="2"/>
  <c r="AU606" i="2"/>
  <c r="AT606" i="2"/>
  <c r="AS606" i="2"/>
  <c r="AR606" i="2"/>
  <c r="AQ606" i="2"/>
  <c r="AP606" i="2"/>
  <c r="AN606" i="2"/>
  <c r="BI605" i="2"/>
  <c r="BH605" i="2"/>
  <c r="BG605" i="2"/>
  <c r="BF605" i="2"/>
  <c r="BE605" i="2"/>
  <c r="BD605" i="2"/>
  <c r="BC605" i="2"/>
  <c r="BB605" i="2"/>
  <c r="BA605" i="2"/>
  <c r="AZ605" i="2"/>
  <c r="AY605" i="2"/>
  <c r="AX605" i="2"/>
  <c r="AW605" i="2"/>
  <c r="AV605" i="2"/>
  <c r="AU605" i="2"/>
  <c r="AT605" i="2"/>
  <c r="AS605" i="2"/>
  <c r="AR605" i="2"/>
  <c r="AQ605" i="2"/>
  <c r="AP605" i="2"/>
  <c r="AN605" i="2"/>
  <c r="BI604" i="2"/>
  <c r="BH604" i="2"/>
  <c r="BG604" i="2"/>
  <c r="BF604" i="2"/>
  <c r="BE604" i="2"/>
  <c r="BD604" i="2"/>
  <c r="BC604" i="2"/>
  <c r="BB604" i="2"/>
  <c r="BA604" i="2"/>
  <c r="AZ604" i="2"/>
  <c r="AY604" i="2"/>
  <c r="AX604" i="2"/>
  <c r="AW604" i="2"/>
  <c r="AV604" i="2"/>
  <c r="AU604" i="2"/>
  <c r="AT604" i="2"/>
  <c r="AS604" i="2"/>
  <c r="AR604" i="2"/>
  <c r="AQ604" i="2"/>
  <c r="AP604" i="2"/>
  <c r="AN604" i="2"/>
  <c r="BI603" i="2"/>
  <c r="BH603" i="2"/>
  <c r="BG603" i="2"/>
  <c r="BF603" i="2"/>
  <c r="BE603" i="2"/>
  <c r="BD603" i="2"/>
  <c r="BC603" i="2"/>
  <c r="BB603" i="2"/>
  <c r="BA603" i="2"/>
  <c r="AZ603" i="2"/>
  <c r="AY603" i="2"/>
  <c r="AX603" i="2"/>
  <c r="AW603" i="2"/>
  <c r="AV603" i="2"/>
  <c r="AU603" i="2"/>
  <c r="AT603" i="2"/>
  <c r="AS603" i="2"/>
  <c r="AR603" i="2"/>
  <c r="AQ603" i="2"/>
  <c r="AP603" i="2"/>
  <c r="AN603" i="2"/>
  <c r="BI602" i="2"/>
  <c r="BH602" i="2"/>
  <c r="BG602" i="2"/>
  <c r="BF602" i="2"/>
  <c r="BE602" i="2"/>
  <c r="BD602" i="2"/>
  <c r="BC602" i="2"/>
  <c r="BB602" i="2"/>
  <c r="BA602" i="2"/>
  <c r="AZ602" i="2"/>
  <c r="AY602" i="2"/>
  <c r="AX602" i="2"/>
  <c r="AW602" i="2"/>
  <c r="AV602" i="2"/>
  <c r="AU602" i="2"/>
  <c r="AT602" i="2"/>
  <c r="AS602" i="2"/>
  <c r="AR602" i="2"/>
  <c r="AQ602" i="2"/>
  <c r="AP602" i="2"/>
  <c r="AN602" i="2"/>
  <c r="BI601" i="2"/>
  <c r="BH601" i="2"/>
  <c r="BG601" i="2"/>
  <c r="BF601" i="2"/>
  <c r="BE601" i="2"/>
  <c r="BD601" i="2"/>
  <c r="BC601" i="2"/>
  <c r="BB601" i="2"/>
  <c r="BA601" i="2"/>
  <c r="AZ601" i="2"/>
  <c r="AY601" i="2"/>
  <c r="AX601" i="2"/>
  <c r="AW601" i="2"/>
  <c r="AV601" i="2"/>
  <c r="AU601" i="2"/>
  <c r="AT601" i="2"/>
  <c r="AS601" i="2"/>
  <c r="AR601" i="2"/>
  <c r="AQ601" i="2"/>
  <c r="AP601" i="2"/>
  <c r="AN601" i="2"/>
  <c r="BI600" i="2"/>
  <c r="BH600" i="2"/>
  <c r="BG600" i="2"/>
  <c r="BF600" i="2"/>
  <c r="BE600" i="2"/>
  <c r="BD600" i="2"/>
  <c r="BC600" i="2"/>
  <c r="BB600" i="2"/>
  <c r="BA600" i="2"/>
  <c r="AZ600" i="2"/>
  <c r="AY600" i="2"/>
  <c r="AX600" i="2"/>
  <c r="AW600" i="2"/>
  <c r="AV600" i="2"/>
  <c r="AU600" i="2"/>
  <c r="AT600" i="2"/>
  <c r="AS600" i="2"/>
  <c r="AR600" i="2"/>
  <c r="AQ600" i="2"/>
  <c r="AP600" i="2"/>
  <c r="AN600" i="2"/>
  <c r="BI599" i="2"/>
  <c r="BH599" i="2"/>
  <c r="BG599" i="2"/>
  <c r="BF599" i="2"/>
  <c r="BE599" i="2"/>
  <c r="BD599" i="2"/>
  <c r="BC599" i="2"/>
  <c r="BB599" i="2"/>
  <c r="BA599" i="2"/>
  <c r="AZ599" i="2"/>
  <c r="AY599" i="2"/>
  <c r="AX599" i="2"/>
  <c r="AW599" i="2"/>
  <c r="AV599" i="2"/>
  <c r="AU599" i="2"/>
  <c r="AT599" i="2"/>
  <c r="AS599" i="2"/>
  <c r="AR599" i="2"/>
  <c r="AQ599" i="2"/>
  <c r="AP599" i="2"/>
  <c r="AN599" i="2"/>
  <c r="BI598" i="2"/>
  <c r="BH598" i="2"/>
  <c r="BG598" i="2"/>
  <c r="BF598" i="2"/>
  <c r="BE598" i="2"/>
  <c r="BD598" i="2"/>
  <c r="BC598" i="2"/>
  <c r="BB598" i="2"/>
  <c r="BA598" i="2"/>
  <c r="AZ598" i="2"/>
  <c r="AY598" i="2"/>
  <c r="AX598" i="2"/>
  <c r="AW598" i="2"/>
  <c r="AV598" i="2"/>
  <c r="AU598" i="2"/>
  <c r="AT598" i="2"/>
  <c r="AS598" i="2"/>
  <c r="AR598" i="2"/>
  <c r="AQ598" i="2"/>
  <c r="AP598" i="2"/>
  <c r="AN598" i="2"/>
  <c r="BI597" i="2"/>
  <c r="BH597" i="2"/>
  <c r="BG597" i="2"/>
  <c r="BF597" i="2"/>
  <c r="BE597" i="2"/>
  <c r="BD597" i="2"/>
  <c r="BC597" i="2"/>
  <c r="BB597" i="2"/>
  <c r="BA597" i="2"/>
  <c r="AZ597" i="2"/>
  <c r="AY597" i="2"/>
  <c r="AX597" i="2"/>
  <c r="AW597" i="2"/>
  <c r="AV597" i="2"/>
  <c r="AU597" i="2"/>
  <c r="AT597" i="2"/>
  <c r="AS597" i="2"/>
  <c r="AR597" i="2"/>
  <c r="AQ597" i="2"/>
  <c r="AP597" i="2"/>
  <c r="AN597" i="2"/>
  <c r="BI596" i="2"/>
  <c r="BH596" i="2"/>
  <c r="BG596" i="2"/>
  <c r="BF596" i="2"/>
  <c r="BE596" i="2"/>
  <c r="BD596" i="2"/>
  <c r="BC596" i="2"/>
  <c r="BB596" i="2"/>
  <c r="BA596" i="2"/>
  <c r="AZ596" i="2"/>
  <c r="AY596" i="2"/>
  <c r="AX596" i="2"/>
  <c r="AW596" i="2"/>
  <c r="AV596" i="2"/>
  <c r="AU596" i="2"/>
  <c r="AT596" i="2"/>
  <c r="AS596" i="2"/>
  <c r="AR596" i="2"/>
  <c r="AQ596" i="2"/>
  <c r="AP596" i="2"/>
  <c r="AN596" i="2"/>
  <c r="BI595" i="2"/>
  <c r="BH595" i="2"/>
  <c r="BG595" i="2"/>
  <c r="BF595" i="2"/>
  <c r="BE595" i="2"/>
  <c r="BD595" i="2"/>
  <c r="BC595" i="2"/>
  <c r="BB595" i="2"/>
  <c r="BA595" i="2"/>
  <c r="AZ595" i="2"/>
  <c r="AY595" i="2"/>
  <c r="AX595" i="2"/>
  <c r="AW595" i="2"/>
  <c r="AV595" i="2"/>
  <c r="AU595" i="2"/>
  <c r="AT595" i="2"/>
  <c r="AS595" i="2"/>
  <c r="AR595" i="2"/>
  <c r="AQ595" i="2"/>
  <c r="AP595" i="2"/>
  <c r="AN595" i="2"/>
  <c r="BI594" i="2"/>
  <c r="BH594" i="2"/>
  <c r="BG594" i="2"/>
  <c r="BF594" i="2"/>
  <c r="BE594" i="2"/>
  <c r="BD594" i="2"/>
  <c r="BC594" i="2"/>
  <c r="BB594" i="2"/>
  <c r="BA594" i="2"/>
  <c r="AZ594" i="2"/>
  <c r="AY594" i="2"/>
  <c r="AX594" i="2"/>
  <c r="AW594" i="2"/>
  <c r="AV594" i="2"/>
  <c r="AU594" i="2"/>
  <c r="AT594" i="2"/>
  <c r="AS594" i="2"/>
  <c r="AR594" i="2"/>
  <c r="AQ594" i="2"/>
  <c r="AP594" i="2"/>
  <c r="AN594" i="2"/>
  <c r="BI593" i="2"/>
  <c r="BH593" i="2"/>
  <c r="BG593" i="2"/>
  <c r="BF593" i="2"/>
  <c r="BE593" i="2"/>
  <c r="BD593" i="2"/>
  <c r="BC593" i="2"/>
  <c r="BB593" i="2"/>
  <c r="BA593" i="2"/>
  <c r="AZ593" i="2"/>
  <c r="AY593" i="2"/>
  <c r="AX593" i="2"/>
  <c r="AW593" i="2"/>
  <c r="AV593" i="2"/>
  <c r="AU593" i="2"/>
  <c r="AT593" i="2"/>
  <c r="AS593" i="2"/>
  <c r="AR593" i="2"/>
  <c r="AQ593" i="2"/>
  <c r="AP593" i="2"/>
  <c r="AN593" i="2"/>
  <c r="BI592" i="2"/>
  <c r="BH592" i="2"/>
  <c r="BG592" i="2"/>
  <c r="BF592" i="2"/>
  <c r="BE592" i="2"/>
  <c r="BD592" i="2"/>
  <c r="BC592" i="2"/>
  <c r="BB592" i="2"/>
  <c r="BA592" i="2"/>
  <c r="AZ592" i="2"/>
  <c r="AY592" i="2"/>
  <c r="AX592" i="2"/>
  <c r="AW592" i="2"/>
  <c r="AV592" i="2"/>
  <c r="AU592" i="2"/>
  <c r="AT592" i="2"/>
  <c r="AS592" i="2"/>
  <c r="AR592" i="2"/>
  <c r="AQ592" i="2"/>
  <c r="AP592" i="2"/>
  <c r="AN592" i="2"/>
  <c r="BI591" i="2"/>
  <c r="BH591" i="2"/>
  <c r="BG591" i="2"/>
  <c r="BF591" i="2"/>
  <c r="BE591" i="2"/>
  <c r="BD591" i="2"/>
  <c r="BC591" i="2"/>
  <c r="BB591" i="2"/>
  <c r="BA591" i="2"/>
  <c r="AZ591" i="2"/>
  <c r="AY591" i="2"/>
  <c r="AX591" i="2"/>
  <c r="AW591" i="2"/>
  <c r="AV591" i="2"/>
  <c r="AU591" i="2"/>
  <c r="AT591" i="2"/>
  <c r="AS591" i="2"/>
  <c r="AR591" i="2"/>
  <c r="AQ591" i="2"/>
  <c r="AP591" i="2"/>
  <c r="AN591" i="2"/>
  <c r="BI590" i="2"/>
  <c r="BH590" i="2"/>
  <c r="BG590" i="2"/>
  <c r="BF590" i="2"/>
  <c r="BE590" i="2"/>
  <c r="BD590" i="2"/>
  <c r="BC590" i="2"/>
  <c r="BB590" i="2"/>
  <c r="BA590" i="2"/>
  <c r="AZ590" i="2"/>
  <c r="AY590" i="2"/>
  <c r="AX590" i="2"/>
  <c r="AW590" i="2"/>
  <c r="AV590" i="2"/>
  <c r="AU590" i="2"/>
  <c r="AT590" i="2"/>
  <c r="AS590" i="2"/>
  <c r="AR590" i="2"/>
  <c r="AQ590" i="2"/>
  <c r="AP590" i="2"/>
  <c r="AN590" i="2"/>
  <c r="BI589" i="2"/>
  <c r="BH589" i="2"/>
  <c r="BG589" i="2"/>
  <c r="BF589" i="2"/>
  <c r="BE589" i="2"/>
  <c r="BD589" i="2"/>
  <c r="BC589" i="2"/>
  <c r="BB589" i="2"/>
  <c r="BA589" i="2"/>
  <c r="AZ589" i="2"/>
  <c r="AY589" i="2"/>
  <c r="AX589" i="2"/>
  <c r="AW589" i="2"/>
  <c r="AV589" i="2"/>
  <c r="AU589" i="2"/>
  <c r="AT589" i="2"/>
  <c r="AS589" i="2"/>
  <c r="AR589" i="2"/>
  <c r="AQ589" i="2"/>
  <c r="AP589" i="2"/>
  <c r="AN589" i="2"/>
  <c r="BI588" i="2"/>
  <c r="BH588" i="2"/>
  <c r="BG588" i="2"/>
  <c r="BF588" i="2"/>
  <c r="BE588" i="2"/>
  <c r="BD588" i="2"/>
  <c r="BC588" i="2"/>
  <c r="BB588" i="2"/>
  <c r="BA588" i="2"/>
  <c r="AZ588" i="2"/>
  <c r="AY588" i="2"/>
  <c r="AX588" i="2"/>
  <c r="AW588" i="2"/>
  <c r="AV588" i="2"/>
  <c r="AU588" i="2"/>
  <c r="AT588" i="2"/>
  <c r="AS588" i="2"/>
  <c r="AR588" i="2"/>
  <c r="AQ588" i="2"/>
  <c r="AP588" i="2"/>
  <c r="AN588" i="2"/>
  <c r="BI587" i="2"/>
  <c r="BH587" i="2"/>
  <c r="BG587" i="2"/>
  <c r="BF587" i="2"/>
  <c r="BE587" i="2"/>
  <c r="BD587" i="2"/>
  <c r="BC587" i="2"/>
  <c r="BB587" i="2"/>
  <c r="BA587" i="2"/>
  <c r="AZ587" i="2"/>
  <c r="AY587" i="2"/>
  <c r="AX587" i="2"/>
  <c r="AW587" i="2"/>
  <c r="AV587" i="2"/>
  <c r="AU587" i="2"/>
  <c r="AT587" i="2"/>
  <c r="AS587" i="2"/>
  <c r="AR587" i="2"/>
  <c r="AQ587" i="2"/>
  <c r="AP587" i="2"/>
  <c r="AN587" i="2"/>
  <c r="BI586" i="2"/>
  <c r="BH586" i="2"/>
  <c r="BG586" i="2"/>
  <c r="BF586" i="2"/>
  <c r="BE586" i="2"/>
  <c r="BD586" i="2"/>
  <c r="BC586" i="2"/>
  <c r="BB586" i="2"/>
  <c r="BA586" i="2"/>
  <c r="AZ586" i="2"/>
  <c r="AY586" i="2"/>
  <c r="AX586" i="2"/>
  <c r="AW586" i="2"/>
  <c r="AV586" i="2"/>
  <c r="AU586" i="2"/>
  <c r="AT586" i="2"/>
  <c r="AS586" i="2"/>
  <c r="AR586" i="2"/>
  <c r="AQ586" i="2"/>
  <c r="AP586" i="2"/>
  <c r="AN586" i="2"/>
  <c r="BI585" i="2"/>
  <c r="BH585" i="2"/>
  <c r="BG585" i="2"/>
  <c r="BF585" i="2"/>
  <c r="BE585" i="2"/>
  <c r="BD585" i="2"/>
  <c r="BC585" i="2"/>
  <c r="BB585" i="2"/>
  <c r="BA585" i="2"/>
  <c r="AZ585" i="2"/>
  <c r="AY585" i="2"/>
  <c r="AX585" i="2"/>
  <c r="AW585" i="2"/>
  <c r="AV585" i="2"/>
  <c r="AU585" i="2"/>
  <c r="AT585" i="2"/>
  <c r="AS585" i="2"/>
  <c r="AR585" i="2"/>
  <c r="AQ585" i="2"/>
  <c r="AP585" i="2"/>
  <c r="AN585" i="2"/>
  <c r="BI584" i="2"/>
  <c r="BH584" i="2"/>
  <c r="BG584" i="2"/>
  <c r="BF584" i="2"/>
  <c r="BE584" i="2"/>
  <c r="BD584" i="2"/>
  <c r="BC584" i="2"/>
  <c r="BB584" i="2"/>
  <c r="BA584" i="2"/>
  <c r="AZ584" i="2"/>
  <c r="AY584" i="2"/>
  <c r="AX584" i="2"/>
  <c r="AW584" i="2"/>
  <c r="AV584" i="2"/>
  <c r="AU584" i="2"/>
  <c r="AT584" i="2"/>
  <c r="AS584" i="2"/>
  <c r="AR584" i="2"/>
  <c r="AQ584" i="2"/>
  <c r="AP584" i="2"/>
  <c r="AN584" i="2"/>
  <c r="BI583" i="2"/>
  <c r="BH583" i="2"/>
  <c r="BG583" i="2"/>
  <c r="BF583" i="2"/>
  <c r="BE583" i="2"/>
  <c r="BD583" i="2"/>
  <c r="BC583" i="2"/>
  <c r="BB583" i="2"/>
  <c r="BA583" i="2"/>
  <c r="AZ583" i="2"/>
  <c r="AY583" i="2"/>
  <c r="AX583" i="2"/>
  <c r="AW583" i="2"/>
  <c r="AV583" i="2"/>
  <c r="AU583" i="2"/>
  <c r="AT583" i="2"/>
  <c r="AS583" i="2"/>
  <c r="AR583" i="2"/>
  <c r="AQ583" i="2"/>
  <c r="AP583" i="2"/>
  <c r="AN583" i="2"/>
  <c r="BI582" i="2"/>
  <c r="BH582" i="2"/>
  <c r="BG582" i="2"/>
  <c r="BF582" i="2"/>
  <c r="BE582" i="2"/>
  <c r="BD582" i="2"/>
  <c r="BC582" i="2"/>
  <c r="BB582" i="2"/>
  <c r="BA582" i="2"/>
  <c r="AZ582" i="2"/>
  <c r="AY582" i="2"/>
  <c r="AX582" i="2"/>
  <c r="AW582" i="2"/>
  <c r="AV582" i="2"/>
  <c r="AU582" i="2"/>
  <c r="AT582" i="2"/>
  <c r="AS582" i="2"/>
  <c r="AR582" i="2"/>
  <c r="AQ582" i="2"/>
  <c r="AP582" i="2"/>
  <c r="AN582" i="2"/>
  <c r="BI581" i="2"/>
  <c r="BH581" i="2"/>
  <c r="BG581" i="2"/>
  <c r="BF581" i="2"/>
  <c r="BE581" i="2"/>
  <c r="BD581" i="2"/>
  <c r="BC581" i="2"/>
  <c r="BB581" i="2"/>
  <c r="BA581" i="2"/>
  <c r="AZ581" i="2"/>
  <c r="AY581" i="2"/>
  <c r="AX581" i="2"/>
  <c r="AW581" i="2"/>
  <c r="AV581" i="2"/>
  <c r="AU581" i="2"/>
  <c r="AT581" i="2"/>
  <c r="AS581" i="2"/>
  <c r="AR581" i="2"/>
  <c r="AQ581" i="2"/>
  <c r="AP581" i="2"/>
  <c r="AN581" i="2"/>
  <c r="BI580" i="2"/>
  <c r="BH580" i="2"/>
  <c r="BG580" i="2"/>
  <c r="BF580" i="2"/>
  <c r="BE580" i="2"/>
  <c r="BD580" i="2"/>
  <c r="BC580" i="2"/>
  <c r="BB580" i="2"/>
  <c r="BA580" i="2"/>
  <c r="AZ580" i="2"/>
  <c r="AY580" i="2"/>
  <c r="AX580" i="2"/>
  <c r="AW580" i="2"/>
  <c r="AV580" i="2"/>
  <c r="AU580" i="2"/>
  <c r="AT580" i="2"/>
  <c r="AS580" i="2"/>
  <c r="AR580" i="2"/>
  <c r="AQ580" i="2"/>
  <c r="AP580" i="2"/>
  <c r="AN580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N579" i="2"/>
  <c r="BI578" i="2"/>
  <c r="BH578" i="2"/>
  <c r="BG578" i="2"/>
  <c r="BF578" i="2"/>
  <c r="BE578" i="2"/>
  <c r="BD578" i="2"/>
  <c r="BC578" i="2"/>
  <c r="BB578" i="2"/>
  <c r="BA578" i="2"/>
  <c r="AZ578" i="2"/>
  <c r="AY578" i="2"/>
  <c r="AX578" i="2"/>
  <c r="AW578" i="2"/>
  <c r="AV578" i="2"/>
  <c r="AU578" i="2"/>
  <c r="AT578" i="2"/>
  <c r="AS578" i="2"/>
  <c r="AR578" i="2"/>
  <c r="AQ578" i="2"/>
  <c r="AP578" i="2"/>
  <c r="AN578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N577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N576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N575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N574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N573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N572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N571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N570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N569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N568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N567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N566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N565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N564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N563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N562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N561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N560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N559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N558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N557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N556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N555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N554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N553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N552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N551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N550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N549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N548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N547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N546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N545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N544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N543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N542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N541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N540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N539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N538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N537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N536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N535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N534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N533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N532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N531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N530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N529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N528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N527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N526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N525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N524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N523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N522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N521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N520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N519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N518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N517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N516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N515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N514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N513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N512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N511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N510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N509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N508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N507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N506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N505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N504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N503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N502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N501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N500" i="2"/>
  <c r="BI499" i="2"/>
  <c r="BH499" i="2"/>
  <c r="BG499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N499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N498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N497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N496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N495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N494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N493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N492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N491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N490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N489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N488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N487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N486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N485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N484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N483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N482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N481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N480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N479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N478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N477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N476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N475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N474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N473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N472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N471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N470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N469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N468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N467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N466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N465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N464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N463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N462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N461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N460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N459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N458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N457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N456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N455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N454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N453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N452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N451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N450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N449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N448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N447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N446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N445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N444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N443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N442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N441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N440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N439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N438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N437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N436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N435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N434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N433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N432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N431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N430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N429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N428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N427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N426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N425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N424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N423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N422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N421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Q420" i="2"/>
  <c r="AP420" i="2"/>
  <c r="AN420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N419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N418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N417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N416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N415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N414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N413" i="2"/>
  <c r="BI412" i="2"/>
  <c r="BH412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N412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N411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N410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N409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N408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N407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N406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N405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N404" i="2"/>
  <c r="BI403" i="2"/>
  <c r="BH403" i="2"/>
  <c r="BG403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N403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N402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N401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N400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N399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N398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N397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N396" i="2"/>
  <c r="BI395" i="2"/>
  <c r="BH395" i="2"/>
  <c r="BG395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N395" i="2"/>
  <c r="BI394" i="2"/>
  <c r="BH394" i="2"/>
  <c r="BG394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N394" i="2"/>
  <c r="BI393" i="2"/>
  <c r="BH393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N393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N392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N391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N390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N389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N388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N387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N386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N385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N384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N383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N382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N381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N380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N379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N378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N377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N376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N375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N374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N373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N372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N371" i="2"/>
  <c r="BI370" i="2"/>
  <c r="BH370" i="2"/>
  <c r="BG370" i="2"/>
  <c r="BF370" i="2"/>
  <c r="BE370" i="2"/>
  <c r="BD370" i="2"/>
  <c r="BC370" i="2"/>
  <c r="BB370" i="2"/>
  <c r="BA370" i="2"/>
  <c r="AZ370" i="2"/>
  <c r="AY370" i="2"/>
  <c r="AX370" i="2"/>
  <c r="AW370" i="2"/>
  <c r="AV370" i="2"/>
  <c r="AU370" i="2"/>
  <c r="AT370" i="2"/>
  <c r="AS370" i="2"/>
  <c r="AR370" i="2"/>
  <c r="AQ370" i="2"/>
  <c r="AP370" i="2"/>
  <c r="AN370" i="2"/>
  <c r="BI369" i="2"/>
  <c r="BH369" i="2"/>
  <c r="BG369" i="2"/>
  <c r="BF369" i="2"/>
  <c r="BE369" i="2"/>
  <c r="BD369" i="2"/>
  <c r="BC369" i="2"/>
  <c r="BB369" i="2"/>
  <c r="BA369" i="2"/>
  <c r="AZ369" i="2"/>
  <c r="AY369" i="2"/>
  <c r="AX369" i="2"/>
  <c r="AW369" i="2"/>
  <c r="AV369" i="2"/>
  <c r="AU369" i="2"/>
  <c r="AT369" i="2"/>
  <c r="AS369" i="2"/>
  <c r="AR369" i="2"/>
  <c r="AQ369" i="2"/>
  <c r="AP369" i="2"/>
  <c r="AN369" i="2"/>
  <c r="BI368" i="2"/>
  <c r="BH368" i="2"/>
  <c r="BG368" i="2"/>
  <c r="BF368" i="2"/>
  <c r="BE368" i="2"/>
  <c r="BD368" i="2"/>
  <c r="BC368" i="2"/>
  <c r="BB368" i="2"/>
  <c r="BA368" i="2"/>
  <c r="AZ368" i="2"/>
  <c r="AY368" i="2"/>
  <c r="AX368" i="2"/>
  <c r="AW368" i="2"/>
  <c r="AV368" i="2"/>
  <c r="AU368" i="2"/>
  <c r="AT368" i="2"/>
  <c r="AS368" i="2"/>
  <c r="AR368" i="2"/>
  <c r="AQ368" i="2"/>
  <c r="AP368" i="2"/>
  <c r="AN368" i="2"/>
  <c r="BI367" i="2"/>
  <c r="BH367" i="2"/>
  <c r="BG367" i="2"/>
  <c r="BF367" i="2"/>
  <c r="BE367" i="2"/>
  <c r="BD367" i="2"/>
  <c r="BC367" i="2"/>
  <c r="BB367" i="2"/>
  <c r="BA367" i="2"/>
  <c r="AZ367" i="2"/>
  <c r="AY367" i="2"/>
  <c r="AX367" i="2"/>
  <c r="AW367" i="2"/>
  <c r="AV367" i="2"/>
  <c r="AU367" i="2"/>
  <c r="AT367" i="2"/>
  <c r="AS367" i="2"/>
  <c r="AR367" i="2"/>
  <c r="AQ367" i="2"/>
  <c r="AP367" i="2"/>
  <c r="AN367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AT366" i="2"/>
  <c r="AS366" i="2"/>
  <c r="AR366" i="2"/>
  <c r="AQ366" i="2"/>
  <c r="AP366" i="2"/>
  <c r="AN366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Q365" i="2"/>
  <c r="AP365" i="2"/>
  <c r="AN365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N364" i="2"/>
  <c r="BI363" i="2"/>
  <c r="BH363" i="2"/>
  <c r="BG363" i="2"/>
  <c r="BF363" i="2"/>
  <c r="BE363" i="2"/>
  <c r="BD363" i="2"/>
  <c r="BC363" i="2"/>
  <c r="BB363" i="2"/>
  <c r="BA363" i="2"/>
  <c r="AZ363" i="2"/>
  <c r="AY363" i="2"/>
  <c r="AX363" i="2"/>
  <c r="AW363" i="2"/>
  <c r="AV363" i="2"/>
  <c r="AU363" i="2"/>
  <c r="AT363" i="2"/>
  <c r="AS363" i="2"/>
  <c r="AR363" i="2"/>
  <c r="AQ363" i="2"/>
  <c r="AP363" i="2"/>
  <c r="AN363" i="2"/>
  <c r="BI362" i="2"/>
  <c r="BH362" i="2"/>
  <c r="BG362" i="2"/>
  <c r="BF362" i="2"/>
  <c r="BE362" i="2"/>
  <c r="BD362" i="2"/>
  <c r="BC362" i="2"/>
  <c r="BB362" i="2"/>
  <c r="BA362" i="2"/>
  <c r="AZ362" i="2"/>
  <c r="AY362" i="2"/>
  <c r="AX362" i="2"/>
  <c r="AW362" i="2"/>
  <c r="AV362" i="2"/>
  <c r="AU362" i="2"/>
  <c r="AT362" i="2"/>
  <c r="AS362" i="2"/>
  <c r="AR362" i="2"/>
  <c r="AQ362" i="2"/>
  <c r="AP362" i="2"/>
  <c r="AN362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N361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N360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N359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N358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N357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N356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N355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N354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N353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N352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N351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N350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N349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N348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N347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N346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N345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N344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N343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N342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N341" i="2"/>
  <c r="BI340" i="2"/>
  <c r="BH340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N340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N339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N338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N337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N336" i="2"/>
  <c r="BI335" i="2"/>
  <c r="BH335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T335" i="2"/>
  <c r="AS335" i="2"/>
  <c r="AR335" i="2"/>
  <c r="AQ335" i="2"/>
  <c r="AP335" i="2"/>
  <c r="AN335" i="2"/>
  <c r="BI334" i="2"/>
  <c r="BH334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T334" i="2"/>
  <c r="AS334" i="2"/>
  <c r="AR334" i="2"/>
  <c r="AQ334" i="2"/>
  <c r="AP334" i="2"/>
  <c r="AN334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N333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N332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N331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N330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AP329" i="2"/>
  <c r="AN329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N328" i="2"/>
  <c r="BI327" i="2"/>
  <c r="BH327" i="2"/>
  <c r="BG327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N327" i="2"/>
  <c r="BI326" i="2"/>
  <c r="BH326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N326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N325" i="2"/>
  <c r="BI324" i="2"/>
  <c r="BH324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N324" i="2"/>
  <c r="BI323" i="2"/>
  <c r="BH323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N323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N322" i="2"/>
  <c r="BI321" i="2"/>
  <c r="BH321" i="2"/>
  <c r="BG321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N321" i="2"/>
  <c r="BI320" i="2"/>
  <c r="BH320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N320" i="2"/>
  <c r="BI319" i="2"/>
  <c r="BH319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N319" i="2"/>
  <c r="BI318" i="2"/>
  <c r="BH318" i="2"/>
  <c r="BG318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N318" i="2"/>
  <c r="BI317" i="2"/>
  <c r="BH317" i="2"/>
  <c r="BG317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N317" i="2"/>
  <c r="BI316" i="2"/>
  <c r="BH316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N316" i="2"/>
  <c r="BI315" i="2"/>
  <c r="BH315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N315" i="2"/>
  <c r="BI314" i="2"/>
  <c r="BH314" i="2"/>
  <c r="BG314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N314" i="2"/>
  <c r="BI313" i="2"/>
  <c r="BH313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N313" i="2"/>
  <c r="BI312" i="2"/>
  <c r="BH312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N312" i="2"/>
  <c r="BI311" i="2"/>
  <c r="BH311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N311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N310" i="2"/>
  <c r="BI309" i="2"/>
  <c r="BH309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N309" i="2"/>
  <c r="BI308" i="2"/>
  <c r="BH308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N308" i="2"/>
  <c r="BI307" i="2"/>
  <c r="BH307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T307" i="2"/>
  <c r="AS307" i="2"/>
  <c r="AR307" i="2"/>
  <c r="AQ307" i="2"/>
  <c r="AP307" i="2"/>
  <c r="AN307" i="2"/>
  <c r="BI306" i="2"/>
  <c r="BH306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N306" i="2"/>
  <c r="BI305" i="2"/>
  <c r="BH305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N305" i="2"/>
  <c r="BI304" i="2"/>
  <c r="BH304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N304" i="2"/>
  <c r="BI303" i="2"/>
  <c r="BH303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N303" i="2"/>
  <c r="BI302" i="2"/>
  <c r="BH302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T302" i="2"/>
  <c r="AS302" i="2"/>
  <c r="AR302" i="2"/>
  <c r="AQ302" i="2"/>
  <c r="AP302" i="2"/>
  <c r="AN302" i="2"/>
  <c r="BI301" i="2"/>
  <c r="BH301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AT301" i="2"/>
  <c r="AS301" i="2"/>
  <c r="AR301" i="2"/>
  <c r="AQ301" i="2"/>
  <c r="AP301" i="2"/>
  <c r="AN301" i="2"/>
  <c r="BI300" i="2"/>
  <c r="BH300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N300" i="2"/>
  <c r="BI299" i="2"/>
  <c r="BH299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N299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N298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N297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N296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N295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N294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N293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N292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N291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N290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N289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N288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N287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N286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N285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N284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N283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N282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Q281" i="2"/>
  <c r="AP281" i="2"/>
  <c r="AN281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AP280" i="2"/>
  <c r="AN280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Q279" i="2"/>
  <c r="AP279" i="2"/>
  <c r="AN279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AP278" i="2"/>
  <c r="AN278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N277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N276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N275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N274" i="2"/>
  <c r="BI273" i="2"/>
  <c r="BH273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N273" i="2"/>
  <c r="BI272" i="2"/>
  <c r="BH272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N272" i="2"/>
  <c r="BI271" i="2"/>
  <c r="BH271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N271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N270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N269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N268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N267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N266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N265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N264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N263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Q262" i="2"/>
  <c r="AP262" i="2"/>
  <c r="AN262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N261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N260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N259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N258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N257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N256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N255" i="2"/>
  <c r="BI254" i="2"/>
  <c r="BH254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T254" i="2"/>
  <c r="AS254" i="2"/>
  <c r="AR254" i="2"/>
  <c r="AQ254" i="2"/>
  <c r="AP254" i="2"/>
  <c r="AN254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AN253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AP252" i="2"/>
  <c r="AN252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N251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N250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N249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N248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N247" i="2"/>
  <c r="BI246" i="2"/>
  <c r="BH246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N246" i="2"/>
  <c r="BI245" i="2"/>
  <c r="BH245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N245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T244" i="2"/>
  <c r="AS244" i="2"/>
  <c r="AR244" i="2"/>
  <c r="AQ244" i="2"/>
  <c r="AP244" i="2"/>
  <c r="AN244" i="2"/>
  <c r="BI243" i="2"/>
  <c r="BH243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AT243" i="2"/>
  <c r="AS243" i="2"/>
  <c r="AR243" i="2"/>
  <c r="AQ243" i="2"/>
  <c r="AP243" i="2"/>
  <c r="AN243" i="2"/>
  <c r="BI242" i="2"/>
  <c r="BH242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N242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N241" i="2"/>
  <c r="BI240" i="2"/>
  <c r="BH240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N240" i="2"/>
  <c r="BI239" i="2"/>
  <c r="BH239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N239" i="2"/>
  <c r="BI238" i="2"/>
  <c r="BH238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N238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N237" i="2"/>
  <c r="BI236" i="2"/>
  <c r="BH236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N236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Q235" i="2"/>
  <c r="AP235" i="2"/>
  <c r="AN235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Q234" i="2"/>
  <c r="AP234" i="2"/>
  <c r="AN234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N233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N232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N231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N230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N229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N228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N227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N226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AP225" i="2"/>
  <c r="AN225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N224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N223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N222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N221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N220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N219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N218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N217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N216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N215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N214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N213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N212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N211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Q210" i="2"/>
  <c r="AP210" i="2"/>
  <c r="AN210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T209" i="2"/>
  <c r="AS209" i="2"/>
  <c r="AR209" i="2"/>
  <c r="AQ209" i="2"/>
  <c r="AP209" i="2"/>
  <c r="AN209" i="2"/>
  <c r="BI208" i="2"/>
  <c r="BH208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N208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N207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N206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N205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N204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N203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N202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N201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N200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N199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N198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AN197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N196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N195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N194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N193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N192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N191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N190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N189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N188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N187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N186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N185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N184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N183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AN182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N181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N180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N179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N178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N177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N176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N175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N174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N173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N172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N171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N170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N169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N168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N167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N166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N165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N164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N163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AN162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N161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N160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N159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N158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N157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N156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N155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N154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N153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N152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N151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N150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N149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N148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N147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N146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N145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N144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N143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N142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N141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N140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N139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N138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N137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N136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N135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N134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N133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N132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N131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N130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N129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N128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N127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N126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N125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N124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N123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N122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N121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N120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N119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N118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N117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N116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N115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N114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N113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N112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N111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N110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N109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N108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N107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N106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N105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N104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N103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N102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N101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N100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N99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N98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N97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N96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N95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N94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N93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N92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N91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N90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N89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N88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N87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N86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N85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N84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N83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N82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N81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N80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N79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N78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N77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N76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N75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N74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N73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N72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N71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N70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N69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N68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N67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N66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N65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N64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N63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N62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N61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N60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N59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N58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N57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N56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N55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N54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N53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N52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N51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N50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N49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N48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N47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N46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N45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N44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N43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N42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N41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N40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N39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N38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N37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N36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N35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N34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N33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N32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N31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N30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N29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N28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N27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N26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N25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N24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N23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N22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N21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N20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N19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N18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N17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N16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N15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N14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N13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N12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N11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N10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N8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N7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N6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N5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N4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N3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N2" i="2"/>
  <c r="BJ41" i="2" l="1"/>
  <c r="BN41" i="2" s="1"/>
  <c r="BJ47" i="2"/>
  <c r="BT47" i="2" s="1"/>
  <c r="BJ635" i="2"/>
  <c r="BT635" i="2" s="1"/>
  <c r="BJ755" i="2"/>
  <c r="BT755" i="2" s="1"/>
  <c r="BJ767" i="2"/>
  <c r="BT767" i="2" s="1"/>
  <c r="BJ791" i="2"/>
  <c r="BJ32" i="2"/>
  <c r="BZ32" i="2" s="1"/>
  <c r="BL32" i="2"/>
  <c r="BJ72" i="2"/>
  <c r="BJ384" i="2"/>
  <c r="BR384" i="2" s="1"/>
  <c r="BJ408" i="2"/>
  <c r="BJ107" i="2"/>
  <c r="BT107" i="2" s="1"/>
  <c r="BJ161" i="2"/>
  <c r="BN161" i="2"/>
  <c r="BJ867" i="2"/>
  <c r="BT867" i="2" s="1"/>
  <c r="BJ36" i="2"/>
  <c r="CC36" i="2" s="1"/>
  <c r="BJ368" i="2"/>
  <c r="BL368" i="2" s="1"/>
  <c r="BJ372" i="2"/>
  <c r="BJ420" i="2"/>
  <c r="BJ440" i="2"/>
  <c r="BJ113" i="2"/>
  <c r="BJ221" i="2"/>
  <c r="BJ275" i="2"/>
  <c r="BJ285" i="2"/>
  <c r="BN285" i="2" s="1"/>
  <c r="BJ707" i="2"/>
  <c r="BJ224" i="2"/>
  <c r="BL224" i="2" s="1"/>
  <c r="BJ16" i="2"/>
  <c r="BM16" i="2" s="1"/>
  <c r="CB41" i="2"/>
  <c r="BJ134" i="2"/>
  <c r="CE134" i="2" s="1"/>
  <c r="BZ41" i="2"/>
  <c r="BJ85" i="2"/>
  <c r="BZ161" i="2"/>
  <c r="BA1587" i="2"/>
  <c r="BJ48" i="2"/>
  <c r="BL48" i="2" s="1"/>
  <c r="BJ88" i="2"/>
  <c r="BL88" i="2" s="1"/>
  <c r="BJ92" i="2"/>
  <c r="BL92" i="2" s="1"/>
  <c r="BJ396" i="2"/>
  <c r="BW396" i="2" s="1"/>
  <c r="BL396" i="2"/>
  <c r="BP41" i="2"/>
  <c r="BJ173" i="2"/>
  <c r="BP173" i="2" s="1"/>
  <c r="BJ683" i="2"/>
  <c r="BJ855" i="2"/>
  <c r="BT855" i="2" s="1"/>
  <c r="BL16" i="2"/>
  <c r="BJ24" i="2"/>
  <c r="CA41" i="2"/>
  <c r="BJ320" i="2"/>
  <c r="BJ2" i="2"/>
  <c r="BJ40" i="2"/>
  <c r="BX40" i="2" s="1"/>
  <c r="BM40" i="2"/>
  <c r="BV47" i="2"/>
  <c r="BJ52" i="2"/>
  <c r="BJ59" i="2"/>
  <c r="BJ245" i="2"/>
  <c r="BJ257" i="2"/>
  <c r="BJ273" i="2"/>
  <c r="BO41" i="2"/>
  <c r="BJ60" i="2"/>
  <c r="BJ28" i="2"/>
  <c r="BS28" i="2" s="1"/>
  <c r="BJ11" i="2"/>
  <c r="BZ11" i="2" s="1"/>
  <c r="BJ23" i="2"/>
  <c r="BL23" i="2" s="1"/>
  <c r="BW224" i="2"/>
  <c r="BJ587" i="2"/>
  <c r="BJ659" i="2"/>
  <c r="BT659" i="2" s="1"/>
  <c r="BJ671" i="2"/>
  <c r="BT671" i="2" s="1"/>
  <c r="BJ743" i="2"/>
  <c r="BJ819" i="2"/>
  <c r="BU47" i="2"/>
  <c r="BJ200" i="2"/>
  <c r="BJ360" i="2"/>
  <c r="CB360" i="2" s="1"/>
  <c r="BJ10" i="2"/>
  <c r="BJ17" i="2"/>
  <c r="BJ29" i="2"/>
  <c r="BJ209" i="2"/>
  <c r="BV209" i="2" s="1"/>
  <c r="BJ233" i="2"/>
  <c r="BL233" i="2" s="1"/>
  <c r="BJ287" i="2"/>
  <c r="BU287" i="2" s="1"/>
  <c r="BJ509" i="2"/>
  <c r="BJ647" i="2"/>
  <c r="BJ719" i="2"/>
  <c r="BT719" i="2" s="1"/>
  <c r="BJ7" i="2"/>
  <c r="BJ152" i="2"/>
  <c r="BJ276" i="2"/>
  <c r="BJ416" i="2"/>
  <c r="BO416" i="2" s="1"/>
  <c r="BJ35" i="2"/>
  <c r="BV35" i="2" s="1"/>
  <c r="BT35" i="2"/>
  <c r="BJ53" i="2"/>
  <c r="BR53" i="2" s="1"/>
  <c r="BJ125" i="2"/>
  <c r="BJ182" i="2"/>
  <c r="BJ731" i="2"/>
  <c r="BJ44" i="2"/>
  <c r="CA161" i="2"/>
  <c r="BJ344" i="2"/>
  <c r="BJ65" i="2"/>
  <c r="BZ65" i="2" s="1"/>
  <c r="BJ155" i="2"/>
  <c r="BJ269" i="2"/>
  <c r="BJ581" i="2"/>
  <c r="BJ599" i="2"/>
  <c r="BJ695" i="2"/>
  <c r="BW695" i="2" s="1"/>
  <c r="BJ779" i="2"/>
  <c r="BJ12" i="2"/>
  <c r="BR12" i="2" s="1"/>
  <c r="BJ20" i="2"/>
  <c r="BJ56" i="2"/>
  <c r="BM56" i="2" s="1"/>
  <c r="BL56" i="2"/>
  <c r="BU107" i="2"/>
  <c r="BO161" i="2"/>
  <c r="BJ248" i="2"/>
  <c r="BJ392" i="2"/>
  <c r="BJ64" i="2"/>
  <c r="BY64" i="2" s="1"/>
  <c r="BJ104" i="2"/>
  <c r="CC41" i="2"/>
  <c r="BZ88" i="2"/>
  <c r="BZ396" i="2"/>
  <c r="BO16" i="2"/>
  <c r="BJ31" i="2"/>
  <c r="BJ33" i="2"/>
  <c r="BM33" i="2" s="1"/>
  <c r="BJ67" i="2"/>
  <c r="BJ123" i="2"/>
  <c r="BM123" i="2" s="1"/>
  <c r="CE41" i="2"/>
  <c r="BY47" i="2"/>
  <c r="BJ95" i="2"/>
  <c r="BN95" i="2" s="1"/>
  <c r="BJ68" i="2"/>
  <c r="BL68" i="2" s="1"/>
  <c r="BJ110" i="2"/>
  <c r="BJ119" i="2"/>
  <c r="BJ167" i="2"/>
  <c r="CA179" i="2"/>
  <c r="BJ464" i="2"/>
  <c r="BO464" i="2" s="1"/>
  <c r="BJ476" i="2"/>
  <c r="BQ476" i="2" s="1"/>
  <c r="BJ488" i="2"/>
  <c r="BL488" i="2" s="1"/>
  <c r="BX488" i="2"/>
  <c r="BJ504" i="2"/>
  <c r="BX504" i="2"/>
  <c r="BJ508" i="2"/>
  <c r="BX508" i="2" s="1"/>
  <c r="BJ552" i="2"/>
  <c r="BJ84" i="2"/>
  <c r="BV84" i="2" s="1"/>
  <c r="BV107" i="2"/>
  <c r="BJ136" i="2"/>
  <c r="CC136" i="2" s="1"/>
  <c r="BJ137" i="2"/>
  <c r="BJ160" i="2"/>
  <c r="BP161" i="2"/>
  <c r="CB161" i="2"/>
  <c r="BJ172" i="2"/>
  <c r="BX172" i="2" s="1"/>
  <c r="BJ184" i="2"/>
  <c r="BL184" i="2" s="1"/>
  <c r="BJ185" i="2"/>
  <c r="BP185" i="2"/>
  <c r="BJ208" i="2"/>
  <c r="BJ220" i="2"/>
  <c r="BM224" i="2"/>
  <c r="BY224" i="2"/>
  <c r="BJ232" i="2"/>
  <c r="BJ244" i="2"/>
  <c r="BJ256" i="2"/>
  <c r="BX256" i="2" s="1"/>
  <c r="BJ293" i="2"/>
  <c r="BJ304" i="2"/>
  <c r="BJ305" i="2"/>
  <c r="BJ312" i="2"/>
  <c r="BM312" i="2" s="1"/>
  <c r="BJ324" i="2"/>
  <c r="BM324" i="2" s="1"/>
  <c r="BJ328" i="2"/>
  <c r="BQ41" i="2"/>
  <c r="BW47" i="2"/>
  <c r="BQ65" i="2"/>
  <c r="BJ218" i="2"/>
  <c r="BZ224" i="2"/>
  <c r="BN488" i="2"/>
  <c r="BN40" i="2"/>
  <c r="BN184" i="2"/>
  <c r="BJ19" i="2"/>
  <c r="BL35" i="2"/>
  <c r="BJ57" i="2"/>
  <c r="BP57" i="2" s="1"/>
  <c r="CA88" i="2"/>
  <c r="BJ171" i="2"/>
  <c r="BR171" i="2" s="1"/>
  <c r="BJ195" i="2"/>
  <c r="BJ219" i="2"/>
  <c r="BJ231" i="2"/>
  <c r="BU231" i="2" s="1"/>
  <c r="BJ243" i="2"/>
  <c r="BT243" i="2" s="1"/>
  <c r="BX243" i="2"/>
  <c r="BJ255" i="2"/>
  <c r="BS255" i="2" s="1"/>
  <c r="BJ267" i="2"/>
  <c r="BR267" i="2" s="1"/>
  <c r="BJ135" i="2"/>
  <c r="BT135" i="2" s="1"/>
  <c r="BJ159" i="2"/>
  <c r="BY159" i="2" s="1"/>
  <c r="BS161" i="2"/>
  <c r="CE161" i="2"/>
  <c r="BJ183" i="2"/>
  <c r="BM92" i="2"/>
  <c r="BJ96" i="2"/>
  <c r="BW11" i="2"/>
  <c r="BZ92" i="2"/>
  <c r="BQ161" i="2"/>
  <c r="BJ39" i="2"/>
  <c r="BJ43" i="2"/>
  <c r="BJ83" i="2"/>
  <c r="BN83" i="2" s="1"/>
  <c r="BJ89" i="2"/>
  <c r="BZ89" i="2" s="1"/>
  <c r="BJ141" i="2"/>
  <c r="BV141" i="2" s="1"/>
  <c r="BS41" i="2"/>
  <c r="BP92" i="2"/>
  <c r="BY107" i="2"/>
  <c r="CC16" i="2"/>
  <c r="CC40" i="2"/>
  <c r="BZ95" i="2"/>
  <c r="BJ149" i="2"/>
  <c r="BN149" i="2" s="1"/>
  <c r="BJ191" i="2"/>
  <c r="BJ197" i="2"/>
  <c r="BJ215" i="2"/>
  <c r="BT215" i="2" s="1"/>
  <c r="BQ224" i="2"/>
  <c r="CC224" i="2"/>
  <c r="BJ227" i="2"/>
  <c r="BJ237" i="2"/>
  <c r="CA237" i="2" s="1"/>
  <c r="BJ239" i="2"/>
  <c r="BU239" i="2" s="1"/>
  <c r="BJ251" i="2"/>
  <c r="BN251" i="2" s="1"/>
  <c r="CC256" i="2"/>
  <c r="BW107" i="2"/>
  <c r="CC161" i="2"/>
  <c r="BW287" i="2"/>
  <c r="BJ9" i="2"/>
  <c r="BW9" i="2" s="1"/>
  <c r="CA16" i="2"/>
  <c r="BX23" i="2"/>
  <c r="BX47" i="2"/>
  <c r="BJ55" i="2"/>
  <c r="BT55" i="2" s="1"/>
  <c r="BL107" i="2"/>
  <c r="CA136" i="2"/>
  <c r="BY11" i="2"/>
  <c r="BY23" i="2"/>
  <c r="BM35" i="2"/>
  <c r="BY35" i="2"/>
  <c r="BP40" i="2"/>
  <c r="BS65" i="2"/>
  <c r="BJ111" i="2"/>
  <c r="BQ40" i="2"/>
  <c r="BZ47" i="2"/>
  <c r="CC64" i="2"/>
  <c r="BN67" i="2"/>
  <c r="CC88" i="2"/>
  <c r="BZ107" i="2"/>
  <c r="BJ143" i="2"/>
  <c r="BY143" i="2" s="1"/>
  <c r="CA23" i="2"/>
  <c r="BO35" i="2"/>
  <c r="BR40" i="2"/>
  <c r="CA47" i="2"/>
  <c r="BJ62" i="2"/>
  <c r="CD64" i="2"/>
  <c r="CA67" i="2"/>
  <c r="BR88" i="2"/>
  <c r="CD88" i="2"/>
  <c r="CD220" i="2"/>
  <c r="BO239" i="2"/>
  <c r="BJ76" i="2"/>
  <c r="BY88" i="2"/>
  <c r="BJ124" i="2"/>
  <c r="BZ16" i="2"/>
  <c r="BZ52" i="2"/>
  <c r="BN396" i="2"/>
  <c r="BJ21" i="2"/>
  <c r="BR21" i="2" s="1"/>
  <c r="BR41" i="2"/>
  <c r="BJ45" i="2"/>
  <c r="BJ91" i="2"/>
  <c r="CB91" i="2" s="1"/>
  <c r="BJ147" i="2"/>
  <c r="CD161" i="2"/>
  <c r="CA2" i="2"/>
  <c r="CB16" i="2"/>
  <c r="CB40" i="2"/>
  <c r="BY43" i="2"/>
  <c r="BJ79" i="2"/>
  <c r="BN23" i="2"/>
  <c r="CC92" i="2"/>
  <c r="BQ2" i="2"/>
  <c r="BJ5" i="2"/>
  <c r="BP5" i="2" s="1"/>
  <c r="BR16" i="2"/>
  <c r="CD16" i="2"/>
  <c r="BU41" i="2"/>
  <c r="BJ50" i="2"/>
  <c r="BR52" i="2"/>
  <c r="BJ98" i="2"/>
  <c r="CD224" i="2"/>
  <c r="CA243" i="2"/>
  <c r="BJ112" i="2"/>
  <c r="BM112" i="2" s="1"/>
  <c r="BJ6" i="2"/>
  <c r="BQ6" i="2" s="1"/>
  <c r="BN20" i="2"/>
  <c r="BN88" i="2"/>
  <c r="BJ122" i="2"/>
  <c r="CB122" i="2" s="1"/>
  <c r="BW155" i="2"/>
  <c r="BJ170" i="2"/>
  <c r="BP170" i="2" s="1"/>
  <c r="BJ194" i="2"/>
  <c r="BT194" i="2" s="1"/>
  <c r="BN224" i="2"/>
  <c r="CC237" i="2"/>
  <c r="BJ15" i="2"/>
  <c r="BL15" i="2" s="1"/>
  <c r="BX35" i="2"/>
  <c r="CD41" i="2"/>
  <c r="BJ51" i="2"/>
  <c r="BL51" i="2" s="1"/>
  <c r="BJ63" i="2"/>
  <c r="CB63" i="2" s="1"/>
  <c r="BX107" i="2"/>
  <c r="BR161" i="2"/>
  <c r="BM47" i="2"/>
  <c r="CB64" i="2"/>
  <c r="CB88" i="2"/>
  <c r="CB92" i="2"/>
  <c r="BJ99" i="2"/>
  <c r="BT41" i="2"/>
  <c r="BJ75" i="2"/>
  <c r="BN107" i="2"/>
  <c r="BJ131" i="2"/>
  <c r="BT161" i="2"/>
  <c r="BJ14" i="2"/>
  <c r="BJ26" i="2"/>
  <c r="CD52" i="2"/>
  <c r="CA55" i="2"/>
  <c r="CD92" i="2"/>
  <c r="BO107" i="2"/>
  <c r="BR136" i="2"/>
  <c r="BJ158" i="2"/>
  <c r="BL158" i="2" s="1"/>
  <c r="BU161" i="2"/>
  <c r="BJ206" i="2"/>
  <c r="BZ40" i="2"/>
  <c r="CC65" i="2"/>
  <c r="BJ146" i="2"/>
  <c r="BW146" i="2" s="1"/>
  <c r="CC233" i="2"/>
  <c r="BZ420" i="2"/>
  <c r="BJ27" i="2"/>
  <c r="BO40" i="2"/>
  <c r="BL47" i="2"/>
  <c r="BJ71" i="2"/>
  <c r="BU71" i="2" s="1"/>
  <c r="BJ87" i="2"/>
  <c r="BJ103" i="2"/>
  <c r="BP64" i="2"/>
  <c r="BM107" i="2"/>
  <c r="BS125" i="2"/>
  <c r="BN35" i="2"/>
  <c r="BZ35" i="2"/>
  <c r="BN47" i="2"/>
  <c r="BQ64" i="2"/>
  <c r="BJ69" i="2"/>
  <c r="BQ92" i="2"/>
  <c r="BJ179" i="2"/>
  <c r="BM179" i="2" s="1"/>
  <c r="CC2" i="2"/>
  <c r="CA35" i="2"/>
  <c r="BJ38" i="2"/>
  <c r="CD40" i="2"/>
  <c r="BO47" i="2"/>
  <c r="BR92" i="2"/>
  <c r="CA107" i="2"/>
  <c r="BU185" i="2"/>
  <c r="BR224" i="2"/>
  <c r="BT2" i="2"/>
  <c r="CD11" i="2"/>
  <c r="BJ13" i="2"/>
  <c r="CA13" i="2" s="1"/>
  <c r="BU16" i="2"/>
  <c r="BR23" i="2"/>
  <c r="BR35" i="2"/>
  <c r="BL41" i="2"/>
  <c r="BJ49" i="2"/>
  <c r="BL53" i="2"/>
  <c r="BU64" i="2"/>
  <c r="BX65" i="2"/>
  <c r="BJ81" i="2"/>
  <c r="BU84" i="2"/>
  <c r="BU92" i="2"/>
  <c r="BJ101" i="2"/>
  <c r="CD107" i="2"/>
  <c r="BJ117" i="2"/>
  <c r="CA134" i="2"/>
  <c r="BJ145" i="2"/>
  <c r="BX161" i="2"/>
  <c r="BJ165" i="2"/>
  <c r="BL165" i="2" s="1"/>
  <c r="BJ193" i="2"/>
  <c r="BX193" i="2" s="1"/>
  <c r="BJ201" i="2"/>
  <c r="BL201" i="2" s="1"/>
  <c r="BJ225" i="2"/>
  <c r="BW225" i="2" s="1"/>
  <c r="BR231" i="2"/>
  <c r="BR239" i="2"/>
  <c r="BR243" i="2"/>
  <c r="CD243" i="2"/>
  <c r="BJ249" i="2"/>
  <c r="BU256" i="2"/>
  <c r="BX285" i="2"/>
  <c r="CD287" i="2"/>
  <c r="BJ289" i="2"/>
  <c r="BJ309" i="2"/>
  <c r="BO309" i="2" s="1"/>
  <c r="BJ313" i="2"/>
  <c r="BL313" i="2" s="1"/>
  <c r="BJ321" i="2"/>
  <c r="BS321" i="2" s="1"/>
  <c r="BJ333" i="2"/>
  <c r="BU2" i="2"/>
  <c r="BJ3" i="2"/>
  <c r="BV16" i="2"/>
  <c r="BS23" i="2"/>
  <c r="BJ336" i="2"/>
  <c r="BJ348" i="2"/>
  <c r="BM348" i="2" s="1"/>
  <c r="BJ352" i="2"/>
  <c r="BJ376" i="2"/>
  <c r="BM392" i="2"/>
  <c r="BM396" i="2"/>
  <c r="BY396" i="2"/>
  <c r="BJ400" i="2"/>
  <c r="CC400" i="2" s="1"/>
  <c r="BJ424" i="2"/>
  <c r="BX424" i="2" s="1"/>
  <c r="BJ432" i="2"/>
  <c r="BY432" i="2" s="1"/>
  <c r="BJ444" i="2"/>
  <c r="BX444" i="2" s="1"/>
  <c r="BY444" i="2"/>
  <c r="BJ456" i="2"/>
  <c r="BJ468" i="2"/>
  <c r="BJ472" i="2"/>
  <c r="BR472" i="2" s="1"/>
  <c r="BJ480" i="2"/>
  <c r="BP480" i="2" s="1"/>
  <c r="BM488" i="2"/>
  <c r="BY488" i="2"/>
  <c r="BJ496" i="2"/>
  <c r="BM496" i="2" s="1"/>
  <c r="BJ576" i="2"/>
  <c r="BW576" i="2" s="1"/>
  <c r="BW587" i="2"/>
  <c r="BW635" i="2"/>
  <c r="BJ636" i="2"/>
  <c r="BW647" i="2"/>
  <c r="BJ672" i="2"/>
  <c r="BJ684" i="2"/>
  <c r="BJ696" i="2"/>
  <c r="BW696" i="2" s="1"/>
  <c r="BJ708" i="2"/>
  <c r="BW719" i="2"/>
  <c r="BJ720" i="2"/>
  <c r="BJ732" i="2"/>
  <c r="BJ283" i="2"/>
  <c r="BR283" i="2" s="1"/>
  <c r="BR285" i="2"/>
  <c r="CD285" i="2"/>
  <c r="BL287" i="2"/>
  <c r="BX287" i="2"/>
  <c r="BJ291" i="2"/>
  <c r="BR305" i="2"/>
  <c r="BR309" i="2"/>
  <c r="CD309" i="2"/>
  <c r="BJ319" i="2"/>
  <c r="BJ331" i="2"/>
  <c r="BT331" i="2" s="1"/>
  <c r="BJ343" i="2"/>
  <c r="BJ355" i="2"/>
  <c r="BM355" i="2" s="1"/>
  <c r="BJ367" i="2"/>
  <c r="BX367" i="2" s="1"/>
  <c r="BO368" i="2"/>
  <c r="CA368" i="2"/>
  <c r="BJ379" i="2"/>
  <c r="BJ391" i="2"/>
  <c r="BO396" i="2"/>
  <c r="CA396" i="2"/>
  <c r="CA400" i="2"/>
  <c r="BJ403" i="2"/>
  <c r="BJ415" i="2"/>
  <c r="CA420" i="2"/>
  <c r="BJ423" i="2"/>
  <c r="BO424" i="2"/>
  <c r="BJ427" i="2"/>
  <c r="BJ439" i="2"/>
  <c r="BO439" i="2" s="1"/>
  <c r="BJ447" i="2"/>
  <c r="CE447" i="2" s="1"/>
  <c r="BJ207" i="2"/>
  <c r="BP224" i="2"/>
  <c r="CB224" i="2"/>
  <c r="BM231" i="2"/>
  <c r="BY231" i="2"/>
  <c r="BP232" i="2"/>
  <c r="BS233" i="2"/>
  <c r="CE233" i="2"/>
  <c r="CE237" i="2"/>
  <c r="BM239" i="2"/>
  <c r="BY239" i="2"/>
  <c r="BM243" i="2"/>
  <c r="BY243" i="2"/>
  <c r="BY251" i="2"/>
  <c r="BP256" i="2"/>
  <c r="CB256" i="2"/>
  <c r="CE273" i="2"/>
  <c r="BS285" i="2"/>
  <c r="CE285" i="2"/>
  <c r="BM287" i="2"/>
  <c r="BY287" i="2"/>
  <c r="BP312" i="2"/>
  <c r="CB312" i="2"/>
  <c r="BY355" i="2"/>
  <c r="CB368" i="2"/>
  <c r="BP396" i="2"/>
  <c r="CB396" i="2"/>
  <c r="BJ263" i="2"/>
  <c r="BL263" i="2" s="1"/>
  <c r="BN267" i="2"/>
  <c r="BZ267" i="2"/>
  <c r="BJ279" i="2"/>
  <c r="CB279" i="2" s="1"/>
  <c r="BJ281" i="2"/>
  <c r="BN281" i="2" s="1"/>
  <c r="BZ283" i="2"/>
  <c r="BT285" i="2"/>
  <c r="BJ297" i="2"/>
  <c r="BM297" i="2" s="1"/>
  <c r="BJ299" i="2"/>
  <c r="BT305" i="2"/>
  <c r="BT309" i="2"/>
  <c r="BJ315" i="2"/>
  <c r="BJ317" i="2"/>
  <c r="BX317" i="2" s="1"/>
  <c r="BJ323" i="2"/>
  <c r="BQ324" i="2"/>
  <c r="BJ327" i="2"/>
  <c r="BX327" i="2" s="1"/>
  <c r="BJ329" i="2"/>
  <c r="BN331" i="2"/>
  <c r="BZ331" i="2"/>
  <c r="BJ335" i="2"/>
  <c r="BJ339" i="2"/>
  <c r="BV339" i="2" s="1"/>
  <c r="BJ341" i="2"/>
  <c r="BT341" i="2" s="1"/>
  <c r="BJ347" i="2"/>
  <c r="BJ351" i="2"/>
  <c r="BJ353" i="2"/>
  <c r="BL353" i="2" s="1"/>
  <c r="BJ359" i="2"/>
  <c r="BJ363" i="2"/>
  <c r="BJ365" i="2"/>
  <c r="BQ368" i="2"/>
  <c r="CC368" i="2"/>
  <c r="BJ371" i="2"/>
  <c r="BJ375" i="2"/>
  <c r="BN375" i="2" s="1"/>
  <c r="BJ377" i="2"/>
  <c r="BJ383" i="2"/>
  <c r="BJ387" i="2"/>
  <c r="BO387" i="2" s="1"/>
  <c r="BZ387" i="2"/>
  <c r="BJ389" i="2"/>
  <c r="BJ395" i="2"/>
  <c r="BQ396" i="2"/>
  <c r="CC396" i="2"/>
  <c r="BJ401" i="2"/>
  <c r="BT401" i="2" s="1"/>
  <c r="BJ407" i="2"/>
  <c r="BJ413" i="2"/>
  <c r="BQ416" i="2"/>
  <c r="CC416" i="2"/>
  <c r="BJ419" i="2"/>
  <c r="BQ420" i="2"/>
  <c r="BJ425" i="2"/>
  <c r="BU425" i="2" s="1"/>
  <c r="BJ431" i="2"/>
  <c r="BQ432" i="2"/>
  <c r="CC432" i="2"/>
  <c r="BJ437" i="2"/>
  <c r="CC440" i="2"/>
  <c r="BJ443" i="2"/>
  <c r="CC443" i="2" s="1"/>
  <c r="BJ449" i="2"/>
  <c r="BU285" i="2"/>
  <c r="BO331" i="2"/>
  <c r="CA331" i="2"/>
  <c r="BO339" i="2"/>
  <c r="CA339" i="2"/>
  <c r="BO351" i="2"/>
  <c r="BR368" i="2"/>
  <c r="CD368" i="2"/>
  <c r="BR396" i="2"/>
  <c r="CD396" i="2"/>
  <c r="BR416" i="2"/>
  <c r="CD416" i="2"/>
  <c r="BR424" i="2"/>
  <c r="CD424" i="2"/>
  <c r="CA431" i="2"/>
  <c r="CA287" i="2"/>
  <c r="CD312" i="2"/>
  <c r="CD324" i="2"/>
  <c r="BR2" i="2"/>
  <c r="CE12" i="2"/>
  <c r="BS16" i="2"/>
  <c r="CE16" i="2"/>
  <c r="BJ18" i="2"/>
  <c r="BZ18" i="2" s="1"/>
  <c r="CE20" i="2"/>
  <c r="BJ22" i="2"/>
  <c r="BY22" i="2" s="1"/>
  <c r="CB23" i="2"/>
  <c r="BJ30" i="2"/>
  <c r="BV41" i="2"/>
  <c r="CB47" i="2"/>
  <c r="BP51" i="2"/>
  <c r="BV53" i="2"/>
  <c r="BJ54" i="2"/>
  <c r="BV57" i="2"/>
  <c r="CE64" i="2"/>
  <c r="CE68" i="2"/>
  <c r="BJ74" i="2"/>
  <c r="BM74" i="2" s="1"/>
  <c r="CE76" i="2"/>
  <c r="BJ82" i="2"/>
  <c r="BS88" i="2"/>
  <c r="CE88" i="2"/>
  <c r="CE92" i="2"/>
  <c r="BJ94" i="2"/>
  <c r="BW94" i="2" s="1"/>
  <c r="BP95" i="2"/>
  <c r="CB107" i="2"/>
  <c r="BY110" i="2"/>
  <c r="BS112" i="2"/>
  <c r="CE112" i="2"/>
  <c r="BM122" i="2"/>
  <c r="BP123" i="2"/>
  <c r="BM134" i="2"/>
  <c r="BS136" i="2"/>
  <c r="BJ142" i="2"/>
  <c r="BP143" i="2"/>
  <c r="BY146" i="2"/>
  <c r="BV149" i="2"/>
  <c r="BM158" i="2"/>
  <c r="BY158" i="2"/>
  <c r="BV161" i="2"/>
  <c r="BJ166" i="2"/>
  <c r="BP179" i="2"/>
  <c r="CB179" i="2"/>
  <c r="BS184" i="2"/>
  <c r="BJ190" i="2"/>
  <c r="BM190" i="2" s="1"/>
  <c r="BM194" i="2"/>
  <c r="BY194" i="2"/>
  <c r="BJ203" i="2"/>
  <c r="BS208" i="2"/>
  <c r="BJ214" i="2"/>
  <c r="BS224" i="2"/>
  <c r="CE224" i="2"/>
  <c r="BV225" i="2"/>
  <c r="BJ230" i="2"/>
  <c r="BP231" i="2"/>
  <c r="CB231" i="2"/>
  <c r="BV233" i="2"/>
  <c r="BV237" i="2"/>
  <c r="BP239" i="2"/>
  <c r="CB239" i="2"/>
  <c r="BP243" i="2"/>
  <c r="CB243" i="2"/>
  <c r="BP251" i="2"/>
  <c r="CB251" i="2"/>
  <c r="BS256" i="2"/>
  <c r="CE256" i="2"/>
  <c r="BV257" i="2"/>
  <c r="BU273" i="2"/>
  <c r="BO287" i="2"/>
  <c r="BU309" i="2"/>
  <c r="BU313" i="2"/>
  <c r="CD2" i="2"/>
  <c r="BJ8" i="2"/>
  <c r="BP11" i="2"/>
  <c r="BS12" i="2"/>
  <c r="BV21" i="2"/>
  <c r="BP23" i="2"/>
  <c r="BJ34" i="2"/>
  <c r="BX34" i="2" s="1"/>
  <c r="BP35" i="2"/>
  <c r="CB35" i="2"/>
  <c r="BS40" i="2"/>
  <c r="CE40" i="2"/>
  <c r="BJ42" i="2"/>
  <c r="BP42" i="2" s="1"/>
  <c r="BJ46" i="2"/>
  <c r="BM46" i="2" s="1"/>
  <c r="BP47" i="2"/>
  <c r="BP55" i="2"/>
  <c r="BS56" i="2"/>
  <c r="BJ58" i="2"/>
  <c r="BS64" i="2"/>
  <c r="BV65" i="2"/>
  <c r="BS68" i="2"/>
  <c r="BJ70" i="2"/>
  <c r="BS76" i="2"/>
  <c r="BJ86" i="2"/>
  <c r="BS92" i="2"/>
  <c r="CB95" i="2"/>
  <c r="BP107" i="2"/>
  <c r="BP111" i="2"/>
  <c r="CB111" i="2"/>
  <c r="BJ118" i="2"/>
  <c r="BM118" i="2" s="1"/>
  <c r="BY134" i="2"/>
  <c r="CB135" i="2"/>
  <c r="CE136" i="2"/>
  <c r="CB143" i="2"/>
  <c r="BM146" i="2"/>
  <c r="BS2" i="2"/>
  <c r="CE2" i="2"/>
  <c r="BJ4" i="2"/>
  <c r="CE6" i="2"/>
  <c r="BN10" i="2"/>
  <c r="BZ10" i="2"/>
  <c r="CC11" i="2"/>
  <c r="BT12" i="2"/>
  <c r="BW13" i="2"/>
  <c r="BN14" i="2"/>
  <c r="BT16" i="2"/>
  <c r="CC19" i="2"/>
  <c r="BW21" i="2"/>
  <c r="BQ23" i="2"/>
  <c r="CC23" i="2"/>
  <c r="BQ35" i="2"/>
  <c r="CC35" i="2"/>
  <c r="BN38" i="2"/>
  <c r="BZ38" i="2"/>
  <c r="BQ39" i="2"/>
  <c r="BT40" i="2"/>
  <c r="BW41" i="2"/>
  <c r="BQ47" i="2"/>
  <c r="CC47" i="2"/>
  <c r="BQ51" i="2"/>
  <c r="CC51" i="2"/>
  <c r="BT52" i="2"/>
  <c r="BT56" i="2"/>
  <c r="BQ63" i="2"/>
  <c r="CC63" i="2"/>
  <c r="BT64" i="2"/>
  <c r="BW65" i="2"/>
  <c r="BT68" i="2"/>
  <c r="BT76" i="2"/>
  <c r="BJ80" i="2"/>
  <c r="BQ83" i="2"/>
  <c r="CC83" i="2"/>
  <c r="CC87" i="2"/>
  <c r="BT88" i="2"/>
  <c r="BW89" i="2"/>
  <c r="BT92" i="2"/>
  <c r="BQ95" i="2"/>
  <c r="CC95" i="2"/>
  <c r="BQ99" i="2"/>
  <c r="BJ100" i="2"/>
  <c r="BV100" i="2" s="1"/>
  <c r="BW101" i="2"/>
  <c r="BJ106" i="2"/>
  <c r="BQ107" i="2"/>
  <c r="CC107" i="2"/>
  <c r="BT112" i="2"/>
  <c r="BL21" i="2"/>
  <c r="CD23" i="2"/>
  <c r="BJ25" i="2"/>
  <c r="BX25" i="2" s="1"/>
  <c r="CD35" i="2"/>
  <c r="BJ37" i="2"/>
  <c r="BT37" i="2" s="1"/>
  <c r="BU40" i="2"/>
  <c r="BX41" i="2"/>
  <c r="BL45" i="2"/>
  <c r="BR47" i="2"/>
  <c r="CD47" i="2"/>
  <c r="BR51" i="2"/>
  <c r="CD51" i="2"/>
  <c r="BL57" i="2"/>
  <c r="BJ61" i="2"/>
  <c r="BV61" i="2" s="1"/>
  <c r="BO62" i="2"/>
  <c r="BR63" i="2"/>
  <c r="BL65" i="2"/>
  <c r="BJ73" i="2"/>
  <c r="BM73" i="2" s="1"/>
  <c r="BJ77" i="2"/>
  <c r="BY77" i="2" s="1"/>
  <c r="BR79" i="2"/>
  <c r="BU88" i="2"/>
  <c r="BJ93" i="2"/>
  <c r="CD95" i="2"/>
  <c r="BJ97" i="2"/>
  <c r="BM97" i="2" s="1"/>
  <c r="BJ105" i="2"/>
  <c r="BR107" i="2"/>
  <c r="BU112" i="2"/>
  <c r="BJ129" i="2"/>
  <c r="CD129" i="2" s="1"/>
  <c r="BO134" i="2"/>
  <c r="BR135" i="2"/>
  <c r="BU136" i="2"/>
  <c r="BL141" i="2"/>
  <c r="BX141" i="2"/>
  <c r="CD143" i="2"/>
  <c r="CA146" i="2"/>
  <c r="BJ153" i="2"/>
  <c r="BX153" i="2" s="1"/>
  <c r="BL161" i="2"/>
  <c r="BX173" i="2"/>
  <c r="BJ177" i="2"/>
  <c r="BR179" i="2"/>
  <c r="CD179" i="2"/>
  <c r="CA182" i="2"/>
  <c r="BU184" i="2"/>
  <c r="BJ189" i="2"/>
  <c r="BX189" i="2" s="1"/>
  <c r="BJ213" i="2"/>
  <c r="BV213" i="2" s="1"/>
  <c r="CD215" i="2"/>
  <c r="BU224" i="2"/>
  <c r="BX225" i="2"/>
  <c r="CD231" i="2"/>
  <c r="BU232" i="2"/>
  <c r="BX233" i="2"/>
  <c r="BX237" i="2"/>
  <c r="CD239" i="2"/>
  <c r="BJ261" i="2"/>
  <c r="BR261" i="2" s="1"/>
  <c r="CD283" i="2"/>
  <c r="BL285" i="2"/>
  <c r="BR287" i="2"/>
  <c r="BX313" i="2"/>
  <c r="BU324" i="2"/>
  <c r="BJ337" i="2"/>
  <c r="BJ345" i="2"/>
  <c r="BP345" i="2" s="1"/>
  <c r="BJ357" i="2"/>
  <c r="BJ361" i="2"/>
  <c r="BS361" i="2" s="1"/>
  <c r="BU368" i="2"/>
  <c r="BJ369" i="2"/>
  <c r="BX369" i="2" s="1"/>
  <c r="BJ938" i="2"/>
  <c r="BJ939" i="2"/>
  <c r="BJ947" i="2"/>
  <c r="BJ967" i="2"/>
  <c r="BJ999" i="2"/>
  <c r="BJ1011" i="2"/>
  <c r="BT1011" i="2" s="1"/>
  <c r="BJ1019" i="2"/>
  <c r="BY1019" i="2" s="1"/>
  <c r="BJ1031" i="2"/>
  <c r="BJ1039" i="2"/>
  <c r="BX1039" i="2" s="1"/>
  <c r="BJ1051" i="2"/>
  <c r="BT1051" i="2" s="1"/>
  <c r="BJ1071" i="2"/>
  <c r="BT1071" i="2" s="1"/>
  <c r="BJ1091" i="2"/>
  <c r="BT1091" i="2" s="1"/>
  <c r="BX576" i="2"/>
  <c r="BO581" i="2"/>
  <c r="CA581" i="2"/>
  <c r="BU587" i="2"/>
  <c r="BJ616" i="2"/>
  <c r="BU635" i="2"/>
  <c r="BU671" i="2"/>
  <c r="BJ676" i="2"/>
  <c r="CD676" i="2" s="1"/>
  <c r="BU683" i="2"/>
  <c r="BJ688" i="2"/>
  <c r="BJ501" i="2"/>
  <c r="BP501" i="2" s="1"/>
  <c r="BM504" i="2"/>
  <c r="BY504" i="2"/>
  <c r="BM508" i="2"/>
  <c r="BY508" i="2"/>
  <c r="BJ525" i="2"/>
  <c r="BJ528" i="2"/>
  <c r="BM576" i="2"/>
  <c r="BY576" i="2"/>
  <c r="BJ621" i="2"/>
  <c r="BL621" i="2" s="1"/>
  <c r="BJ633" i="2"/>
  <c r="BV635" i="2"/>
  <c r="BJ645" i="2"/>
  <c r="BJ681" i="2"/>
  <c r="BV681" i="2" s="1"/>
  <c r="BV683" i="2"/>
  <c r="BM684" i="2"/>
  <c r="BJ693" i="2"/>
  <c r="BV695" i="2"/>
  <c r="BJ744" i="2"/>
  <c r="BW755" i="2"/>
  <c r="BJ756" i="2"/>
  <c r="BL756" i="2" s="1"/>
  <c r="BW767" i="2"/>
  <c r="BJ768" i="2"/>
  <c r="BJ780" i="2"/>
  <c r="BW791" i="2"/>
  <c r="BJ792" i="2"/>
  <c r="BJ822" i="2"/>
  <c r="BT822" i="2" s="1"/>
  <c r="BJ451" i="2"/>
  <c r="BJ463" i="2"/>
  <c r="BL463" i="2" s="1"/>
  <c r="BJ487" i="2"/>
  <c r="BO488" i="2"/>
  <c r="CA488" i="2"/>
  <c r="BJ492" i="2"/>
  <c r="BO492" i="2" s="1"/>
  <c r="BJ500" i="2"/>
  <c r="BO504" i="2"/>
  <c r="CA504" i="2"/>
  <c r="BO508" i="2"/>
  <c r="CA508" i="2"/>
  <c r="BJ512" i="2"/>
  <c r="BR512" i="2" s="1"/>
  <c r="BJ515" i="2"/>
  <c r="CD515" i="2" s="1"/>
  <c r="BJ527" i="2"/>
  <c r="BJ536" i="2"/>
  <c r="CA536" i="2" s="1"/>
  <c r="BJ551" i="2"/>
  <c r="BP551" i="2" s="1"/>
  <c r="BO576" i="2"/>
  <c r="CA576" i="2"/>
  <c r="BJ584" i="2"/>
  <c r="BJ591" i="2"/>
  <c r="BV591" i="2" s="1"/>
  <c r="BM415" i="2"/>
  <c r="BP416" i="2"/>
  <c r="CB416" i="2"/>
  <c r="BP424" i="2"/>
  <c r="CB424" i="2"/>
  <c r="BS425" i="2"/>
  <c r="CE425" i="2"/>
  <c r="BM427" i="2"/>
  <c r="BP432" i="2"/>
  <c r="CB432" i="2"/>
  <c r="BP488" i="2"/>
  <c r="CB488" i="2"/>
  <c r="BP496" i="2"/>
  <c r="CB496" i="2"/>
  <c r="BS501" i="2"/>
  <c r="BJ503" i="2"/>
  <c r="BP504" i="2"/>
  <c r="CB504" i="2"/>
  <c r="BP508" i="2"/>
  <c r="CB508" i="2"/>
  <c r="BJ563" i="2"/>
  <c r="BJ575" i="2"/>
  <c r="BU575" i="2" s="1"/>
  <c r="BP576" i="2"/>
  <c r="CB576" i="2"/>
  <c r="BS581" i="2"/>
  <c r="CE581" i="2"/>
  <c r="BM587" i="2"/>
  <c r="BY587" i="2"/>
  <c r="BJ455" i="2"/>
  <c r="BR455" i="2" s="1"/>
  <c r="BQ456" i="2"/>
  <c r="BJ459" i="2"/>
  <c r="BL459" i="2" s="1"/>
  <c r="BJ461" i="2"/>
  <c r="BJ467" i="2"/>
  <c r="BJ473" i="2"/>
  <c r="BL473" i="2" s="1"/>
  <c r="BJ479" i="2"/>
  <c r="BN479" i="2" s="1"/>
  <c r="BJ485" i="2"/>
  <c r="BU485" i="2" s="1"/>
  <c r="BQ488" i="2"/>
  <c r="CC488" i="2"/>
  <c r="BJ491" i="2"/>
  <c r="BN491" i="2" s="1"/>
  <c r="BQ496" i="2"/>
  <c r="CC496" i="2"/>
  <c r="BJ499" i="2"/>
  <c r="CB499" i="2" s="1"/>
  <c r="BQ504" i="2"/>
  <c r="CC504" i="2"/>
  <c r="BQ508" i="2"/>
  <c r="CC508" i="2"/>
  <c r="BJ511" i="2"/>
  <c r="BJ517" i="2"/>
  <c r="BT517" i="2" s="1"/>
  <c r="BJ523" i="2"/>
  <c r="BJ535" i="2"/>
  <c r="BJ539" i="2"/>
  <c r="BV539" i="2" s="1"/>
  <c r="BJ548" i="2"/>
  <c r="BU548" i="2" s="1"/>
  <c r="BJ561" i="2"/>
  <c r="BU561" i="2" s="1"/>
  <c r="BZ575" i="2"/>
  <c r="BQ576" i="2"/>
  <c r="CC576" i="2"/>
  <c r="BJ577" i="2"/>
  <c r="BU577" i="2" s="1"/>
  <c r="BT581" i="2"/>
  <c r="BN587" i="2"/>
  <c r="BZ587" i="2"/>
  <c r="BJ589" i="2"/>
  <c r="BW589" i="2" s="1"/>
  <c r="BJ601" i="2"/>
  <c r="BT601" i="2" s="1"/>
  <c r="BJ607" i="2"/>
  <c r="BJ613" i="2"/>
  <c r="BJ619" i="2"/>
  <c r="BY619" i="2" s="1"/>
  <c r="BJ625" i="2"/>
  <c r="BN635" i="2"/>
  <c r="BZ635" i="2"/>
  <c r="BJ637" i="2"/>
  <c r="BZ647" i="2"/>
  <c r="BJ649" i="2"/>
  <c r="BJ655" i="2"/>
  <c r="BN659" i="2"/>
  <c r="BZ659" i="2"/>
  <c r="BR488" i="2"/>
  <c r="CD488" i="2"/>
  <c r="CA491" i="2"/>
  <c r="BR496" i="2"/>
  <c r="CD496" i="2"/>
  <c r="BJ502" i="2"/>
  <c r="BW502" i="2" s="1"/>
  <c r="BR504" i="2"/>
  <c r="CD504" i="2"/>
  <c r="BR508" i="2"/>
  <c r="CD508" i="2"/>
  <c r="CA515" i="2"/>
  <c r="BJ550" i="2"/>
  <c r="BO550" i="2" s="1"/>
  <c r="BR576" i="2"/>
  <c r="CD576" i="2"/>
  <c r="BU581" i="2"/>
  <c r="BO587" i="2"/>
  <c r="CA587" i="2"/>
  <c r="BO599" i="2"/>
  <c r="BJ262" i="2"/>
  <c r="BP263" i="2"/>
  <c r="CB263" i="2"/>
  <c r="BP267" i="2"/>
  <c r="CB267" i="2"/>
  <c r="BV281" i="2"/>
  <c r="BP283" i="2"/>
  <c r="CB283" i="2"/>
  <c r="BV285" i="2"/>
  <c r="BP287" i="2"/>
  <c r="CB287" i="2"/>
  <c r="BV293" i="2"/>
  <c r="BJ302" i="2"/>
  <c r="BV305" i="2"/>
  <c r="BV309" i="2"/>
  <c r="BJ310" i="2"/>
  <c r="BZ310" i="2" s="1"/>
  <c r="BV313" i="2"/>
  <c r="BJ322" i="2"/>
  <c r="BS324" i="2"/>
  <c r="CE324" i="2"/>
  <c r="BP331" i="2"/>
  <c r="CB331" i="2"/>
  <c r="BV333" i="2"/>
  <c r="BJ334" i="2"/>
  <c r="BW334" i="2" s="1"/>
  <c r="BP339" i="2"/>
  <c r="CB339" i="2"/>
  <c r="BJ346" i="2"/>
  <c r="BZ346" i="2" s="1"/>
  <c r="BS348" i="2"/>
  <c r="CE348" i="2"/>
  <c r="BP351" i="2"/>
  <c r="CB351" i="2"/>
  <c r="BP355" i="2"/>
  <c r="CB355" i="2"/>
  <c r="BJ358" i="2"/>
  <c r="BP363" i="2"/>
  <c r="BV365" i="2"/>
  <c r="BP367" i="2"/>
  <c r="BS368" i="2"/>
  <c r="CE368" i="2"/>
  <c r="BJ370" i="2"/>
  <c r="CA370" i="2" s="1"/>
  <c r="BS372" i="2"/>
  <c r="CE372" i="2"/>
  <c r="BJ382" i="2"/>
  <c r="BP387" i="2"/>
  <c r="CB387" i="2"/>
  <c r="BV389" i="2"/>
  <c r="BJ394" i="2"/>
  <c r="CB394" i="2" s="1"/>
  <c r="BS396" i="2"/>
  <c r="CE396" i="2"/>
  <c r="CE400" i="2"/>
  <c r="BV401" i="2"/>
  <c r="BJ406" i="2"/>
  <c r="CB415" i="2"/>
  <c r="BJ418" i="2"/>
  <c r="BP419" i="2"/>
  <c r="CB419" i="2"/>
  <c r="BS420" i="2"/>
  <c r="CE420" i="2"/>
  <c r="BP423" i="2"/>
  <c r="BS424" i="2"/>
  <c r="CE424" i="2"/>
  <c r="BV425" i="2"/>
  <c r="BJ430" i="2"/>
  <c r="BM430" i="2" s="1"/>
  <c r="BP431" i="2"/>
  <c r="CB431" i="2"/>
  <c r="BS432" i="2"/>
  <c r="CE432" i="2"/>
  <c r="BN134" i="2"/>
  <c r="BZ134" i="2"/>
  <c r="BQ135" i="2"/>
  <c r="CC135" i="2"/>
  <c r="BT136" i="2"/>
  <c r="BW141" i="2"/>
  <c r="BZ142" i="2"/>
  <c r="BQ143" i="2"/>
  <c r="CC143" i="2"/>
  <c r="BN146" i="2"/>
  <c r="BZ146" i="2"/>
  <c r="BJ148" i="2"/>
  <c r="BT148" i="2" s="1"/>
  <c r="BW149" i="2"/>
  <c r="BJ154" i="2"/>
  <c r="BQ155" i="2"/>
  <c r="BW161" i="2"/>
  <c r="BZ170" i="2"/>
  <c r="BQ171" i="2"/>
  <c r="CC171" i="2"/>
  <c r="BW173" i="2"/>
  <c r="BQ179" i="2"/>
  <c r="CC179" i="2"/>
  <c r="BQ183" i="2"/>
  <c r="BT184" i="2"/>
  <c r="BN190" i="2"/>
  <c r="BZ190" i="2"/>
  <c r="BN194" i="2"/>
  <c r="BZ194" i="2"/>
  <c r="BJ196" i="2"/>
  <c r="BT196" i="2" s="1"/>
  <c r="BW201" i="2"/>
  <c r="BJ202" i="2"/>
  <c r="BZ202" i="2" s="1"/>
  <c r="BQ215" i="2"/>
  <c r="CC215" i="2"/>
  <c r="BT224" i="2"/>
  <c r="BN230" i="2"/>
  <c r="BZ230" i="2"/>
  <c r="BQ231" i="2"/>
  <c r="CC231" i="2"/>
  <c r="BW233" i="2"/>
  <c r="BW237" i="2"/>
  <c r="BQ239" i="2"/>
  <c r="CC239" i="2"/>
  <c r="BQ243" i="2"/>
  <c r="CC243" i="2"/>
  <c r="BQ251" i="2"/>
  <c r="CC251" i="2"/>
  <c r="BT256" i="2"/>
  <c r="BW257" i="2"/>
  <c r="BQ267" i="2"/>
  <c r="CC267" i="2"/>
  <c r="BQ283" i="2"/>
  <c r="CC283" i="2"/>
  <c r="BW285" i="2"/>
  <c r="BQ287" i="2"/>
  <c r="CC287" i="2"/>
  <c r="BQ291" i="2"/>
  <c r="CC291" i="2"/>
  <c r="BW293" i="2"/>
  <c r="BW309" i="2"/>
  <c r="BT312" i="2"/>
  <c r="BW313" i="2"/>
  <c r="CC315" i="2"/>
  <c r="BW317" i="2"/>
  <c r="BT324" i="2"/>
  <c r="CC327" i="2"/>
  <c r="BQ331" i="2"/>
  <c r="CC331" i="2"/>
  <c r="BJ381" i="2"/>
  <c r="BJ385" i="2"/>
  <c r="BR387" i="2"/>
  <c r="CD387" i="2"/>
  <c r="BL389" i="2"/>
  <c r="BX389" i="2"/>
  <c r="BJ393" i="2"/>
  <c r="BL393" i="2" s="1"/>
  <c r="BU396" i="2"/>
  <c r="BU400" i="2"/>
  <c r="BL401" i="2"/>
  <c r="BX401" i="2"/>
  <c r="BR403" i="2"/>
  <c r="BJ405" i="2"/>
  <c r="BX405" i="2" s="1"/>
  <c r="BJ409" i="2"/>
  <c r="BU416" i="2"/>
  <c r="BJ417" i="2"/>
  <c r="BW417" i="2" s="1"/>
  <c r="BR419" i="2"/>
  <c r="BU424" i="2"/>
  <c r="BL425" i="2"/>
  <c r="BX425" i="2"/>
  <c r="BJ429" i="2"/>
  <c r="BX429" i="2" s="1"/>
  <c r="BR431" i="2"/>
  <c r="CD431" i="2"/>
  <c r="BU432" i="2"/>
  <c r="BJ433" i="2"/>
  <c r="BJ441" i="2"/>
  <c r="BL441" i="2" s="1"/>
  <c r="BU444" i="2"/>
  <c r="BJ453" i="2"/>
  <c r="BJ465" i="2"/>
  <c r="BW465" i="2" s="1"/>
  <c r="BU472" i="2"/>
  <c r="BJ477" i="2"/>
  <c r="BU477" i="2" s="1"/>
  <c r="BU488" i="2"/>
  <c r="BJ489" i="2"/>
  <c r="BU496" i="2"/>
  <c r="BO502" i="2"/>
  <c r="CA502" i="2"/>
  <c r="BU504" i="2"/>
  <c r="BU508" i="2"/>
  <c r="BJ513" i="2"/>
  <c r="BM513" i="2" s="1"/>
  <c r="BJ521" i="2"/>
  <c r="BX521" i="2" s="1"/>
  <c r="CE23" i="2"/>
  <c r="BY25" i="2"/>
  <c r="BV32" i="2"/>
  <c r="BS35" i="2"/>
  <c r="CE35" i="2"/>
  <c r="BS39" i="2"/>
  <c r="BV40" i="2"/>
  <c r="BM41" i="2"/>
  <c r="BY41" i="2"/>
  <c r="CB42" i="2"/>
  <c r="BS43" i="2"/>
  <c r="BV44" i="2"/>
  <c r="BM45" i="2"/>
  <c r="BP46" i="2"/>
  <c r="BS47" i="2"/>
  <c r="CE47" i="2"/>
  <c r="BS51" i="2"/>
  <c r="CE51" i="2"/>
  <c r="BV52" i="2"/>
  <c r="BY53" i="2"/>
  <c r="BV56" i="2"/>
  <c r="BM57" i="2"/>
  <c r="BY57" i="2"/>
  <c r="BP58" i="2"/>
  <c r="CB58" i="2"/>
  <c r="BS59" i="2"/>
  <c r="BV64" i="2"/>
  <c r="BM65" i="2"/>
  <c r="BY65" i="2"/>
  <c r="BS67" i="2"/>
  <c r="BV68" i="2"/>
  <c r="BS71" i="2"/>
  <c r="CE71" i="2"/>
  <c r="BP74" i="2"/>
  <c r="CB74" i="2"/>
  <c r="BV76" i="2"/>
  <c r="BS83" i="2"/>
  <c r="CE83" i="2"/>
  <c r="BM85" i="2"/>
  <c r="BY85" i="2"/>
  <c r="BV88" i="2"/>
  <c r="BM89" i="2"/>
  <c r="BY89" i="2"/>
  <c r="BS91" i="2"/>
  <c r="CE91" i="2"/>
  <c r="BV92" i="2"/>
  <c r="BP94" i="2"/>
  <c r="CB94" i="2"/>
  <c r="BS95" i="2"/>
  <c r="CE95" i="2"/>
  <c r="BM101" i="2"/>
  <c r="BY101" i="2"/>
  <c r="BM105" i="2"/>
  <c r="BS107" i="2"/>
  <c r="CE107" i="2"/>
  <c r="CE111" i="2"/>
  <c r="BV112" i="2"/>
  <c r="CB118" i="2"/>
  <c r="BP122" i="2"/>
  <c r="BJ130" i="2"/>
  <c r="BU130" i="2" s="1"/>
  <c r="BP134" i="2"/>
  <c r="CB134" i="2"/>
  <c r="BS135" i="2"/>
  <c r="CE135" i="2"/>
  <c r="BV136" i="2"/>
  <c r="BM141" i="2"/>
  <c r="BY141" i="2"/>
  <c r="BS143" i="2"/>
  <c r="CE143" i="2"/>
  <c r="BP146" i="2"/>
  <c r="CB146" i="2"/>
  <c r="BM149" i="2"/>
  <c r="BY149" i="2"/>
  <c r="BM153" i="2"/>
  <c r="BY153" i="2"/>
  <c r="BP158" i="2"/>
  <c r="CB158" i="2"/>
  <c r="BS159" i="2"/>
  <c r="CE159" i="2"/>
  <c r="BM161" i="2"/>
  <c r="BY161" i="2"/>
  <c r="BS167" i="2"/>
  <c r="BM173" i="2"/>
  <c r="BY173" i="2"/>
  <c r="BY177" i="2"/>
  <c r="BJ178" i="2"/>
  <c r="BS179" i="2"/>
  <c r="CE179" i="2"/>
  <c r="BP182" i="2"/>
  <c r="CB182" i="2"/>
  <c r="BV184" i="2"/>
  <c r="BM185" i="2"/>
  <c r="BY185" i="2"/>
  <c r="BP190" i="2"/>
  <c r="CB190" i="2"/>
  <c r="BP194" i="2"/>
  <c r="CB194" i="2"/>
  <c r="BM201" i="2"/>
  <c r="CE207" i="2"/>
  <c r="BV208" i="2"/>
  <c r="BM209" i="2"/>
  <c r="BY209" i="2"/>
  <c r="BM213" i="2"/>
  <c r="BY213" i="2"/>
  <c r="BS215" i="2"/>
  <c r="CE215" i="2"/>
  <c r="BS219" i="2"/>
  <c r="BV224" i="2"/>
  <c r="BM225" i="2"/>
  <c r="BY225" i="2"/>
  <c r="BS231" i="2"/>
  <c r="CE231" i="2"/>
  <c r="BM233" i="2"/>
  <c r="BY233" i="2"/>
  <c r="BM237" i="2"/>
  <c r="BY237" i="2"/>
  <c r="BS239" i="2"/>
  <c r="CE239" i="2"/>
  <c r="BS243" i="2"/>
  <c r="CE243" i="2"/>
  <c r="BV244" i="2"/>
  <c r="BS251" i="2"/>
  <c r="CE251" i="2"/>
  <c r="BV256" i="2"/>
  <c r="BM261" i="2"/>
  <c r="BY261" i="2"/>
  <c r="BS263" i="2"/>
  <c r="CE263" i="2"/>
  <c r="BS267" i="2"/>
  <c r="CE267" i="2"/>
  <c r="BU695" i="2"/>
  <c r="BJ700" i="2"/>
  <c r="BU707" i="2"/>
  <c r="BJ712" i="2"/>
  <c r="BQ712" i="2" s="1"/>
  <c r="BU719" i="2"/>
  <c r="BJ724" i="2"/>
  <c r="CE724" i="2" s="1"/>
  <c r="BU731" i="2"/>
  <c r="BL732" i="2"/>
  <c r="BX732" i="2"/>
  <c r="BJ736" i="2"/>
  <c r="BJ748" i="2"/>
  <c r="BR748" i="2" s="1"/>
  <c r="BU755" i="2"/>
  <c r="BJ760" i="2"/>
  <c r="BO760" i="2" s="1"/>
  <c r="BU767" i="2"/>
  <c r="BJ772" i="2"/>
  <c r="BR772" i="2" s="1"/>
  <c r="BJ784" i="2"/>
  <c r="BJ796" i="2"/>
  <c r="BX796" i="2" s="1"/>
  <c r="BJ804" i="2"/>
  <c r="BJ810" i="2"/>
  <c r="BW810" i="2" s="1"/>
  <c r="BY696" i="2"/>
  <c r="BJ705" i="2"/>
  <c r="BL705" i="2" s="1"/>
  <c r="BV707" i="2"/>
  <c r="BJ717" i="2"/>
  <c r="BW717" i="2" s="1"/>
  <c r="BV719" i="2"/>
  <c r="BJ729" i="2"/>
  <c r="CB729" i="2" s="1"/>
  <c r="BM732" i="2"/>
  <c r="BY732" i="2"/>
  <c r="BJ741" i="2"/>
  <c r="BU741" i="2" s="1"/>
  <c r="BJ753" i="2"/>
  <c r="BP753" i="2" s="1"/>
  <c r="BV755" i="2"/>
  <c r="BJ765" i="2"/>
  <c r="BU765" i="2" s="1"/>
  <c r="BV767" i="2"/>
  <c r="BM768" i="2"/>
  <c r="BJ777" i="2"/>
  <c r="BM780" i="2"/>
  <c r="BJ789" i="2"/>
  <c r="BM796" i="2"/>
  <c r="BW855" i="2"/>
  <c r="BJ858" i="2"/>
  <c r="BR858" i="2" s="1"/>
  <c r="BW867" i="2"/>
  <c r="BJ870" i="2"/>
  <c r="BL870" i="2" s="1"/>
  <c r="BJ878" i="2"/>
  <c r="BY878" i="2" s="1"/>
  <c r="BJ894" i="2"/>
  <c r="BT894" i="2" s="1"/>
  <c r="BJ926" i="2"/>
  <c r="BL599" i="2"/>
  <c r="BX599" i="2"/>
  <c r="BJ615" i="2"/>
  <c r="BJ620" i="2"/>
  <c r="BR620" i="2" s="1"/>
  <c r="BL635" i="2"/>
  <c r="BX635" i="2"/>
  <c r="BR637" i="2"/>
  <c r="CD645" i="2"/>
  <c r="BL647" i="2"/>
  <c r="BX647" i="2"/>
  <c r="BL671" i="2"/>
  <c r="BX671" i="2"/>
  <c r="BO672" i="2"/>
  <c r="CA672" i="2"/>
  <c r="BJ675" i="2"/>
  <c r="BY675" i="2" s="1"/>
  <c r="BO676" i="2"/>
  <c r="CA676" i="2"/>
  <c r="BJ680" i="2"/>
  <c r="BV680" i="2" s="1"/>
  <c r="CA684" i="2"/>
  <c r="BJ687" i="2"/>
  <c r="BJ692" i="2"/>
  <c r="BQ692" i="2" s="1"/>
  <c r="BL695" i="2"/>
  <c r="BX695" i="2"/>
  <c r="BO696" i="2"/>
  <c r="CA696" i="2"/>
  <c r="BJ699" i="2"/>
  <c r="BZ699" i="2" s="1"/>
  <c r="BJ704" i="2"/>
  <c r="BM704" i="2" s="1"/>
  <c r="CD705" i="2"/>
  <c r="BL707" i="2"/>
  <c r="BX707" i="2"/>
  <c r="BJ711" i="2"/>
  <c r="BL711" i="2" s="1"/>
  <c r="BJ716" i="2"/>
  <c r="BT716" i="2" s="1"/>
  <c r="BL719" i="2"/>
  <c r="BX719" i="2"/>
  <c r="BJ723" i="2"/>
  <c r="BJ728" i="2"/>
  <c r="BX731" i="2"/>
  <c r="BO732" i="2"/>
  <c r="CA732" i="2"/>
  <c r="BJ735" i="2"/>
  <c r="BL735" i="2" s="1"/>
  <c r="BJ740" i="2"/>
  <c r="CC740" i="2" s="1"/>
  <c r="BJ747" i="2"/>
  <c r="BJ752" i="2"/>
  <c r="BT752" i="2" s="1"/>
  <c r="BL755" i="2"/>
  <c r="BX755" i="2"/>
  <c r="BJ759" i="2"/>
  <c r="BJ764" i="2"/>
  <c r="CD764" i="2" s="1"/>
  <c r="BL767" i="2"/>
  <c r="BX767" i="2"/>
  <c r="BJ771" i="2"/>
  <c r="BL771" i="2" s="1"/>
  <c r="BJ776" i="2"/>
  <c r="BR776" i="2" s="1"/>
  <c r="BL779" i="2"/>
  <c r="BX779" i="2"/>
  <c r="BM599" i="2"/>
  <c r="BY599" i="2"/>
  <c r="BS621" i="2"/>
  <c r="CE621" i="2"/>
  <c r="BM635" i="2"/>
  <c r="BY635" i="2"/>
  <c r="BS645" i="2"/>
  <c r="CE645" i="2"/>
  <c r="BM647" i="2"/>
  <c r="BM659" i="2"/>
  <c r="BM671" i="2"/>
  <c r="BY671" i="2"/>
  <c r="BP672" i="2"/>
  <c r="CB672" i="2"/>
  <c r="BP676" i="2"/>
  <c r="CB676" i="2"/>
  <c r="BY683" i="2"/>
  <c r="BM695" i="2"/>
  <c r="BY695" i="2"/>
  <c r="CB696" i="2"/>
  <c r="BY699" i="2"/>
  <c r="CE705" i="2"/>
  <c r="BM707" i="2"/>
  <c r="BY707" i="2"/>
  <c r="BM719" i="2"/>
  <c r="BY719" i="2"/>
  <c r="BM731" i="2"/>
  <c r="BY731" i="2"/>
  <c r="CB732" i="2"/>
  <c r="CE741" i="2"/>
  <c r="BM755" i="2"/>
  <c r="BY755" i="2"/>
  <c r="BP756" i="2"/>
  <c r="CB756" i="2"/>
  <c r="BM767" i="2"/>
  <c r="BY767" i="2"/>
  <c r="BP768" i="2"/>
  <c r="CB768" i="2"/>
  <c r="BM779" i="2"/>
  <c r="BJ661" i="2"/>
  <c r="BU661" i="2" s="1"/>
  <c r="BJ667" i="2"/>
  <c r="BN667" i="2" s="1"/>
  <c r="BN671" i="2"/>
  <c r="BZ671" i="2"/>
  <c r="BQ672" i="2"/>
  <c r="CC672" i="2"/>
  <c r="BJ673" i="2"/>
  <c r="BT673" i="2" s="1"/>
  <c r="CC676" i="2"/>
  <c r="BJ679" i="2"/>
  <c r="BT681" i="2"/>
  <c r="BJ685" i="2"/>
  <c r="BT685" i="2" s="1"/>
  <c r="BJ691" i="2"/>
  <c r="CB691" i="2" s="1"/>
  <c r="BN695" i="2"/>
  <c r="BZ695" i="2"/>
  <c r="BQ696" i="2"/>
  <c r="CC696" i="2"/>
  <c r="BJ697" i="2"/>
  <c r="BT697" i="2" s="1"/>
  <c r="BJ703" i="2"/>
  <c r="BN707" i="2"/>
  <c r="BZ707" i="2"/>
  <c r="BJ709" i="2"/>
  <c r="BJ715" i="2"/>
  <c r="BN715" i="2" s="1"/>
  <c r="CC716" i="2"/>
  <c r="BN719" i="2"/>
  <c r="BZ719" i="2"/>
  <c r="BJ721" i="2"/>
  <c r="BJ727" i="2"/>
  <c r="BJ733" i="2"/>
  <c r="BR733" i="2" s="1"/>
  <c r="BJ739" i="2"/>
  <c r="BZ739" i="2" s="1"/>
  <c r="BZ743" i="2"/>
  <c r="BJ745" i="2"/>
  <c r="BT745" i="2" s="1"/>
  <c r="BJ751" i="2"/>
  <c r="BN751" i="2" s="1"/>
  <c r="BN755" i="2"/>
  <c r="BZ755" i="2"/>
  <c r="BJ757" i="2"/>
  <c r="BJ763" i="2"/>
  <c r="BN767" i="2"/>
  <c r="BZ767" i="2"/>
  <c r="CC768" i="2"/>
  <c r="BJ769" i="2"/>
  <c r="BJ775" i="2"/>
  <c r="BN779" i="2"/>
  <c r="BZ779" i="2"/>
  <c r="BJ781" i="2"/>
  <c r="BJ787" i="2"/>
  <c r="CA787" i="2" s="1"/>
  <c r="BN855" i="2"/>
  <c r="BZ855" i="2"/>
  <c r="BN867" i="2"/>
  <c r="BZ867" i="2"/>
  <c r="BJ626" i="2"/>
  <c r="BO635" i="2"/>
  <c r="CA635" i="2"/>
  <c r="BU645" i="2"/>
  <c r="BJ646" i="2"/>
  <c r="BJ650" i="2"/>
  <c r="CA659" i="2"/>
  <c r="BJ662" i="2"/>
  <c r="CA662" i="2" s="1"/>
  <c r="BJ670" i="2"/>
  <c r="BN670" i="2" s="1"/>
  <c r="BO671" i="2"/>
  <c r="CA671" i="2"/>
  <c r="CD672" i="2"/>
  <c r="BU673" i="2"/>
  <c r="BJ674" i="2"/>
  <c r="BJ682" i="2"/>
  <c r="CA682" i="2" s="1"/>
  <c r="BJ686" i="2"/>
  <c r="BJ694" i="2"/>
  <c r="BV694" i="2" s="1"/>
  <c r="BO695" i="2"/>
  <c r="CA695" i="2"/>
  <c r="BR696" i="2"/>
  <c r="CD696" i="2"/>
  <c r="BJ698" i="2"/>
  <c r="BJ706" i="2"/>
  <c r="BR706" i="2" s="1"/>
  <c r="BO707" i="2"/>
  <c r="CA707" i="2"/>
  <c r="BJ710" i="2"/>
  <c r="BY710" i="2" s="1"/>
  <c r="BJ718" i="2"/>
  <c r="BR718" i="2" s="1"/>
  <c r="BO719" i="2"/>
  <c r="CA719" i="2"/>
  <c r="BR720" i="2"/>
  <c r="BJ722" i="2"/>
  <c r="BL722" i="2" s="1"/>
  <c r="BR728" i="2"/>
  <c r="BJ730" i="2"/>
  <c r="BO730" i="2" s="1"/>
  <c r="BO731" i="2"/>
  <c r="CA731" i="2"/>
  <c r="BJ734" i="2"/>
  <c r="BY734" i="2" s="1"/>
  <c r="BJ742" i="2"/>
  <c r="BL742" i="2" s="1"/>
  <c r="BJ746" i="2"/>
  <c r="CB746" i="2" s="1"/>
  <c r="BJ754" i="2"/>
  <c r="BZ754" i="2" s="1"/>
  <c r="BO755" i="2"/>
  <c r="CA755" i="2"/>
  <c r="BR756" i="2"/>
  <c r="BJ758" i="2"/>
  <c r="BL758" i="2" s="1"/>
  <c r="BJ766" i="2"/>
  <c r="BO767" i="2"/>
  <c r="CA767" i="2"/>
  <c r="CD768" i="2"/>
  <c r="BJ770" i="2"/>
  <c r="BJ778" i="2"/>
  <c r="BV778" i="2" s="1"/>
  <c r="BO779" i="2"/>
  <c r="CA779" i="2"/>
  <c r="BR780" i="2"/>
  <c r="BJ782" i="2"/>
  <c r="BL782" i="2" s="1"/>
  <c r="BJ790" i="2"/>
  <c r="BL790" i="2" s="1"/>
  <c r="BR796" i="2"/>
  <c r="CD796" i="2"/>
  <c r="BP439" i="2"/>
  <c r="CB439" i="2"/>
  <c r="BS440" i="2"/>
  <c r="CE440" i="2"/>
  <c r="BV441" i="2"/>
  <c r="BJ442" i="2"/>
  <c r="BS444" i="2"/>
  <c r="CE444" i="2"/>
  <c r="BJ454" i="2"/>
  <c r="CB455" i="2"/>
  <c r="BP459" i="2"/>
  <c r="CB459" i="2"/>
  <c r="BP463" i="2"/>
  <c r="CB463" i="2"/>
  <c r="BJ466" i="2"/>
  <c r="BS468" i="2"/>
  <c r="CE468" i="2"/>
  <c r="BS472" i="2"/>
  <c r="CE472" i="2"/>
  <c r="BJ478" i="2"/>
  <c r="BM478" i="2" s="1"/>
  <c r="BS480" i="2"/>
  <c r="BP487" i="2"/>
  <c r="BS488" i="2"/>
  <c r="CE488" i="2"/>
  <c r="BJ490" i="2"/>
  <c r="CB491" i="2"/>
  <c r="BS496" i="2"/>
  <c r="CE496" i="2"/>
  <c r="BJ498" i="2"/>
  <c r="BN498" i="2" s="1"/>
  <c r="BV501" i="2"/>
  <c r="BM502" i="2"/>
  <c r="BY502" i="2"/>
  <c r="BS504" i="2"/>
  <c r="CE504" i="2"/>
  <c r="BS508" i="2"/>
  <c r="CE508" i="2"/>
  <c r="BP515" i="2"/>
  <c r="CB515" i="2"/>
  <c r="BJ522" i="2"/>
  <c r="BZ522" i="2" s="1"/>
  <c r="BP527" i="2"/>
  <c r="CB527" i="2"/>
  <c r="BP535" i="2"/>
  <c r="CB535" i="2"/>
  <c r="CB539" i="2"/>
  <c r="BJ547" i="2"/>
  <c r="BP547" i="2" s="1"/>
  <c r="BJ558" i="2"/>
  <c r="BJ559" i="2"/>
  <c r="BP559" i="2" s="1"/>
  <c r="BV561" i="2"/>
  <c r="BJ570" i="2"/>
  <c r="CE570" i="2" s="1"/>
  <c r="BP575" i="2"/>
  <c r="CB575" i="2"/>
  <c r="BS576" i="2"/>
  <c r="CE576" i="2"/>
  <c r="BV581" i="2"/>
  <c r="CC335" i="2"/>
  <c r="BT336" i="2"/>
  <c r="BQ339" i="2"/>
  <c r="CC339" i="2"/>
  <c r="BW341" i="2"/>
  <c r="BQ343" i="2"/>
  <c r="CC343" i="2"/>
  <c r="BW345" i="2"/>
  <c r="BT348" i="2"/>
  <c r="BQ351" i="2"/>
  <c r="CC351" i="2"/>
  <c r="BQ355" i="2"/>
  <c r="CC355" i="2"/>
  <c r="BQ359" i="2"/>
  <c r="BQ363" i="2"/>
  <c r="CC363" i="2"/>
  <c r="BW365" i="2"/>
  <c r="BT368" i="2"/>
  <c r="BQ375" i="2"/>
  <c r="CC375" i="2"/>
  <c r="BQ387" i="2"/>
  <c r="CC387" i="2"/>
  <c r="BW389" i="2"/>
  <c r="BT396" i="2"/>
  <c r="BT400" i="2"/>
  <c r="BW401" i="2"/>
  <c r="BQ403" i="2"/>
  <c r="CC403" i="2"/>
  <c r="BW409" i="2"/>
  <c r="BW413" i="2"/>
  <c r="BT416" i="2"/>
  <c r="CC419" i="2"/>
  <c r="BT420" i="2"/>
  <c r="BT424" i="2"/>
  <c r="BW425" i="2"/>
  <c r="BW429" i="2"/>
  <c r="BN430" i="2"/>
  <c r="BZ430" i="2"/>
  <c r="BQ431" i="2"/>
  <c r="CC431" i="2"/>
  <c r="BT432" i="2"/>
  <c r="BW437" i="2"/>
  <c r="CC439" i="2"/>
  <c r="BT444" i="2"/>
  <c r="BN454" i="2"/>
  <c r="BQ455" i="2"/>
  <c r="CC455" i="2"/>
  <c r="BQ459" i="2"/>
  <c r="CC459" i="2"/>
  <c r="BQ463" i="2"/>
  <c r="CC463" i="2"/>
  <c r="BT468" i="2"/>
  <c r="BT472" i="2"/>
  <c r="BQ479" i="2"/>
  <c r="BT480" i="2"/>
  <c r="BT488" i="2"/>
  <c r="BQ491" i="2"/>
  <c r="CC491" i="2"/>
  <c r="BT496" i="2"/>
  <c r="BQ499" i="2"/>
  <c r="CC499" i="2"/>
  <c r="BW501" i="2"/>
  <c r="BN502" i="2"/>
  <c r="BZ502" i="2"/>
  <c r="BQ503" i="2"/>
  <c r="CC503" i="2"/>
  <c r="BT504" i="2"/>
  <c r="BT508" i="2"/>
  <c r="BJ510" i="2"/>
  <c r="BT512" i="2"/>
  <c r="BQ515" i="2"/>
  <c r="CC515" i="2"/>
  <c r="BJ516" i="2"/>
  <c r="BV516" i="2" s="1"/>
  <c r="BW517" i="2"/>
  <c r="BW521" i="2"/>
  <c r="BJ524" i="2"/>
  <c r="BV524" i="2" s="1"/>
  <c r="BQ527" i="2"/>
  <c r="CC527" i="2"/>
  <c r="BJ534" i="2"/>
  <c r="BT536" i="2"/>
  <c r="BQ539" i="2"/>
  <c r="CC539" i="2"/>
  <c r="BJ540" i="2"/>
  <c r="CD527" i="2"/>
  <c r="BJ529" i="2"/>
  <c r="BL529" i="2" s="1"/>
  <c r="BJ533" i="2"/>
  <c r="CC533" i="2" s="1"/>
  <c r="BU536" i="2"/>
  <c r="BJ537" i="2"/>
  <c r="BX537" i="2" s="1"/>
  <c r="BR539" i="2"/>
  <c r="BJ541" i="2"/>
  <c r="BL541" i="2" s="1"/>
  <c r="BJ545" i="2"/>
  <c r="BO545" i="2" s="1"/>
  <c r="CD547" i="2"/>
  <c r="BJ549" i="2"/>
  <c r="BX549" i="2" s="1"/>
  <c r="BJ553" i="2"/>
  <c r="BJ557" i="2"/>
  <c r="BQ557" i="2" s="1"/>
  <c r="CA558" i="2"/>
  <c r="BL561" i="2"/>
  <c r="BX561" i="2"/>
  <c r="BR563" i="2"/>
  <c r="BJ565" i="2"/>
  <c r="BM565" i="2" s="1"/>
  <c r="BJ569" i="2"/>
  <c r="BO569" i="2" s="1"/>
  <c r="BJ573" i="2"/>
  <c r="BU573" i="2" s="1"/>
  <c r="BR575" i="2"/>
  <c r="BU576" i="2"/>
  <c r="BX577" i="2"/>
  <c r="BL581" i="2"/>
  <c r="BX581" i="2"/>
  <c r="BU584" i="2"/>
  <c r="BJ585" i="2"/>
  <c r="BL585" i="2" s="1"/>
  <c r="BR587" i="2"/>
  <c r="CD587" i="2"/>
  <c r="BR591" i="2"/>
  <c r="CD591" i="2"/>
  <c r="BR599" i="2"/>
  <c r="BL601" i="2"/>
  <c r="BX601" i="2"/>
  <c r="BR607" i="2"/>
  <c r="CD607" i="2"/>
  <c r="BJ611" i="2"/>
  <c r="BJ617" i="2"/>
  <c r="BL617" i="2" s="1"/>
  <c r="BR619" i="2"/>
  <c r="CD619" i="2"/>
  <c r="BX621" i="2"/>
  <c r="BJ623" i="2"/>
  <c r="BR623" i="2" s="1"/>
  <c r="BJ629" i="2"/>
  <c r="CE629" i="2" s="1"/>
  <c r="BR635" i="2"/>
  <c r="CD635" i="2"/>
  <c r="BU636" i="2"/>
  <c r="BL637" i="2"/>
  <c r="BX637" i="2"/>
  <c r="BL645" i="2"/>
  <c r="BX645" i="2"/>
  <c r="BO650" i="2"/>
  <c r="CA650" i="2"/>
  <c r="BJ653" i="2"/>
  <c r="BR659" i="2"/>
  <c r="CD659" i="2"/>
  <c r="BJ665" i="2"/>
  <c r="BR671" i="2"/>
  <c r="CD671" i="2"/>
  <c r="BU672" i="2"/>
  <c r="BU676" i="2"/>
  <c r="BJ677" i="2"/>
  <c r="BL681" i="2"/>
  <c r="BX681" i="2"/>
  <c r="BO682" i="2"/>
  <c r="CD683" i="2"/>
  <c r="BU684" i="2"/>
  <c r="BO686" i="2"/>
  <c r="BU688" i="2"/>
  <c r="BJ689" i="2"/>
  <c r="BP689" i="2" s="1"/>
  <c r="BR695" i="2"/>
  <c r="CD695" i="2"/>
  <c r="BU696" i="2"/>
  <c r="BX697" i="2"/>
  <c r="BR699" i="2"/>
  <c r="BJ701" i="2"/>
  <c r="BV701" i="2" s="1"/>
  <c r="BU704" i="2"/>
  <c r="BR707" i="2"/>
  <c r="CD707" i="2"/>
  <c r="BJ713" i="2"/>
  <c r="BL713" i="2" s="1"/>
  <c r="BR719" i="2"/>
  <c r="CD719" i="2"/>
  <c r="BR723" i="2"/>
  <c r="CD723" i="2"/>
  <c r="BJ725" i="2"/>
  <c r="CB725" i="2" s="1"/>
  <c r="BY273" i="2"/>
  <c r="BS279" i="2"/>
  <c r="BM281" i="2"/>
  <c r="BY281" i="2"/>
  <c r="BS283" i="2"/>
  <c r="CE283" i="2"/>
  <c r="BM285" i="2"/>
  <c r="BY285" i="2"/>
  <c r="BS287" i="2"/>
  <c r="CE287" i="2"/>
  <c r="BM289" i="2"/>
  <c r="BS291" i="2"/>
  <c r="CE291" i="2"/>
  <c r="BM293" i="2"/>
  <c r="BY293" i="2"/>
  <c r="BY297" i="2"/>
  <c r="BM305" i="2"/>
  <c r="BY305" i="2"/>
  <c r="BM309" i="2"/>
  <c r="BY309" i="2"/>
  <c r="BV312" i="2"/>
  <c r="BM313" i="2"/>
  <c r="BY313" i="2"/>
  <c r="BS315" i="2"/>
  <c r="CE315" i="2"/>
  <c r="BM317" i="2"/>
  <c r="BY317" i="2"/>
  <c r="BM321" i="2"/>
  <c r="BY321" i="2"/>
  <c r="BS323" i="2"/>
  <c r="CE323" i="2"/>
  <c r="BV324" i="2"/>
  <c r="BS327" i="2"/>
  <c r="CE327" i="2"/>
  <c r="BM329" i="2"/>
  <c r="BS331" i="2"/>
  <c r="CE331" i="2"/>
  <c r="BS335" i="2"/>
  <c r="CE335" i="2"/>
  <c r="BV336" i="2"/>
  <c r="BY337" i="2"/>
  <c r="BS339" i="2"/>
  <c r="CE339" i="2"/>
  <c r="BM341" i="2"/>
  <c r="BS343" i="2"/>
  <c r="CE343" i="2"/>
  <c r="BM345" i="2"/>
  <c r="BY345" i="2"/>
  <c r="BS347" i="2"/>
  <c r="CE347" i="2"/>
  <c r="BV348" i="2"/>
  <c r="BS351" i="2"/>
  <c r="CE351" i="2"/>
  <c r="BV352" i="2"/>
  <c r="BM353" i="2"/>
  <c r="BS355" i="2"/>
  <c r="CE355" i="2"/>
  <c r="BP358" i="2"/>
  <c r="CB358" i="2"/>
  <c r="CE359" i="2"/>
  <c r="BV360" i="2"/>
  <c r="BS363" i="2"/>
  <c r="CE363" i="2"/>
  <c r="BM365" i="2"/>
  <c r="BY365" i="2"/>
  <c r="BS367" i="2"/>
  <c r="CE367" i="2"/>
  <c r="BV368" i="2"/>
  <c r="BM369" i="2"/>
  <c r="BY369" i="2"/>
  <c r="BP370" i="2"/>
  <c r="CB370" i="2"/>
  <c r="BS371" i="2"/>
  <c r="BS375" i="2"/>
  <c r="CE375" i="2"/>
  <c r="BV376" i="2"/>
  <c r="BY385" i="2"/>
  <c r="BS387" i="2"/>
  <c r="CE387" i="2"/>
  <c r="BM389" i="2"/>
  <c r="BY389" i="2"/>
  <c r="CE391" i="2"/>
  <c r="BV392" i="2"/>
  <c r="BP394" i="2"/>
  <c r="BS395" i="2"/>
  <c r="CE395" i="2"/>
  <c r="BV396" i="2"/>
  <c r="BV400" i="2"/>
  <c r="BM401" i="2"/>
  <c r="BY401" i="2"/>
  <c r="CE407" i="2"/>
  <c r="BY409" i="2"/>
  <c r="BM413" i="2"/>
  <c r="BY413" i="2"/>
  <c r="BS415" i="2"/>
  <c r="CE415" i="2"/>
  <c r="BV416" i="2"/>
  <c r="BS419" i="2"/>
  <c r="CE419" i="2"/>
  <c r="BV420" i="2"/>
  <c r="BS423" i="2"/>
  <c r="BV424" i="2"/>
  <c r="BM425" i="2"/>
  <c r="BY425" i="2"/>
  <c r="BM429" i="2"/>
  <c r="BY429" i="2"/>
  <c r="BP430" i="2"/>
  <c r="CB430" i="2"/>
  <c r="BS431" i="2"/>
  <c r="CE431" i="2"/>
  <c r="BV432" i="2"/>
  <c r="BM437" i="2"/>
  <c r="BY437" i="2"/>
  <c r="BS439" i="2"/>
  <c r="CE439" i="2"/>
  <c r="BV440" i="2"/>
  <c r="BM441" i="2"/>
  <c r="BY441" i="2"/>
  <c r="BV444" i="2"/>
  <c r="BM453" i="2"/>
  <c r="BY453" i="2"/>
  <c r="BP454" i="2"/>
  <c r="CB454" i="2"/>
  <c r="BJ818" i="2"/>
  <c r="BR822" i="2"/>
  <c r="BJ828" i="2"/>
  <c r="BJ840" i="2"/>
  <c r="BT840" i="2" s="1"/>
  <c r="BJ842" i="2"/>
  <c r="BJ854" i="2"/>
  <c r="CB854" i="2" s="1"/>
  <c r="BU855" i="2"/>
  <c r="BJ860" i="2"/>
  <c r="BT860" i="2" s="1"/>
  <c r="BU867" i="2"/>
  <c r="BJ902" i="2"/>
  <c r="BJ912" i="2"/>
  <c r="BR912" i="2" s="1"/>
  <c r="BJ914" i="2"/>
  <c r="BJ920" i="2"/>
  <c r="BJ924" i="2"/>
  <c r="BR926" i="2"/>
  <c r="BJ936" i="2"/>
  <c r="BU947" i="2"/>
  <c r="BJ960" i="2"/>
  <c r="BU960" i="2" s="1"/>
  <c r="BU967" i="2"/>
  <c r="BJ972" i="2"/>
  <c r="BV819" i="2"/>
  <c r="BS822" i="2"/>
  <c r="CE822" i="2"/>
  <c r="BV855" i="2"/>
  <c r="BJ866" i="2"/>
  <c r="BV867" i="2"/>
  <c r="BJ932" i="2"/>
  <c r="BQ932" i="2" s="1"/>
  <c r="BV939" i="2"/>
  <c r="BV947" i="2"/>
  <c r="BJ956" i="2"/>
  <c r="CA956" i="2" s="1"/>
  <c r="BJ978" i="2"/>
  <c r="BJ980" i="2"/>
  <c r="CB980" i="2" s="1"/>
  <c r="BJ990" i="2"/>
  <c r="BT990" i="2" s="1"/>
  <c r="BW1011" i="2"/>
  <c r="BJ1050" i="2"/>
  <c r="BW1051" i="2"/>
  <c r="BJ1062" i="2"/>
  <c r="BT1062" i="2" s="1"/>
  <c r="BW1071" i="2"/>
  <c r="BJ1102" i="2"/>
  <c r="CB1102" i="2" s="1"/>
  <c r="BJ1122" i="2"/>
  <c r="BJ783" i="2"/>
  <c r="BR783" i="2" s="1"/>
  <c r="BJ788" i="2"/>
  <c r="BO788" i="2" s="1"/>
  <c r="BR789" i="2"/>
  <c r="BU790" i="2"/>
  <c r="BL791" i="2"/>
  <c r="BX791" i="2"/>
  <c r="BJ795" i="2"/>
  <c r="CE795" i="2" s="1"/>
  <c r="BO796" i="2"/>
  <c r="CA796" i="2"/>
  <c r="BJ799" i="2"/>
  <c r="BX799" i="2" s="1"/>
  <c r="BJ803" i="2"/>
  <c r="BJ808" i="2"/>
  <c r="BJ811" i="2"/>
  <c r="BO811" i="2" s="1"/>
  <c r="BX811" i="2"/>
  <c r="BL819" i="2"/>
  <c r="BX819" i="2"/>
  <c r="BU822" i="2"/>
  <c r="BJ827" i="2"/>
  <c r="BS827" i="2" s="1"/>
  <c r="BJ839" i="2"/>
  <c r="BP839" i="2" s="1"/>
  <c r="BL855" i="2"/>
  <c r="BX855" i="2"/>
  <c r="BJ863" i="2"/>
  <c r="BL867" i="2"/>
  <c r="BX867" i="2"/>
  <c r="BJ871" i="2"/>
  <c r="BO871" i="2" s="1"/>
  <c r="BU894" i="2"/>
  <c r="BJ911" i="2"/>
  <c r="BJ919" i="2"/>
  <c r="BU926" i="2"/>
  <c r="BJ931" i="2"/>
  <c r="BR931" i="2" s="1"/>
  <c r="BL947" i="2"/>
  <c r="BX947" i="2"/>
  <c r="BJ951" i="2"/>
  <c r="BT951" i="2" s="1"/>
  <c r="BY791" i="2"/>
  <c r="BP796" i="2"/>
  <c r="CB796" i="2"/>
  <c r="BM819" i="2"/>
  <c r="BY819" i="2"/>
  <c r="BJ820" i="2"/>
  <c r="BL820" i="2" s="1"/>
  <c r="BV822" i="2"/>
  <c r="BJ823" i="2"/>
  <c r="CB840" i="2"/>
  <c r="BM855" i="2"/>
  <c r="BY855" i="2"/>
  <c r="BM867" i="2"/>
  <c r="BY867" i="2"/>
  <c r="BV894" i="2"/>
  <c r="BY939" i="2"/>
  <c r="BM947" i="2"/>
  <c r="BY947" i="2"/>
  <c r="BW894" i="2"/>
  <c r="BW926" i="2"/>
  <c r="BJ937" i="2"/>
  <c r="BV937" i="2" s="1"/>
  <c r="BW938" i="2"/>
  <c r="BN947" i="2"/>
  <c r="BZ947" i="2"/>
  <c r="BZ951" i="2"/>
  <c r="BJ957" i="2"/>
  <c r="BN967" i="2"/>
  <c r="BZ967" i="2"/>
  <c r="BZ999" i="2"/>
  <c r="BJ1009" i="2"/>
  <c r="BN1011" i="2"/>
  <c r="BZ1011" i="2"/>
  <c r="BJ1021" i="2"/>
  <c r="BT1021" i="2" s="1"/>
  <c r="BJ1029" i="2"/>
  <c r="BQ1029" i="2" s="1"/>
  <c r="BJ1041" i="2"/>
  <c r="BZ1041" i="2" s="1"/>
  <c r="BN1051" i="2"/>
  <c r="BZ1051" i="2"/>
  <c r="BN1071" i="2"/>
  <c r="BZ1071" i="2"/>
  <c r="BJ807" i="2"/>
  <c r="BP807" i="2" s="1"/>
  <c r="BL810" i="2"/>
  <c r="BO819" i="2"/>
  <c r="CA819" i="2"/>
  <c r="BL822" i="2"/>
  <c r="BX822" i="2"/>
  <c r="BJ832" i="2"/>
  <c r="BU832" i="2" s="1"/>
  <c r="BJ834" i="2"/>
  <c r="BZ834" i="2" s="1"/>
  <c r="CD840" i="2"/>
  <c r="BJ844" i="2"/>
  <c r="BJ846" i="2"/>
  <c r="BO855" i="2"/>
  <c r="CA855" i="2"/>
  <c r="BJ856" i="2"/>
  <c r="BR856" i="2" s="1"/>
  <c r="BJ862" i="2"/>
  <c r="BM862" i="2" s="1"/>
  <c r="BO867" i="2"/>
  <c r="CA867" i="2"/>
  <c r="BJ868" i="2"/>
  <c r="BZ868" i="2" s="1"/>
  <c r="BJ874" i="2"/>
  <c r="BV874" i="2" s="1"/>
  <c r="BJ882" i="2"/>
  <c r="BJ886" i="2"/>
  <c r="BJ892" i="2"/>
  <c r="BR892" i="2" s="1"/>
  <c r="BL894" i="2"/>
  <c r="BJ922" i="2"/>
  <c r="BL922" i="2" s="1"/>
  <c r="BJ930" i="2"/>
  <c r="BM930" i="2" s="1"/>
  <c r="BL938" i="2"/>
  <c r="BX938" i="2"/>
  <c r="BJ942" i="2"/>
  <c r="BO947" i="2"/>
  <c r="CA947" i="2"/>
  <c r="BJ950" i="2"/>
  <c r="BM950" i="2" s="1"/>
  <c r="BJ582" i="2"/>
  <c r="BP587" i="2"/>
  <c r="CB587" i="2"/>
  <c r="BV589" i="2"/>
  <c r="BP591" i="2"/>
  <c r="CB591" i="2"/>
  <c r="BJ594" i="2"/>
  <c r="BY594" i="2" s="1"/>
  <c r="BP599" i="2"/>
  <c r="CB599" i="2"/>
  <c r="BV601" i="2"/>
  <c r="BJ606" i="2"/>
  <c r="BN606" i="2" s="1"/>
  <c r="BP619" i="2"/>
  <c r="CB619" i="2"/>
  <c r="BS620" i="2"/>
  <c r="CE620" i="2"/>
  <c r="BV621" i="2"/>
  <c r="BJ630" i="2"/>
  <c r="BP630" i="2" s="1"/>
  <c r="BP635" i="2"/>
  <c r="CB635" i="2"/>
  <c r="BS636" i="2"/>
  <c r="CE636" i="2"/>
  <c r="BJ642" i="2"/>
  <c r="BV645" i="2"/>
  <c r="BP647" i="2"/>
  <c r="CB647" i="2"/>
  <c r="BJ654" i="2"/>
  <c r="BM654" i="2" s="1"/>
  <c r="BP655" i="2"/>
  <c r="CB655" i="2"/>
  <c r="BP659" i="2"/>
  <c r="CB659" i="2"/>
  <c r="BP667" i="2"/>
  <c r="CB667" i="2"/>
  <c r="BY670" i="2"/>
  <c r="BP671" i="2"/>
  <c r="CB671" i="2"/>
  <c r="BS672" i="2"/>
  <c r="CE672" i="2"/>
  <c r="BV673" i="2"/>
  <c r="BP675" i="2"/>
  <c r="CB675" i="2"/>
  <c r="BS676" i="2"/>
  <c r="CE676" i="2"/>
  <c r="BJ678" i="2"/>
  <c r="BL678" i="2" s="1"/>
  <c r="CB679" i="2"/>
  <c r="BS680" i="2"/>
  <c r="CE680" i="2"/>
  <c r="BM682" i="2"/>
  <c r="BY682" i="2"/>
  <c r="BS684" i="2"/>
  <c r="BM686" i="2"/>
  <c r="BS688" i="2"/>
  <c r="CE688" i="2"/>
  <c r="BJ690" i="2"/>
  <c r="BP691" i="2"/>
  <c r="BV693" i="2"/>
  <c r="BP695" i="2"/>
  <c r="CB695" i="2"/>
  <c r="BS696" i="2"/>
  <c r="CE696" i="2"/>
  <c r="BV697" i="2"/>
  <c r="BP699" i="2"/>
  <c r="CB699" i="2"/>
  <c r="BS700" i="2"/>
  <c r="CE700" i="2"/>
  <c r="BJ702" i="2"/>
  <c r="BM702" i="2" s="1"/>
  <c r="BP703" i="2"/>
  <c r="BS704" i="2"/>
  <c r="CE704" i="2"/>
  <c r="BV705" i="2"/>
  <c r="BM706" i="2"/>
  <c r="BY706" i="2"/>
  <c r="BP707" i="2"/>
  <c r="CB707" i="2"/>
  <c r="BS708" i="2"/>
  <c r="BJ714" i="2"/>
  <c r="BV717" i="2"/>
  <c r="BP719" i="2"/>
  <c r="CB719" i="2"/>
  <c r="BS720" i="2"/>
  <c r="CE720" i="2"/>
  <c r="BM722" i="2"/>
  <c r="BY722" i="2"/>
  <c r="BP723" i="2"/>
  <c r="CB723" i="2"/>
  <c r="BJ726" i="2"/>
  <c r="BS728" i="2"/>
  <c r="CE728" i="2"/>
  <c r="BV729" i="2"/>
  <c r="BP731" i="2"/>
  <c r="CB731" i="2"/>
  <c r="BS732" i="2"/>
  <c r="CE732" i="2"/>
  <c r="BV733" i="2"/>
  <c r="BM734" i="2"/>
  <c r="BP735" i="2"/>
  <c r="CB735" i="2"/>
  <c r="BJ738" i="2"/>
  <c r="BO738" i="2" s="1"/>
  <c r="BV741" i="2"/>
  <c r="BM742" i="2"/>
  <c r="BY742" i="2"/>
  <c r="CB743" i="2"/>
  <c r="BV745" i="2"/>
  <c r="CE748" i="2"/>
  <c r="BJ750" i="2"/>
  <c r="BO750" i="2" s="1"/>
  <c r="BP751" i="2"/>
  <c r="CB751" i="2"/>
  <c r="BS752" i="2"/>
  <c r="CE752" i="2"/>
  <c r="BP755" i="2"/>
  <c r="CB755" i="2"/>
  <c r="BS756" i="2"/>
  <c r="CE756" i="2"/>
  <c r="BP759" i="2"/>
  <c r="CB759" i="2"/>
  <c r="CE760" i="2"/>
  <c r="BJ546" i="2"/>
  <c r="BN546" i="2" s="1"/>
  <c r="BQ547" i="2"/>
  <c r="CC547" i="2"/>
  <c r="BT548" i="2"/>
  <c r="BW549" i="2"/>
  <c r="BN550" i="2"/>
  <c r="BZ550" i="2"/>
  <c r="BQ551" i="2"/>
  <c r="CC551" i="2"/>
  <c r="BT552" i="2"/>
  <c r="BN558" i="2"/>
  <c r="BZ558" i="2"/>
  <c r="BQ559" i="2"/>
  <c r="BW561" i="2"/>
  <c r="BQ563" i="2"/>
  <c r="CC563" i="2"/>
  <c r="BJ564" i="2"/>
  <c r="BV564" i="2" s="1"/>
  <c r="BQ575" i="2"/>
  <c r="CC575" i="2"/>
  <c r="BT576" i="2"/>
  <c r="BW577" i="2"/>
  <c r="BW581" i="2"/>
  <c r="BT584" i="2"/>
  <c r="BQ587" i="2"/>
  <c r="CC587" i="2"/>
  <c r="BQ591" i="2"/>
  <c r="CC591" i="2"/>
  <c r="BQ599" i="2"/>
  <c r="CC599" i="2"/>
  <c r="BW601" i="2"/>
  <c r="BQ607" i="2"/>
  <c r="CC607" i="2"/>
  <c r="BW617" i="2"/>
  <c r="BQ619" i="2"/>
  <c r="CC619" i="2"/>
  <c r="BT620" i="2"/>
  <c r="BW621" i="2"/>
  <c r="BN626" i="2"/>
  <c r="BZ626" i="2"/>
  <c r="BW629" i="2"/>
  <c r="BQ635" i="2"/>
  <c r="CC635" i="2"/>
  <c r="BT636" i="2"/>
  <c r="BW637" i="2"/>
  <c r="BW645" i="2"/>
  <c r="BQ647" i="2"/>
  <c r="CC647" i="2"/>
  <c r="BN650" i="2"/>
  <c r="BZ650" i="2"/>
  <c r="BQ659" i="2"/>
  <c r="CC659" i="2"/>
  <c r="BQ667" i="2"/>
  <c r="CC667" i="2"/>
  <c r="BQ671" i="2"/>
  <c r="CC671" i="2"/>
  <c r="BT672" i="2"/>
  <c r="BW673" i="2"/>
  <c r="BQ675" i="2"/>
  <c r="CC675" i="2"/>
  <c r="BT676" i="2"/>
  <c r="BW681" i="2"/>
  <c r="BN682" i="2"/>
  <c r="BZ682" i="2"/>
  <c r="BQ683" i="2"/>
  <c r="CC683" i="2"/>
  <c r="BT684" i="2"/>
  <c r="BW685" i="2"/>
  <c r="BN686" i="2"/>
  <c r="BZ686" i="2"/>
  <c r="BT688" i="2"/>
  <c r="BQ691" i="2"/>
  <c r="CC691" i="2"/>
  <c r="BW693" i="2"/>
  <c r="BN694" i="2"/>
  <c r="BZ694" i="2"/>
  <c r="BQ695" i="2"/>
  <c r="CC695" i="2"/>
  <c r="BT696" i="2"/>
  <c r="BW697" i="2"/>
  <c r="BQ699" i="2"/>
  <c r="CC699" i="2"/>
  <c r="BT700" i="2"/>
  <c r="BQ703" i="2"/>
  <c r="CC703" i="2"/>
  <c r="BT704" i="2"/>
  <c r="BW705" i="2"/>
  <c r="BN706" i="2"/>
  <c r="BZ706" i="2"/>
  <c r="BQ707" i="2"/>
  <c r="CC707" i="2"/>
  <c r="BW709" i="2"/>
  <c r="BN710" i="2"/>
  <c r="BQ715" i="2"/>
  <c r="BQ719" i="2"/>
  <c r="CC719" i="2"/>
  <c r="BW721" i="2"/>
  <c r="BQ723" i="2"/>
  <c r="CC723" i="2"/>
  <c r="BT724" i="2"/>
  <c r="BW725" i="2"/>
  <c r="BT728" i="2"/>
  <c r="BQ731" i="2"/>
  <c r="CC731" i="2"/>
  <c r="BT732" i="2"/>
  <c r="BW733" i="2"/>
  <c r="BN734" i="2"/>
  <c r="BZ734" i="2"/>
  <c r="CC735" i="2"/>
  <c r="BQ739" i="2"/>
  <c r="CC739" i="2"/>
  <c r="BW741" i="2"/>
  <c r="BZ742" i="2"/>
  <c r="CC743" i="2"/>
  <c r="BW745" i="2"/>
  <c r="BW753" i="2"/>
  <c r="BN754" i="2"/>
  <c r="BQ755" i="2"/>
  <c r="CC755" i="2"/>
  <c r="BT756" i="2"/>
  <c r="BX729" i="2"/>
  <c r="BR731" i="2"/>
  <c r="CD731" i="2"/>
  <c r="BU732" i="2"/>
  <c r="BL733" i="2"/>
  <c r="BX733" i="2"/>
  <c r="BO734" i="2"/>
  <c r="CA734" i="2"/>
  <c r="BJ737" i="2"/>
  <c r="BY737" i="2" s="1"/>
  <c r="BR739" i="2"/>
  <c r="BU740" i="2"/>
  <c r="BL741" i="2"/>
  <c r="BX741" i="2"/>
  <c r="BR743" i="2"/>
  <c r="CD743" i="2"/>
  <c r="BJ749" i="2"/>
  <c r="BL753" i="2"/>
  <c r="BX753" i="2"/>
  <c r="BO754" i="2"/>
  <c r="CA754" i="2"/>
  <c r="BR755" i="2"/>
  <c r="CD755" i="2"/>
  <c r="BU756" i="2"/>
  <c r="BR759" i="2"/>
  <c r="CD759" i="2"/>
  <c r="BJ761" i="2"/>
  <c r="BL765" i="2"/>
  <c r="BX765" i="2"/>
  <c r="BR767" i="2"/>
  <c r="CD767" i="2"/>
  <c r="BU768" i="2"/>
  <c r="BR771" i="2"/>
  <c r="CD771" i="2"/>
  <c r="BU772" i="2"/>
  <c r="BJ773" i="2"/>
  <c r="BT773" i="2" s="1"/>
  <c r="BR775" i="2"/>
  <c r="CD775" i="2"/>
  <c r="BU776" i="2"/>
  <c r="BL777" i="2"/>
  <c r="BO778" i="2"/>
  <c r="CA778" i="2"/>
  <c r="BU780" i="2"/>
  <c r="BO782" i="2"/>
  <c r="CA782" i="2"/>
  <c r="BU784" i="2"/>
  <c r="BJ785" i="2"/>
  <c r="BL785" i="2" s="1"/>
  <c r="BO790" i="2"/>
  <c r="CA790" i="2"/>
  <c r="BR791" i="2"/>
  <c r="CD791" i="2"/>
  <c r="BJ793" i="2"/>
  <c r="BL793" i="2" s="1"/>
  <c r="BU796" i="2"/>
  <c r="BJ801" i="2"/>
  <c r="BW801" i="2" s="1"/>
  <c r="BJ805" i="2"/>
  <c r="BL805" i="2" s="1"/>
  <c r="BJ809" i="2"/>
  <c r="BM809" i="2" s="1"/>
  <c r="CA810" i="2"/>
  <c r="BR811" i="2"/>
  <c r="CD811" i="2"/>
  <c r="BO818" i="2"/>
  <c r="BR819" i="2"/>
  <c r="CD819" i="2"/>
  <c r="BO822" i="2"/>
  <c r="CA822" i="2"/>
  <c r="BU840" i="2"/>
  <c r="BR855" i="2"/>
  <c r="CD855" i="2"/>
  <c r="BU856" i="2"/>
  <c r="BO866" i="2"/>
  <c r="BR867" i="2"/>
  <c r="CD867" i="2"/>
  <c r="BJ869" i="2"/>
  <c r="BL869" i="2" s="1"/>
  <c r="BS455" i="2"/>
  <c r="CE455" i="2"/>
  <c r="BS459" i="2"/>
  <c r="CE459" i="2"/>
  <c r="BM461" i="2"/>
  <c r="BY461" i="2"/>
  <c r="BS463" i="2"/>
  <c r="CE463" i="2"/>
  <c r="BM465" i="2"/>
  <c r="BS467" i="2"/>
  <c r="CE467" i="2"/>
  <c r="BV468" i="2"/>
  <c r="BV472" i="2"/>
  <c r="BM473" i="2"/>
  <c r="BY473" i="2"/>
  <c r="BY477" i="2"/>
  <c r="BP478" i="2"/>
  <c r="BS479" i="2"/>
  <c r="CE479" i="2"/>
  <c r="BS487" i="2"/>
  <c r="CE487" i="2"/>
  <c r="BV488" i="2"/>
  <c r="BM489" i="2"/>
  <c r="BS491" i="2"/>
  <c r="CE491" i="2"/>
  <c r="BV492" i="2"/>
  <c r="BV496" i="2"/>
  <c r="BS499" i="2"/>
  <c r="CE499" i="2"/>
  <c r="BV500" i="2"/>
  <c r="BM501" i="2"/>
  <c r="BY501" i="2"/>
  <c r="BP502" i="2"/>
  <c r="CB502" i="2"/>
  <c r="BS503" i="2"/>
  <c r="CE503" i="2"/>
  <c r="BV504" i="2"/>
  <c r="BJ505" i="2"/>
  <c r="BU505" i="2" s="1"/>
  <c r="BV508" i="2"/>
  <c r="BM509" i="2"/>
  <c r="BY509" i="2"/>
  <c r="BV512" i="2"/>
  <c r="BS515" i="2"/>
  <c r="CE515" i="2"/>
  <c r="BM517" i="2"/>
  <c r="BY517" i="2"/>
  <c r="BM521" i="2"/>
  <c r="BY521" i="2"/>
  <c r="BS527" i="2"/>
  <c r="CE527" i="2"/>
  <c r="BM533" i="2"/>
  <c r="BY533" i="2"/>
  <c r="BS535" i="2"/>
  <c r="CE535" i="2"/>
  <c r="BM537" i="2"/>
  <c r="BY537" i="2"/>
  <c r="BS539" i="2"/>
  <c r="CE539" i="2"/>
  <c r="BM545" i="2"/>
  <c r="BY545" i="2"/>
  <c r="BS547" i="2"/>
  <c r="CE547" i="2"/>
  <c r="BV548" i="2"/>
  <c r="BM549" i="2"/>
  <c r="BY549" i="2"/>
  <c r="CB550" i="2"/>
  <c r="BS551" i="2"/>
  <c r="CE551" i="2"/>
  <c r="BV552" i="2"/>
  <c r="BP558" i="2"/>
  <c r="CB558" i="2"/>
  <c r="BS559" i="2"/>
  <c r="BM561" i="2"/>
  <c r="BY561" i="2"/>
  <c r="BS563" i="2"/>
  <c r="CE563" i="2"/>
  <c r="CB570" i="2"/>
  <c r="BM573" i="2"/>
  <c r="BY573" i="2"/>
  <c r="BS575" i="2"/>
  <c r="CE575" i="2"/>
  <c r="BV576" i="2"/>
  <c r="BM577" i="2"/>
  <c r="BY577" i="2"/>
  <c r="BM581" i="2"/>
  <c r="BY581" i="2"/>
  <c r="BV584" i="2"/>
  <c r="BS587" i="2"/>
  <c r="CE587" i="2"/>
  <c r="BM589" i="2"/>
  <c r="BY589" i="2"/>
  <c r="BS591" i="2"/>
  <c r="CE591" i="2"/>
  <c r="BS599" i="2"/>
  <c r="CE599" i="2"/>
  <c r="BM601" i="2"/>
  <c r="BY601" i="2"/>
  <c r="BS607" i="2"/>
  <c r="CE607" i="2"/>
  <c r="BS611" i="2"/>
  <c r="BY617" i="2"/>
  <c r="BS619" i="2"/>
  <c r="CE619" i="2"/>
  <c r="BV620" i="2"/>
  <c r="BM621" i="2"/>
  <c r="BY621" i="2"/>
  <c r="BM625" i="2"/>
  <c r="BP626" i="2"/>
  <c r="CB626" i="2"/>
  <c r="BM629" i="2"/>
  <c r="BY629" i="2"/>
  <c r="BM633" i="2"/>
  <c r="BY633" i="2"/>
  <c r="BS635" i="2"/>
  <c r="CE635" i="2"/>
  <c r="BV636" i="2"/>
  <c r="BM637" i="2"/>
  <c r="BY637" i="2"/>
  <c r="BM645" i="2"/>
  <c r="BY645" i="2"/>
  <c r="BS647" i="2"/>
  <c r="CE647" i="2"/>
  <c r="BP650" i="2"/>
  <c r="CB650" i="2"/>
  <c r="BS655" i="2"/>
  <c r="CE655" i="2"/>
  <c r="BS659" i="2"/>
  <c r="CE659" i="2"/>
  <c r="CB662" i="2"/>
  <c r="BS667" i="2"/>
  <c r="CE667" i="2"/>
  <c r="BS671" i="2"/>
  <c r="CE671" i="2"/>
  <c r="BV672" i="2"/>
  <c r="BM673" i="2"/>
  <c r="BY673" i="2"/>
  <c r="BS675" i="2"/>
  <c r="CE675" i="2"/>
  <c r="BV676" i="2"/>
  <c r="BM681" i="2"/>
  <c r="BY681" i="2"/>
  <c r="BP682" i="2"/>
  <c r="CB682" i="2"/>
  <c r="BV684" i="2"/>
  <c r="BM685" i="2"/>
  <c r="BP686" i="2"/>
  <c r="CB686" i="2"/>
  <c r="CE687" i="2"/>
  <c r="BV688" i="2"/>
  <c r="BM689" i="2"/>
  <c r="BY689" i="2"/>
  <c r="BS691" i="2"/>
  <c r="CE691" i="2"/>
  <c r="BJ1111" i="2"/>
  <c r="BJ1137" i="2"/>
  <c r="BJ1143" i="2"/>
  <c r="BO1143" i="2" s="1"/>
  <c r="BJ1163" i="2"/>
  <c r="BP1163" i="2" s="1"/>
  <c r="BJ1183" i="2"/>
  <c r="BP1183" i="2" s="1"/>
  <c r="BJ1209" i="2"/>
  <c r="BJ1215" i="2"/>
  <c r="BJ996" i="2"/>
  <c r="BU999" i="2"/>
  <c r="BJ1008" i="2"/>
  <c r="BR1008" i="2" s="1"/>
  <c r="BU1011" i="2"/>
  <c r="BO1021" i="2"/>
  <c r="CA1021" i="2"/>
  <c r="BO1041" i="2"/>
  <c r="CA1041" i="2"/>
  <c r="CD1050" i="2"/>
  <c r="BU1051" i="2"/>
  <c r="BR1062" i="2"/>
  <c r="CD1062" i="2"/>
  <c r="BJ1068" i="2"/>
  <c r="BY1068" i="2" s="1"/>
  <c r="BU1071" i="2"/>
  <c r="BU1091" i="2"/>
  <c r="CB957" i="2"/>
  <c r="BJ958" i="2"/>
  <c r="BO958" i="2" s="1"/>
  <c r="BV967" i="2"/>
  <c r="BS978" i="2"/>
  <c r="CE978" i="2"/>
  <c r="BJ992" i="2"/>
  <c r="BT992" i="2" s="1"/>
  <c r="BJ1010" i="2"/>
  <c r="BT1010" i="2" s="1"/>
  <c r="BV1011" i="2"/>
  <c r="BP1021" i="2"/>
  <c r="CB1021" i="2"/>
  <c r="BV1039" i="2"/>
  <c r="CB1041" i="2"/>
  <c r="BS1050" i="2"/>
  <c r="CE1050" i="2"/>
  <c r="BV1051" i="2"/>
  <c r="BJ1056" i="2"/>
  <c r="BJ1064" i="2"/>
  <c r="BY1064" i="2" s="1"/>
  <c r="BV1071" i="2"/>
  <c r="BJ1076" i="2"/>
  <c r="BJ1088" i="2"/>
  <c r="BS1088" i="2" s="1"/>
  <c r="BV1091" i="2"/>
  <c r="BJ1136" i="2"/>
  <c r="BU1136" i="2" s="1"/>
  <c r="CB1137" i="2"/>
  <c r="BW1163" i="2"/>
  <c r="BJ1174" i="2"/>
  <c r="BU1174" i="2" s="1"/>
  <c r="BJ1194" i="2"/>
  <c r="BM1194" i="2" s="1"/>
  <c r="BJ1196" i="2"/>
  <c r="BZ1196" i="2" s="1"/>
  <c r="BJ1220" i="2"/>
  <c r="BO1220" i="2" s="1"/>
  <c r="BJ1234" i="2"/>
  <c r="BJ1242" i="2"/>
  <c r="BT1242" i="2" s="1"/>
  <c r="BJ1266" i="2"/>
  <c r="BO956" i="2"/>
  <c r="BL967" i="2"/>
  <c r="BX967" i="2"/>
  <c r="BJ971" i="2"/>
  <c r="BJ987" i="2"/>
  <c r="BR987" i="2" s="1"/>
  <c r="BJ991" i="2"/>
  <c r="BJ995" i="2"/>
  <c r="BX995" i="2" s="1"/>
  <c r="BX999" i="2"/>
  <c r="BJ1007" i="2"/>
  <c r="BL1007" i="2" s="1"/>
  <c r="BL1011" i="2"/>
  <c r="BX1011" i="2"/>
  <c r="BJ1015" i="2"/>
  <c r="BX1019" i="2"/>
  <c r="BR1021" i="2"/>
  <c r="CD1021" i="2"/>
  <c r="BJ1023" i="2"/>
  <c r="BT1023" i="2" s="1"/>
  <c r="BJ1027" i="2"/>
  <c r="CE1027" i="2" s="1"/>
  <c r="BL1031" i="2"/>
  <c r="BX1031" i="2"/>
  <c r="BJ1035" i="2"/>
  <c r="CB1035" i="2" s="1"/>
  <c r="BJ1043" i="2"/>
  <c r="BJ1047" i="2"/>
  <c r="BO1047" i="2" s="1"/>
  <c r="BL1051" i="2"/>
  <c r="BX1051" i="2"/>
  <c r="BJ1055" i="2"/>
  <c r="BR1055" i="2" s="1"/>
  <c r="BJ1059" i="2"/>
  <c r="BJ1063" i="2"/>
  <c r="BT1063" i="2" s="1"/>
  <c r="CA1064" i="2"/>
  <c r="BJ1067" i="2"/>
  <c r="BL1071" i="2"/>
  <c r="BX1071" i="2"/>
  <c r="BJ1075" i="2"/>
  <c r="BJ1079" i="2"/>
  <c r="BP1079" i="2" s="1"/>
  <c r="BL1091" i="2"/>
  <c r="BX1091" i="2"/>
  <c r="BJ1095" i="2"/>
  <c r="BX1095" i="2" s="1"/>
  <c r="BJ1115" i="2"/>
  <c r="BX1115" i="2" s="1"/>
  <c r="BJ1119" i="2"/>
  <c r="BS1119" i="2" s="1"/>
  <c r="BJ1135" i="2"/>
  <c r="CD1135" i="2" s="1"/>
  <c r="BJ1139" i="2"/>
  <c r="BP956" i="2"/>
  <c r="CB956" i="2"/>
  <c r="CE957" i="2"/>
  <c r="BM967" i="2"/>
  <c r="BY967" i="2"/>
  <c r="BJ989" i="2"/>
  <c r="BX989" i="2" s="1"/>
  <c r="BM999" i="2"/>
  <c r="BY999" i="2"/>
  <c r="BM1011" i="2"/>
  <c r="BY1011" i="2"/>
  <c r="BS1021" i="2"/>
  <c r="CE1021" i="2"/>
  <c r="BY1031" i="2"/>
  <c r="CE1041" i="2"/>
  <c r="BV1050" i="2"/>
  <c r="BM1051" i="2"/>
  <c r="BY1051" i="2"/>
  <c r="BJ1061" i="2"/>
  <c r="BM1061" i="2" s="1"/>
  <c r="BV1062" i="2"/>
  <c r="BM1071" i="2"/>
  <c r="BY1071" i="2"/>
  <c r="BM1091" i="2"/>
  <c r="BY1091" i="2"/>
  <c r="BJ1107" i="2"/>
  <c r="BM1107" i="2" s="1"/>
  <c r="BM1111" i="2"/>
  <c r="BJ1127" i="2"/>
  <c r="BS1127" i="2" s="1"/>
  <c r="BJ1081" i="2"/>
  <c r="BZ1081" i="2" s="1"/>
  <c r="BN1091" i="2"/>
  <c r="BZ1091" i="2"/>
  <c r="BJ1101" i="2"/>
  <c r="BY1101" i="2" s="1"/>
  <c r="BW1122" i="2"/>
  <c r="BJ1133" i="2"/>
  <c r="BT1133" i="2" s="1"/>
  <c r="BJ1153" i="2"/>
  <c r="BJ1173" i="2"/>
  <c r="BS1173" i="2" s="1"/>
  <c r="BJ1205" i="2"/>
  <c r="BY1205" i="2" s="1"/>
  <c r="BJ1233" i="2"/>
  <c r="CD1233" i="2" s="1"/>
  <c r="BJ962" i="2"/>
  <c r="BO962" i="2" s="1"/>
  <c r="BJ966" i="2"/>
  <c r="CB966" i="2" s="1"/>
  <c r="BO967" i="2"/>
  <c r="CA967" i="2"/>
  <c r="BJ970" i="2"/>
  <c r="BO970" i="2" s="1"/>
  <c r="BJ982" i="2"/>
  <c r="BN982" i="2" s="1"/>
  <c r="BO999" i="2"/>
  <c r="CA999" i="2"/>
  <c r="BJ1002" i="2"/>
  <c r="BO1011" i="2"/>
  <c r="CA1011" i="2"/>
  <c r="BJ1018" i="2"/>
  <c r="BM1018" i="2" s="1"/>
  <c r="BO1019" i="2"/>
  <c r="BU1021" i="2"/>
  <c r="BO1023" i="2"/>
  <c r="BU1029" i="2"/>
  <c r="BO1031" i="2"/>
  <c r="BO1051" i="2"/>
  <c r="CA1051" i="2"/>
  <c r="BJ1058" i="2"/>
  <c r="BN1058" i="2" s="1"/>
  <c r="BL1062" i="2"/>
  <c r="BX1062" i="2"/>
  <c r="CD1064" i="2"/>
  <c r="BO1071" i="2"/>
  <c r="CA1071" i="2"/>
  <c r="BJ1074" i="2"/>
  <c r="BX1074" i="2" s="1"/>
  <c r="BJ1078" i="2"/>
  <c r="BP1078" i="2" s="1"/>
  <c r="BJ1086" i="2"/>
  <c r="BO1091" i="2"/>
  <c r="CA1091" i="2"/>
  <c r="BJ1098" i="2"/>
  <c r="BP1098" i="2" s="1"/>
  <c r="BJ1106" i="2"/>
  <c r="BJ1114" i="2"/>
  <c r="BU1114" i="2" s="1"/>
  <c r="BJ762" i="2"/>
  <c r="BY762" i="2" s="1"/>
  <c r="BP763" i="2"/>
  <c r="BS764" i="2"/>
  <c r="CE764" i="2"/>
  <c r="BV765" i="2"/>
  <c r="BP767" i="2"/>
  <c r="CB767" i="2"/>
  <c r="BS768" i="2"/>
  <c r="CE768" i="2"/>
  <c r="BV769" i="2"/>
  <c r="BM770" i="2"/>
  <c r="BY770" i="2"/>
  <c r="BP771" i="2"/>
  <c r="CB771" i="2"/>
  <c r="BS772" i="2"/>
  <c r="CE772" i="2"/>
  <c r="BJ774" i="2"/>
  <c r="CB774" i="2" s="1"/>
  <c r="BS776" i="2"/>
  <c r="CE776" i="2"/>
  <c r="BV777" i="2"/>
  <c r="BM778" i="2"/>
  <c r="BY778" i="2"/>
  <c r="BP779" i="2"/>
  <c r="CB779" i="2"/>
  <c r="BS780" i="2"/>
  <c r="CE780" i="2"/>
  <c r="BM782" i="2"/>
  <c r="BY782" i="2"/>
  <c r="BP783" i="2"/>
  <c r="CB783" i="2"/>
  <c r="CE784" i="2"/>
  <c r="BJ786" i="2"/>
  <c r="CB786" i="2" s="1"/>
  <c r="BS788" i="2"/>
  <c r="CE788" i="2"/>
  <c r="BM790" i="2"/>
  <c r="BY790" i="2"/>
  <c r="BP791" i="2"/>
  <c r="CB791" i="2"/>
  <c r="BS792" i="2"/>
  <c r="CE792" i="2"/>
  <c r="BV793" i="2"/>
  <c r="BJ794" i="2"/>
  <c r="BZ794" i="2" s="1"/>
  <c r="BS796" i="2"/>
  <c r="CE796" i="2"/>
  <c r="BP799" i="2"/>
  <c r="CB799" i="2"/>
  <c r="CE804" i="2"/>
  <c r="BM810" i="2"/>
  <c r="BY810" i="2"/>
  <c r="BP811" i="2"/>
  <c r="CB811" i="2"/>
  <c r="BM818" i="2"/>
  <c r="BY818" i="2"/>
  <c r="BP819" i="2"/>
  <c r="CB819" i="2"/>
  <c r="BM822" i="2"/>
  <c r="BY822" i="2"/>
  <c r="BP823" i="2"/>
  <c r="BS832" i="2"/>
  <c r="BS840" i="2"/>
  <c r="CE840" i="2"/>
  <c r="BS844" i="2"/>
  <c r="BP855" i="2"/>
  <c r="CB855" i="2"/>
  <c r="CE856" i="2"/>
  <c r="BP863" i="2"/>
  <c r="BP867" i="2"/>
  <c r="CB867" i="2"/>
  <c r="BM870" i="2"/>
  <c r="BY870" i="2"/>
  <c r="BM874" i="2"/>
  <c r="BY874" i="2"/>
  <c r="BM882" i="2"/>
  <c r="BY882" i="2"/>
  <c r="BM894" i="2"/>
  <c r="BY894" i="2"/>
  <c r="BP911" i="2"/>
  <c r="BS912" i="2"/>
  <c r="CE912" i="2"/>
  <c r="BP919" i="2"/>
  <c r="BM926" i="2"/>
  <c r="BY926" i="2"/>
  <c r="BS932" i="2"/>
  <c r="CE936" i="2"/>
  <c r="BM938" i="2"/>
  <c r="BY938" i="2"/>
  <c r="CB939" i="2"/>
  <c r="BP947" i="2"/>
  <c r="CB947" i="2"/>
  <c r="BP951" i="2"/>
  <c r="CB951" i="2"/>
  <c r="BP967" i="2"/>
  <c r="CB967" i="2"/>
  <c r="BJ968" i="2"/>
  <c r="CE968" i="2" s="1"/>
  <c r="BM978" i="2"/>
  <c r="BY978" i="2"/>
  <c r="BN758" i="2"/>
  <c r="BZ758" i="2"/>
  <c r="BQ759" i="2"/>
  <c r="CC759" i="2"/>
  <c r="BT760" i="2"/>
  <c r="BQ763" i="2"/>
  <c r="BW765" i="2"/>
  <c r="BZ766" i="2"/>
  <c r="BQ767" i="2"/>
  <c r="CC767" i="2"/>
  <c r="BT768" i="2"/>
  <c r="BN770" i="2"/>
  <c r="BZ770" i="2"/>
  <c r="BQ771" i="2"/>
  <c r="CC771" i="2"/>
  <c r="BT772" i="2"/>
  <c r="CC775" i="2"/>
  <c r="BT776" i="2"/>
  <c r="BW777" i="2"/>
  <c r="BN778" i="2"/>
  <c r="BZ778" i="2"/>
  <c r="BQ779" i="2"/>
  <c r="CC779" i="2"/>
  <c r="BT780" i="2"/>
  <c r="BW781" i="2"/>
  <c r="BN782" i="2"/>
  <c r="BZ782" i="2"/>
  <c r="BQ783" i="2"/>
  <c r="CC783" i="2"/>
  <c r="BT788" i="2"/>
  <c r="BW789" i="2"/>
  <c r="BN790" i="2"/>
  <c r="BZ790" i="2"/>
  <c r="BQ791" i="2"/>
  <c r="CC791" i="2"/>
  <c r="BT792" i="2"/>
  <c r="BT796" i="2"/>
  <c r="BJ798" i="2"/>
  <c r="BQ799" i="2"/>
  <c r="CC799" i="2"/>
  <c r="BJ800" i="2"/>
  <c r="BT800" i="2" s="1"/>
  <c r="BJ806" i="2"/>
  <c r="BN806" i="2" s="1"/>
  <c r="BN810" i="2"/>
  <c r="BZ810" i="2"/>
  <c r="BQ811" i="2"/>
  <c r="CC811" i="2"/>
  <c r="BJ812" i="2"/>
  <c r="BT812" i="2" s="1"/>
  <c r="BN818" i="2"/>
  <c r="BZ818" i="2"/>
  <c r="BQ819" i="2"/>
  <c r="CC819" i="2"/>
  <c r="BN822" i="2"/>
  <c r="BZ822" i="2"/>
  <c r="BQ823" i="2"/>
  <c r="CC823" i="2"/>
  <c r="BN846" i="2"/>
  <c r="BZ846" i="2"/>
  <c r="BQ855" i="2"/>
  <c r="CC855" i="2"/>
  <c r="BT856" i="2"/>
  <c r="BQ867" i="2"/>
  <c r="CC867" i="2"/>
  <c r="BN870" i="2"/>
  <c r="BZ870" i="2"/>
  <c r="BQ871" i="2"/>
  <c r="CC871" i="2"/>
  <c r="BN874" i="2"/>
  <c r="BZ874" i="2"/>
  <c r="BJ879" i="2"/>
  <c r="BJ880" i="2"/>
  <c r="BZ882" i="2"/>
  <c r="BJ891" i="2"/>
  <c r="BN894" i="2"/>
  <c r="BZ894" i="2"/>
  <c r="BJ904" i="2"/>
  <c r="BT904" i="2" s="1"/>
  <c r="CC911" i="2"/>
  <c r="BT912" i="2"/>
  <c r="BJ916" i="2"/>
  <c r="BT916" i="2" s="1"/>
  <c r="BT920" i="2"/>
  <c r="BN922" i="2"/>
  <c r="BZ922" i="2"/>
  <c r="BN926" i="2"/>
  <c r="BZ926" i="2"/>
  <c r="BJ927" i="2"/>
  <c r="BT927" i="2" s="1"/>
  <c r="BJ928" i="2"/>
  <c r="BT928" i="2" s="1"/>
  <c r="BT932" i="2"/>
  <c r="BN938" i="2"/>
  <c r="BZ938" i="2"/>
  <c r="BO882" i="2"/>
  <c r="CA882" i="2"/>
  <c r="BJ893" i="2"/>
  <c r="BM893" i="2" s="1"/>
  <c r="BO894" i="2"/>
  <c r="CA894" i="2"/>
  <c r="BJ901" i="2"/>
  <c r="BM901" i="2" s="1"/>
  <c r="BU912" i="2"/>
  <c r="BJ917" i="2"/>
  <c r="BR919" i="2"/>
  <c r="CD919" i="2"/>
  <c r="BO926" i="2"/>
  <c r="CA926" i="2"/>
  <c r="BJ929" i="2"/>
  <c r="BX929" i="2" s="1"/>
  <c r="BO930" i="2"/>
  <c r="BO938" i="2"/>
  <c r="CA938" i="2"/>
  <c r="BR939" i="2"/>
  <c r="CD939" i="2"/>
  <c r="BR947" i="2"/>
  <c r="CD947" i="2"/>
  <c r="BO950" i="2"/>
  <c r="CA950" i="2"/>
  <c r="BR951" i="2"/>
  <c r="CD951" i="2"/>
  <c r="BL957" i="2"/>
  <c r="BX957" i="2"/>
  <c r="BJ961" i="2"/>
  <c r="BR967" i="2"/>
  <c r="CD967" i="2"/>
  <c r="BJ977" i="2"/>
  <c r="BW977" i="2" s="1"/>
  <c r="BO978" i="2"/>
  <c r="CA978" i="2"/>
  <c r="BJ981" i="2"/>
  <c r="BU981" i="2" s="1"/>
  <c r="BO990" i="2"/>
  <c r="CD991" i="2"/>
  <c r="BU996" i="2"/>
  <c r="BR999" i="2"/>
  <c r="CD999" i="2"/>
  <c r="CD1007" i="2"/>
  <c r="BR1011" i="2"/>
  <c r="CD1011" i="2"/>
  <c r="BJ1013" i="2"/>
  <c r="BX1013" i="2" s="1"/>
  <c r="BJ1017" i="2"/>
  <c r="BS1017" i="2" s="1"/>
  <c r="BL1021" i="2"/>
  <c r="BX1021" i="2"/>
  <c r="BL1029" i="2"/>
  <c r="BX1029" i="2"/>
  <c r="BR1031" i="2"/>
  <c r="CD1031" i="2"/>
  <c r="BJ1033" i="2"/>
  <c r="BM1033" i="2" s="1"/>
  <c r="BJ1037" i="2"/>
  <c r="BR1037" i="2" s="1"/>
  <c r="BL1041" i="2"/>
  <c r="BX1041" i="2"/>
  <c r="BJ1045" i="2"/>
  <c r="BV1045" i="2" s="1"/>
  <c r="BO1050" i="2"/>
  <c r="CA1050" i="2"/>
  <c r="BR1051" i="2"/>
  <c r="CD1051" i="2"/>
  <c r="BJ1053" i="2"/>
  <c r="BM1053" i="2" s="1"/>
  <c r="BJ1057" i="2"/>
  <c r="BR1057" i="2" s="1"/>
  <c r="BO1062" i="2"/>
  <c r="CA1062" i="2"/>
  <c r="BR1063" i="2"/>
  <c r="CD1063" i="2"/>
  <c r="BJ1065" i="2"/>
  <c r="BV1065" i="2" s="1"/>
  <c r="BR1071" i="2"/>
  <c r="CD1071" i="2"/>
  <c r="BJ1073" i="2"/>
  <c r="BO1074" i="2"/>
  <c r="BJ1077" i="2"/>
  <c r="BL1077" i="2" s="1"/>
  <c r="BV692" i="2"/>
  <c r="BM693" i="2"/>
  <c r="BY693" i="2"/>
  <c r="BP694" i="2"/>
  <c r="CB694" i="2"/>
  <c r="BS695" i="2"/>
  <c r="CE695" i="2"/>
  <c r="BV696" i="2"/>
  <c r="BM697" i="2"/>
  <c r="BY697" i="2"/>
  <c r="BS699" i="2"/>
  <c r="CE699" i="2"/>
  <c r="BV700" i="2"/>
  <c r="BM701" i="2"/>
  <c r="BY701" i="2"/>
  <c r="BS703" i="2"/>
  <c r="CE703" i="2"/>
  <c r="BV704" i="2"/>
  <c r="BM705" i="2"/>
  <c r="BY705" i="2"/>
  <c r="BP706" i="2"/>
  <c r="CB706" i="2"/>
  <c r="BS707" i="2"/>
  <c r="CE707" i="2"/>
  <c r="BM709" i="2"/>
  <c r="BY709" i="2"/>
  <c r="BP710" i="2"/>
  <c r="CB710" i="2"/>
  <c r="BV712" i="2"/>
  <c r="BM713" i="2"/>
  <c r="BY713" i="2"/>
  <c r="BP714" i="2"/>
  <c r="CB714" i="2"/>
  <c r="BS715" i="2"/>
  <c r="CE715" i="2"/>
  <c r="BM717" i="2"/>
  <c r="BY717" i="2"/>
  <c r="BP718" i="2"/>
  <c r="CB718" i="2"/>
  <c r="BS719" i="2"/>
  <c r="CE719" i="2"/>
  <c r="BV720" i="2"/>
  <c r="BM721" i="2"/>
  <c r="BY721" i="2"/>
  <c r="BP722" i="2"/>
  <c r="CB722" i="2"/>
  <c r="BS723" i="2"/>
  <c r="CE723" i="2"/>
  <c r="BV724" i="2"/>
  <c r="BV728" i="2"/>
  <c r="BM729" i="2"/>
  <c r="BY729" i="2"/>
  <c r="BS731" i="2"/>
  <c r="CE731" i="2"/>
  <c r="BV732" i="2"/>
  <c r="BM733" i="2"/>
  <c r="BY733" i="2"/>
  <c r="BP734" i="2"/>
  <c r="CB734" i="2"/>
  <c r="BS735" i="2"/>
  <c r="CE735" i="2"/>
  <c r="BV736" i="2"/>
  <c r="BM737" i="2"/>
  <c r="BP738" i="2"/>
  <c r="CB738" i="2"/>
  <c r="BS739" i="2"/>
  <c r="CE739" i="2"/>
  <c r="BV740" i="2"/>
  <c r="BM741" i="2"/>
  <c r="BY741" i="2"/>
  <c r="BP742" i="2"/>
  <c r="CB742" i="2"/>
  <c r="BS743" i="2"/>
  <c r="CE743" i="2"/>
  <c r="BM745" i="2"/>
  <c r="BY745" i="2"/>
  <c r="CE747" i="2"/>
  <c r="BV748" i="2"/>
  <c r="BM749" i="2"/>
  <c r="BY749" i="2"/>
  <c r="BS751" i="2"/>
  <c r="CE751" i="2"/>
  <c r="BV752" i="2"/>
  <c r="BM753" i="2"/>
  <c r="BY753" i="2"/>
  <c r="BP754" i="2"/>
  <c r="CB754" i="2"/>
  <c r="BS755" i="2"/>
  <c r="CE755" i="2"/>
  <c r="BV756" i="2"/>
  <c r="BP758" i="2"/>
  <c r="CB758" i="2"/>
  <c r="BS759" i="2"/>
  <c r="CE759" i="2"/>
  <c r="BV760" i="2"/>
  <c r="BM761" i="2"/>
  <c r="BS763" i="2"/>
  <c r="CE763" i="2"/>
  <c r="BV764" i="2"/>
  <c r="BM765" i="2"/>
  <c r="BY765" i="2"/>
  <c r="BS767" i="2"/>
  <c r="CE767" i="2"/>
  <c r="BV768" i="2"/>
  <c r="BM769" i="2"/>
  <c r="BP770" i="2"/>
  <c r="CB770" i="2"/>
  <c r="BS771" i="2"/>
  <c r="CE771" i="2"/>
  <c r="BV772" i="2"/>
  <c r="BY773" i="2"/>
  <c r="BS775" i="2"/>
  <c r="CE775" i="2"/>
  <c r="BV776" i="2"/>
  <c r="BM777" i="2"/>
  <c r="BY777" i="2"/>
  <c r="BP778" i="2"/>
  <c r="CB778" i="2"/>
  <c r="BS779" i="2"/>
  <c r="CE779" i="2"/>
  <c r="BV780" i="2"/>
  <c r="BM781" i="2"/>
  <c r="BY781" i="2"/>
  <c r="BP782" i="2"/>
  <c r="CB782" i="2"/>
  <c r="BS783" i="2"/>
  <c r="CE783" i="2"/>
  <c r="BV784" i="2"/>
  <c r="BV788" i="2"/>
  <c r="BM789" i="2"/>
  <c r="BY789" i="2"/>
  <c r="BP790" i="2"/>
  <c r="CB790" i="2"/>
  <c r="BS791" i="2"/>
  <c r="CE791" i="2"/>
  <c r="BV792" i="2"/>
  <c r="BY793" i="2"/>
  <c r="BV796" i="2"/>
  <c r="BJ797" i="2"/>
  <c r="BM797" i="2" s="1"/>
  <c r="BS799" i="2"/>
  <c r="CE799" i="2"/>
  <c r="BS803" i="2"/>
  <c r="CE803" i="2"/>
  <c r="BV804" i="2"/>
  <c r="CE807" i="2"/>
  <c r="BV808" i="2"/>
  <c r="BP810" i="2"/>
  <c r="CB810" i="2"/>
  <c r="BS811" i="2"/>
  <c r="CE811" i="2"/>
  <c r="BP818" i="2"/>
  <c r="CB818" i="2"/>
  <c r="BS819" i="2"/>
  <c r="CE819" i="2"/>
  <c r="BV820" i="2"/>
  <c r="BP822" i="2"/>
  <c r="CB822" i="2"/>
  <c r="CE823" i="2"/>
  <c r="BJ825" i="2"/>
  <c r="BQ1266" i="2"/>
  <c r="CC1266" i="2"/>
  <c r="BJ1176" i="2"/>
  <c r="BJ1185" i="2"/>
  <c r="BL1196" i="2"/>
  <c r="BX1196" i="2"/>
  <c r="BO1205" i="2"/>
  <c r="BJ1228" i="2"/>
  <c r="BT1228" i="2" s="1"/>
  <c r="BJ1229" i="2"/>
  <c r="CA1229" i="2" s="1"/>
  <c r="BJ1236" i="2"/>
  <c r="BP1236" i="2" s="1"/>
  <c r="CD1242" i="2"/>
  <c r="BJ1260" i="2"/>
  <c r="BS1260" i="2" s="1"/>
  <c r="BJ1160" i="2"/>
  <c r="CC1160" i="2" s="1"/>
  <c r="BP1173" i="2"/>
  <c r="CB1173" i="2"/>
  <c r="BM1196" i="2"/>
  <c r="BY1196" i="2"/>
  <c r="BJ1208" i="2"/>
  <c r="BR1208" i="2" s="1"/>
  <c r="BJ1274" i="2"/>
  <c r="BR1274" i="2" s="1"/>
  <c r="BJ1280" i="2"/>
  <c r="BN1280" i="2" s="1"/>
  <c r="BJ1286" i="2"/>
  <c r="BT1286" i="2" s="1"/>
  <c r="BJ1292" i="2"/>
  <c r="CD1292" i="2" s="1"/>
  <c r="BJ1298" i="2"/>
  <c r="CC1298" i="2" s="1"/>
  <c r="BJ1304" i="2"/>
  <c r="BR1304" i="2" s="1"/>
  <c r="BJ1310" i="2"/>
  <c r="CC1310" i="2" s="1"/>
  <c r="BJ1316" i="2"/>
  <c r="BM1316" i="2" s="1"/>
  <c r="BJ1322" i="2"/>
  <c r="BJ1328" i="2"/>
  <c r="BJ1334" i="2"/>
  <c r="CD1334" i="2" s="1"/>
  <c r="BJ1340" i="2"/>
  <c r="CE1340" i="2" s="1"/>
  <c r="BJ1346" i="2"/>
  <c r="BT1346" i="2" s="1"/>
  <c r="BJ1352" i="2"/>
  <c r="CB1352" i="2" s="1"/>
  <c r="BJ1159" i="2"/>
  <c r="CC1159" i="2" s="1"/>
  <c r="BJ1167" i="2"/>
  <c r="BR1173" i="2"/>
  <c r="CA1176" i="2"/>
  <c r="CD1185" i="2"/>
  <c r="BJ1187" i="2"/>
  <c r="BT1187" i="2" s="1"/>
  <c r="BO1196" i="2"/>
  <c r="CA1196" i="2"/>
  <c r="BR1205" i="2"/>
  <c r="BJ1207" i="2"/>
  <c r="BQ1207" i="2" s="1"/>
  <c r="BJ1231" i="2"/>
  <c r="BS1231" i="2" s="1"/>
  <c r="BR1233" i="2"/>
  <c r="BU1242" i="2"/>
  <c r="BU1266" i="2"/>
  <c r="BJ1147" i="2"/>
  <c r="BJ1155" i="2"/>
  <c r="BJ1175" i="2"/>
  <c r="BQ1175" i="2" s="1"/>
  <c r="BJ1179" i="2"/>
  <c r="CE1185" i="2"/>
  <c r="BJ1195" i="2"/>
  <c r="BQ1195" i="2" s="1"/>
  <c r="BP1196" i="2"/>
  <c r="CB1196" i="2"/>
  <c r="BJ1199" i="2"/>
  <c r="BS1199" i="2" s="1"/>
  <c r="CB1220" i="2"/>
  <c r="BV1234" i="2"/>
  <c r="BJ1239" i="2"/>
  <c r="BM1239" i="2" s="1"/>
  <c r="BJ1257" i="2"/>
  <c r="BP1257" i="2" s="1"/>
  <c r="BL1122" i="2"/>
  <c r="BX1122" i="2"/>
  <c r="BJ1146" i="2"/>
  <c r="BL1146" i="2" s="1"/>
  <c r="BJ1150" i="2"/>
  <c r="CE1150" i="2" s="1"/>
  <c r="BO1163" i="2"/>
  <c r="BJ1166" i="2"/>
  <c r="BZ1166" i="2" s="1"/>
  <c r="BJ1170" i="2"/>
  <c r="BR1176" i="2"/>
  <c r="BJ1186" i="2"/>
  <c r="BU1186" i="2" s="1"/>
  <c r="BR1196" i="2"/>
  <c r="CD1196" i="2"/>
  <c r="BU1205" i="2"/>
  <c r="BJ1218" i="2"/>
  <c r="BP1218" i="2" s="1"/>
  <c r="CD1220" i="2"/>
  <c r="BJ1226" i="2"/>
  <c r="BS1226" i="2" s="1"/>
  <c r="BJ1230" i="2"/>
  <c r="BL1230" i="2" s="1"/>
  <c r="BP999" i="2"/>
  <c r="CB999" i="2"/>
  <c r="BV1009" i="2"/>
  <c r="BM1010" i="2"/>
  <c r="BY1010" i="2"/>
  <c r="BP1011" i="2"/>
  <c r="CB1011" i="2"/>
  <c r="BV1021" i="2"/>
  <c r="BV1029" i="2"/>
  <c r="BP1031" i="2"/>
  <c r="CB1031" i="2"/>
  <c r="BV1033" i="2"/>
  <c r="BV1037" i="2"/>
  <c r="BV1041" i="2"/>
  <c r="BM1050" i="2"/>
  <c r="BY1050" i="2"/>
  <c r="BP1051" i="2"/>
  <c r="CB1051" i="2"/>
  <c r="BM1062" i="2"/>
  <c r="BY1062" i="2"/>
  <c r="BS1064" i="2"/>
  <c r="BP1071" i="2"/>
  <c r="CB1071" i="2"/>
  <c r="BM1074" i="2"/>
  <c r="BY1074" i="2"/>
  <c r="BY1086" i="2"/>
  <c r="BP1091" i="2"/>
  <c r="CB1091" i="2"/>
  <c r="BP1095" i="2"/>
  <c r="CB1095" i="2"/>
  <c r="BJ1103" i="2"/>
  <c r="BS1103" i="2" s="1"/>
  <c r="BM1114" i="2"/>
  <c r="BM1122" i="2"/>
  <c r="BY1122" i="2"/>
  <c r="BJ1134" i="2"/>
  <c r="BV1137" i="2"/>
  <c r="BJ1158" i="2"/>
  <c r="BX1158" i="2" s="1"/>
  <c r="CE1176" i="2"/>
  <c r="CB1179" i="2"/>
  <c r="BM1186" i="2"/>
  <c r="BY1186" i="2"/>
  <c r="BQ939" i="2"/>
  <c r="CC939" i="2"/>
  <c r="BZ942" i="2"/>
  <c r="BQ947" i="2"/>
  <c r="CC947" i="2"/>
  <c r="BN950" i="2"/>
  <c r="BZ950" i="2"/>
  <c r="BQ951" i="2"/>
  <c r="CC951" i="2"/>
  <c r="BT956" i="2"/>
  <c r="BW957" i="2"/>
  <c r="BQ967" i="2"/>
  <c r="CC967" i="2"/>
  <c r="BZ978" i="2"/>
  <c r="BZ982" i="2"/>
  <c r="BN990" i="2"/>
  <c r="BZ990" i="2"/>
  <c r="BQ991" i="2"/>
  <c r="CC991" i="2"/>
  <c r="BQ995" i="2"/>
  <c r="CC995" i="2"/>
  <c r="BQ999" i="2"/>
  <c r="BW1009" i="2"/>
  <c r="BQ1011" i="2"/>
  <c r="CC1011" i="2"/>
  <c r="BW1021" i="2"/>
  <c r="BW1029" i="2"/>
  <c r="BQ1031" i="2"/>
  <c r="CC1031" i="2"/>
  <c r="BQ1035" i="2"/>
  <c r="CC1035" i="2"/>
  <c r="BW1041" i="2"/>
  <c r="BN1050" i="2"/>
  <c r="BZ1050" i="2"/>
  <c r="BQ1051" i="2"/>
  <c r="CC1051" i="2"/>
  <c r="BN1062" i="2"/>
  <c r="BZ1062" i="2"/>
  <c r="BT1064" i="2"/>
  <c r="BQ1071" i="2"/>
  <c r="CC1071" i="2"/>
  <c r="BN1074" i="2"/>
  <c r="BZ1074" i="2"/>
  <c r="BQ1075" i="2"/>
  <c r="CC1075" i="2"/>
  <c r="BT1076" i="2"/>
  <c r="BW1077" i="2"/>
  <c r="BZ1078" i="2"/>
  <c r="BQ1091" i="2"/>
  <c r="CC1091" i="2"/>
  <c r="BZ1102" i="2"/>
  <c r="BZ1106" i="2"/>
  <c r="BQ1107" i="2"/>
  <c r="CC1107" i="2"/>
  <c r="BN1114" i="2"/>
  <c r="BJ1118" i="2"/>
  <c r="BM1118" i="2" s="1"/>
  <c r="BR1091" i="2"/>
  <c r="CD1091" i="2"/>
  <c r="CA1098" i="2"/>
  <c r="BJ1105" i="2"/>
  <c r="BR1107" i="2"/>
  <c r="CD1107" i="2"/>
  <c r="BJ1109" i="2"/>
  <c r="BR1111" i="2"/>
  <c r="CD1111" i="2"/>
  <c r="BO1122" i="2"/>
  <c r="CA1122" i="2"/>
  <c r="BJ1125" i="2"/>
  <c r="BW1125" i="2" s="1"/>
  <c r="BJ1129" i="2"/>
  <c r="BL1133" i="2"/>
  <c r="BX1133" i="2"/>
  <c r="BR1135" i="2"/>
  <c r="BL1137" i="2"/>
  <c r="BX1137" i="2"/>
  <c r="BJ1138" i="2"/>
  <c r="BZ1138" i="2" s="1"/>
  <c r="BJ1145" i="2"/>
  <c r="BN1145" i="2" s="1"/>
  <c r="BJ1149" i="2"/>
  <c r="CD1163" i="2"/>
  <c r="BL1173" i="2"/>
  <c r="BX1173" i="2"/>
  <c r="BO1174" i="2"/>
  <c r="CA1174" i="2"/>
  <c r="BU1176" i="2"/>
  <c r="BJ1177" i="2"/>
  <c r="BW1177" i="2" s="1"/>
  <c r="BX1185" i="2"/>
  <c r="BJ1193" i="2"/>
  <c r="BJ1197" i="2"/>
  <c r="BO1197" i="2" s="1"/>
  <c r="BJ1210" i="2"/>
  <c r="BN1210" i="2" s="1"/>
  <c r="BJ1213" i="2"/>
  <c r="BW1213" i="2" s="1"/>
  <c r="BU1220" i="2"/>
  <c r="BJ1227" i="2"/>
  <c r="BR1227" i="2" s="1"/>
  <c r="BU1228" i="2"/>
  <c r="BL1233" i="2"/>
  <c r="BJ830" i="2"/>
  <c r="BJ831" i="2"/>
  <c r="BS831" i="2" s="1"/>
  <c r="BV832" i="2"/>
  <c r="BP834" i="2"/>
  <c r="CB834" i="2"/>
  <c r="BJ837" i="2"/>
  <c r="BM837" i="2" s="1"/>
  <c r="BV840" i="2"/>
  <c r="BJ843" i="2"/>
  <c r="BP846" i="2"/>
  <c r="CB846" i="2"/>
  <c r="BJ849" i="2"/>
  <c r="BV849" i="2" s="1"/>
  <c r="BS855" i="2"/>
  <c r="CE855" i="2"/>
  <c r="BV856" i="2"/>
  <c r="BP862" i="2"/>
  <c r="CB862" i="2"/>
  <c r="BS863" i="2"/>
  <c r="CE863" i="2"/>
  <c r="BP866" i="2"/>
  <c r="CB866" i="2"/>
  <c r="BS867" i="2"/>
  <c r="CE867" i="2"/>
  <c r="BV868" i="2"/>
  <c r="BP870" i="2"/>
  <c r="CB870" i="2"/>
  <c r="BS871" i="2"/>
  <c r="CE871" i="2"/>
  <c r="BP874" i="2"/>
  <c r="CB874" i="2"/>
  <c r="BP882" i="2"/>
  <c r="CB882" i="2"/>
  <c r="BJ890" i="2"/>
  <c r="BV892" i="2"/>
  <c r="BP894" i="2"/>
  <c r="CB894" i="2"/>
  <c r="BJ897" i="2"/>
  <c r="BM897" i="2" s="1"/>
  <c r="BJ909" i="2"/>
  <c r="BM909" i="2" s="1"/>
  <c r="BS911" i="2"/>
  <c r="CE911" i="2"/>
  <c r="BV912" i="2"/>
  <c r="CB914" i="2"/>
  <c r="BS919" i="2"/>
  <c r="CE919" i="2"/>
  <c r="BV920" i="2"/>
  <c r="BP922" i="2"/>
  <c r="CB922" i="2"/>
  <c r="BP926" i="2"/>
  <c r="CB926" i="2"/>
  <c r="BV928" i="2"/>
  <c r="BP930" i="2"/>
  <c r="CB930" i="2"/>
  <c r="CE931" i="2"/>
  <c r="BV932" i="2"/>
  <c r="BV936" i="2"/>
  <c r="BM937" i="2"/>
  <c r="BY937" i="2"/>
  <c r="BP938" i="2"/>
  <c r="CB938" i="2"/>
  <c r="BS939" i="2"/>
  <c r="CE939" i="2"/>
  <c r="BP942" i="2"/>
  <c r="CB942" i="2"/>
  <c r="BS947" i="2"/>
  <c r="CE947" i="2"/>
  <c r="BP950" i="2"/>
  <c r="CB950" i="2"/>
  <c r="BS951" i="2"/>
  <c r="CE951" i="2"/>
  <c r="BJ953" i="2"/>
  <c r="BV956" i="2"/>
  <c r="BM957" i="2"/>
  <c r="BY957" i="2"/>
  <c r="BS967" i="2"/>
  <c r="CE967" i="2"/>
  <c r="CB970" i="2"/>
  <c r="BP978" i="2"/>
  <c r="CB978" i="2"/>
  <c r="BM981" i="2"/>
  <c r="BY981" i="2"/>
  <c r="BP982" i="2"/>
  <c r="CB982" i="2"/>
  <c r="BS995" i="2"/>
  <c r="CE995" i="2"/>
  <c r="BV996" i="2"/>
  <c r="BS999" i="2"/>
  <c r="CE999" i="2"/>
  <c r="BP1002" i="2"/>
  <c r="CB1002" i="2"/>
  <c r="BS1007" i="2"/>
  <c r="CE1007" i="2"/>
  <c r="BM1009" i="2"/>
  <c r="BY1009" i="2"/>
  <c r="BP1010" i="2"/>
  <c r="CB1010" i="2"/>
  <c r="BS1011" i="2"/>
  <c r="CE1011" i="2"/>
  <c r="BM1013" i="2"/>
  <c r="BY1013" i="2"/>
  <c r="BS1015" i="2"/>
  <c r="CE1015" i="2"/>
  <c r="BM1021" i="2"/>
  <c r="BY1021" i="2"/>
  <c r="BM1029" i="2"/>
  <c r="BY1029" i="2"/>
  <c r="BS1031" i="2"/>
  <c r="CE1031" i="2"/>
  <c r="CE1035" i="2"/>
  <c r="BM1037" i="2"/>
  <c r="BY1037" i="2"/>
  <c r="BM1041" i="2"/>
  <c r="BY1041" i="2"/>
  <c r="BS1043" i="2"/>
  <c r="CE1043" i="2"/>
  <c r="BS1047" i="2"/>
  <c r="CE1047" i="2"/>
  <c r="BP1050" i="2"/>
  <c r="CB1050" i="2"/>
  <c r="BS1051" i="2"/>
  <c r="CE1051" i="2"/>
  <c r="BV1056" i="2"/>
  <c r="BP1062" i="2"/>
  <c r="CB1062" i="2"/>
  <c r="BS1063" i="2"/>
  <c r="BV1064" i="2"/>
  <c r="BV1068" i="2"/>
  <c r="BS1071" i="2"/>
  <c r="CE1071" i="2"/>
  <c r="BP1074" i="2"/>
  <c r="CB1074" i="2"/>
  <c r="BS1075" i="2"/>
  <c r="CE1075" i="2"/>
  <c r="BV1076" i="2"/>
  <c r="BM1077" i="2"/>
  <c r="BY1077" i="2"/>
  <c r="CB1078" i="2"/>
  <c r="BS1079" i="2"/>
  <c r="CE1079" i="2"/>
  <c r="BY1081" i="2"/>
  <c r="BV1088" i="2"/>
  <c r="BS1091" i="2"/>
  <c r="CE1091" i="2"/>
  <c r="BJ1094" i="2"/>
  <c r="BP1094" i="2" s="1"/>
  <c r="CE1107" i="2"/>
  <c r="BS1111" i="2"/>
  <c r="CE1111" i="2"/>
  <c r="CB1114" i="2"/>
  <c r="BS1115" i="2"/>
  <c r="CB1118" i="2"/>
  <c r="BP1122" i="2"/>
  <c r="CB1122" i="2"/>
  <c r="BM1137" i="2"/>
  <c r="BY1137" i="2"/>
  <c r="BS1139" i="2"/>
  <c r="CE1143" i="2"/>
  <c r="BY1153" i="2"/>
  <c r="BS1163" i="2"/>
  <c r="BJ1165" i="2"/>
  <c r="BW1165" i="2" s="1"/>
  <c r="BM1173" i="2"/>
  <c r="BY1173" i="2"/>
  <c r="BV1176" i="2"/>
  <c r="BS1179" i="2"/>
  <c r="CE1179" i="2"/>
  <c r="BS1183" i="2"/>
  <c r="BJ1189" i="2"/>
  <c r="BM1189" i="2" s="1"/>
  <c r="BV1196" i="2"/>
  <c r="BM1205" i="2"/>
  <c r="BY1209" i="2"/>
  <c r="CE1215" i="2"/>
  <c r="BV1220" i="2"/>
  <c r="BJ1281" i="2"/>
  <c r="BY1281" i="2" s="1"/>
  <c r="BJ1293" i="2"/>
  <c r="BQ1293" i="2" s="1"/>
  <c r="BJ1305" i="2"/>
  <c r="BS1305" i="2" s="1"/>
  <c r="BJ1317" i="2"/>
  <c r="BM1317" i="2" s="1"/>
  <c r="BJ1329" i="2"/>
  <c r="BL1329" i="2" s="1"/>
  <c r="BW1340" i="2"/>
  <c r="BJ1276" i="2"/>
  <c r="BJ1284" i="2"/>
  <c r="BV1284" i="2" s="1"/>
  <c r="BJ1288" i="2"/>
  <c r="BJ1296" i="2"/>
  <c r="CD1296" i="2" s="1"/>
  <c r="BJ1300" i="2"/>
  <c r="BX1304" i="2"/>
  <c r="BJ1308" i="2"/>
  <c r="BJ1312" i="2"/>
  <c r="BO1312" i="2" s="1"/>
  <c r="BJ1320" i="2"/>
  <c r="CA1320" i="2" s="1"/>
  <c r="BJ1324" i="2"/>
  <c r="CE1324" i="2" s="1"/>
  <c r="BL1328" i="2"/>
  <c r="BR1334" i="2"/>
  <c r="BJ1341" i="2"/>
  <c r="BJ1353" i="2"/>
  <c r="BO1353" i="2" s="1"/>
  <c r="BJ1365" i="2"/>
  <c r="BV1365" i="2" s="1"/>
  <c r="BJ1368" i="2"/>
  <c r="BN1368" i="2" s="1"/>
  <c r="BJ1372" i="2"/>
  <c r="BL1372" i="2" s="1"/>
  <c r="BJ1377" i="2"/>
  <c r="BP1377" i="2" s="1"/>
  <c r="BJ1380" i="2"/>
  <c r="BV1380" i="2" s="1"/>
  <c r="BJ1389" i="2"/>
  <c r="CC1389" i="2" s="1"/>
  <c r="BJ1392" i="2"/>
  <c r="BT1392" i="2" s="1"/>
  <c r="BJ1396" i="2"/>
  <c r="BM1396" i="2" s="1"/>
  <c r="BJ1401" i="2"/>
  <c r="CA1401" i="2" s="1"/>
  <c r="BJ1404" i="2"/>
  <c r="BN1404" i="2" s="1"/>
  <c r="BJ1408" i="2"/>
  <c r="BT1408" i="2" s="1"/>
  <c r="BJ1413" i="2"/>
  <c r="BT1413" i="2" s="1"/>
  <c r="BJ1416" i="2"/>
  <c r="BT1416" i="2" s="1"/>
  <c r="BJ1420" i="2"/>
  <c r="BJ1425" i="2"/>
  <c r="BQ1425" i="2" s="1"/>
  <c r="BJ1428" i="2"/>
  <c r="BN1428" i="2" s="1"/>
  <c r="BJ1432" i="2"/>
  <c r="BO1432" i="2" s="1"/>
  <c r="BP1233" i="2"/>
  <c r="CB1233" i="2"/>
  <c r="BV1239" i="2"/>
  <c r="BS1242" i="2"/>
  <c r="CE1242" i="2"/>
  <c r="BJ1244" i="2"/>
  <c r="BO1244" i="2" s="1"/>
  <c r="BS1266" i="2"/>
  <c r="CE1266" i="2"/>
  <c r="BJ1268" i="2"/>
  <c r="BS1286" i="2"/>
  <c r="BY1288" i="2"/>
  <c r="BM1340" i="2"/>
  <c r="BP1341" i="2"/>
  <c r="BJ1358" i="2"/>
  <c r="CA1358" i="2" s="1"/>
  <c r="BJ1364" i="2"/>
  <c r="BQ1364" i="2" s="1"/>
  <c r="BJ1370" i="2"/>
  <c r="CE1370" i="2" s="1"/>
  <c r="BJ1376" i="2"/>
  <c r="BZ1376" i="2" s="1"/>
  <c r="BJ1382" i="2"/>
  <c r="CC1382" i="2" s="1"/>
  <c r="BJ1388" i="2"/>
  <c r="BT1388" i="2" s="1"/>
  <c r="BJ1394" i="2"/>
  <c r="BL1394" i="2" s="1"/>
  <c r="BJ1400" i="2"/>
  <c r="BR1400" i="2" s="1"/>
  <c r="BJ1406" i="2"/>
  <c r="BO1406" i="2" s="1"/>
  <c r="BJ1412" i="2"/>
  <c r="BS1412" i="2" s="1"/>
  <c r="BJ1418" i="2"/>
  <c r="CA1418" i="2" s="1"/>
  <c r="BJ1424" i="2"/>
  <c r="BV1424" i="2" s="1"/>
  <c r="BJ1430" i="2"/>
  <c r="BJ1436" i="2"/>
  <c r="BV1436" i="2" s="1"/>
  <c r="BJ1279" i="2"/>
  <c r="BR1281" i="2"/>
  <c r="BU1286" i="2"/>
  <c r="BJ1295" i="2"/>
  <c r="BJ1319" i="2"/>
  <c r="BU1322" i="2"/>
  <c r="BR1341" i="2"/>
  <c r="BJ1387" i="2"/>
  <c r="CD1387" i="2" s="1"/>
  <c r="BJ1399" i="2"/>
  <c r="BY1399" i="2" s="1"/>
  <c r="BR1401" i="2"/>
  <c r="CD1401" i="2"/>
  <c r="BJ1263" i="2"/>
  <c r="BV1266" i="2"/>
  <c r="BJ1275" i="2"/>
  <c r="BQ1275" i="2" s="1"/>
  <c r="BJ1287" i="2"/>
  <c r="BP1288" i="2"/>
  <c r="BP1340" i="2"/>
  <c r="BS1341" i="2"/>
  <c r="BQ1288" i="2"/>
  <c r="CC1304" i="2"/>
  <c r="BW1418" i="2"/>
  <c r="BL1242" i="2"/>
  <c r="BX1242" i="2"/>
  <c r="BU1257" i="2"/>
  <c r="BJ1278" i="2"/>
  <c r="BZ1278" i="2" s="1"/>
  <c r="BJ1290" i="2"/>
  <c r="BV1290" i="2" s="1"/>
  <c r="BJ1302" i="2"/>
  <c r="BP1302" i="2" s="1"/>
  <c r="BJ1314" i="2"/>
  <c r="BJ1326" i="2"/>
  <c r="BP1326" i="2" s="1"/>
  <c r="BJ1338" i="2"/>
  <c r="BX1338" i="2" s="1"/>
  <c r="CD1340" i="2"/>
  <c r="BL1346" i="2"/>
  <c r="BJ1350" i="2"/>
  <c r="CB1350" i="2" s="1"/>
  <c r="BJ1362" i="2"/>
  <c r="BX1362" i="2" s="1"/>
  <c r="BJ1374" i="2"/>
  <c r="CA1374" i="2" s="1"/>
  <c r="BJ1386" i="2"/>
  <c r="BX1394" i="2"/>
  <c r="BS1196" i="2"/>
  <c r="CE1196" i="2"/>
  <c r="BJ1206" i="2"/>
  <c r="BZ1206" i="2" s="1"/>
  <c r="CB1207" i="2"/>
  <c r="CE1208" i="2"/>
  <c r="BP1215" i="2"/>
  <c r="BS1220" i="2"/>
  <c r="CE1220" i="2"/>
  <c r="BV1233" i="2"/>
  <c r="BP1239" i="2"/>
  <c r="CB1239" i="2"/>
  <c r="BM1242" i="2"/>
  <c r="BY1242" i="2"/>
  <c r="BJ1254" i="2"/>
  <c r="BP1254" i="2" s="1"/>
  <c r="BM1266" i="2"/>
  <c r="BY1266" i="2"/>
  <c r="BS1300" i="2"/>
  <c r="BM1302" i="2"/>
  <c r="BM1314" i="2"/>
  <c r="BY1314" i="2"/>
  <c r="BS1316" i="2"/>
  <c r="BM1322" i="2"/>
  <c r="BS1340" i="2"/>
  <c r="BN1122" i="2"/>
  <c r="BZ1122" i="2"/>
  <c r="BQ1127" i="2"/>
  <c r="CC1127" i="2"/>
  <c r="BW1133" i="2"/>
  <c r="BQ1135" i="2"/>
  <c r="CC1135" i="2"/>
  <c r="BW1137" i="2"/>
  <c r="CC1139" i="2"/>
  <c r="BW1153" i="2"/>
  <c r="CC1155" i="2"/>
  <c r="BT1160" i="2"/>
  <c r="BQ1163" i="2"/>
  <c r="CC1163" i="2"/>
  <c r="BN1166" i="2"/>
  <c r="CC1175" i="2"/>
  <c r="BT1176" i="2"/>
  <c r="BQ1179" i="2"/>
  <c r="CC1179" i="2"/>
  <c r="BJ1184" i="2"/>
  <c r="BN1186" i="2"/>
  <c r="BZ1186" i="2"/>
  <c r="BQ1187" i="2"/>
  <c r="CC1187" i="2"/>
  <c r="BT1196" i="2"/>
  <c r="CC1207" i="2"/>
  <c r="BZ1210" i="2"/>
  <c r="BT1220" i="2"/>
  <c r="BJ1224" i="2"/>
  <c r="BM1224" i="2" s="1"/>
  <c r="BW1233" i="2"/>
  <c r="BJ1238" i="2"/>
  <c r="BR1238" i="2" s="1"/>
  <c r="BQ1239" i="2"/>
  <c r="CC1239" i="2"/>
  <c r="BN1242" i="2"/>
  <c r="BZ1242" i="2"/>
  <c r="BJ1262" i="2"/>
  <c r="BN1266" i="2"/>
  <c r="BZ1266" i="2"/>
  <c r="BZ1286" i="2"/>
  <c r="BR1239" i="2"/>
  <c r="CD1239" i="2"/>
  <c r="BO1242" i="2"/>
  <c r="CA1242" i="2"/>
  <c r="BJ1245" i="2"/>
  <c r="BZ1245" i="2" s="1"/>
  <c r="BJ1246" i="2"/>
  <c r="BJ1253" i="2"/>
  <c r="BW1253" i="2" s="1"/>
  <c r="BL1257" i="2"/>
  <c r="BX1257" i="2"/>
  <c r="BO1266" i="2"/>
  <c r="CA1266" i="2"/>
  <c r="BJ1269" i="2"/>
  <c r="BS1269" i="2" s="1"/>
  <c r="BJ1270" i="2"/>
  <c r="BR1270" i="2" s="1"/>
  <c r="BJ1285" i="2"/>
  <c r="BN1285" i="2" s="1"/>
  <c r="BU1296" i="2"/>
  <c r="BU1304" i="2"/>
  <c r="BJ1306" i="2"/>
  <c r="BJ1309" i="2"/>
  <c r="BJ1321" i="2"/>
  <c r="BW1321" i="2" s="1"/>
  <c r="BJ1325" i="2"/>
  <c r="CE1325" i="2" s="1"/>
  <c r="BJ1333" i="2"/>
  <c r="BX1333" i="2" s="1"/>
  <c r="CA1334" i="2"/>
  <c r="BJ1337" i="2"/>
  <c r="BV1337" i="2" s="1"/>
  <c r="BU1340" i="2"/>
  <c r="BJ1349" i="2"/>
  <c r="BL1349" i="2" s="1"/>
  <c r="BJ1357" i="2"/>
  <c r="BP1357" i="2" s="1"/>
  <c r="BJ1361" i="2"/>
  <c r="BL1361" i="2" s="1"/>
  <c r="BO1362" i="2"/>
  <c r="BJ1369" i="2"/>
  <c r="BM1369" i="2" s="1"/>
  <c r="BO1374" i="2"/>
  <c r="BS1227" i="2"/>
  <c r="CE1227" i="2"/>
  <c r="BV1228" i="2"/>
  <c r="BP1230" i="2"/>
  <c r="BM1233" i="2"/>
  <c r="BY1233" i="2"/>
  <c r="BS1239" i="2"/>
  <c r="CE1239" i="2"/>
  <c r="BP1242" i="2"/>
  <c r="CB1242" i="2"/>
  <c r="BJ1249" i="2"/>
  <c r="CE1249" i="2" s="1"/>
  <c r="BM1257" i="2"/>
  <c r="BY1257" i="2"/>
  <c r="BP1266" i="2"/>
  <c r="CB1266" i="2"/>
  <c r="BJ1282" i="2"/>
  <c r="BU1282" i="2" s="1"/>
  <c r="BY1293" i="2"/>
  <c r="CB1298" i="2"/>
  <c r="BV1300" i="2"/>
  <c r="BV1304" i="2"/>
  <c r="BJ1318" i="2"/>
  <c r="BN1318" i="2" s="1"/>
  <c r="BZ1369" i="2"/>
  <c r="BQ1418" i="2"/>
  <c r="CC1418" i="2"/>
  <c r="BJ1437" i="2"/>
  <c r="BJ1440" i="2"/>
  <c r="CD1440" i="2" s="1"/>
  <c r="BJ1444" i="2"/>
  <c r="CB1444" i="2" s="1"/>
  <c r="BJ1449" i="2"/>
  <c r="CE1449" i="2" s="1"/>
  <c r="BJ1452" i="2"/>
  <c r="BU1452" i="2" s="1"/>
  <c r="BJ1456" i="2"/>
  <c r="BQ1456" i="2" s="1"/>
  <c r="BJ1461" i="2"/>
  <c r="BO1461" i="2" s="1"/>
  <c r="BJ1464" i="2"/>
  <c r="BL1464" i="2" s="1"/>
  <c r="BJ1468" i="2"/>
  <c r="BT1468" i="2" s="1"/>
  <c r="BJ1476" i="2"/>
  <c r="BQ1476" i="2" s="1"/>
  <c r="BJ1480" i="2"/>
  <c r="CB1480" i="2" s="1"/>
  <c r="BV1399" i="2"/>
  <c r="BP1401" i="2"/>
  <c r="CB1401" i="2"/>
  <c r="BY1404" i="2"/>
  <c r="CE1418" i="2"/>
  <c r="BM1436" i="2"/>
  <c r="BJ1403" i="2"/>
  <c r="BL1403" i="2" s="1"/>
  <c r="BU1406" i="2"/>
  <c r="BJ1411" i="2"/>
  <c r="BP1411" i="2" s="1"/>
  <c r="BJ1415" i="2"/>
  <c r="BL1415" i="2" s="1"/>
  <c r="BU1418" i="2"/>
  <c r="BJ1423" i="2"/>
  <c r="BM1423" i="2" s="1"/>
  <c r="BJ1427" i="2"/>
  <c r="BO1427" i="2" s="1"/>
  <c r="BJ1435" i="2"/>
  <c r="BY1435" i="2" s="1"/>
  <c r="BJ1439" i="2"/>
  <c r="BO1439" i="2" s="1"/>
  <c r="BJ1447" i="2"/>
  <c r="CC1447" i="2" s="1"/>
  <c r="BJ1451" i="2"/>
  <c r="BX1451" i="2" s="1"/>
  <c r="BJ1459" i="2"/>
  <c r="BV1459" i="2" s="1"/>
  <c r="BJ1383" i="2"/>
  <c r="BL1383" i="2" s="1"/>
  <c r="BJ1395" i="2"/>
  <c r="BY1395" i="2" s="1"/>
  <c r="CE1401" i="2"/>
  <c r="BJ1407" i="2"/>
  <c r="BZ1407" i="2" s="1"/>
  <c r="CB1408" i="2"/>
  <c r="BY1415" i="2"/>
  <c r="CB1416" i="2"/>
  <c r="BV1418" i="2"/>
  <c r="BJ1419" i="2"/>
  <c r="CA1419" i="2" s="1"/>
  <c r="BJ1431" i="2"/>
  <c r="BT1431" i="2" s="1"/>
  <c r="BJ1443" i="2"/>
  <c r="BT1443" i="2" s="1"/>
  <c r="BJ1467" i="2"/>
  <c r="BV1467" i="2" s="1"/>
  <c r="BJ1398" i="2"/>
  <c r="BN1398" i="2" s="1"/>
  <c r="BJ1410" i="2"/>
  <c r="BW1410" i="2" s="1"/>
  <c r="BU1413" i="2"/>
  <c r="BO1415" i="2"/>
  <c r="BR1416" i="2"/>
  <c r="BL1418" i="2"/>
  <c r="BX1418" i="2"/>
  <c r="BJ1422" i="2"/>
  <c r="BV1422" i="2" s="1"/>
  <c r="BJ1434" i="2"/>
  <c r="BW1434" i="2" s="1"/>
  <c r="BR1444" i="2"/>
  <c r="BJ1446" i="2"/>
  <c r="BL1446" i="2" s="1"/>
  <c r="BJ1458" i="2"/>
  <c r="BL1458" i="2" s="1"/>
  <c r="BJ1466" i="2"/>
  <c r="BO1466" i="2" s="1"/>
  <c r="BJ1470" i="2"/>
  <c r="BX1470" i="2" s="1"/>
  <c r="BJ1478" i="2"/>
  <c r="BO1478" i="2" s="1"/>
  <c r="CB1399" i="2"/>
  <c r="BV1401" i="2"/>
  <c r="BY1418" i="2"/>
  <c r="BS1420" i="2"/>
  <c r="BV1433" i="2"/>
  <c r="BT1300" i="2"/>
  <c r="BT1304" i="2"/>
  <c r="BN1322" i="2"/>
  <c r="BW1325" i="2"/>
  <c r="BN1334" i="2"/>
  <c r="BZ1334" i="2"/>
  <c r="BT1340" i="2"/>
  <c r="BT1364" i="2"/>
  <c r="BL1377" i="2"/>
  <c r="BJ1393" i="2"/>
  <c r="CA1394" i="2"/>
  <c r="BJ1397" i="2"/>
  <c r="BY1397" i="2" s="1"/>
  <c r="BJ1405" i="2"/>
  <c r="BL1405" i="2" s="1"/>
  <c r="BR1407" i="2"/>
  <c r="BJ1409" i="2"/>
  <c r="BP1409" i="2" s="1"/>
  <c r="BL1413" i="2"/>
  <c r="BX1413" i="2"/>
  <c r="BJ1417" i="2"/>
  <c r="BS1417" i="2" s="1"/>
  <c r="BO1418" i="2"/>
  <c r="BJ1421" i="2"/>
  <c r="BY1421" i="2" s="1"/>
  <c r="CA1422" i="2"/>
  <c r="BJ1429" i="2"/>
  <c r="BP1429" i="2" s="1"/>
  <c r="BJ1433" i="2"/>
  <c r="BT1433" i="2" s="1"/>
  <c r="BR1435" i="2"/>
  <c r="BJ1441" i="2"/>
  <c r="BX1441" i="2" s="1"/>
  <c r="BJ1445" i="2"/>
  <c r="CB1322" i="2"/>
  <c r="BJ1330" i="2"/>
  <c r="CB1334" i="2"/>
  <c r="BM1341" i="2"/>
  <c r="BJ1342" i="2"/>
  <c r="BY1349" i="2"/>
  <c r="BM1353" i="2"/>
  <c r="BJ1354" i="2"/>
  <c r="BO1354" i="2" s="1"/>
  <c r="CB1362" i="2"/>
  <c r="BV1364" i="2"/>
  <c r="BJ1366" i="2"/>
  <c r="BZ1366" i="2" s="1"/>
  <c r="CB1370" i="2"/>
  <c r="BP1374" i="2"/>
  <c r="CB1374" i="2"/>
  <c r="BY1377" i="2"/>
  <c r="BJ1378" i="2"/>
  <c r="BP1378" i="2" s="1"/>
  <c r="BM1389" i="2"/>
  <c r="BJ1390" i="2"/>
  <c r="CE1399" i="2"/>
  <c r="BM1401" i="2"/>
  <c r="BY1401" i="2"/>
  <c r="BJ1402" i="2"/>
  <c r="BM1413" i="2"/>
  <c r="BY1413" i="2"/>
  <c r="BJ1414" i="2"/>
  <c r="CB1414" i="2" s="1"/>
  <c r="BS1415" i="2"/>
  <c r="CE1415" i="2"/>
  <c r="BY1417" i="2"/>
  <c r="BP1418" i="2"/>
  <c r="CB1418" i="2"/>
  <c r="BJ1426" i="2"/>
  <c r="CB1426" i="2" s="1"/>
  <c r="BJ1438" i="2"/>
  <c r="BU1438" i="2" s="1"/>
  <c r="BS1443" i="2"/>
  <c r="BJ1450" i="2"/>
  <c r="BP1450" i="2" s="1"/>
  <c r="BJ1462" i="2"/>
  <c r="BP1462" i="2" s="1"/>
  <c r="CB1470" i="2"/>
  <c r="BJ1473" i="2"/>
  <c r="BZ1473" i="2" s="1"/>
  <c r="BJ1485" i="2"/>
  <c r="BO1485" i="2" s="1"/>
  <c r="BJ1488" i="2"/>
  <c r="BO1488" i="2" s="1"/>
  <c r="BJ1492" i="2"/>
  <c r="BW1492" i="2" s="1"/>
  <c r="BJ1500" i="2"/>
  <c r="CB1500" i="2" s="1"/>
  <c r="BJ1504" i="2"/>
  <c r="BL1504" i="2" s="1"/>
  <c r="BJ1512" i="2"/>
  <c r="BL1512" i="2" s="1"/>
  <c r="BJ1524" i="2"/>
  <c r="BW1524" i="2" s="1"/>
  <c r="BJ1536" i="2"/>
  <c r="BW1536" i="2" s="1"/>
  <c r="BJ1548" i="2"/>
  <c r="BS1548" i="2" s="1"/>
  <c r="BJ1560" i="2"/>
  <c r="BN1560" i="2" s="1"/>
  <c r="BJ1572" i="2"/>
  <c r="BP1572" i="2" s="1"/>
  <c r="BJ1584" i="2"/>
  <c r="BL1584" i="2" s="1"/>
  <c r="BM1488" i="2"/>
  <c r="BJ1516" i="2"/>
  <c r="CD1516" i="2" s="1"/>
  <c r="BJ1528" i="2"/>
  <c r="CE1528" i="2" s="1"/>
  <c r="BJ1576" i="2"/>
  <c r="BR1576" i="2" s="1"/>
  <c r="CC1485" i="2"/>
  <c r="BJ1540" i="2"/>
  <c r="BN1540" i="2" s="1"/>
  <c r="BJ1552" i="2"/>
  <c r="BM1552" i="2" s="1"/>
  <c r="BJ1463" i="2"/>
  <c r="BR1463" i="2" s="1"/>
  <c r="CA1468" i="2"/>
  <c r="BJ1471" i="2"/>
  <c r="BU1471" i="2" s="1"/>
  <c r="BJ1475" i="2"/>
  <c r="BT1475" i="2" s="1"/>
  <c r="BJ1483" i="2"/>
  <c r="BS1483" i="2" s="1"/>
  <c r="BJ1495" i="2"/>
  <c r="BV1495" i="2" s="1"/>
  <c r="BJ1507" i="2"/>
  <c r="BL1507" i="2" s="1"/>
  <c r="BJ1519" i="2"/>
  <c r="BL1519" i="2" s="1"/>
  <c r="BJ1531" i="2"/>
  <c r="BL1531" i="2" s="1"/>
  <c r="BJ1535" i="2"/>
  <c r="CB1535" i="2" s="1"/>
  <c r="BJ1543" i="2"/>
  <c r="BP1543" i="2" s="1"/>
  <c r="BJ1455" i="2"/>
  <c r="BM1455" i="2" s="1"/>
  <c r="CE1461" i="2"/>
  <c r="BJ1487" i="2"/>
  <c r="BM1487" i="2" s="1"/>
  <c r="BM1495" i="2"/>
  <c r="BJ1499" i="2"/>
  <c r="BY1499" i="2" s="1"/>
  <c r="BJ1511" i="2"/>
  <c r="CE1511" i="2" s="1"/>
  <c r="BJ1523" i="2"/>
  <c r="BP1523" i="2" s="1"/>
  <c r="BT1485" i="2"/>
  <c r="BJ1479" i="2"/>
  <c r="BX1479" i="2" s="1"/>
  <c r="BJ1482" i="2"/>
  <c r="CB1482" i="2" s="1"/>
  <c r="BU1485" i="2"/>
  <c r="BR1488" i="2"/>
  <c r="BJ1490" i="2"/>
  <c r="CC1490" i="2" s="1"/>
  <c r="BJ1491" i="2"/>
  <c r="CE1491" i="2" s="1"/>
  <c r="BO1495" i="2"/>
  <c r="BJ1502" i="2"/>
  <c r="BO1502" i="2" s="1"/>
  <c r="BJ1503" i="2"/>
  <c r="CE1503" i="2" s="1"/>
  <c r="BO1507" i="2"/>
  <c r="BJ1514" i="2"/>
  <c r="BO1514" i="2" s="1"/>
  <c r="BJ1515" i="2"/>
  <c r="BZ1515" i="2" s="1"/>
  <c r="BJ1526" i="2"/>
  <c r="BL1526" i="2" s="1"/>
  <c r="BJ1527" i="2"/>
  <c r="BQ1527" i="2" s="1"/>
  <c r="BS1468" i="2"/>
  <c r="BS1476" i="2"/>
  <c r="CE1476" i="2"/>
  <c r="BV1485" i="2"/>
  <c r="BS1488" i="2"/>
  <c r="CB1495" i="2"/>
  <c r="BJ1530" i="2"/>
  <c r="CD1530" i="2" s="1"/>
  <c r="BJ1542" i="2"/>
  <c r="BZ1542" i="2" s="1"/>
  <c r="CE1548" i="2"/>
  <c r="BJ1554" i="2"/>
  <c r="BM1554" i="2" s="1"/>
  <c r="BJ1566" i="2"/>
  <c r="CB1566" i="2" s="1"/>
  <c r="BW1377" i="2"/>
  <c r="BZ1378" i="2"/>
  <c r="BW1389" i="2"/>
  <c r="BW1397" i="2"/>
  <c r="BW1401" i="2"/>
  <c r="BZ1414" i="2"/>
  <c r="BQ1415" i="2"/>
  <c r="CC1415" i="2"/>
  <c r="CC1419" i="2"/>
  <c r="BT1420" i="2"/>
  <c r="BW1421" i="2"/>
  <c r="BZ1422" i="2"/>
  <c r="BN1434" i="2"/>
  <c r="BZ1434" i="2"/>
  <c r="BJ1442" i="2"/>
  <c r="CC1442" i="2" s="1"/>
  <c r="BT1444" i="2"/>
  <c r="BJ1448" i="2"/>
  <c r="BQ1448" i="2" s="1"/>
  <c r="BJ1454" i="2"/>
  <c r="BN1454" i="2" s="1"/>
  <c r="BJ1460" i="2"/>
  <c r="BJ1472" i="2"/>
  <c r="BU1472" i="2" s="1"/>
  <c r="BJ1484" i="2"/>
  <c r="BU1484" i="2" s="1"/>
  <c r="BN1490" i="2"/>
  <c r="BZ1490" i="2"/>
  <c r="BQ1491" i="2"/>
  <c r="BJ1496" i="2"/>
  <c r="CB1496" i="2" s="1"/>
  <c r="BJ1508" i="2"/>
  <c r="CC1519" i="2"/>
  <c r="BJ1520" i="2"/>
  <c r="BT1520" i="2" s="1"/>
  <c r="BJ1532" i="2"/>
  <c r="BU1532" i="2" s="1"/>
  <c r="BJ1544" i="2"/>
  <c r="BT1544" i="2" s="1"/>
  <c r="BZ1554" i="2"/>
  <c r="BJ1556" i="2"/>
  <c r="BN1556" i="2" s="1"/>
  <c r="BJ1558" i="2"/>
  <c r="BN1558" i="2" s="1"/>
  <c r="BJ1453" i="2"/>
  <c r="BX1453" i="2" s="1"/>
  <c r="BJ1457" i="2"/>
  <c r="BL1461" i="2"/>
  <c r="BX1461" i="2"/>
  <c r="BU1464" i="2"/>
  <c r="BJ1465" i="2"/>
  <c r="BX1465" i="2" s="1"/>
  <c r="BU1468" i="2"/>
  <c r="BJ1469" i="2"/>
  <c r="BJ1474" i="2"/>
  <c r="BZ1474" i="2" s="1"/>
  <c r="BJ1477" i="2"/>
  <c r="BL1477" i="2" s="1"/>
  <c r="BJ1481" i="2"/>
  <c r="BL1481" i="2" s="1"/>
  <c r="BL1485" i="2"/>
  <c r="BJ1486" i="2"/>
  <c r="BT1486" i="2" s="1"/>
  <c r="BJ1489" i="2"/>
  <c r="BL1489" i="2" s="1"/>
  <c r="BO1490" i="2"/>
  <c r="CD1491" i="2"/>
  <c r="BJ1497" i="2"/>
  <c r="BJ1509" i="2"/>
  <c r="BY1509" i="2" s="1"/>
  <c r="BJ1521" i="2"/>
  <c r="CB1521" i="2" s="1"/>
  <c r="BJ1533" i="2"/>
  <c r="BW1533" i="2" s="1"/>
  <c r="BJ1545" i="2"/>
  <c r="CE1545" i="2" s="1"/>
  <c r="BQ1554" i="2"/>
  <c r="BJ1569" i="2"/>
  <c r="BR1569" i="2" s="1"/>
  <c r="BJ1581" i="2"/>
  <c r="BY1581" i="2" s="1"/>
  <c r="BW1584" i="2"/>
  <c r="BN1584" i="2"/>
  <c r="BJ1547" i="2"/>
  <c r="CC1547" i="2" s="1"/>
  <c r="BJ1555" i="2"/>
  <c r="BV1555" i="2" s="1"/>
  <c r="BJ1559" i="2"/>
  <c r="BJ1567" i="2"/>
  <c r="BX1567" i="2" s="1"/>
  <c r="BO1576" i="2"/>
  <c r="BJ1579" i="2"/>
  <c r="BL1579" i="2" s="1"/>
  <c r="BJ1583" i="2"/>
  <c r="BY1547" i="2"/>
  <c r="BJ1564" i="2"/>
  <c r="BO1564" i="2" s="1"/>
  <c r="BJ1575" i="2"/>
  <c r="BO1575" i="2" s="1"/>
  <c r="BQ1576" i="2"/>
  <c r="CC1584" i="2"/>
  <c r="BJ1538" i="2"/>
  <c r="BR1538" i="2" s="1"/>
  <c r="BJ1539" i="2"/>
  <c r="BL1539" i="2" s="1"/>
  <c r="BJ1550" i="2"/>
  <c r="CC1550" i="2" s="1"/>
  <c r="BJ1551" i="2"/>
  <c r="CC1551" i="2" s="1"/>
  <c r="BJ1562" i="2"/>
  <c r="BU1562" i="2" s="1"/>
  <c r="BJ1563" i="2"/>
  <c r="BM1563" i="2" s="1"/>
  <c r="BJ1574" i="2"/>
  <c r="CC1574" i="2" s="1"/>
  <c r="BJ1586" i="2"/>
  <c r="BJ1571" i="2"/>
  <c r="BV1571" i="2" s="1"/>
  <c r="CE1572" i="2"/>
  <c r="BP1579" i="2"/>
  <c r="BQ1559" i="2"/>
  <c r="CC1559" i="2"/>
  <c r="BN1562" i="2"/>
  <c r="BJ1568" i="2"/>
  <c r="BY1568" i="2" s="1"/>
  <c r="BJ1580" i="2"/>
  <c r="BS1580" i="2" s="1"/>
  <c r="BJ1493" i="2"/>
  <c r="BX1493" i="2" s="1"/>
  <c r="BJ1494" i="2"/>
  <c r="BV1494" i="2" s="1"/>
  <c r="CD1495" i="2"/>
  <c r="BJ1498" i="2"/>
  <c r="CA1498" i="2" s="1"/>
  <c r="BJ1501" i="2"/>
  <c r="BW1501" i="2" s="1"/>
  <c r="BJ1505" i="2"/>
  <c r="BT1505" i="2" s="1"/>
  <c r="BJ1506" i="2"/>
  <c r="CE1506" i="2" s="1"/>
  <c r="BJ1510" i="2"/>
  <c r="BQ1510" i="2" s="1"/>
  <c r="BJ1513" i="2"/>
  <c r="CE1513" i="2" s="1"/>
  <c r="BJ1517" i="2"/>
  <c r="BU1517" i="2" s="1"/>
  <c r="BJ1518" i="2"/>
  <c r="BO1518" i="2" s="1"/>
  <c r="BJ1522" i="2"/>
  <c r="BO1522" i="2" s="1"/>
  <c r="BJ1525" i="2"/>
  <c r="BW1525" i="2" s="1"/>
  <c r="BJ1529" i="2"/>
  <c r="BL1529" i="2" s="1"/>
  <c r="BO1530" i="2"/>
  <c r="CA1530" i="2"/>
  <c r="BJ1534" i="2"/>
  <c r="BW1534" i="2" s="1"/>
  <c r="BJ1537" i="2"/>
  <c r="BS1537" i="2" s="1"/>
  <c r="BJ1541" i="2"/>
  <c r="BW1541" i="2" s="1"/>
  <c r="BJ1546" i="2"/>
  <c r="BT1546" i="2" s="1"/>
  <c r="BJ1549" i="2"/>
  <c r="BV1549" i="2" s="1"/>
  <c r="BJ1553" i="2"/>
  <c r="BZ1553" i="2" s="1"/>
  <c r="BJ1561" i="2"/>
  <c r="BT1561" i="2" s="1"/>
  <c r="BJ1565" i="2"/>
  <c r="BL1565" i="2" s="1"/>
  <c r="BJ1570" i="2"/>
  <c r="BO1570" i="2" s="1"/>
  <c r="BJ1573" i="2"/>
  <c r="BO1574" i="2"/>
  <c r="BJ1577" i="2"/>
  <c r="BR1577" i="2" s="1"/>
  <c r="BJ1578" i="2"/>
  <c r="BR1578" i="2" s="1"/>
  <c r="BJ1582" i="2"/>
  <c r="BR1582" i="2" s="1"/>
  <c r="BJ1585" i="2"/>
  <c r="BR1585" i="2" s="1"/>
  <c r="BM1541" i="2"/>
  <c r="BY1541" i="2"/>
  <c r="CB1554" i="2"/>
  <c r="BJ1557" i="2"/>
  <c r="BP1558" i="2"/>
  <c r="CB1562" i="2"/>
  <c r="BL9" i="2"/>
  <c r="BJ138" i="2"/>
  <c r="BJ186" i="2"/>
  <c r="BJ294" i="2"/>
  <c r="BC1587" i="2"/>
  <c r="BJ102" i="2"/>
  <c r="BJ144" i="2"/>
  <c r="BJ151" i="2"/>
  <c r="BJ192" i="2"/>
  <c r="BJ199" i="2"/>
  <c r="BJ272" i="2"/>
  <c r="BJ278" i="2"/>
  <c r="BJ314" i="2"/>
  <c r="BJ338" i="2"/>
  <c r="BJ362" i="2"/>
  <c r="BJ386" i="2"/>
  <c r="BJ410" i="2"/>
  <c r="BJ434" i="2"/>
  <c r="BJ448" i="2"/>
  <c r="BJ458" i="2"/>
  <c r="BJ482" i="2"/>
  <c r="AR1587" i="2"/>
  <c r="BJ109" i="2"/>
  <c r="BJ116" i="2"/>
  <c r="BJ157" i="2"/>
  <c r="BJ164" i="2"/>
  <c r="BJ205" i="2"/>
  <c r="BJ212" i="2"/>
  <c r="BJ226" i="2"/>
  <c r="BJ250" i="2"/>
  <c r="BJ277" i="2"/>
  <c r="BJ308" i="2"/>
  <c r="BJ318" i="2"/>
  <c r="BJ342" i="2"/>
  <c r="BJ366" i="2"/>
  <c r="BJ390" i="2"/>
  <c r="BJ414" i="2"/>
  <c r="BJ438" i="2"/>
  <c r="BJ457" i="2"/>
  <c r="BJ462" i="2"/>
  <c r="BJ481" i="2"/>
  <c r="BJ486" i="2"/>
  <c r="BE1587" i="2"/>
  <c r="BJ150" i="2"/>
  <c r="BJ198" i="2"/>
  <c r="BJ238" i="2"/>
  <c r="BJ271" i="2"/>
  <c r="BJ282" i="2"/>
  <c r="BJ288" i="2"/>
  <c r="BJ332" i="2"/>
  <c r="BJ356" i="2"/>
  <c r="BJ380" i="2"/>
  <c r="BJ399" i="2"/>
  <c r="BJ404" i="2"/>
  <c r="BJ428" i="2"/>
  <c r="BJ452" i="2"/>
  <c r="BD1587" i="2"/>
  <c r="AS1587" i="2"/>
  <c r="AT1587" i="2"/>
  <c r="BF1587" i="2"/>
  <c r="BJ90" i="2"/>
  <c r="BJ108" i="2"/>
  <c r="BJ115" i="2"/>
  <c r="BJ156" i="2"/>
  <c r="BJ163" i="2"/>
  <c r="BJ204" i="2"/>
  <c r="BJ211" i="2"/>
  <c r="BJ260" i="2"/>
  <c r="BJ266" i="2"/>
  <c r="BJ298" i="2"/>
  <c r="BJ303" i="2"/>
  <c r="BJ307" i="2"/>
  <c r="BB1587" i="2"/>
  <c r="BJ121" i="2"/>
  <c r="BJ128" i="2"/>
  <c r="BJ169" i="2"/>
  <c r="BJ176" i="2"/>
  <c r="BJ217" i="2"/>
  <c r="BJ254" i="2"/>
  <c r="BJ265" i="2"/>
  <c r="BJ292" i="2"/>
  <c r="BJ471" i="2"/>
  <c r="BJ475" i="2"/>
  <c r="BJ495" i="2"/>
  <c r="BJ268" i="2"/>
  <c r="AQ1587" i="2"/>
  <c r="BH1587" i="2"/>
  <c r="BJ78" i="2"/>
  <c r="BJ114" i="2"/>
  <c r="BJ162" i="2"/>
  <c r="BJ210" i="2"/>
  <c r="BJ229" i="2"/>
  <c r="BJ236" i="2"/>
  <c r="BJ242" i="2"/>
  <c r="BJ253" i="2"/>
  <c r="BJ259" i="2"/>
  <c r="BJ270" i="2"/>
  <c r="AU1587" i="2"/>
  <c r="AW1587" i="2"/>
  <c r="BJ120" i="2"/>
  <c r="BJ127" i="2"/>
  <c r="BJ168" i="2"/>
  <c r="BJ175" i="2"/>
  <c r="BJ216" i="2"/>
  <c r="BJ223" i="2"/>
  <c r="BJ241" i="2"/>
  <c r="BJ247" i="2"/>
  <c r="BJ286" i="2"/>
  <c r="BJ296" i="2"/>
  <c r="BJ301" i="2"/>
  <c r="BJ306" i="2"/>
  <c r="BJ316" i="2"/>
  <c r="BJ326" i="2"/>
  <c r="BJ340" i="2"/>
  <c r="BJ350" i="2"/>
  <c r="BJ364" i="2"/>
  <c r="BJ374" i="2"/>
  <c r="BJ388" i="2"/>
  <c r="BJ398" i="2"/>
  <c r="BJ412" i="2"/>
  <c r="BJ422" i="2"/>
  <c r="BJ436" i="2"/>
  <c r="BJ446" i="2"/>
  <c r="BJ460" i="2"/>
  <c r="BJ470" i="2"/>
  <c r="BJ484" i="2"/>
  <c r="BJ494" i="2"/>
  <c r="AV1587" i="2"/>
  <c r="BI1587" i="2"/>
  <c r="AX1587" i="2"/>
  <c r="BJ66" i="2"/>
  <c r="BJ133" i="2"/>
  <c r="BJ140" i="2"/>
  <c r="BJ181" i="2"/>
  <c r="BJ188" i="2"/>
  <c r="BJ235" i="2"/>
  <c r="BJ258" i="2"/>
  <c r="BJ264" i="2"/>
  <c r="BJ280" i="2"/>
  <c r="BJ325" i="2"/>
  <c r="BJ330" i="2"/>
  <c r="BJ349" i="2"/>
  <c r="BJ354" i="2"/>
  <c r="BJ373" i="2"/>
  <c r="BJ378" i="2"/>
  <c r="BJ397" i="2"/>
  <c r="BJ402" i="2"/>
  <c r="BJ421" i="2"/>
  <c r="BJ426" i="2"/>
  <c r="BJ445" i="2"/>
  <c r="BJ450" i="2"/>
  <c r="BJ469" i="2"/>
  <c r="BJ474" i="2"/>
  <c r="BJ493" i="2"/>
  <c r="BG1587" i="2"/>
  <c r="AY1587" i="2"/>
  <c r="BJ126" i="2"/>
  <c r="BJ174" i="2"/>
  <c r="BJ222" i="2"/>
  <c r="BJ228" i="2"/>
  <c r="BJ246" i="2"/>
  <c r="BJ252" i="2"/>
  <c r="BJ295" i="2"/>
  <c r="BJ311" i="2"/>
  <c r="BJ411" i="2"/>
  <c r="BJ435" i="2"/>
  <c r="BJ483" i="2"/>
  <c r="BJ497" i="2"/>
  <c r="AP1587" i="2"/>
  <c r="AN1588" i="2"/>
  <c r="AO1516" i="2" s="1"/>
  <c r="AZ1587" i="2"/>
  <c r="BJ132" i="2"/>
  <c r="BJ139" i="2"/>
  <c r="BJ180" i="2"/>
  <c r="BJ187" i="2"/>
  <c r="BJ234" i="2"/>
  <c r="BJ240" i="2"/>
  <c r="BJ274" i="2"/>
  <c r="BJ284" i="2"/>
  <c r="BJ290" i="2"/>
  <c r="BJ300" i="2"/>
  <c r="BJ538" i="2"/>
  <c r="BJ567" i="2"/>
  <c r="BJ580" i="2"/>
  <c r="BJ586" i="2"/>
  <c r="BJ602" i="2"/>
  <c r="BJ608" i="2"/>
  <c r="BJ627" i="2"/>
  <c r="BJ652" i="2"/>
  <c r="BJ507" i="2"/>
  <c r="BJ530" i="2"/>
  <c r="BJ514" i="2"/>
  <c r="BJ544" i="2"/>
  <c r="BJ566" i="2"/>
  <c r="BJ579" i="2"/>
  <c r="BJ612" i="2"/>
  <c r="BJ632" i="2"/>
  <c r="BJ651" i="2"/>
  <c r="BJ506" i="2"/>
  <c r="BJ560" i="2"/>
  <c r="BJ597" i="2"/>
  <c r="BJ641" i="2"/>
  <c r="BJ657" i="2"/>
  <c r="CB657" i="2" s="1"/>
  <c r="BJ666" i="2"/>
  <c r="BJ520" i="2"/>
  <c r="BJ543" i="2"/>
  <c r="BJ578" i="2"/>
  <c r="BJ590" i="2"/>
  <c r="BJ596" i="2"/>
  <c r="BJ610" i="2"/>
  <c r="BJ631" i="2"/>
  <c r="BJ656" i="2"/>
  <c r="BJ572" i="2"/>
  <c r="BJ605" i="2"/>
  <c r="BJ640" i="2"/>
  <c r="BJ519" i="2"/>
  <c r="BJ542" i="2"/>
  <c r="BJ571" i="2"/>
  <c r="BJ595" i="2"/>
  <c r="BJ600" i="2"/>
  <c r="BJ634" i="2"/>
  <c r="BJ660" i="2"/>
  <c r="BP660" i="2" s="1"/>
  <c r="BJ526" i="2"/>
  <c r="CB526" i="2" s="1"/>
  <c r="BJ556" i="2"/>
  <c r="BJ604" i="2"/>
  <c r="BJ639" i="2"/>
  <c r="BJ664" i="2"/>
  <c r="BJ518" i="2"/>
  <c r="BJ583" i="2"/>
  <c r="BJ598" i="2"/>
  <c r="CA598" i="2" s="1"/>
  <c r="BJ614" i="2"/>
  <c r="BJ658" i="2"/>
  <c r="BJ532" i="2"/>
  <c r="BJ555" i="2"/>
  <c r="BJ562" i="2"/>
  <c r="BJ593" i="2"/>
  <c r="BJ603" i="2"/>
  <c r="BJ624" i="2"/>
  <c r="BJ644" i="2"/>
  <c r="BJ663" i="2"/>
  <c r="BJ568" i="2"/>
  <c r="BJ588" i="2"/>
  <c r="BJ628" i="2"/>
  <c r="BJ638" i="2"/>
  <c r="BJ669" i="2"/>
  <c r="BJ531" i="2"/>
  <c r="BJ554" i="2"/>
  <c r="BJ574" i="2"/>
  <c r="BJ592" i="2"/>
  <c r="BJ609" i="2"/>
  <c r="BJ618" i="2"/>
  <c r="BJ622" i="2"/>
  <c r="BJ643" i="2"/>
  <c r="BJ648" i="2"/>
  <c r="BJ668" i="2"/>
  <c r="BJ815" i="2"/>
  <c r="BJ821" i="2"/>
  <c r="BJ851" i="2"/>
  <c r="CE851" i="2" s="1"/>
  <c r="BJ857" i="2"/>
  <c r="BJ907" i="2"/>
  <c r="CC907" i="2" s="1"/>
  <c r="BJ997" i="2"/>
  <c r="BJ1028" i="2"/>
  <c r="BJ1038" i="2"/>
  <c r="BJ1112" i="2"/>
  <c r="BZ1112" i="2" s="1"/>
  <c r="BJ1190" i="2"/>
  <c r="BS1190" i="2" s="1"/>
  <c r="BJ1200" i="2"/>
  <c r="BT1200" i="2" s="1"/>
  <c r="BJ1219" i="2"/>
  <c r="BV1219" i="2" s="1"/>
  <c r="BJ833" i="2"/>
  <c r="BJ845" i="2"/>
  <c r="BJ896" i="2"/>
  <c r="BJ814" i="2"/>
  <c r="BJ850" i="2"/>
  <c r="BJ903" i="2"/>
  <c r="BP903" i="2" s="1"/>
  <c r="BJ906" i="2"/>
  <c r="BJ1020" i="2"/>
  <c r="BJ1030" i="2"/>
  <c r="BM1030" i="2" s="1"/>
  <c r="BJ1040" i="2"/>
  <c r="BT1040" i="2" s="1"/>
  <c r="BJ1087" i="2"/>
  <c r="CA1087" i="2" s="1"/>
  <c r="BJ1124" i="2"/>
  <c r="BJ826" i="2"/>
  <c r="BJ838" i="2"/>
  <c r="BJ885" i="2"/>
  <c r="BJ941" i="2"/>
  <c r="BJ946" i="2"/>
  <c r="BJ986" i="2"/>
  <c r="BM986" i="2" s="1"/>
  <c r="BJ1001" i="2"/>
  <c r="BL1001" i="2" s="1"/>
  <c r="BJ1006" i="2"/>
  <c r="BJ1123" i="2"/>
  <c r="BY1123" i="2" s="1"/>
  <c r="BJ1169" i="2"/>
  <c r="BJ1178" i="2"/>
  <c r="BJ1188" i="2"/>
  <c r="BJ1198" i="2"/>
  <c r="BJ1203" i="2"/>
  <c r="BJ1212" i="2"/>
  <c r="BM1212" i="2" s="1"/>
  <c r="BJ1248" i="2"/>
  <c r="BJ813" i="2"/>
  <c r="BU813" i="2" s="1"/>
  <c r="BJ873" i="2"/>
  <c r="BJ884" i="2"/>
  <c r="BJ889" i="2"/>
  <c r="BJ895" i="2"/>
  <c r="BR895" i="2" s="1"/>
  <c r="BJ900" i="2"/>
  <c r="BJ910" i="2"/>
  <c r="BJ921" i="2"/>
  <c r="BJ948" i="2"/>
  <c r="BJ949" i="2"/>
  <c r="BJ959" i="2"/>
  <c r="BX959" i="2" s="1"/>
  <c r="BJ969" i="2"/>
  <c r="CD969" i="2" s="1"/>
  <c r="BJ979" i="2"/>
  <c r="BJ1022" i="2"/>
  <c r="BJ1052" i="2"/>
  <c r="BJ1066" i="2"/>
  <c r="BJ1097" i="2"/>
  <c r="BJ1113" i="2"/>
  <c r="BJ1142" i="2"/>
  <c r="BJ1217" i="2"/>
  <c r="BJ1222" i="2"/>
  <c r="BM1222" i="2" s="1"/>
  <c r="BJ802" i="2"/>
  <c r="BJ861" i="2"/>
  <c r="BJ872" i="2"/>
  <c r="BV872" i="2" s="1"/>
  <c r="BJ877" i="2"/>
  <c r="BJ905" i="2"/>
  <c r="BY905" i="2" s="1"/>
  <c r="BJ925" i="2"/>
  <c r="BY925" i="2" s="1"/>
  <c r="BJ935" i="2"/>
  <c r="BJ975" i="2"/>
  <c r="BJ985" i="2"/>
  <c r="BW985" i="2" s="1"/>
  <c r="BJ1005" i="2"/>
  <c r="BJ1016" i="2"/>
  <c r="BJ1026" i="2"/>
  <c r="BU1026" i="2" s="1"/>
  <c r="BJ1046" i="2"/>
  <c r="BJ1070" i="2"/>
  <c r="BJ1117" i="2"/>
  <c r="BJ1128" i="2"/>
  <c r="BJ1148" i="2"/>
  <c r="BJ1152" i="2"/>
  <c r="BS1152" i="2" s="1"/>
  <c r="BJ1157" i="2"/>
  <c r="BJ1162" i="2"/>
  <c r="BJ1202" i="2"/>
  <c r="BV1202" i="2" s="1"/>
  <c r="BJ1211" i="2"/>
  <c r="BJ865" i="2"/>
  <c r="BY865" i="2" s="1"/>
  <c r="BJ899" i="2"/>
  <c r="BJ945" i="2"/>
  <c r="BJ955" i="2"/>
  <c r="CA955" i="2" s="1"/>
  <c r="BJ965" i="2"/>
  <c r="BJ1042" i="2"/>
  <c r="CA1042" i="2" s="1"/>
  <c r="BJ1080" i="2"/>
  <c r="CA1080" i="2" s="1"/>
  <c r="BJ1121" i="2"/>
  <c r="BJ1172" i="2"/>
  <c r="BS1172" i="2" s="1"/>
  <c r="BJ1182" i="2"/>
  <c r="BJ1221" i="2"/>
  <c r="BJ1232" i="2"/>
  <c r="BJ1237" i="2"/>
  <c r="BL1237" i="2" s="1"/>
  <c r="BJ1250" i="2"/>
  <c r="BJ824" i="2"/>
  <c r="BJ836" i="2"/>
  <c r="BJ848" i="2"/>
  <c r="BJ853" i="2"/>
  <c r="BJ883" i="2"/>
  <c r="BJ888" i="2"/>
  <c r="BU888" i="2" s="1"/>
  <c r="BJ934" i="2"/>
  <c r="BN934" i="2" s="1"/>
  <c r="BJ1032" i="2"/>
  <c r="BJ1083" i="2"/>
  <c r="BJ1085" i="2"/>
  <c r="BJ1090" i="2"/>
  <c r="BJ1116" i="2"/>
  <c r="BJ1141" i="2"/>
  <c r="BJ1191" i="2"/>
  <c r="CD1191" i="2" s="1"/>
  <c r="BJ1201" i="2"/>
  <c r="BV1201" i="2" s="1"/>
  <c r="BJ1225" i="2"/>
  <c r="BU1225" i="2" s="1"/>
  <c r="BJ1261" i="2"/>
  <c r="BO1261" i="2" s="1"/>
  <c r="BJ817" i="2"/>
  <c r="BY817" i="2" s="1"/>
  <c r="BJ841" i="2"/>
  <c r="BJ876" i="2"/>
  <c r="BJ898" i="2"/>
  <c r="BJ994" i="2"/>
  <c r="BO994" i="2" s="1"/>
  <c r="BJ1025" i="2"/>
  <c r="BQ1025" i="2" s="1"/>
  <c r="BJ1049" i="2"/>
  <c r="BL1049" i="2" s="1"/>
  <c r="BJ1069" i="2"/>
  <c r="BJ1093" i="2"/>
  <c r="BX1093" i="2" s="1"/>
  <c r="BJ1100" i="2"/>
  <c r="BU1100" i="2" s="1"/>
  <c r="BJ1126" i="2"/>
  <c r="BJ1131" i="2"/>
  <c r="CC1131" i="2" s="1"/>
  <c r="BJ1151" i="2"/>
  <c r="BR1151" i="2" s="1"/>
  <c r="BJ1161" i="2"/>
  <c r="CA1161" i="2" s="1"/>
  <c r="BJ1171" i="2"/>
  <c r="BX1171" i="2" s="1"/>
  <c r="BJ1181" i="2"/>
  <c r="BJ1241" i="2"/>
  <c r="BJ1251" i="2"/>
  <c r="BW1251" i="2" s="1"/>
  <c r="BJ1256" i="2"/>
  <c r="BY1256" i="2" s="1"/>
  <c r="BJ829" i="2"/>
  <c r="BJ859" i="2"/>
  <c r="BJ864" i="2"/>
  <c r="BJ887" i="2"/>
  <c r="BJ908" i="2"/>
  <c r="BJ913" i="2"/>
  <c r="BJ933" i="2"/>
  <c r="BT933" i="2" s="1"/>
  <c r="BJ944" i="2"/>
  <c r="BS944" i="2" s="1"/>
  <c r="BJ954" i="2"/>
  <c r="BJ974" i="2"/>
  <c r="BJ984" i="2"/>
  <c r="BR984" i="2" s="1"/>
  <c r="BJ993" i="2"/>
  <c r="BJ998" i="2"/>
  <c r="BJ1004" i="2"/>
  <c r="CD1004" i="2" s="1"/>
  <c r="BJ1014" i="2"/>
  <c r="CA1014" i="2" s="1"/>
  <c r="BJ1034" i="2"/>
  <c r="BU1034" i="2" s="1"/>
  <c r="BJ1044" i="2"/>
  <c r="BJ1054" i="2"/>
  <c r="BN1054" i="2" s="1"/>
  <c r="BJ1082" i="2"/>
  <c r="BO1082" i="2" s="1"/>
  <c r="BJ1110" i="2"/>
  <c r="BJ1140" i="2"/>
  <c r="BJ1154" i="2"/>
  <c r="BJ1164" i="2"/>
  <c r="BV1164" i="2" s="1"/>
  <c r="BJ1265" i="2"/>
  <c r="BQ1265" i="2" s="1"/>
  <c r="BJ816" i="2"/>
  <c r="BJ835" i="2"/>
  <c r="BN835" i="2" s="1"/>
  <c r="BJ847" i="2"/>
  <c r="BJ852" i="2"/>
  <c r="BJ875" i="2"/>
  <c r="BJ881" i="2"/>
  <c r="BX881" i="2" s="1"/>
  <c r="BJ915" i="2"/>
  <c r="BJ918" i="2"/>
  <c r="CB918" i="2" s="1"/>
  <c r="BJ923" i="2"/>
  <c r="BR923" i="2" s="1"/>
  <c r="BJ943" i="2"/>
  <c r="BR943" i="2" s="1"/>
  <c r="BJ963" i="2"/>
  <c r="BJ973" i="2"/>
  <c r="BM973" i="2" s="1"/>
  <c r="BJ983" i="2"/>
  <c r="BJ1003" i="2"/>
  <c r="BJ1089" i="2"/>
  <c r="BY1089" i="2" s="1"/>
  <c r="BJ1092" i="2"/>
  <c r="BJ1099" i="2"/>
  <c r="BJ1104" i="2"/>
  <c r="CE1104" i="2" s="1"/>
  <c r="BJ1130" i="2"/>
  <c r="BJ1214" i="2"/>
  <c r="BY1214" i="2" s="1"/>
  <c r="BJ1258" i="2"/>
  <c r="BO1258" i="2" s="1"/>
  <c r="BJ952" i="2"/>
  <c r="BJ1024" i="2"/>
  <c r="BJ1096" i="2"/>
  <c r="BJ1168" i="2"/>
  <c r="BJ1315" i="2"/>
  <c r="BL1315" i="2" s="1"/>
  <c r="BJ1335" i="2"/>
  <c r="BJ1344" i="2"/>
  <c r="BJ1375" i="2"/>
  <c r="BX1375" i="2" s="1"/>
  <c r="BJ1385" i="2"/>
  <c r="BJ940" i="2"/>
  <c r="BJ1012" i="2"/>
  <c r="BJ1084" i="2"/>
  <c r="CE1084" i="2" s="1"/>
  <c r="BJ1156" i="2"/>
  <c r="BJ1252" i="2"/>
  <c r="BW1252" i="2" s="1"/>
  <c r="BJ1235" i="2"/>
  <c r="BS1235" i="2" s="1"/>
  <c r="BJ1243" i="2"/>
  <c r="BJ1259" i="2"/>
  <c r="BM1259" i="2" s="1"/>
  <c r="BJ1267" i="2"/>
  <c r="BT1267" i="2" s="1"/>
  <c r="BJ1289" i="2"/>
  <c r="BJ1339" i="2"/>
  <c r="BQ1339" i="2" s="1"/>
  <c r="BJ1359" i="2"/>
  <c r="BJ1379" i="2"/>
  <c r="CB1379" i="2" s="1"/>
  <c r="BJ1384" i="2"/>
  <c r="CD1384" i="2" s="1"/>
  <c r="BJ1000" i="2"/>
  <c r="BV1000" i="2" s="1"/>
  <c r="BJ1072" i="2"/>
  <c r="BJ1144" i="2"/>
  <c r="BP1144" i="2" s="1"/>
  <c r="BJ1216" i="2"/>
  <c r="BJ1343" i="2"/>
  <c r="CE1343" i="2" s="1"/>
  <c r="BJ1348" i="2"/>
  <c r="BT1348" i="2" s="1"/>
  <c r="BJ1273" i="2"/>
  <c r="BJ1283" i="2"/>
  <c r="BV1283" i="2" s="1"/>
  <c r="BJ1294" i="2"/>
  <c r="BJ1313" i="2"/>
  <c r="BW1313" i="2" s="1"/>
  <c r="BJ1363" i="2"/>
  <c r="BJ1373" i="2"/>
  <c r="BJ988" i="2"/>
  <c r="BJ1060" i="2"/>
  <c r="BJ1132" i="2"/>
  <c r="BJ1204" i="2"/>
  <c r="BU1204" i="2" s="1"/>
  <c r="BJ1299" i="2"/>
  <c r="BJ1303" i="2"/>
  <c r="BJ1323" i="2"/>
  <c r="BS1323" i="2" s="1"/>
  <c r="BJ1332" i="2"/>
  <c r="BP1332" i="2" s="1"/>
  <c r="BJ1223" i="2"/>
  <c r="BM1223" i="2" s="1"/>
  <c r="BJ1272" i="2"/>
  <c r="BQ1272" i="2" s="1"/>
  <c r="BJ1297" i="2"/>
  <c r="BX1297" i="2" s="1"/>
  <c r="BJ1307" i="2"/>
  <c r="BJ1367" i="2"/>
  <c r="BW1367" i="2" s="1"/>
  <c r="BJ976" i="2"/>
  <c r="BJ1048" i="2"/>
  <c r="BV1048" i="2" s="1"/>
  <c r="BJ1120" i="2"/>
  <c r="BJ1192" i="2"/>
  <c r="BJ1240" i="2"/>
  <c r="BL1240" i="2" s="1"/>
  <c r="BJ1264" i="2"/>
  <c r="BJ1277" i="2"/>
  <c r="CE1277" i="2" s="1"/>
  <c r="BJ1327" i="2"/>
  <c r="BX1327" i="2" s="1"/>
  <c r="BJ1347" i="2"/>
  <c r="BQ1347" i="2" s="1"/>
  <c r="BJ1356" i="2"/>
  <c r="BS1356" i="2" s="1"/>
  <c r="BJ1247" i="2"/>
  <c r="BQ1247" i="2" s="1"/>
  <c r="BJ1255" i="2"/>
  <c r="BJ1271" i="2"/>
  <c r="BR1271" i="2" s="1"/>
  <c r="BJ1331" i="2"/>
  <c r="BV1331" i="2" s="1"/>
  <c r="BJ1336" i="2"/>
  <c r="BJ964" i="2"/>
  <c r="BJ1036" i="2"/>
  <c r="CE1036" i="2" s="1"/>
  <c r="BJ1108" i="2"/>
  <c r="BJ1180" i="2"/>
  <c r="BJ1301" i="2"/>
  <c r="BR1301" i="2" s="1"/>
  <c r="BJ1351" i="2"/>
  <c r="BJ1381" i="2"/>
  <c r="BX1381" i="2" s="1"/>
  <c r="BJ1291" i="2"/>
  <c r="BJ1311" i="2"/>
  <c r="BY1311" i="2" s="1"/>
  <c r="BJ1345" i="2"/>
  <c r="CE1345" i="2" s="1"/>
  <c r="BJ1355" i="2"/>
  <c r="BX1355" i="2" s="1"/>
  <c r="BJ1360" i="2"/>
  <c r="BJ1371" i="2"/>
  <c r="BJ1391" i="2"/>
  <c r="BW344" i="2" l="1"/>
  <c r="BO344" i="2"/>
  <c r="BU344" i="2"/>
  <c r="BV344" i="2"/>
  <c r="CA344" i="2"/>
  <c r="BS344" i="2"/>
  <c r="BR344" i="2"/>
  <c r="CE344" i="2"/>
  <c r="BP344" i="2"/>
  <c r="BQ344" i="2"/>
  <c r="CD344" i="2"/>
  <c r="BZ1584" i="2"/>
  <c r="BT1452" i="2"/>
  <c r="BS1552" i="2"/>
  <c r="BS1452" i="2"/>
  <c r="BM1456" i="2"/>
  <c r="BO1456" i="2"/>
  <c r="CB1449" i="2"/>
  <c r="BW1376" i="2"/>
  <c r="BO1346" i="2"/>
  <c r="BO1286" i="2"/>
  <c r="CC1143" i="2"/>
  <c r="BR1280" i="2"/>
  <c r="BQ1352" i="2"/>
  <c r="BM1236" i="2"/>
  <c r="BS1055" i="2"/>
  <c r="BS1039" i="2"/>
  <c r="BQ1115" i="2"/>
  <c r="BW1081" i="2"/>
  <c r="BQ1063" i="2"/>
  <c r="BP1115" i="2"/>
  <c r="BP1023" i="2"/>
  <c r="CB730" i="2"/>
  <c r="BR1023" i="2"/>
  <c r="BM1063" i="2"/>
  <c r="CE464" i="2"/>
  <c r="CE489" i="2"/>
  <c r="BV489" i="2"/>
  <c r="BO792" i="2"/>
  <c r="CA792" i="2"/>
  <c r="CD191" i="2"/>
  <c r="BR191" i="2"/>
  <c r="BW43" i="2"/>
  <c r="BP43" i="2"/>
  <c r="CD43" i="2"/>
  <c r="CE43" i="2"/>
  <c r="BZ43" i="2"/>
  <c r="BQ43" i="2"/>
  <c r="CC43" i="2"/>
  <c r="CB43" i="2"/>
  <c r="BT152" i="2"/>
  <c r="BV152" i="2"/>
  <c r="BP1552" i="2"/>
  <c r="BW1449" i="2"/>
  <c r="BV1449" i="2"/>
  <c r="BY1389" i="2"/>
  <c r="CA1410" i="2"/>
  <c r="BN1346" i="2"/>
  <c r="BQ1143" i="2"/>
  <c r="BX1346" i="2"/>
  <c r="BT1317" i="2"/>
  <c r="CE1115" i="2"/>
  <c r="BX1229" i="2"/>
  <c r="BZ1114" i="2"/>
  <c r="BY1114" i="2"/>
  <c r="BP730" i="2"/>
  <c r="CA990" i="2"/>
  <c r="CA1023" i="2"/>
  <c r="BU990" i="2"/>
  <c r="BU1039" i="2"/>
  <c r="BW585" i="2"/>
  <c r="CD784" i="2"/>
  <c r="BQ784" i="2"/>
  <c r="CC784" i="2"/>
  <c r="BR784" i="2"/>
  <c r="BN315" i="2"/>
  <c r="CB315" i="2"/>
  <c r="BO315" i="2"/>
  <c r="BQ315" i="2"/>
  <c r="BU333" i="2"/>
  <c r="BX333" i="2"/>
  <c r="BW333" i="2"/>
  <c r="BM333" i="2"/>
  <c r="BY333" i="2"/>
  <c r="BL344" i="2"/>
  <c r="BL152" i="2"/>
  <c r="BL360" i="2"/>
  <c r="CB60" i="2"/>
  <c r="BN60" i="2"/>
  <c r="CD60" i="2"/>
  <c r="BQ1584" i="2"/>
  <c r="BQ1447" i="2"/>
  <c r="BP1382" i="2"/>
  <c r="BR1452" i="2"/>
  <c r="CB1226" i="2"/>
  <c r="BN1286" i="2"/>
  <c r="BT1236" i="2"/>
  <c r="CE1236" i="2"/>
  <c r="BW1286" i="2"/>
  <c r="CE1274" i="2"/>
  <c r="CB1143" i="2"/>
  <c r="CB1039" i="2"/>
  <c r="CD1039" i="2"/>
  <c r="BY990" i="2"/>
  <c r="BY585" i="2"/>
  <c r="BU1009" i="2"/>
  <c r="BO1009" i="2"/>
  <c r="BY679" i="2"/>
  <c r="CC679" i="2"/>
  <c r="BO679" i="2"/>
  <c r="BR679" i="2"/>
  <c r="BP679" i="2"/>
  <c r="CB637" i="2"/>
  <c r="CD637" i="2"/>
  <c r="BU637" i="2"/>
  <c r="BS637" i="2"/>
  <c r="CE637" i="2"/>
  <c r="BV637" i="2"/>
  <c r="BM584" i="2"/>
  <c r="BO584" i="2"/>
  <c r="BS584" i="2"/>
  <c r="CE584" i="2"/>
  <c r="BU500" i="2"/>
  <c r="BT500" i="2"/>
  <c r="CA708" i="2"/>
  <c r="BP708" i="2"/>
  <c r="BY384" i="2"/>
  <c r="BT232" i="2"/>
  <c r="CB232" i="2"/>
  <c r="BW1143" i="2"/>
  <c r="BN1143" i="2"/>
  <c r="BM302" i="2"/>
  <c r="BP302" i="2"/>
  <c r="CB302" i="2"/>
  <c r="CC344" i="2"/>
  <c r="BW360" i="2"/>
  <c r="BQ360" i="2"/>
  <c r="CC360" i="2"/>
  <c r="BS360" i="2"/>
  <c r="BN360" i="2"/>
  <c r="CE360" i="2"/>
  <c r="BZ360" i="2"/>
  <c r="BO360" i="2"/>
  <c r="BM360" i="2"/>
  <c r="BR360" i="2"/>
  <c r="BY360" i="2"/>
  <c r="CD360" i="2"/>
  <c r="BT360" i="2"/>
  <c r="BP360" i="2"/>
  <c r="BO1526" i="2"/>
  <c r="BM1449" i="2"/>
  <c r="BV1352" i="2"/>
  <c r="BP1226" i="2"/>
  <c r="BT1280" i="2"/>
  <c r="BS1236" i="2"/>
  <c r="CD1236" i="2"/>
  <c r="BW981" i="2"/>
  <c r="BP1143" i="2"/>
  <c r="BP1039" i="2"/>
  <c r="BY725" i="2"/>
  <c r="BR1039" i="2"/>
  <c r="BM990" i="2"/>
  <c r="BM858" i="2"/>
  <c r="BV785" i="2"/>
  <c r="BV990" i="2"/>
  <c r="BZ670" i="2"/>
  <c r="BL911" i="2"/>
  <c r="CB911" i="2"/>
  <c r="BL553" i="2"/>
  <c r="BM553" i="2"/>
  <c r="BY553" i="2"/>
  <c r="CA781" i="2"/>
  <c r="BV781" i="2"/>
  <c r="BS449" i="2"/>
  <c r="CE449" i="2"/>
  <c r="BL449" i="2"/>
  <c r="BV449" i="2"/>
  <c r="BM449" i="2"/>
  <c r="BX449" i="2"/>
  <c r="BW449" i="2"/>
  <c r="BY449" i="2"/>
  <c r="BS413" i="2"/>
  <c r="BX413" i="2"/>
  <c r="BV413" i="2"/>
  <c r="BX371" i="2"/>
  <c r="BQ371" i="2"/>
  <c r="CC371" i="2"/>
  <c r="CE371" i="2"/>
  <c r="BL289" i="2"/>
  <c r="BV289" i="2"/>
  <c r="BY289" i="2"/>
  <c r="BX289" i="2"/>
  <c r="BL147" i="2"/>
  <c r="BS147" i="2"/>
  <c r="CE147" i="2"/>
  <c r="BR147" i="2"/>
  <c r="BP147" i="2"/>
  <c r="BQ147" i="2"/>
  <c r="CB147" i="2"/>
  <c r="CC147" i="2"/>
  <c r="BM96" i="2"/>
  <c r="BS96" i="2"/>
  <c r="BT96" i="2"/>
  <c r="CE96" i="2"/>
  <c r="BV96" i="2"/>
  <c r="BU219" i="2"/>
  <c r="BM219" i="2"/>
  <c r="BY219" i="2"/>
  <c r="BP219" i="2"/>
  <c r="CB219" i="2"/>
  <c r="BQ219" i="2"/>
  <c r="CC219" i="2"/>
  <c r="CD219" i="2"/>
  <c r="CE219" i="2"/>
  <c r="CA383" i="2"/>
  <c r="BS383" i="2"/>
  <c r="BP383" i="2"/>
  <c r="CE383" i="2"/>
  <c r="CB383" i="2"/>
  <c r="BR383" i="2"/>
  <c r="BQ383" i="2"/>
  <c r="BV476" i="2"/>
  <c r="BP476" i="2"/>
  <c r="BO476" i="2"/>
  <c r="CB476" i="2"/>
  <c r="BT476" i="2"/>
  <c r="CA476" i="2"/>
  <c r="BR476" i="2"/>
  <c r="CE476" i="2"/>
  <c r="BU476" i="2"/>
  <c r="CC1572" i="2"/>
  <c r="BT1376" i="2"/>
  <c r="CB1452" i="2"/>
  <c r="CC1231" i="2"/>
  <c r="BR1236" i="2"/>
  <c r="CB1063" i="2"/>
  <c r="BM725" i="2"/>
  <c r="CB670" i="2"/>
  <c r="BS476" i="2"/>
  <c r="BP467" i="2"/>
  <c r="CB467" i="2"/>
  <c r="BT563" i="2"/>
  <c r="CD563" i="2"/>
  <c r="BP563" i="2"/>
  <c r="CB563" i="2"/>
  <c r="CB344" i="2"/>
  <c r="CA391" i="2"/>
  <c r="BR391" i="2"/>
  <c r="BY391" i="2"/>
  <c r="CD391" i="2"/>
  <c r="BQ391" i="2"/>
  <c r="CC391" i="2"/>
  <c r="BP391" i="2"/>
  <c r="BS391" i="2"/>
  <c r="CB391" i="2"/>
  <c r="BY352" i="2"/>
  <c r="BT352" i="2"/>
  <c r="CC352" i="2"/>
  <c r="BL14" i="2"/>
  <c r="BZ14" i="2"/>
  <c r="BM14" i="2"/>
  <c r="BU195" i="2"/>
  <c r="BW195" i="2"/>
  <c r="BS195" i="2"/>
  <c r="BP195" i="2"/>
  <c r="CC195" i="2"/>
  <c r="CE195" i="2"/>
  <c r="CB195" i="2"/>
  <c r="BT779" i="2"/>
  <c r="BY779" i="2"/>
  <c r="BR779" i="2"/>
  <c r="CD779" i="2"/>
  <c r="BU779" i="2"/>
  <c r="BV779" i="2"/>
  <c r="BW779" i="2"/>
  <c r="BL182" i="2"/>
  <c r="BN182" i="2"/>
  <c r="BZ182" i="2"/>
  <c r="BM182" i="2"/>
  <c r="BY182" i="2"/>
  <c r="BT182" i="2"/>
  <c r="BO182" i="2"/>
  <c r="BW509" i="2"/>
  <c r="BR509" i="2"/>
  <c r="BS509" i="2"/>
  <c r="BU509" i="2"/>
  <c r="BP743" i="2"/>
  <c r="BQ743" i="2"/>
  <c r="BV743" i="2"/>
  <c r="BM245" i="2"/>
  <c r="BY245" i="2"/>
  <c r="BL245" i="2"/>
  <c r="BW245" i="2"/>
  <c r="BN683" i="2"/>
  <c r="BS683" i="2"/>
  <c r="BZ683" i="2"/>
  <c r="CE683" i="2"/>
  <c r="BP683" i="2"/>
  <c r="BO683" i="2"/>
  <c r="CB683" i="2"/>
  <c r="CA683" i="2"/>
  <c r="BR683" i="2"/>
  <c r="BM683" i="2"/>
  <c r="BT372" i="2"/>
  <c r="BQ372" i="2"/>
  <c r="CC372" i="2"/>
  <c r="BV372" i="2"/>
  <c r="BT791" i="2"/>
  <c r="BN791" i="2"/>
  <c r="BO791" i="2"/>
  <c r="BZ791" i="2"/>
  <c r="CA791" i="2"/>
  <c r="BU791" i="2"/>
  <c r="BV791" i="2"/>
  <c r="BM791" i="2"/>
  <c r="BM48" i="2"/>
  <c r="CC48" i="2"/>
  <c r="BS48" i="2"/>
  <c r="CE48" i="2"/>
  <c r="BU48" i="2"/>
  <c r="BT48" i="2"/>
  <c r="BO48" i="2"/>
  <c r="BR48" i="2"/>
  <c r="BW1337" i="2"/>
  <c r="BM1280" i="2"/>
  <c r="BQ1023" i="2"/>
  <c r="CA1143" i="2"/>
  <c r="BV670" i="2"/>
  <c r="BW670" i="2"/>
  <c r="BO670" i="2"/>
  <c r="BM670" i="2"/>
  <c r="BW633" i="2"/>
  <c r="BV633" i="2"/>
  <c r="CE633" i="2"/>
  <c r="BL633" i="2"/>
  <c r="CD244" i="2"/>
  <c r="BN244" i="2"/>
  <c r="BQ244" i="2"/>
  <c r="CC244" i="2"/>
  <c r="BS244" i="2"/>
  <c r="BO1550" i="2"/>
  <c r="BT1584" i="2"/>
  <c r="CD1572" i="2"/>
  <c r="BQ1572" i="2"/>
  <c r="BO1572" i="2"/>
  <c r="BW1473" i="2"/>
  <c r="BT1436" i="2"/>
  <c r="BZ1410" i="2"/>
  <c r="BZ1370" i="2"/>
  <c r="BV1376" i="2"/>
  <c r="BO1394" i="2"/>
  <c r="BT1324" i="2"/>
  <c r="CE1380" i="2"/>
  <c r="BX1436" i="2"/>
  <c r="CB1286" i="2"/>
  <c r="BQ1231" i="2"/>
  <c r="BY1286" i="2"/>
  <c r="BY1230" i="2"/>
  <c r="CA1340" i="2"/>
  <c r="BM1380" i="2"/>
  <c r="CC1274" i="2"/>
  <c r="CE1175" i="2"/>
  <c r="CE1135" i="2"/>
  <c r="BS1107" i="2"/>
  <c r="BP970" i="2"/>
  <c r="BX1205" i="2"/>
  <c r="BO1098" i="2"/>
  <c r="BZ1098" i="2"/>
  <c r="BP1135" i="2"/>
  <c r="CE1008" i="2"/>
  <c r="BS1174" i="2"/>
  <c r="CD1055" i="2"/>
  <c r="BX1009" i="2"/>
  <c r="BU916" i="2"/>
  <c r="BQ911" i="2"/>
  <c r="BS856" i="2"/>
  <c r="BS784" i="2"/>
  <c r="BY1039" i="2"/>
  <c r="BW1076" i="2"/>
  <c r="CB1076" i="2"/>
  <c r="BP670" i="2"/>
  <c r="CD751" i="2"/>
  <c r="CD735" i="2"/>
  <c r="BQ735" i="2"/>
  <c r="BZ722" i="2"/>
  <c r="BY690" i="2"/>
  <c r="BZ690" i="2"/>
  <c r="CA670" i="2"/>
  <c r="BW489" i="2"/>
  <c r="BV703" i="2"/>
  <c r="CB703" i="2"/>
  <c r="CD703" i="2"/>
  <c r="BL413" i="2"/>
  <c r="BW105" i="2"/>
  <c r="BY105" i="2"/>
  <c r="CE244" i="2"/>
  <c r="BS227" i="2"/>
  <c r="CB227" i="2"/>
  <c r="BP60" i="2"/>
  <c r="BO110" i="2"/>
  <c r="BP110" i="2"/>
  <c r="BM110" i="2"/>
  <c r="CD221" i="2"/>
  <c r="BX221" i="2"/>
  <c r="BY221" i="2"/>
  <c r="CA680" i="2"/>
  <c r="BT680" i="2"/>
  <c r="BU680" i="2"/>
  <c r="BL319" i="2"/>
  <c r="BP319" i="2"/>
  <c r="CB319" i="2"/>
  <c r="BS319" i="2"/>
  <c r="CE319" i="2"/>
  <c r="BQ319" i="2"/>
  <c r="CC319" i="2"/>
  <c r="BL160" i="2"/>
  <c r="BV160" i="2"/>
  <c r="CA160" i="2"/>
  <c r="BT160" i="2"/>
  <c r="BS160" i="2"/>
  <c r="CE160" i="2"/>
  <c r="BV1528" i="2"/>
  <c r="BR1572" i="2"/>
  <c r="CB1584" i="2"/>
  <c r="BO1470" i="2"/>
  <c r="BT1552" i="2"/>
  <c r="BN1410" i="2"/>
  <c r="BN1370" i="2"/>
  <c r="BV1377" i="2"/>
  <c r="BS1377" i="2"/>
  <c r="BP1286" i="2"/>
  <c r="BN1230" i="2"/>
  <c r="BM1286" i="2"/>
  <c r="CE1228" i="2"/>
  <c r="BW1382" i="2"/>
  <c r="BO1340" i="2"/>
  <c r="BS1135" i="2"/>
  <c r="CE1023" i="2"/>
  <c r="CB990" i="2"/>
  <c r="BP858" i="2"/>
  <c r="BL1205" i="2"/>
  <c r="BN1098" i="2"/>
  <c r="CC1039" i="2"/>
  <c r="BT1008" i="2"/>
  <c r="CE1088" i="2"/>
  <c r="BS1008" i="2"/>
  <c r="BZ930" i="2"/>
  <c r="BW805" i="2"/>
  <c r="BR1088" i="2"/>
  <c r="CD990" i="2"/>
  <c r="CE679" i="2"/>
  <c r="BP546" i="2"/>
  <c r="BU792" i="2"/>
  <c r="BR751" i="2"/>
  <c r="BR735" i="2"/>
  <c r="BN722" i="2"/>
  <c r="BZ570" i="2"/>
  <c r="BP957" i="2"/>
  <c r="BR957" i="2"/>
  <c r="BT384" i="2"/>
  <c r="BV686" i="2"/>
  <c r="BY686" i="2"/>
  <c r="BL409" i="2"/>
  <c r="BM409" i="2"/>
  <c r="BR487" i="2"/>
  <c r="CB487" i="2"/>
  <c r="BQ487" i="2"/>
  <c r="CC487" i="2"/>
  <c r="CD315" i="2"/>
  <c r="BU329" i="2"/>
  <c r="BW329" i="2"/>
  <c r="BY329" i="2"/>
  <c r="BV329" i="2"/>
  <c r="BR244" i="2"/>
  <c r="CB328" i="2"/>
  <c r="BR328" i="2"/>
  <c r="BS328" i="2"/>
  <c r="BW208" i="2"/>
  <c r="CE208" i="2"/>
  <c r="BT208" i="2"/>
  <c r="BZ208" i="2"/>
  <c r="BR208" i="2"/>
  <c r="BU208" i="2"/>
  <c r="BL384" i="2"/>
  <c r="BP384" i="2"/>
  <c r="BQ384" i="2"/>
  <c r="CD384" i="2"/>
  <c r="CB384" i="2"/>
  <c r="CC384" i="2"/>
  <c r="BV384" i="2"/>
  <c r="BS384" i="2"/>
  <c r="CE384" i="2"/>
  <c r="BZ384" i="2"/>
  <c r="BU384" i="2"/>
  <c r="BS1572" i="2"/>
  <c r="BY730" i="2"/>
  <c r="BN730" i="2"/>
  <c r="CC476" i="2"/>
  <c r="BM1039" i="2"/>
  <c r="BN1039" i="2"/>
  <c r="BZ1039" i="2"/>
  <c r="CA1572" i="2"/>
  <c r="BU1548" i="2"/>
  <c r="BP1584" i="2"/>
  <c r="BT1519" i="2"/>
  <c r="CC1463" i="2"/>
  <c r="BW1409" i="2"/>
  <c r="CB1485" i="2"/>
  <c r="BS1435" i="2"/>
  <c r="BV1340" i="2"/>
  <c r="BX1389" i="2"/>
  <c r="CE1376" i="2"/>
  <c r="CB1376" i="2"/>
  <c r="CB1227" i="2"/>
  <c r="BX1370" i="2"/>
  <c r="BX1286" i="2"/>
  <c r="CC1376" i="2"/>
  <c r="CB1280" i="2"/>
  <c r="BU1334" i="2"/>
  <c r="BY1352" i="2"/>
  <c r="CB1098" i="2"/>
  <c r="BS1023" i="2"/>
  <c r="BP990" i="2"/>
  <c r="CD1143" i="2"/>
  <c r="BR1115" i="2"/>
  <c r="CC1095" i="2"/>
  <c r="BQ1039" i="2"/>
  <c r="BZ962" i="2"/>
  <c r="CB1055" i="2"/>
  <c r="BY1143" i="2"/>
  <c r="CD911" i="2"/>
  <c r="BT820" i="2"/>
  <c r="BT784" i="2"/>
  <c r="CA1039" i="2"/>
  <c r="BZ1143" i="2"/>
  <c r="BY1023" i="2"/>
  <c r="BL1039" i="2"/>
  <c r="CE990" i="2"/>
  <c r="BR990" i="2"/>
  <c r="BS679" i="2"/>
  <c r="BQ679" i="2"/>
  <c r="BN570" i="2"/>
  <c r="CE740" i="2"/>
  <c r="BM714" i="2"/>
  <c r="BZ714" i="2"/>
  <c r="CB792" i="2"/>
  <c r="BY803" i="2"/>
  <c r="BP803" i="2"/>
  <c r="CB803" i="2"/>
  <c r="BX633" i="2"/>
  <c r="CC383" i="2"/>
  <c r="CD748" i="2"/>
  <c r="BO728" i="2"/>
  <c r="BU728" i="2"/>
  <c r="CD383" i="2"/>
  <c r="BP315" i="2"/>
  <c r="BO563" i="2"/>
  <c r="BL527" i="2"/>
  <c r="BY527" i="2"/>
  <c r="BR527" i="2"/>
  <c r="CA527" i="2"/>
  <c r="BR219" i="2"/>
  <c r="BO319" i="2"/>
  <c r="BS289" i="2"/>
  <c r="BO117" i="2"/>
  <c r="BR117" i="2"/>
  <c r="BV117" i="2"/>
  <c r="BX117" i="2"/>
  <c r="BW117" i="2"/>
  <c r="BM117" i="2"/>
  <c r="BY117" i="2"/>
  <c r="BL103" i="2"/>
  <c r="CC103" i="2"/>
  <c r="BY33" i="2"/>
  <c r="BV33" i="2"/>
  <c r="CB1382" i="2"/>
  <c r="CA1280" i="2"/>
  <c r="BR1382" i="2"/>
  <c r="BU360" i="2"/>
  <c r="BW1429" i="2"/>
  <c r="CC1407" i="2"/>
  <c r="CB1455" i="2"/>
  <c r="BS1485" i="2"/>
  <c r="BP1485" i="2"/>
  <c r="BZ1318" i="2"/>
  <c r="BS1376" i="2"/>
  <c r="BP1376" i="2"/>
  <c r="BT1399" i="2"/>
  <c r="CE1231" i="2"/>
  <c r="BT1260" i="2"/>
  <c r="BZ1226" i="2"/>
  <c r="BL1370" i="2"/>
  <c r="BL1286" i="2"/>
  <c r="BQ1376" i="2"/>
  <c r="BP1280" i="2"/>
  <c r="BM1352" i="2"/>
  <c r="BV1008" i="2"/>
  <c r="BM989" i="2"/>
  <c r="BR1143" i="2"/>
  <c r="CA1114" i="2"/>
  <c r="BN962" i="2"/>
  <c r="BP1055" i="2"/>
  <c r="CE1229" i="2"/>
  <c r="BM1143" i="2"/>
  <c r="BR911" i="2"/>
  <c r="BV773" i="2"/>
  <c r="BU1081" i="2"/>
  <c r="BO1039" i="2"/>
  <c r="BM1023" i="2"/>
  <c r="BS990" i="2"/>
  <c r="BX745" i="2"/>
  <c r="BS740" i="2"/>
  <c r="BV858" i="2"/>
  <c r="BR863" i="2"/>
  <c r="CB863" i="2"/>
  <c r="BW674" i="2"/>
  <c r="BP674" i="2"/>
  <c r="CB674" i="2"/>
  <c r="CD476" i="2"/>
  <c r="BN939" i="2"/>
  <c r="BO939" i="2"/>
  <c r="BZ939" i="2"/>
  <c r="CA939" i="2"/>
  <c r="BP939" i="2"/>
  <c r="BU939" i="2"/>
  <c r="BL939" i="2"/>
  <c r="BX939" i="2"/>
  <c r="BM939" i="2"/>
  <c r="CE152" i="2"/>
  <c r="CD359" i="2"/>
  <c r="BP359" i="2"/>
  <c r="BS359" i="2"/>
  <c r="CC359" i="2"/>
  <c r="BL87" i="2"/>
  <c r="BP87" i="2"/>
  <c r="CD87" i="2"/>
  <c r="BS87" i="2"/>
  <c r="CA87" i="2"/>
  <c r="BQ87" i="2"/>
  <c r="CE87" i="2"/>
  <c r="CA111" i="2"/>
  <c r="BQ111" i="2"/>
  <c r="BR111" i="2"/>
  <c r="CC111" i="2"/>
  <c r="BS111" i="2"/>
  <c r="BN1382" i="2"/>
  <c r="BS1143" i="2"/>
  <c r="BP762" i="2"/>
  <c r="BV1566" i="2"/>
  <c r="BQ1427" i="2"/>
  <c r="BQ1407" i="2"/>
  <c r="CE1452" i="2"/>
  <c r="BS1473" i="2"/>
  <c r="BU1470" i="2"/>
  <c r="BY1456" i="2"/>
  <c r="BS1399" i="2"/>
  <c r="BP1370" i="2"/>
  <c r="BP1334" i="2"/>
  <c r="BU1376" i="2"/>
  <c r="BS1352" i="2"/>
  <c r="BN1389" i="2"/>
  <c r="CA1286" i="2"/>
  <c r="BN1226" i="2"/>
  <c r="BN1150" i="2"/>
  <c r="CD1280" i="2"/>
  <c r="BW1362" i="2"/>
  <c r="BL1280" i="2"/>
  <c r="CE1163" i="2"/>
  <c r="CE1055" i="2"/>
  <c r="CE1039" i="2"/>
  <c r="BS987" i="2"/>
  <c r="BX1233" i="2"/>
  <c r="BO1114" i="2"/>
  <c r="CC1115" i="2"/>
  <c r="CC1063" i="2"/>
  <c r="CB1115" i="2"/>
  <c r="BV1081" i="2"/>
  <c r="CB1023" i="2"/>
  <c r="BU1233" i="2"/>
  <c r="CA1163" i="2"/>
  <c r="BV1143" i="2"/>
  <c r="BZ862" i="2"/>
  <c r="BW773" i="2"/>
  <c r="BM962" i="2"/>
  <c r="BS928" i="2"/>
  <c r="BY1063" i="2"/>
  <c r="BY489" i="2"/>
  <c r="BL745" i="2"/>
  <c r="BT748" i="2"/>
  <c r="BS818" i="2"/>
  <c r="BV818" i="2"/>
  <c r="BT344" i="2"/>
  <c r="BY466" i="2"/>
  <c r="BZ466" i="2"/>
  <c r="BV770" i="2"/>
  <c r="BO770" i="2"/>
  <c r="CA770" i="2"/>
  <c r="BS770" i="2"/>
  <c r="BL626" i="2"/>
  <c r="BM626" i="2"/>
  <c r="BY626" i="2"/>
  <c r="BV48" i="2"/>
  <c r="BW289" i="2"/>
  <c r="BM503" i="2"/>
  <c r="BP503" i="2"/>
  <c r="CB503" i="2"/>
  <c r="BR938" i="2"/>
  <c r="CD938" i="2"/>
  <c r="BU938" i="2"/>
  <c r="BS938" i="2"/>
  <c r="BV938" i="2"/>
  <c r="CE938" i="2"/>
  <c r="BN106" i="2"/>
  <c r="BP106" i="2"/>
  <c r="BQ423" i="2"/>
  <c r="CC423" i="2"/>
  <c r="CE423" i="2"/>
  <c r="CA360" i="2"/>
  <c r="BQ48" i="2"/>
  <c r="BV477" i="2"/>
  <c r="CE681" i="2"/>
  <c r="BW129" i="2"/>
  <c r="BO539" i="2"/>
  <c r="CC472" i="2"/>
  <c r="BS681" i="2"/>
  <c r="BQ472" i="2"/>
  <c r="CE56" i="2"/>
  <c r="CB348" i="2"/>
  <c r="BR56" i="2"/>
  <c r="BN56" i="2"/>
  <c r="BY37" i="2"/>
  <c r="BW281" i="2"/>
  <c r="BO122" i="2"/>
  <c r="CC71" i="2"/>
  <c r="BP68" i="2"/>
  <c r="CD56" i="2"/>
  <c r="BW473" i="2"/>
  <c r="BM699" i="2"/>
  <c r="BV771" i="2"/>
  <c r="BM37" i="2"/>
  <c r="BV321" i="2"/>
  <c r="BQ71" i="2"/>
  <c r="CB5" i="2"/>
  <c r="BZ370" i="2"/>
  <c r="BU681" i="2"/>
  <c r="BM696" i="2"/>
  <c r="BY122" i="2"/>
  <c r="BO146" i="2"/>
  <c r="BU56" i="2"/>
  <c r="BM477" i="2"/>
  <c r="BW701" i="2"/>
  <c r="BY811" i="2"/>
  <c r="BX717" i="2"/>
  <c r="BT492" i="2"/>
  <c r="BQ439" i="2"/>
  <c r="BW369" i="2"/>
  <c r="BP539" i="2"/>
  <c r="BP696" i="2"/>
  <c r="BX756" i="2"/>
  <c r="BX696" i="2"/>
  <c r="BX501" i="2"/>
  <c r="CC263" i="2"/>
  <c r="BW213" i="2"/>
  <c r="BW153" i="2"/>
  <c r="BN515" i="2"/>
  <c r="CB444" i="2"/>
  <c r="BX149" i="2"/>
  <c r="CD71" i="2"/>
  <c r="BQ91" i="2"/>
  <c r="BP71" i="2"/>
  <c r="CA283" i="2"/>
  <c r="BZ287" i="2"/>
  <c r="CE309" i="2"/>
  <c r="BU6" i="2"/>
  <c r="BL146" i="2"/>
  <c r="BL135" i="2"/>
  <c r="BO51" i="2"/>
  <c r="BU620" i="2"/>
  <c r="CD539" i="2"/>
  <c r="BL696" i="2"/>
  <c r="CD439" i="2"/>
  <c r="BQ263" i="2"/>
  <c r="BP444" i="2"/>
  <c r="BU68" i="2"/>
  <c r="BV13" i="2"/>
  <c r="BP135" i="2"/>
  <c r="CB51" i="2"/>
  <c r="BN287" i="2"/>
  <c r="BS309" i="2"/>
  <c r="CD135" i="2"/>
  <c r="CA143" i="2"/>
  <c r="BU57" i="2"/>
  <c r="BN1290" i="2"/>
  <c r="CB1018" i="2"/>
  <c r="BY869" i="2"/>
  <c r="BS839" i="2"/>
  <c r="BO1106" i="2"/>
  <c r="BM1106" i="2"/>
  <c r="BT1194" i="2"/>
  <c r="BU1194" i="2"/>
  <c r="BR1194" i="2"/>
  <c r="CD1194" i="2"/>
  <c r="BL1209" i="2"/>
  <c r="BS1209" i="2"/>
  <c r="CE1209" i="2"/>
  <c r="CB1209" i="2"/>
  <c r="BS540" i="2"/>
  <c r="BU540" i="2"/>
  <c r="BW28" i="2"/>
  <c r="CE28" i="2"/>
  <c r="BU28" i="2"/>
  <c r="BV28" i="2"/>
  <c r="BT28" i="2"/>
  <c r="CB1512" i="2"/>
  <c r="BO1476" i="2"/>
  <c r="BV1476" i="2"/>
  <c r="BM1406" i="2"/>
  <c r="BR1551" i="2"/>
  <c r="CC1554" i="2"/>
  <c r="CC1491" i="2"/>
  <c r="BN1298" i="2"/>
  <c r="BY1194" i="2"/>
  <c r="BX1290" i="2"/>
  <c r="BY1380" i="2"/>
  <c r="BV1160" i="2"/>
  <c r="BP1018" i="2"/>
  <c r="CE987" i="2"/>
  <c r="BV968" i="2"/>
  <c r="BM869" i="2"/>
  <c r="BN1106" i="2"/>
  <c r="CA1019" i="2"/>
  <c r="BL1174" i="2"/>
  <c r="BX1174" i="2"/>
  <c r="BY1174" i="2"/>
  <c r="BQ926" i="2"/>
  <c r="BV926" i="2"/>
  <c r="BL926" i="2"/>
  <c r="BS926" i="2"/>
  <c r="BX926" i="2"/>
  <c r="CE926" i="2"/>
  <c r="CD926" i="2"/>
  <c r="BR777" i="2"/>
  <c r="BX777" i="2"/>
  <c r="BL461" i="2"/>
  <c r="BV461" i="2"/>
  <c r="BU357" i="2"/>
  <c r="BM357" i="2"/>
  <c r="BY357" i="2"/>
  <c r="BW357" i="2"/>
  <c r="BW464" i="2"/>
  <c r="CA464" i="2"/>
  <c r="BQ464" i="2"/>
  <c r="BV464" i="2"/>
  <c r="CC464" i="2"/>
  <c r="BT464" i="2"/>
  <c r="BR464" i="2"/>
  <c r="BZ464" i="2"/>
  <c r="CD464" i="2"/>
  <c r="BM464" i="2"/>
  <c r="BP464" i="2"/>
  <c r="BU464" i="2"/>
  <c r="CB464" i="2"/>
  <c r="BS464" i="2"/>
  <c r="BT1167" i="2"/>
  <c r="BY1167" i="2"/>
  <c r="BL931" i="2"/>
  <c r="BP931" i="2"/>
  <c r="CC931" i="2"/>
  <c r="CD931" i="2"/>
  <c r="CB931" i="2"/>
  <c r="BY86" i="2"/>
  <c r="BN86" i="2"/>
  <c r="BZ86" i="2"/>
  <c r="BP86" i="2"/>
  <c r="BX20" i="2"/>
  <c r="BU20" i="2"/>
  <c r="BT20" i="2"/>
  <c r="BR20" i="2"/>
  <c r="CC20" i="2"/>
  <c r="BP20" i="2"/>
  <c r="CD20" i="2"/>
  <c r="BO20" i="2"/>
  <c r="BS20" i="2"/>
  <c r="BV20" i="2"/>
  <c r="CE1551" i="2"/>
  <c r="BU1496" i="2"/>
  <c r="BT1380" i="2"/>
  <c r="BP1471" i="2"/>
  <c r="BY1476" i="2"/>
  <c r="BU1432" i="2"/>
  <c r="BS1432" i="2"/>
  <c r="BS1380" i="2"/>
  <c r="BO1290" i="2"/>
  <c r="BW1209" i="2"/>
  <c r="BR1380" i="2"/>
  <c r="BM1209" i="2"/>
  <c r="BY1045" i="2"/>
  <c r="BS931" i="2"/>
  <c r="CB878" i="2"/>
  <c r="BX1194" i="2"/>
  <c r="BP1137" i="2"/>
  <c r="BU1137" i="2"/>
  <c r="BR866" i="2"/>
  <c r="BM866" i="2"/>
  <c r="BY866" i="2"/>
  <c r="BZ866" i="2"/>
  <c r="BL866" i="2"/>
  <c r="CC936" i="2"/>
  <c r="BT936" i="2"/>
  <c r="BS936" i="2"/>
  <c r="BP687" i="2"/>
  <c r="BR687" i="2"/>
  <c r="CD687" i="2"/>
  <c r="BS687" i="2"/>
  <c r="BQ687" i="2"/>
  <c r="CC687" i="2"/>
  <c r="BN655" i="2"/>
  <c r="BQ655" i="2"/>
  <c r="CC655" i="2"/>
  <c r="CA655" i="2"/>
  <c r="BM616" i="2"/>
  <c r="BR616" i="2"/>
  <c r="BT999" i="2"/>
  <c r="BV999" i="2"/>
  <c r="BW999" i="2"/>
  <c r="BL999" i="2"/>
  <c r="CC999" i="2"/>
  <c r="CC99" i="2"/>
  <c r="BS99" i="2"/>
  <c r="CE99" i="2"/>
  <c r="CB99" i="2"/>
  <c r="BR99" i="2"/>
  <c r="CD99" i="2"/>
  <c r="BM220" i="2"/>
  <c r="BT220" i="2"/>
  <c r="BR220" i="2"/>
  <c r="BS220" i="2"/>
  <c r="BP220" i="2"/>
  <c r="CE220" i="2"/>
  <c r="BV220" i="2"/>
  <c r="CB220" i="2"/>
  <c r="BY220" i="2"/>
  <c r="BW854" i="2"/>
  <c r="BM854" i="2"/>
  <c r="BY854" i="2"/>
  <c r="BS1551" i="2"/>
  <c r="BY1470" i="2"/>
  <c r="BM1476" i="2"/>
  <c r="BY1337" i="2"/>
  <c r="CD1431" i="2"/>
  <c r="CB1431" i="2"/>
  <c r="BM1415" i="2"/>
  <c r="CC1275" i="2"/>
  <c r="BM1298" i="2"/>
  <c r="BV1209" i="2"/>
  <c r="CD1324" i="2"/>
  <c r="BN1407" i="2"/>
  <c r="BQ1310" i="2"/>
  <c r="CB1058" i="2"/>
  <c r="CB958" i="2"/>
  <c r="BP878" i="2"/>
  <c r="BP854" i="2"/>
  <c r="CD1199" i="2"/>
  <c r="BL1194" i="2"/>
  <c r="BX1231" i="2"/>
  <c r="BO1231" i="2"/>
  <c r="CA1231" i="2"/>
  <c r="BN878" i="2"/>
  <c r="BL1086" i="2"/>
  <c r="CA1086" i="2"/>
  <c r="BP1205" i="2"/>
  <c r="CB1205" i="2"/>
  <c r="BS1137" i="2"/>
  <c r="BX1075" i="2"/>
  <c r="BP1075" i="2"/>
  <c r="CB1075" i="2"/>
  <c r="BO1075" i="2"/>
  <c r="BX1111" i="2"/>
  <c r="BP1111" i="2"/>
  <c r="BU1111" i="2"/>
  <c r="CB1111" i="2"/>
  <c r="BW569" i="2"/>
  <c r="BL919" i="2"/>
  <c r="BY919" i="2"/>
  <c r="BQ919" i="2"/>
  <c r="CC919" i="2"/>
  <c r="BN747" i="2"/>
  <c r="BP747" i="2"/>
  <c r="CB747" i="2"/>
  <c r="BS747" i="2"/>
  <c r="BR747" i="2"/>
  <c r="CD747" i="2"/>
  <c r="BR451" i="2"/>
  <c r="CC451" i="2"/>
  <c r="BL328" i="2"/>
  <c r="CA328" i="2"/>
  <c r="CD328" i="2"/>
  <c r="BT328" i="2"/>
  <c r="BU328" i="2"/>
  <c r="BQ328" i="2"/>
  <c r="BV328" i="2"/>
  <c r="BP328" i="2"/>
  <c r="CE328" i="2"/>
  <c r="CC137" i="2"/>
  <c r="BM137" i="2"/>
  <c r="BT137" i="2"/>
  <c r="BU137" i="2"/>
  <c r="BY137" i="2"/>
  <c r="BV137" i="2"/>
  <c r="BL137" i="2"/>
  <c r="BX137" i="2"/>
  <c r="BQ137" i="2"/>
  <c r="BW137" i="2"/>
  <c r="BT1476" i="2"/>
  <c r="BM1470" i="2"/>
  <c r="CC1512" i="2"/>
  <c r="CB1476" i="2"/>
  <c r="CA1516" i="2"/>
  <c r="BR1490" i="2"/>
  <c r="BR1431" i="2"/>
  <c r="BW1380" i="2"/>
  <c r="BR1324" i="2"/>
  <c r="BP1058" i="2"/>
  <c r="BP958" i="2"/>
  <c r="BR1199" i="2"/>
  <c r="CC1047" i="2"/>
  <c r="BV1194" i="2"/>
  <c r="BT1207" i="2"/>
  <c r="BM1207" i="2"/>
  <c r="CE827" i="2"/>
  <c r="BZ854" i="2"/>
  <c r="BY958" i="2"/>
  <c r="BS860" i="2"/>
  <c r="BO1127" i="2"/>
  <c r="CA1127" i="2"/>
  <c r="BW1088" i="2"/>
  <c r="BU1088" i="2"/>
  <c r="BP937" i="2"/>
  <c r="BL937" i="2"/>
  <c r="BX937" i="2"/>
  <c r="BW937" i="2"/>
  <c r="BN28" i="2"/>
  <c r="BL839" i="2"/>
  <c r="BQ839" i="2"/>
  <c r="BT1019" i="2"/>
  <c r="BN1019" i="2"/>
  <c r="BU1019" i="2"/>
  <c r="BZ1019" i="2"/>
  <c r="BR1019" i="2"/>
  <c r="BV1019" i="2"/>
  <c r="CD1019" i="2"/>
  <c r="BP1019" i="2"/>
  <c r="BW1019" i="2"/>
  <c r="CD1567" i="2"/>
  <c r="BP1544" i="2"/>
  <c r="BW1516" i="2"/>
  <c r="CD1459" i="2"/>
  <c r="BS1504" i="2"/>
  <c r="CC1504" i="2"/>
  <c r="BP1476" i="2"/>
  <c r="BO1512" i="2"/>
  <c r="BZ1358" i="2"/>
  <c r="BX1329" i="2"/>
  <c r="BZ1146" i="2"/>
  <c r="BU1317" i="2"/>
  <c r="CE1317" i="2"/>
  <c r="CE1199" i="2"/>
  <c r="CA1150" i="2"/>
  <c r="BQ1047" i="2"/>
  <c r="CC1019" i="2"/>
  <c r="BN854" i="2"/>
  <c r="BM1019" i="2"/>
  <c r="BW1266" i="2"/>
  <c r="BR1266" i="2"/>
  <c r="CD1266" i="2"/>
  <c r="BY541" i="2"/>
  <c r="BS79" i="2"/>
  <c r="CB79" i="2"/>
  <c r="CE79" i="2"/>
  <c r="BQ79" i="2"/>
  <c r="CC79" i="2"/>
  <c r="BP79" i="2"/>
  <c r="CA20" i="2"/>
  <c r="BQ28" i="2"/>
  <c r="BP1298" i="2"/>
  <c r="BR827" i="2"/>
  <c r="BQ827" i="2"/>
  <c r="CC827" i="2"/>
  <c r="CB523" i="2"/>
  <c r="CD523" i="2"/>
  <c r="BQ523" i="2"/>
  <c r="CC523" i="2"/>
  <c r="BY1533" i="2"/>
  <c r="BO1566" i="2"/>
  <c r="CD1515" i="2"/>
  <c r="CE1533" i="2"/>
  <c r="BT1515" i="2"/>
  <c r="BU1476" i="2"/>
  <c r="BR1459" i="2"/>
  <c r="CC1515" i="2"/>
  <c r="BQ1419" i="2"/>
  <c r="BZ1374" i="2"/>
  <c r="CE1464" i="2"/>
  <c r="BN1487" i="2"/>
  <c r="BZ1512" i="2"/>
  <c r="BP1410" i="2"/>
  <c r="BU1424" i="2"/>
  <c r="CD1399" i="2"/>
  <c r="BN1358" i="2"/>
  <c r="BT1320" i="2"/>
  <c r="BM1418" i="2"/>
  <c r="BS1368" i="2"/>
  <c r="BS1418" i="2"/>
  <c r="BV1236" i="2"/>
  <c r="BU1280" i="2"/>
  <c r="BW1205" i="2"/>
  <c r="BN1146" i="2"/>
  <c r="CE1284" i="2"/>
  <c r="BP1207" i="2"/>
  <c r="BR1368" i="2"/>
  <c r="BX1274" i="2"/>
  <c r="BS1293" i="2"/>
  <c r="BO1280" i="2"/>
  <c r="BM1324" i="2"/>
  <c r="CC1286" i="2"/>
  <c r="CE1167" i="2"/>
  <c r="BV1136" i="2"/>
  <c r="CB1086" i="2"/>
  <c r="BS927" i="2"/>
  <c r="CA1194" i="2"/>
  <c r="BO1150" i="2"/>
  <c r="CD1127" i="2"/>
  <c r="CC1111" i="2"/>
  <c r="BT1088" i="2"/>
  <c r="BT1068" i="2"/>
  <c r="BW1045" i="2"/>
  <c r="BQ1019" i="2"/>
  <c r="BU1173" i="2"/>
  <c r="CA1179" i="2"/>
  <c r="BO1179" i="2"/>
  <c r="BR1007" i="2"/>
  <c r="BU1139" i="2"/>
  <c r="BT1139" i="2"/>
  <c r="BW996" i="2"/>
  <c r="BT996" i="2"/>
  <c r="BV540" i="2"/>
  <c r="CE523" i="2"/>
  <c r="CC747" i="2"/>
  <c r="BM846" i="2"/>
  <c r="BY846" i="2"/>
  <c r="BN999" i="2"/>
  <c r="BR978" i="2"/>
  <c r="BV978" i="2"/>
  <c r="BN978" i="2"/>
  <c r="BP523" i="2"/>
  <c r="BY203" i="2"/>
  <c r="BR203" i="2"/>
  <c r="CD203" i="2"/>
  <c r="BS203" i="2"/>
  <c r="BQ203" i="2"/>
  <c r="CE203" i="2"/>
  <c r="CC203" i="2"/>
  <c r="CD377" i="2"/>
  <c r="BU377" i="2"/>
  <c r="BW377" i="2"/>
  <c r="BM377" i="2"/>
  <c r="BY377" i="2"/>
  <c r="BV377" i="2"/>
  <c r="BL377" i="2"/>
  <c r="BX377" i="2"/>
  <c r="BV353" i="2"/>
  <c r="BW353" i="2"/>
  <c r="BX353" i="2"/>
  <c r="BY353" i="2"/>
  <c r="CC328" i="2"/>
  <c r="BO328" i="2"/>
  <c r="BQ720" i="2"/>
  <c r="CD720" i="2"/>
  <c r="BP720" i="2"/>
  <c r="CC720" i="2"/>
  <c r="BT720" i="2"/>
  <c r="BU720" i="2"/>
  <c r="CE1432" i="2"/>
  <c r="CA1290" i="2"/>
  <c r="CB839" i="2"/>
  <c r="BZ878" i="2"/>
  <c r="BR878" i="2"/>
  <c r="BO878" i="2"/>
  <c r="BV744" i="2"/>
  <c r="BM744" i="2"/>
  <c r="BM1533" i="2"/>
  <c r="BX1533" i="2"/>
  <c r="CC1548" i="2"/>
  <c r="BS1533" i="2"/>
  <c r="BQ1514" i="2"/>
  <c r="BQ1515" i="2"/>
  <c r="BQ1467" i="2"/>
  <c r="BQ1443" i="2"/>
  <c r="BZ1418" i="2"/>
  <c r="BQ1399" i="2"/>
  <c r="BN1374" i="2"/>
  <c r="BP1491" i="2"/>
  <c r="CB1463" i="2"/>
  <c r="BY1471" i="2"/>
  <c r="BS1431" i="2"/>
  <c r="BY1409" i="2"/>
  <c r="CB1358" i="2"/>
  <c r="CB1326" i="2"/>
  <c r="BR1399" i="2"/>
  <c r="BT1352" i="2"/>
  <c r="CD1424" i="2"/>
  <c r="BO1428" i="2"/>
  <c r="BV1280" i="2"/>
  <c r="BO1274" i="2"/>
  <c r="BZ1174" i="2"/>
  <c r="CE1280" i="2"/>
  <c r="CB1231" i="2"/>
  <c r="BX1310" i="2"/>
  <c r="BX1266" i="2"/>
  <c r="CC1372" i="2"/>
  <c r="BS1298" i="2"/>
  <c r="CD1286" i="2"/>
  <c r="BQ1286" i="2"/>
  <c r="BS1167" i="2"/>
  <c r="BP1086" i="2"/>
  <c r="BY977" i="2"/>
  <c r="BO1194" i="2"/>
  <c r="BR1127" i="2"/>
  <c r="CA1106" i="2"/>
  <c r="BQ1111" i="2"/>
  <c r="BZ1018" i="2"/>
  <c r="CE1068" i="2"/>
  <c r="CB1047" i="2"/>
  <c r="CB1236" i="2"/>
  <c r="BQ931" i="2"/>
  <c r="BM878" i="2"/>
  <c r="BR1137" i="2"/>
  <c r="BS523" i="2"/>
  <c r="BQ747" i="2"/>
  <c r="BN956" i="2"/>
  <c r="BR956" i="2"/>
  <c r="BU956" i="2"/>
  <c r="CD956" i="2"/>
  <c r="BS956" i="2"/>
  <c r="CE956" i="2"/>
  <c r="BN407" i="2"/>
  <c r="BR407" i="2"/>
  <c r="BQ407" i="2"/>
  <c r="CD407" i="2"/>
  <c r="CC407" i="2"/>
  <c r="BS407" i="2"/>
  <c r="CC447" i="2"/>
  <c r="BS447" i="2"/>
  <c r="BT69" i="2"/>
  <c r="BM69" i="2"/>
  <c r="BY69" i="2"/>
  <c r="CC167" i="2"/>
  <c r="BR167" i="2"/>
  <c r="CD167" i="2"/>
  <c r="BP167" i="2"/>
  <c r="BS1571" i="2"/>
  <c r="CE1531" i="2"/>
  <c r="BL1533" i="2"/>
  <c r="BU1512" i="2"/>
  <c r="BQ1548" i="2"/>
  <c r="BR1471" i="2"/>
  <c r="BO1454" i="2"/>
  <c r="BT1512" i="2"/>
  <c r="BN1466" i="2"/>
  <c r="BN1418" i="2"/>
  <c r="BZ1398" i="2"/>
  <c r="BY1490" i="2"/>
  <c r="CE1456" i="2"/>
  <c r="BM1471" i="2"/>
  <c r="BW1468" i="2"/>
  <c r="CE1407" i="2"/>
  <c r="BV1324" i="2"/>
  <c r="BO1398" i="2"/>
  <c r="BZ1346" i="2"/>
  <c r="CB1407" i="2"/>
  <c r="CE1352" i="2"/>
  <c r="BY1317" i="2"/>
  <c r="CB1274" i="2"/>
  <c r="BW1257" i="2"/>
  <c r="BZ1194" i="2"/>
  <c r="BQ1167" i="2"/>
  <c r="BS1324" i="2"/>
  <c r="BS1280" i="2"/>
  <c r="BP1231" i="2"/>
  <c r="BV1205" i="2"/>
  <c r="BR1352" i="2"/>
  <c r="CD1304" i="2"/>
  <c r="BL1266" i="2"/>
  <c r="BQ1372" i="2"/>
  <c r="BY1236" i="2"/>
  <c r="BR1286" i="2"/>
  <c r="CB1194" i="2"/>
  <c r="CB1106" i="2"/>
  <c r="CE1019" i="2"/>
  <c r="BM977" i="2"/>
  <c r="CC1079" i="2"/>
  <c r="BP1047" i="2"/>
  <c r="CB1019" i="2"/>
  <c r="CE1194" i="2"/>
  <c r="CA1205" i="2"/>
  <c r="CD1047" i="2"/>
  <c r="CC839" i="2"/>
  <c r="CB919" i="2"/>
  <c r="BT1137" i="2"/>
  <c r="BO1056" i="2"/>
  <c r="BS1056" i="2"/>
  <c r="CB86" i="2"/>
  <c r="BN708" i="2"/>
  <c r="CE708" i="2"/>
  <c r="BR708" i="2"/>
  <c r="BV708" i="2"/>
  <c r="CD708" i="2"/>
  <c r="BU708" i="2"/>
  <c r="BL708" i="2"/>
  <c r="BQ708" i="2"/>
  <c r="BX708" i="2"/>
  <c r="BM708" i="2"/>
  <c r="CC708" i="2"/>
  <c r="BT708" i="2"/>
  <c r="BY708" i="2"/>
  <c r="BO708" i="2"/>
  <c r="CB708" i="2"/>
  <c r="BU480" i="2"/>
  <c r="CE480" i="2"/>
  <c r="BV480" i="2"/>
  <c r="BM227" i="2"/>
  <c r="CD227" i="2"/>
  <c r="CE227" i="2"/>
  <c r="BQ227" i="2"/>
  <c r="CC227" i="2"/>
  <c r="BP227" i="2"/>
  <c r="BP1554" i="2"/>
  <c r="BU1298" i="2"/>
  <c r="BL1019" i="2"/>
  <c r="BY716" i="2"/>
  <c r="BV716" i="2"/>
  <c r="BS716" i="2"/>
  <c r="CE716" i="2"/>
  <c r="BR716" i="2"/>
  <c r="BU716" i="2"/>
  <c r="CD716" i="2"/>
  <c r="BO1554" i="2"/>
  <c r="CD1531" i="2"/>
  <c r="BQ1544" i="2"/>
  <c r="BX1579" i="2"/>
  <c r="CA1470" i="2"/>
  <c r="BT1464" i="2"/>
  <c r="BM1490" i="2"/>
  <c r="BS1456" i="2"/>
  <c r="CB1516" i="2"/>
  <c r="BV1470" i="2"/>
  <c r="CA1476" i="2"/>
  <c r="BP1490" i="2"/>
  <c r="BS1407" i="2"/>
  <c r="BP1407" i="2"/>
  <c r="BZ1290" i="2"/>
  <c r="BN1194" i="2"/>
  <c r="BV1286" i="2"/>
  <c r="CE1286" i="2"/>
  <c r="BP1194" i="2"/>
  <c r="BP1106" i="2"/>
  <c r="BS1019" i="2"/>
  <c r="BV860" i="2"/>
  <c r="CE839" i="2"/>
  <c r="BS1194" i="2"/>
  <c r="BR1047" i="2"/>
  <c r="BO1111" i="2"/>
  <c r="BR1068" i="2"/>
  <c r="BN970" i="2"/>
  <c r="BZ970" i="2"/>
  <c r="CB1088" i="2"/>
  <c r="BX882" i="2"/>
  <c r="BN882" i="2"/>
  <c r="CD1122" i="2"/>
  <c r="BR1122" i="2"/>
  <c r="BN427" i="2"/>
  <c r="BR427" i="2"/>
  <c r="CD427" i="2"/>
  <c r="BQ427" i="2"/>
  <c r="BS427" i="2"/>
  <c r="CC427" i="2"/>
  <c r="CE427" i="2"/>
  <c r="BY427" i="2"/>
  <c r="CA729" i="2"/>
  <c r="BX911" i="2"/>
  <c r="BZ498" i="2"/>
  <c r="BY459" i="2"/>
  <c r="BQ21" i="2"/>
  <c r="BL508" i="2"/>
  <c r="CD459" i="2"/>
  <c r="BM459" i="2"/>
  <c r="CD772" i="2"/>
  <c r="BR459" i="2"/>
  <c r="CA208" i="2"/>
  <c r="BM773" i="2"/>
  <c r="BV801" i="2"/>
  <c r="BM585" i="2"/>
  <c r="CB522" i="2"/>
  <c r="BT740" i="2"/>
  <c r="CB715" i="2"/>
  <c r="BY662" i="2"/>
  <c r="BU870" i="2"/>
  <c r="CD894" i="2"/>
  <c r="BL729" i="2"/>
  <c r="BX629" i="2"/>
  <c r="BL577" i="2"/>
  <c r="BP455" i="2"/>
  <c r="CA771" i="2"/>
  <c r="BU729" i="2"/>
  <c r="BY771" i="2"/>
  <c r="BL619" i="2"/>
  <c r="BU492" i="2"/>
  <c r="CB375" i="2"/>
  <c r="BR319" i="2"/>
  <c r="BM215" i="2"/>
  <c r="CD12" i="2"/>
  <c r="BO215" i="2"/>
  <c r="BZ243" i="2"/>
  <c r="CC56" i="2"/>
  <c r="BU1041" i="2"/>
  <c r="BS1029" i="2"/>
  <c r="BL1115" i="2"/>
  <c r="BU1062" i="2"/>
  <c r="BP522" i="2"/>
  <c r="CB498" i="2"/>
  <c r="CA874" i="2"/>
  <c r="BW729" i="2"/>
  <c r="BZ718" i="2"/>
  <c r="BM758" i="2"/>
  <c r="BP715" i="2"/>
  <c r="BY674" i="2"/>
  <c r="BM662" i="2"/>
  <c r="BV617" i="2"/>
  <c r="BS894" i="2"/>
  <c r="BR894" i="2"/>
  <c r="BO771" i="2"/>
  <c r="BS729" i="2"/>
  <c r="CB620" i="2"/>
  <c r="BM77" i="2"/>
  <c r="CA459" i="2"/>
  <c r="CA472" i="2"/>
  <c r="BS6" i="2"/>
  <c r="CD6" i="2"/>
  <c r="CB215" i="2"/>
  <c r="CB103" i="2"/>
  <c r="BN387" i="2"/>
  <c r="BN263" i="2"/>
  <c r="BP348" i="2"/>
  <c r="CB208" i="2"/>
  <c r="BY344" i="2"/>
  <c r="CD184" i="2"/>
  <c r="BP56" i="2"/>
  <c r="BN243" i="2"/>
  <c r="BY801" i="2"/>
  <c r="CE1062" i="2"/>
  <c r="BP498" i="2"/>
  <c r="BR871" i="2"/>
  <c r="CA742" i="2"/>
  <c r="CC751" i="2"/>
  <c r="BN718" i="2"/>
  <c r="BZ674" i="2"/>
  <c r="CE692" i="2"/>
  <c r="BM674" i="2"/>
  <c r="CA784" i="2"/>
  <c r="BS870" i="2"/>
  <c r="BX705" i="2"/>
  <c r="CA751" i="2"/>
  <c r="BP620" i="2"/>
  <c r="BO472" i="2"/>
  <c r="BR6" i="2"/>
  <c r="BP215" i="2"/>
  <c r="BP103" i="2"/>
  <c r="CB71" i="2"/>
  <c r="BP208" i="2"/>
  <c r="BM344" i="2"/>
  <c r="CB56" i="2"/>
  <c r="BU89" i="2"/>
  <c r="CA56" i="2"/>
  <c r="CA64" i="2"/>
  <c r="BY68" i="2"/>
  <c r="BZ6" i="2"/>
  <c r="BM801" i="2"/>
  <c r="BS1062" i="2"/>
  <c r="CB478" i="2"/>
  <c r="CA870" i="2"/>
  <c r="BO742" i="2"/>
  <c r="BQ751" i="2"/>
  <c r="BN738" i="2"/>
  <c r="BN674" i="2"/>
  <c r="BX894" i="2"/>
  <c r="BY911" i="2"/>
  <c r="BO784" i="2"/>
  <c r="BO674" i="2"/>
  <c r="BO751" i="2"/>
  <c r="CB46" i="2"/>
  <c r="BW261" i="2"/>
  <c r="BZ527" i="2"/>
  <c r="BU281" i="2"/>
  <c r="BR324" i="2"/>
  <c r="BU96" i="2"/>
  <c r="BO95" i="2"/>
  <c r="BO6" i="2"/>
  <c r="BR64" i="2"/>
  <c r="BQ56" i="2"/>
  <c r="BZ344" i="2"/>
  <c r="BQ32" i="2"/>
  <c r="BX396" i="2"/>
  <c r="CB1511" i="2"/>
  <c r="BO1511" i="2"/>
  <c r="BM1400" i="2"/>
  <c r="BQ1316" i="2"/>
  <c r="BN1412" i="2"/>
  <c r="BQ1412" i="2"/>
  <c r="CC1412" i="2"/>
  <c r="BM1147" i="2"/>
  <c r="BO1147" i="2"/>
  <c r="CE1147" i="2"/>
  <c r="BQ1147" i="2"/>
  <c r="CA1147" i="2"/>
  <c r="CC1147" i="2"/>
  <c r="BN1328" i="2"/>
  <c r="CB1328" i="2"/>
  <c r="CE1328" i="2"/>
  <c r="BL1065" i="2"/>
  <c r="BM1065" i="2"/>
  <c r="BZ1215" i="2"/>
  <c r="CB1215" i="2"/>
  <c r="BL766" i="2"/>
  <c r="CB766" i="2"/>
  <c r="BO766" i="2"/>
  <c r="CA766" i="2"/>
  <c r="CE649" i="2"/>
  <c r="BR649" i="2"/>
  <c r="BV649" i="2"/>
  <c r="BM649" i="2"/>
  <c r="BL649" i="2"/>
  <c r="BY649" i="2"/>
  <c r="BX649" i="2"/>
  <c r="BW649" i="2"/>
  <c r="BY31" i="2"/>
  <c r="BP31" i="2"/>
  <c r="CB31" i="2"/>
  <c r="BS31" i="2"/>
  <c r="BQ31" i="2"/>
  <c r="CE31" i="2"/>
  <c r="CC31" i="2"/>
  <c r="BW320" i="2"/>
  <c r="BL320" i="2"/>
  <c r="CB320" i="2"/>
  <c r="BM320" i="2"/>
  <c r="CD320" i="2"/>
  <c r="BS320" i="2"/>
  <c r="BY320" i="2"/>
  <c r="CE320" i="2"/>
  <c r="BN320" i="2"/>
  <c r="BT320" i="2"/>
  <c r="BZ320" i="2"/>
  <c r="BR320" i="2"/>
  <c r="BQ320" i="2"/>
  <c r="BU320" i="2"/>
  <c r="CC320" i="2"/>
  <c r="BV320" i="2"/>
  <c r="BO320" i="2"/>
  <c r="CA320" i="2"/>
  <c r="BP320" i="2"/>
  <c r="BT275" i="2"/>
  <c r="BM275" i="2"/>
  <c r="BY275" i="2"/>
  <c r="BN275" i="2"/>
  <c r="BZ275" i="2"/>
  <c r="BO275" i="2"/>
  <c r="BP275" i="2"/>
  <c r="CB275" i="2"/>
  <c r="BQ275" i="2"/>
  <c r="CA275" i="2"/>
  <c r="BL275" i="2"/>
  <c r="BS275" i="2"/>
  <c r="BX275" i="2"/>
  <c r="BR275" i="2"/>
  <c r="CE275" i="2"/>
  <c r="CD275" i="2"/>
  <c r="CA408" i="2"/>
  <c r="BT408" i="2"/>
  <c r="BU408" i="2"/>
  <c r="BR408" i="2"/>
  <c r="CC408" i="2"/>
  <c r="CD408" i="2"/>
  <c r="BS408" i="2"/>
  <c r="CE408" i="2"/>
  <c r="BO408" i="2"/>
  <c r="BV408" i="2"/>
  <c r="BP408" i="2"/>
  <c r="CB1570" i="2"/>
  <c r="BR1531" i="2"/>
  <c r="BT1560" i="2"/>
  <c r="BT1428" i="2"/>
  <c r="BP1511" i="2"/>
  <c r="BQ1516" i="2"/>
  <c r="CE1435" i="2"/>
  <c r="CD1435" i="2"/>
  <c r="BP1435" i="2"/>
  <c r="CA1428" i="2"/>
  <c r="BV1260" i="2"/>
  <c r="CE1316" i="2"/>
  <c r="BL1310" i="2"/>
  <c r="BS1215" i="2"/>
  <c r="CE1183" i="2"/>
  <c r="BL1101" i="2"/>
  <c r="BW1065" i="2"/>
  <c r="BY1158" i="2"/>
  <c r="BT1322" i="2"/>
  <c r="BW1322" i="2"/>
  <c r="BL1322" i="2"/>
  <c r="BR1322" i="2"/>
  <c r="BX1322" i="2"/>
  <c r="BQ1322" i="2"/>
  <c r="BW1185" i="2"/>
  <c r="BL1185" i="2"/>
  <c r="BM966" i="2"/>
  <c r="BP966" i="2"/>
  <c r="BO972" i="2"/>
  <c r="BR972" i="2"/>
  <c r="BY972" i="2"/>
  <c r="BS972" i="2"/>
  <c r="CE972" i="2"/>
  <c r="BP972" i="2"/>
  <c r="CD914" i="2"/>
  <c r="BN914" i="2"/>
  <c r="BZ914" i="2"/>
  <c r="CA914" i="2"/>
  <c r="BZ828" i="2"/>
  <c r="BM828" i="2"/>
  <c r="BS828" i="2"/>
  <c r="CE828" i="2"/>
  <c r="BU828" i="2"/>
  <c r="BY534" i="2"/>
  <c r="BP534" i="2"/>
  <c r="CB534" i="2"/>
  <c r="BP528" i="2"/>
  <c r="BQ528" i="2"/>
  <c r="BV528" i="2"/>
  <c r="CC528" i="2"/>
  <c r="BS528" i="2"/>
  <c r="BU528" i="2"/>
  <c r="BT528" i="2"/>
  <c r="CC1511" i="2"/>
  <c r="BN1414" i="2"/>
  <c r="CE1536" i="2"/>
  <c r="BZ1511" i="2"/>
  <c r="BV1412" i="2"/>
  <c r="BV1400" i="2"/>
  <c r="CB1412" i="2"/>
  <c r="BN1369" i="2"/>
  <c r="BT1208" i="2"/>
  <c r="BS1208" i="2"/>
  <c r="BY1394" i="2"/>
  <c r="BU1394" i="2"/>
  <c r="BX1316" i="2"/>
  <c r="BM1045" i="2"/>
  <c r="CB1147" i="2"/>
  <c r="BT1310" i="2"/>
  <c r="BU1310" i="2"/>
  <c r="BM1310" i="2"/>
  <c r="BS961" i="2"/>
  <c r="BW961" i="2"/>
  <c r="BU961" i="2"/>
  <c r="BN766" i="2"/>
  <c r="BR1234" i="2"/>
  <c r="BO1234" i="2"/>
  <c r="CD1234" i="2"/>
  <c r="CA1234" i="2"/>
  <c r="BM1234" i="2"/>
  <c r="BY1234" i="2"/>
  <c r="CB1530" i="2"/>
  <c r="BR1567" i="2"/>
  <c r="BR1511" i="2"/>
  <c r="BR1495" i="2"/>
  <c r="CC1576" i="2"/>
  <c r="CA1458" i="2"/>
  <c r="BN1542" i="2"/>
  <c r="BQ1511" i="2"/>
  <c r="BT1480" i="2"/>
  <c r="BQ1463" i="2"/>
  <c r="BN1422" i="2"/>
  <c r="BT1412" i="2"/>
  <c r="BZ1394" i="2"/>
  <c r="BS1536" i="2"/>
  <c r="BP1495" i="2"/>
  <c r="CE1468" i="2"/>
  <c r="CA1495" i="2"/>
  <c r="BN1511" i="2"/>
  <c r="BY1495" i="2"/>
  <c r="BZ1536" i="2"/>
  <c r="BM1480" i="2"/>
  <c r="CE1463" i="2"/>
  <c r="BV1428" i="2"/>
  <c r="CB1410" i="2"/>
  <c r="BV1328" i="2"/>
  <c r="BU1412" i="2"/>
  <c r="BU1441" i="2"/>
  <c r="CD1412" i="2"/>
  <c r="BP1412" i="2"/>
  <c r="BY1428" i="2"/>
  <c r="CB1230" i="2"/>
  <c r="BU1328" i="2"/>
  <c r="BW1229" i="2"/>
  <c r="BW1145" i="2"/>
  <c r="BR1328" i="2"/>
  <c r="BV1346" i="2"/>
  <c r="BU1346" i="2"/>
  <c r="BL1316" i="2"/>
  <c r="BV1208" i="2"/>
  <c r="BP1147" i="2"/>
  <c r="BS1185" i="2"/>
  <c r="BN1304" i="2"/>
  <c r="BS1304" i="2"/>
  <c r="CE1304" i="2"/>
  <c r="BY794" i="2"/>
  <c r="CB794" i="2"/>
  <c r="BN794" i="2"/>
  <c r="BL991" i="2"/>
  <c r="BS991" i="2"/>
  <c r="CE991" i="2"/>
  <c r="BR653" i="2"/>
  <c r="BM653" i="2"/>
  <c r="BO534" i="2"/>
  <c r="BM197" i="2"/>
  <c r="BY197" i="2"/>
  <c r="BV197" i="2"/>
  <c r="BW197" i="2"/>
  <c r="BM24" i="2"/>
  <c r="BN24" i="2"/>
  <c r="BZ24" i="2"/>
  <c r="BT24" i="2"/>
  <c r="CC24" i="2"/>
  <c r="BS24" i="2"/>
  <c r="BV24" i="2"/>
  <c r="CE24" i="2"/>
  <c r="CD1511" i="2"/>
  <c r="BP1536" i="2"/>
  <c r="BV1556" i="2"/>
  <c r="CD1539" i="2"/>
  <c r="BY1574" i="2"/>
  <c r="BR1556" i="2"/>
  <c r="BW1552" i="2"/>
  <c r="BT1511" i="2"/>
  <c r="BO1458" i="2"/>
  <c r="BT1540" i="2"/>
  <c r="BW1441" i="2"/>
  <c r="BN1394" i="2"/>
  <c r="BL1530" i="2"/>
  <c r="BY1467" i="2"/>
  <c r="BS1463" i="2"/>
  <c r="BT1316" i="2"/>
  <c r="CE1400" i="2"/>
  <c r="BR1412" i="2"/>
  <c r="BM1435" i="2"/>
  <c r="CE1369" i="2"/>
  <c r="BW1412" i="2"/>
  <c r="BU1260" i="2"/>
  <c r="CC1119" i="2"/>
  <c r="BY1310" i="2"/>
  <c r="CE1260" i="2"/>
  <c r="BM1365" i="2"/>
  <c r="CC1365" i="2"/>
  <c r="BV1276" i="2"/>
  <c r="BY1276" i="2"/>
  <c r="BS1276" i="2"/>
  <c r="BY1177" i="2"/>
  <c r="BY1215" i="2"/>
  <c r="BY1183" i="2"/>
  <c r="BU1234" i="2"/>
  <c r="BT1298" i="2"/>
  <c r="BL1298" i="2"/>
  <c r="BX1298" i="2"/>
  <c r="BW1260" i="2"/>
  <c r="BO808" i="2"/>
  <c r="BS808" i="2"/>
  <c r="CE808" i="2"/>
  <c r="BT808" i="2"/>
  <c r="BV677" i="2"/>
  <c r="BM677" i="2"/>
  <c r="CC275" i="2"/>
  <c r="BO1538" i="2"/>
  <c r="BM1574" i="2"/>
  <c r="CD1552" i="2"/>
  <c r="BZ1575" i="2"/>
  <c r="BV1570" i="2"/>
  <c r="BM1531" i="2"/>
  <c r="CA1552" i="2"/>
  <c r="BU1480" i="2"/>
  <c r="CD1467" i="2"/>
  <c r="BQ1503" i="2"/>
  <c r="BQ1475" i="2"/>
  <c r="CC1455" i="2"/>
  <c r="CE1524" i="2"/>
  <c r="CB1467" i="2"/>
  <c r="BZ1495" i="2"/>
  <c r="CB1488" i="2"/>
  <c r="BY1463" i="2"/>
  <c r="BZ1488" i="2"/>
  <c r="BY1325" i="2"/>
  <c r="BZ1310" i="2"/>
  <c r="CE1428" i="2"/>
  <c r="BS1400" i="2"/>
  <c r="CC1406" i="2"/>
  <c r="BY1229" i="2"/>
  <c r="CA1322" i="2"/>
  <c r="BQ1119" i="2"/>
  <c r="BM1230" i="2"/>
  <c r="CC1364" i="2"/>
  <c r="BS1274" i="2"/>
  <c r="CE1234" i="2"/>
  <c r="CD1310" i="2"/>
  <c r="CD1274" i="2"/>
  <c r="BM1177" i="2"/>
  <c r="BS1147" i="2"/>
  <c r="CE1119" i="2"/>
  <c r="BY961" i="2"/>
  <c r="BY893" i="2"/>
  <c r="BL1229" i="2"/>
  <c r="BW1101" i="2"/>
  <c r="BM1215" i="2"/>
  <c r="BM1183" i="2"/>
  <c r="BV828" i="2"/>
  <c r="BX1081" i="2"/>
  <c r="BO914" i="2"/>
  <c r="BY914" i="2"/>
  <c r="CC1205" i="2"/>
  <c r="CE1205" i="2"/>
  <c r="CD808" i="2"/>
  <c r="BU1524" i="2"/>
  <c r="BO1551" i="2"/>
  <c r="BR1552" i="2"/>
  <c r="CE1569" i="2"/>
  <c r="BV1530" i="2"/>
  <c r="BO1552" i="2"/>
  <c r="CC1542" i="2"/>
  <c r="BT1499" i="2"/>
  <c r="CD1479" i="2"/>
  <c r="BR1467" i="2"/>
  <c r="CA1454" i="2"/>
  <c r="BZ1530" i="2"/>
  <c r="BZ1502" i="2"/>
  <c r="BQ1455" i="2"/>
  <c r="CC1435" i="2"/>
  <c r="BW1369" i="2"/>
  <c r="BS1524" i="2"/>
  <c r="BP1467" i="2"/>
  <c r="CC1488" i="2"/>
  <c r="BP1488" i="2"/>
  <c r="BM1463" i="2"/>
  <c r="BN1488" i="2"/>
  <c r="CE1458" i="2"/>
  <c r="BM1409" i="2"/>
  <c r="CB1346" i="2"/>
  <c r="BM1325" i="2"/>
  <c r="CD1407" i="2"/>
  <c r="BW1333" i="2"/>
  <c r="BN1310" i="2"/>
  <c r="BS1428" i="2"/>
  <c r="CA1407" i="2"/>
  <c r="CB1428" i="2"/>
  <c r="BM1403" i="2"/>
  <c r="CA1456" i="2"/>
  <c r="CA1412" i="2"/>
  <c r="BY1412" i="2"/>
  <c r="BW1400" i="2"/>
  <c r="BV1316" i="2"/>
  <c r="BM1229" i="2"/>
  <c r="BO1322" i="2"/>
  <c r="CC1183" i="2"/>
  <c r="BV1229" i="2"/>
  <c r="BU1369" i="2"/>
  <c r="BV1322" i="2"/>
  <c r="BV1274" i="2"/>
  <c r="BU1274" i="2"/>
  <c r="BS1322" i="2"/>
  <c r="BS1234" i="2"/>
  <c r="BR1310" i="2"/>
  <c r="BM1081" i="2"/>
  <c r="BM961" i="2"/>
  <c r="BW1057" i="2"/>
  <c r="CB1183" i="2"/>
  <c r="BT828" i="2"/>
  <c r="BM914" i="2"/>
  <c r="BU1101" i="2"/>
  <c r="CD1173" i="2"/>
  <c r="CE1173" i="2"/>
  <c r="BV1173" i="2"/>
  <c r="BW1173" i="2"/>
  <c r="BM1127" i="2"/>
  <c r="BP1127" i="2"/>
  <c r="CE1127" i="2"/>
  <c r="CB1127" i="2"/>
  <c r="BT1174" i="2"/>
  <c r="BR1174" i="2"/>
  <c r="CE1174" i="2"/>
  <c r="BP1174" i="2"/>
  <c r="CD1174" i="2"/>
  <c r="BV1174" i="2"/>
  <c r="CB1174" i="2"/>
  <c r="BM1174" i="2"/>
  <c r="BN1174" i="2"/>
  <c r="BO615" i="2"/>
  <c r="BP615" i="2"/>
  <c r="BQ615" i="2"/>
  <c r="CA615" i="2"/>
  <c r="CB615" i="2"/>
  <c r="CC615" i="2"/>
  <c r="BS615" i="2"/>
  <c r="CE615" i="2"/>
  <c r="BQ789" i="2"/>
  <c r="BS789" i="2"/>
  <c r="CE789" i="2"/>
  <c r="BL789" i="2"/>
  <c r="BV789" i="2"/>
  <c r="BX789" i="2"/>
  <c r="CD789" i="2"/>
  <c r="BW124" i="2"/>
  <c r="BP124" i="2"/>
  <c r="BS124" i="2"/>
  <c r="CE124" i="2"/>
  <c r="BU124" i="2"/>
  <c r="CC124" i="2"/>
  <c r="BO124" i="2"/>
  <c r="BV124" i="2"/>
  <c r="BT124" i="2"/>
  <c r="BR1119" i="2"/>
  <c r="CD1119" i="2"/>
  <c r="BM726" i="2"/>
  <c r="CB726" i="2"/>
  <c r="BS1575" i="2"/>
  <c r="BU1580" i="2"/>
  <c r="BU1536" i="2"/>
  <c r="BU1504" i="2"/>
  <c r="BS1569" i="2"/>
  <c r="CA1548" i="2"/>
  <c r="BQ1542" i="2"/>
  <c r="BR1479" i="2"/>
  <c r="BN1502" i="2"/>
  <c r="BQ1435" i="2"/>
  <c r="CC1387" i="2"/>
  <c r="CE1516" i="2"/>
  <c r="CE1488" i="2"/>
  <c r="BR1516" i="2"/>
  <c r="CD1488" i="2"/>
  <c r="BQ1488" i="2"/>
  <c r="BP1346" i="2"/>
  <c r="BW1365" i="2"/>
  <c r="BT1328" i="2"/>
  <c r="BW1305" i="2"/>
  <c r="BP1387" i="2"/>
  <c r="BR1468" i="2"/>
  <c r="BO1407" i="2"/>
  <c r="BP1428" i="2"/>
  <c r="BO1412" i="2"/>
  <c r="BM1412" i="2"/>
  <c r="CB1310" i="2"/>
  <c r="CA1346" i="2"/>
  <c r="BW1197" i="2"/>
  <c r="BQ1183" i="2"/>
  <c r="BN1138" i="2"/>
  <c r="BY1298" i="2"/>
  <c r="BV1197" i="2"/>
  <c r="BX1234" i="2"/>
  <c r="BS1281" i="2"/>
  <c r="CE1281" i="2"/>
  <c r="BV916" i="2"/>
  <c r="CE1218" i="2"/>
  <c r="CB1218" i="2"/>
  <c r="BM1218" i="2"/>
  <c r="BY1218" i="2"/>
  <c r="BX1098" i="2"/>
  <c r="BM1098" i="2"/>
  <c r="BY1098" i="2"/>
  <c r="BL1153" i="2"/>
  <c r="BM1153" i="2"/>
  <c r="BN1316" i="2"/>
  <c r="BW1316" i="2"/>
  <c r="BR1260" i="2"/>
  <c r="CD1260" i="2"/>
  <c r="BT1101" i="2"/>
  <c r="BX1101" i="2"/>
  <c r="BR1183" i="2"/>
  <c r="BV1183" i="2"/>
  <c r="CD1183" i="2"/>
  <c r="BS510" i="2"/>
  <c r="BP510" i="2"/>
  <c r="CB510" i="2"/>
  <c r="BV113" i="2"/>
  <c r="BX113" i="2"/>
  <c r="BM113" i="2"/>
  <c r="BY113" i="2"/>
  <c r="BW113" i="2"/>
  <c r="BS1531" i="2"/>
  <c r="CB1574" i="2"/>
  <c r="BL1521" i="2"/>
  <c r="CD1503" i="2"/>
  <c r="BT1569" i="2"/>
  <c r="BU1556" i="2"/>
  <c r="BQ1387" i="2"/>
  <c r="BS1516" i="2"/>
  <c r="CA1467" i="2"/>
  <c r="BP1400" i="2"/>
  <c r="BQ1394" i="2"/>
  <c r="BP1310" i="2"/>
  <c r="BU1316" i="2"/>
  <c r="BS1328" i="2"/>
  <c r="CD1316" i="2"/>
  <c r="BL1234" i="2"/>
  <c r="CB1316" i="2"/>
  <c r="CE1310" i="2"/>
  <c r="BV1396" i="2"/>
  <c r="BO1396" i="2"/>
  <c r="BR1329" i="2"/>
  <c r="CB1329" i="2"/>
  <c r="BS1329" i="2"/>
  <c r="CE1329" i="2"/>
  <c r="BM1101" i="2"/>
  <c r="BY1065" i="2"/>
  <c r="BW1149" i="2"/>
  <c r="BY1149" i="2"/>
  <c r="BM1134" i="2"/>
  <c r="BN1134" i="2"/>
  <c r="BZ1134" i="2"/>
  <c r="BO1119" i="2"/>
  <c r="BT1274" i="2"/>
  <c r="BQ1274" i="2"/>
  <c r="BY766" i="2"/>
  <c r="BL1043" i="2"/>
  <c r="BM1043" i="2"/>
  <c r="BY1015" i="2"/>
  <c r="BR1015" i="2"/>
  <c r="BO942" i="2"/>
  <c r="CA942" i="2"/>
  <c r="BN942" i="2"/>
  <c r="BQ844" i="2"/>
  <c r="BV844" i="2"/>
  <c r="BT844" i="2"/>
  <c r="BT763" i="2"/>
  <c r="BR763" i="2"/>
  <c r="CD763" i="2"/>
  <c r="CB763" i="2"/>
  <c r="CC763" i="2"/>
  <c r="BX200" i="2"/>
  <c r="BR200" i="2"/>
  <c r="BN200" i="2"/>
  <c r="BZ200" i="2"/>
  <c r="BV200" i="2"/>
  <c r="BQ200" i="2"/>
  <c r="BS200" i="2"/>
  <c r="BU200" i="2"/>
  <c r="CC200" i="2"/>
  <c r="CE200" i="2"/>
  <c r="BT200" i="2"/>
  <c r="BY200" i="2"/>
  <c r="BP1574" i="2"/>
  <c r="CA1502" i="2"/>
  <c r="BW1569" i="2"/>
  <c r="CD1548" i="2"/>
  <c r="CC1552" i="2"/>
  <c r="BU1552" i="2"/>
  <c r="CD1463" i="2"/>
  <c r="BQ1519" i="2"/>
  <c r="CC1495" i="2"/>
  <c r="CB1515" i="2"/>
  <c r="BP1463" i="2"/>
  <c r="CB1533" i="2"/>
  <c r="BM1441" i="2"/>
  <c r="CE1403" i="2"/>
  <c r="CE1387" i="2"/>
  <c r="BP1322" i="2"/>
  <c r="CC1476" i="2"/>
  <c r="BX1407" i="2"/>
  <c r="BP1274" i="2"/>
  <c r="CB1234" i="2"/>
  <c r="CA1310" i="2"/>
  <c r="CD1275" i="2"/>
  <c r="BZ1234" i="2"/>
  <c r="CC1215" i="2"/>
  <c r="CC1195" i="2"/>
  <c r="BZ1158" i="2"/>
  <c r="BR1316" i="2"/>
  <c r="CC1428" i="2"/>
  <c r="BP1316" i="2"/>
  <c r="CB1260" i="2"/>
  <c r="BL1358" i="2"/>
  <c r="BX1358" i="2"/>
  <c r="BS1310" i="2"/>
  <c r="BY1260" i="2"/>
  <c r="BP1229" i="2"/>
  <c r="CA1329" i="2"/>
  <c r="CD1300" i="2"/>
  <c r="BO1300" i="2"/>
  <c r="BW1328" i="2"/>
  <c r="BP914" i="2"/>
  <c r="BR1215" i="2"/>
  <c r="CD1179" i="2"/>
  <c r="CD1147" i="2"/>
  <c r="BT972" i="2"/>
  <c r="BP1179" i="2"/>
  <c r="BV1215" i="2"/>
  <c r="BP726" i="2"/>
  <c r="BV869" i="2"/>
  <c r="BM766" i="2"/>
  <c r="BR970" i="2"/>
  <c r="BM970" i="2"/>
  <c r="BY970" i="2"/>
  <c r="CA970" i="2"/>
  <c r="BP443" i="2"/>
  <c r="CB408" i="2"/>
  <c r="BR75" i="2"/>
  <c r="CD75" i="2"/>
  <c r="BS75" i="2"/>
  <c r="BP75" i="2"/>
  <c r="CE75" i="2"/>
  <c r="CB75" i="2"/>
  <c r="BT98" i="2"/>
  <c r="BO98" i="2"/>
  <c r="BN98" i="2"/>
  <c r="BZ98" i="2"/>
  <c r="BU98" i="2"/>
  <c r="BY98" i="2"/>
  <c r="BM98" i="2"/>
  <c r="CB98" i="2"/>
  <c r="BV98" i="2"/>
  <c r="BP98" i="2"/>
  <c r="BL98" i="2"/>
  <c r="BN7" i="2"/>
  <c r="BV7" i="2"/>
  <c r="CE1571" i="2"/>
  <c r="CA1574" i="2"/>
  <c r="CA1550" i="2"/>
  <c r="CA1547" i="2"/>
  <c r="BQ1552" i="2"/>
  <c r="CB1552" i="2"/>
  <c r="CA1576" i="2"/>
  <c r="BU1516" i="2"/>
  <c r="BT1516" i="2"/>
  <c r="CC1467" i="2"/>
  <c r="BW1433" i="2"/>
  <c r="CE1552" i="2"/>
  <c r="BP1515" i="2"/>
  <c r="CA1511" i="2"/>
  <c r="BS1403" i="2"/>
  <c r="BS1387" i="2"/>
  <c r="BZ1322" i="2"/>
  <c r="BZ1298" i="2"/>
  <c r="CE1412" i="2"/>
  <c r="CD1464" i="2"/>
  <c r="BL1407" i="2"/>
  <c r="BP1234" i="2"/>
  <c r="BO1310" i="2"/>
  <c r="CA1274" i="2"/>
  <c r="BN1234" i="2"/>
  <c r="BQ1215" i="2"/>
  <c r="BY1322" i="2"/>
  <c r="CC1316" i="2"/>
  <c r="BP1312" i="2"/>
  <c r="BP1260" i="2"/>
  <c r="CA1312" i="2"/>
  <c r="BT1418" i="2"/>
  <c r="CD1418" i="2"/>
  <c r="CE1298" i="2"/>
  <c r="BM1260" i="2"/>
  <c r="BX1328" i="2"/>
  <c r="CC1322" i="2"/>
  <c r="BY989" i="2"/>
  <c r="BV972" i="2"/>
  <c r="CE927" i="2"/>
  <c r="BR1179" i="2"/>
  <c r="BR1147" i="2"/>
  <c r="BS1334" i="2"/>
  <c r="BW1334" i="2"/>
  <c r="BM1334" i="2"/>
  <c r="CE1334" i="2"/>
  <c r="BY1334" i="2"/>
  <c r="BP766" i="2"/>
  <c r="BU972" i="2"/>
  <c r="BY653" i="2"/>
  <c r="BT1050" i="2"/>
  <c r="BW1050" i="2"/>
  <c r="BL920" i="2"/>
  <c r="BM920" i="2"/>
  <c r="BM442" i="2"/>
  <c r="CB442" i="2"/>
  <c r="BZ442" i="2"/>
  <c r="BZ54" i="2"/>
  <c r="CA54" i="2"/>
  <c r="BM54" i="2"/>
  <c r="CB54" i="2"/>
  <c r="BW684" i="2"/>
  <c r="BR684" i="2"/>
  <c r="CE684" i="2"/>
  <c r="BP684" i="2"/>
  <c r="CD684" i="2"/>
  <c r="CB684" i="2"/>
  <c r="BQ684" i="2"/>
  <c r="BO684" i="2"/>
  <c r="CC684" i="2"/>
  <c r="BX684" i="2"/>
  <c r="BY684" i="2"/>
  <c r="BM468" i="2"/>
  <c r="BR468" i="2"/>
  <c r="BQ468" i="2"/>
  <c r="BO468" i="2"/>
  <c r="CC468" i="2"/>
  <c r="CA468" i="2"/>
  <c r="BM376" i="2"/>
  <c r="BO376" i="2"/>
  <c r="BP376" i="2"/>
  <c r="CA376" i="2"/>
  <c r="CB376" i="2"/>
  <c r="BQ376" i="2"/>
  <c r="BU376" i="2"/>
  <c r="CC376" i="2"/>
  <c r="BT376" i="2"/>
  <c r="BS376" i="2"/>
  <c r="BR376" i="2"/>
  <c r="CE376" i="2"/>
  <c r="CD376" i="2"/>
  <c r="BW249" i="2"/>
  <c r="BM249" i="2"/>
  <c r="CE249" i="2"/>
  <c r="BY249" i="2"/>
  <c r="BW60" i="2"/>
  <c r="BO60" i="2"/>
  <c r="BT60" i="2"/>
  <c r="BU60" i="2"/>
  <c r="BQ60" i="2"/>
  <c r="CA60" i="2"/>
  <c r="BS60" i="2"/>
  <c r="CC60" i="2"/>
  <c r="CE60" i="2"/>
  <c r="BV60" i="2"/>
  <c r="BR60" i="2"/>
  <c r="BZ262" i="2"/>
  <c r="BP262" i="2"/>
  <c r="CB262" i="2"/>
  <c r="BP693" i="2"/>
  <c r="BR693" i="2"/>
  <c r="CD693" i="2"/>
  <c r="BS693" i="2"/>
  <c r="CE693" i="2"/>
  <c r="BU693" i="2"/>
  <c r="BM82" i="2"/>
  <c r="CB82" i="2"/>
  <c r="BM207" i="2"/>
  <c r="BS207" i="2"/>
  <c r="BP183" i="2"/>
  <c r="CB183" i="2"/>
  <c r="BS183" i="2"/>
  <c r="CE183" i="2"/>
  <c r="CC183" i="2"/>
  <c r="BV304" i="2"/>
  <c r="CC304" i="2"/>
  <c r="BS304" i="2"/>
  <c r="CE304" i="2"/>
  <c r="BR119" i="2"/>
  <c r="CD119" i="2"/>
  <c r="CA273" i="2"/>
  <c r="BM273" i="2"/>
  <c r="BT273" i="2"/>
  <c r="CC273" i="2"/>
  <c r="BV273" i="2"/>
  <c r="BR273" i="2"/>
  <c r="BW273" i="2"/>
  <c r="CD273" i="2"/>
  <c r="BL273" i="2"/>
  <c r="BS273" i="2"/>
  <c r="BT440" i="2"/>
  <c r="BR440" i="2"/>
  <c r="BQ440" i="2"/>
  <c r="CA1063" i="2"/>
  <c r="BX962" i="2"/>
  <c r="BV1115" i="2"/>
  <c r="BM811" i="2"/>
  <c r="BY920" i="2"/>
  <c r="BR447" i="2"/>
  <c r="BM447" i="2"/>
  <c r="CD447" i="2"/>
  <c r="BP447" i="2"/>
  <c r="CB447" i="2"/>
  <c r="BQ447" i="2"/>
  <c r="BR636" i="2"/>
  <c r="CD636" i="2"/>
  <c r="BM636" i="2"/>
  <c r="BY636" i="2"/>
  <c r="CA636" i="2"/>
  <c r="BQ636" i="2"/>
  <c r="BN45" i="2"/>
  <c r="BW45" i="2"/>
  <c r="BV45" i="2"/>
  <c r="BU45" i="2"/>
  <c r="CC45" i="2"/>
  <c r="BR45" i="2"/>
  <c r="BY45" i="2"/>
  <c r="BR110" i="2"/>
  <c r="CB110" i="2"/>
  <c r="BT110" i="2"/>
  <c r="BX110" i="2"/>
  <c r="BN110" i="2"/>
  <c r="BZ110" i="2"/>
  <c r="BW110" i="2"/>
  <c r="BU110" i="2"/>
  <c r="BT731" i="2"/>
  <c r="BW731" i="2"/>
  <c r="BV731" i="2"/>
  <c r="BN731" i="2"/>
  <c r="BZ731" i="2"/>
  <c r="BL731" i="2"/>
  <c r="BT647" i="2"/>
  <c r="BY647" i="2"/>
  <c r="BR647" i="2"/>
  <c r="CD647" i="2"/>
  <c r="BU647" i="2"/>
  <c r="BV647" i="2"/>
  <c r="BO647" i="2"/>
  <c r="BN647" i="2"/>
  <c r="CA647" i="2"/>
  <c r="BT819" i="2"/>
  <c r="BW819" i="2"/>
  <c r="BU819" i="2"/>
  <c r="BN819" i="2"/>
  <c r="BZ819" i="2"/>
  <c r="BN257" i="2"/>
  <c r="BM257" i="2"/>
  <c r="BY257" i="2"/>
  <c r="BU257" i="2"/>
  <c r="BL257" i="2"/>
  <c r="CC257" i="2"/>
  <c r="BR257" i="2"/>
  <c r="BX257" i="2"/>
  <c r="BN691" i="2"/>
  <c r="BO691" i="2"/>
  <c r="BL724" i="2"/>
  <c r="BM724" i="2"/>
  <c r="BU103" i="2"/>
  <c r="CA103" i="2"/>
  <c r="BW103" i="2"/>
  <c r="BS103" i="2"/>
  <c r="CE103" i="2"/>
  <c r="BR103" i="2"/>
  <c r="CD103" i="2"/>
  <c r="BQ103" i="2"/>
  <c r="CB273" i="2"/>
  <c r="BO185" i="2"/>
  <c r="BW185" i="2"/>
  <c r="CD185" i="2"/>
  <c r="BV185" i="2"/>
  <c r="BQ185" i="2"/>
  <c r="CC185" i="2"/>
  <c r="BX185" i="2"/>
  <c r="BT185" i="2"/>
  <c r="CB185" i="2"/>
  <c r="BL185" i="2"/>
  <c r="BV509" i="2"/>
  <c r="BT509" i="2"/>
  <c r="BL509" i="2"/>
  <c r="BX509" i="2"/>
  <c r="BP509" i="2"/>
  <c r="CB509" i="2"/>
  <c r="CD509" i="2"/>
  <c r="CE509" i="2"/>
  <c r="BT743" i="2"/>
  <c r="BM743" i="2"/>
  <c r="BL743" i="2"/>
  <c r="BY743" i="2"/>
  <c r="BW743" i="2"/>
  <c r="BX743" i="2"/>
  <c r="BU743" i="2"/>
  <c r="BO743" i="2"/>
  <c r="CA743" i="2"/>
  <c r="BN743" i="2"/>
  <c r="CD996" i="2"/>
  <c r="BO996" i="2"/>
  <c r="CE709" i="2"/>
  <c r="BL709" i="2"/>
  <c r="BV709" i="2"/>
  <c r="BX709" i="2"/>
  <c r="BL780" i="2"/>
  <c r="BX780" i="2"/>
  <c r="BP780" i="2"/>
  <c r="BQ780" i="2"/>
  <c r="CC780" i="2"/>
  <c r="BO780" i="2"/>
  <c r="BY54" i="2"/>
  <c r="BQ395" i="2"/>
  <c r="CC395" i="2"/>
  <c r="BN371" i="2"/>
  <c r="BZ347" i="2"/>
  <c r="BQ347" i="2"/>
  <c r="CC347" i="2"/>
  <c r="BP273" i="2"/>
  <c r="BL104" i="2"/>
  <c r="BT104" i="2"/>
  <c r="BV104" i="2"/>
  <c r="BT599" i="2"/>
  <c r="CD599" i="2"/>
  <c r="CA599" i="2"/>
  <c r="BP125" i="2"/>
  <c r="BR125" i="2"/>
  <c r="BW125" i="2"/>
  <c r="BM125" i="2"/>
  <c r="BL125" i="2"/>
  <c r="BY125" i="2"/>
  <c r="CC125" i="2"/>
  <c r="CD125" i="2"/>
  <c r="BU125" i="2"/>
  <c r="BV125" i="2"/>
  <c r="BX125" i="2"/>
  <c r="BN262" i="2"/>
  <c r="BN394" i="2"/>
  <c r="BZ394" i="2"/>
  <c r="BQ548" i="2"/>
  <c r="BS548" i="2"/>
  <c r="CE548" i="2"/>
  <c r="CC323" i="2"/>
  <c r="BP323" i="2"/>
  <c r="CA323" i="2"/>
  <c r="BQ273" i="2"/>
  <c r="BU39" i="2"/>
  <c r="CE39" i="2"/>
  <c r="BP39" i="2"/>
  <c r="CB39" i="2"/>
  <c r="BO39" i="2"/>
  <c r="CC39" i="2"/>
  <c r="CA218" i="2"/>
  <c r="BM218" i="2"/>
  <c r="BN218" i="2"/>
  <c r="BZ218" i="2"/>
  <c r="BL218" i="2"/>
  <c r="CB53" i="2"/>
  <c r="CE53" i="2"/>
  <c r="BX53" i="2"/>
  <c r="BQ53" i="2"/>
  <c r="CD53" i="2"/>
  <c r="CC53" i="2"/>
  <c r="BS53" i="2"/>
  <c r="BU53" i="2"/>
  <c r="BM53" i="2"/>
  <c r="BW53" i="2"/>
  <c r="BN739" i="2"/>
  <c r="BO739" i="2"/>
  <c r="CA739" i="2"/>
  <c r="BL760" i="2"/>
  <c r="BY760" i="2"/>
  <c r="BR760" i="2"/>
  <c r="CD760" i="2"/>
  <c r="BP760" i="2"/>
  <c r="BQ760" i="2"/>
  <c r="CB760" i="2"/>
  <c r="CC760" i="2"/>
  <c r="BO607" i="2"/>
  <c r="BP607" i="2"/>
  <c r="CB607" i="2"/>
  <c r="BX607" i="2"/>
  <c r="BM607" i="2"/>
  <c r="BL177" i="2"/>
  <c r="BX177" i="2"/>
  <c r="BW177" i="2"/>
  <c r="BM177" i="2"/>
  <c r="BU142" i="2"/>
  <c r="BP142" i="2"/>
  <c r="BN142" i="2"/>
  <c r="CB30" i="2"/>
  <c r="BP30" i="2"/>
  <c r="CA367" i="2"/>
  <c r="BO367" i="2"/>
  <c r="BQ367" i="2"/>
  <c r="CC367" i="2"/>
  <c r="BR367" i="2"/>
  <c r="CD367" i="2"/>
  <c r="CB367" i="2"/>
  <c r="BY39" i="2"/>
  <c r="BT53" i="2"/>
  <c r="BP392" i="2"/>
  <c r="BY392" i="2"/>
  <c r="BT392" i="2"/>
  <c r="BU392" i="2"/>
  <c r="CA392" i="2"/>
  <c r="BZ392" i="2"/>
  <c r="BS392" i="2"/>
  <c r="CE392" i="2"/>
  <c r="BW269" i="2"/>
  <c r="BM269" i="2"/>
  <c r="BY1133" i="2"/>
  <c r="CE1095" i="2"/>
  <c r="BR1163" i="2"/>
  <c r="BQ1095" i="2"/>
  <c r="CC1007" i="2"/>
  <c r="BV1133" i="2"/>
  <c r="CE1076" i="2"/>
  <c r="BP1063" i="2"/>
  <c r="BY805" i="2"/>
  <c r="BN866" i="2"/>
  <c r="CC803" i="2"/>
  <c r="CE868" i="2"/>
  <c r="BX978" i="2"/>
  <c r="BW1242" i="2"/>
  <c r="BZ1095" i="2"/>
  <c r="BX1143" i="2"/>
  <c r="BO1076" i="2"/>
  <c r="BU1143" i="2"/>
  <c r="BR1050" i="2"/>
  <c r="BP570" i="2"/>
  <c r="BM541" i="2"/>
  <c r="BY529" i="2"/>
  <c r="BO874" i="2"/>
  <c r="BS760" i="2"/>
  <c r="CB739" i="2"/>
  <c r="CB687" i="2"/>
  <c r="BR920" i="2"/>
  <c r="BW1091" i="2"/>
  <c r="BX693" i="2"/>
  <c r="BO662" i="2"/>
  <c r="BV569" i="2"/>
  <c r="BP54" i="2"/>
  <c r="BU468" i="2"/>
  <c r="CE417" i="2"/>
  <c r="BY417" i="2"/>
  <c r="BQ535" i="2"/>
  <c r="BR535" i="2"/>
  <c r="CC535" i="2"/>
  <c r="CD535" i="2"/>
  <c r="CD688" i="2"/>
  <c r="CA688" i="2"/>
  <c r="CD304" i="2"/>
  <c r="BS248" i="2"/>
  <c r="BT248" i="2"/>
  <c r="BU248" i="2"/>
  <c r="BM1133" i="2"/>
  <c r="BS1095" i="2"/>
  <c r="CB962" i="2"/>
  <c r="BX1209" i="2"/>
  <c r="BQ1007" i="2"/>
  <c r="BZ958" i="2"/>
  <c r="BS1076" i="2"/>
  <c r="BV1242" i="2"/>
  <c r="BM805" i="2"/>
  <c r="CA958" i="2"/>
  <c r="CC863" i="2"/>
  <c r="BQ803" i="2"/>
  <c r="CE920" i="2"/>
  <c r="CE892" i="2"/>
  <c r="BS868" i="2"/>
  <c r="BX1050" i="2"/>
  <c r="BL978" i="2"/>
  <c r="BL1143" i="2"/>
  <c r="BU1050" i="2"/>
  <c r="CA1137" i="2"/>
  <c r="BY569" i="2"/>
  <c r="BM529" i="2"/>
  <c r="BP739" i="2"/>
  <c r="CA919" i="2"/>
  <c r="BX818" i="2"/>
  <c r="BL693" i="2"/>
  <c r="CE650" i="2"/>
  <c r="BM650" i="2"/>
  <c r="BY650" i="2"/>
  <c r="BO705" i="2"/>
  <c r="BU705" i="2"/>
  <c r="BL684" i="2"/>
  <c r="BV415" i="2"/>
  <c r="BL415" i="2"/>
  <c r="BY415" i="2"/>
  <c r="BX415" i="2"/>
  <c r="BQ415" i="2"/>
  <c r="CC415" i="2"/>
  <c r="BO415" i="2"/>
  <c r="BN415" i="2"/>
  <c r="CA415" i="2"/>
  <c r="BR415" i="2"/>
  <c r="BZ415" i="2"/>
  <c r="BP415" i="2"/>
  <c r="CD415" i="2"/>
  <c r="BT125" i="2"/>
  <c r="BZ62" i="2"/>
  <c r="CA62" i="2"/>
  <c r="CD257" i="2"/>
  <c r="BN19" i="2"/>
  <c r="CD19" i="2"/>
  <c r="BP19" i="2"/>
  <c r="BY19" i="2"/>
  <c r="CB19" i="2"/>
  <c r="BQ19" i="2"/>
  <c r="BW67" i="2"/>
  <c r="CD67" i="2"/>
  <c r="BP67" i="2"/>
  <c r="BM67" i="2"/>
  <c r="CB67" i="2"/>
  <c r="BY67" i="2"/>
  <c r="BR67" i="2"/>
  <c r="BO67" i="2"/>
  <c r="BZ67" i="2"/>
  <c r="BQ67" i="2"/>
  <c r="CC67" i="2"/>
  <c r="CE67" i="2"/>
  <c r="CE1063" i="2"/>
  <c r="BP962" i="2"/>
  <c r="CD1115" i="2"/>
  <c r="CC1023" i="2"/>
  <c r="BN958" i="2"/>
  <c r="CB1163" i="2"/>
  <c r="BU920" i="2"/>
  <c r="BQ863" i="2"/>
  <c r="BS996" i="2"/>
  <c r="BY962" i="2"/>
  <c r="BS920" i="2"/>
  <c r="BS892" i="2"/>
  <c r="CA1111" i="2"/>
  <c r="BL1050" i="2"/>
  <c r="BP1068" i="2"/>
  <c r="BU978" i="2"/>
  <c r="BO1137" i="2"/>
  <c r="CD978" i="2"/>
  <c r="BU760" i="2"/>
  <c r="CD739" i="2"/>
  <c r="CA730" i="2"/>
  <c r="CC715" i="2"/>
  <c r="BU818" i="2"/>
  <c r="CA760" i="2"/>
  <c r="BS403" i="2"/>
  <c r="BP403" i="2"/>
  <c r="CE403" i="2"/>
  <c r="CB403" i="2"/>
  <c r="CD403" i="2"/>
  <c r="BX273" i="2"/>
  <c r="BQ255" i="2"/>
  <c r="CE255" i="2"/>
  <c r="BU489" i="2"/>
  <c r="BL521" i="2"/>
  <c r="BM444" i="2"/>
  <c r="CE57" i="2"/>
  <c r="BU777" i="2"/>
  <c r="CD425" i="2"/>
  <c r="CD777" i="2"/>
  <c r="BT489" i="2"/>
  <c r="BL563" i="2"/>
  <c r="CA231" i="2"/>
  <c r="BY135" i="2"/>
  <c r="BO741" i="2"/>
  <c r="CA439" i="2"/>
  <c r="CD704" i="2"/>
  <c r="BS377" i="2"/>
  <c r="CC6" i="2"/>
  <c r="BP96" i="2"/>
  <c r="BL143" i="2"/>
  <c r="CA219" i="2"/>
  <c r="BZ64" i="2"/>
  <c r="BZ48" i="2"/>
  <c r="BY694" i="2"/>
  <c r="BW441" i="2"/>
  <c r="BR704" i="2"/>
  <c r="BM655" i="2"/>
  <c r="BW189" i="2"/>
  <c r="BZ563" i="2"/>
  <c r="BY539" i="2"/>
  <c r="CD432" i="2"/>
  <c r="CA319" i="2"/>
  <c r="CC424" i="2"/>
  <c r="BX331" i="2"/>
  <c r="BO243" i="2"/>
  <c r="BN256" i="2"/>
  <c r="BY95" i="2"/>
  <c r="CA96" i="2"/>
  <c r="BQ96" i="2"/>
  <c r="BW35" i="2"/>
  <c r="BO64" i="2"/>
  <c r="BP16" i="2"/>
  <c r="BZ20" i="2"/>
  <c r="BL40" i="2"/>
  <c r="BX16" i="2"/>
  <c r="BM694" i="2"/>
  <c r="CE894" i="2"/>
  <c r="CA699" i="2"/>
  <c r="CC796" i="2"/>
  <c r="BY796" i="2"/>
  <c r="CA539" i="2"/>
  <c r="BR492" i="2"/>
  <c r="BO46" i="2"/>
  <c r="BR432" i="2"/>
  <c r="BO391" i="2"/>
  <c r="CD352" i="2"/>
  <c r="CA315" i="2"/>
  <c r="BQ424" i="2"/>
  <c r="BO231" i="2"/>
  <c r="BR96" i="2"/>
  <c r="BQ237" i="2"/>
  <c r="BN159" i="2"/>
  <c r="BX159" i="2"/>
  <c r="BN384" i="2"/>
  <c r="BN16" i="2"/>
  <c r="BU35" i="2"/>
  <c r="BL1479" i="2"/>
  <c r="BW1515" i="2"/>
  <c r="BV1484" i="2"/>
  <c r="BY1425" i="2"/>
  <c r="BS1425" i="2"/>
  <c r="BU1325" i="2"/>
  <c r="BY1420" i="2"/>
  <c r="CB1420" i="2"/>
  <c r="BO1420" i="2"/>
  <c r="BL1380" i="2"/>
  <c r="CD1380" i="2"/>
  <c r="BQ1380" i="2"/>
  <c r="BP1380" i="2"/>
  <c r="BO1380" i="2"/>
  <c r="CC1380" i="2"/>
  <c r="CB1380" i="2"/>
  <c r="BN1380" i="2"/>
  <c r="BT1102" i="2"/>
  <c r="BU1102" i="2"/>
  <c r="BW1102" i="2"/>
  <c r="BM1102" i="2"/>
  <c r="BY1102" i="2"/>
  <c r="BP1102" i="2"/>
  <c r="BQ1102" i="2"/>
  <c r="BS1102" i="2"/>
  <c r="BL1102" i="2"/>
  <c r="CE1102" i="2"/>
  <c r="BX1102" i="2"/>
  <c r="BO1102" i="2"/>
  <c r="CA1102" i="2"/>
  <c r="CC1567" i="2"/>
  <c r="BM1425" i="2"/>
  <c r="CD1425" i="2"/>
  <c r="CC1452" i="2"/>
  <c r="BW1452" i="2"/>
  <c r="CA1270" i="2"/>
  <c r="CA1278" i="2"/>
  <c r="BN1278" i="2"/>
  <c r="BR1287" i="2"/>
  <c r="CC1287" i="2"/>
  <c r="BX1364" i="2"/>
  <c r="CA1364" i="2"/>
  <c r="BR1364" i="2"/>
  <c r="BU1364" i="2"/>
  <c r="CD1364" i="2"/>
  <c r="BL1364" i="2"/>
  <c r="BR1377" i="2"/>
  <c r="BT1377" i="2"/>
  <c r="CE1377" i="2"/>
  <c r="BN1377" i="2"/>
  <c r="BQ1377" i="2"/>
  <c r="BZ1377" i="2"/>
  <c r="CB1377" i="2"/>
  <c r="BO1325" i="2"/>
  <c r="BZ1296" i="2"/>
  <c r="BS1296" i="2"/>
  <c r="BW1296" i="2"/>
  <c r="BQ1296" i="2"/>
  <c r="CE1296" i="2"/>
  <c r="BP1296" i="2"/>
  <c r="CC1296" i="2"/>
  <c r="BR1296" i="2"/>
  <c r="BQ1567" i="2"/>
  <c r="BY1567" i="2"/>
  <c r="BY1500" i="2"/>
  <c r="BR1425" i="2"/>
  <c r="BZ1449" i="2"/>
  <c r="BP1449" i="2"/>
  <c r="BS1449" i="2"/>
  <c r="BU1358" i="2"/>
  <c r="BW1358" i="2"/>
  <c r="BL1416" i="2"/>
  <c r="BQ1416" i="2"/>
  <c r="BW1416" i="2"/>
  <c r="CA1416" i="2"/>
  <c r="BT1281" i="2"/>
  <c r="BP1281" i="2"/>
  <c r="CD1281" i="2"/>
  <c r="CB1281" i="2"/>
  <c r="BL1281" i="2"/>
  <c r="BX1281" i="2"/>
  <c r="BM1281" i="2"/>
  <c r="BQ879" i="2"/>
  <c r="BS879" i="2"/>
  <c r="CE879" i="2"/>
  <c r="BR879" i="2"/>
  <c r="BU1105" i="2"/>
  <c r="BV1105" i="2"/>
  <c r="BO1571" i="2"/>
  <c r="BM1567" i="2"/>
  <c r="CA1479" i="2"/>
  <c r="BZ1485" i="2"/>
  <c r="CC1444" i="2"/>
  <c r="BO1444" i="2"/>
  <c r="CA1444" i="2"/>
  <c r="BP1444" i="2"/>
  <c r="BW1399" i="2"/>
  <c r="CA1399" i="2"/>
  <c r="BN1399" i="2"/>
  <c r="BN1413" i="2"/>
  <c r="CD1413" i="2"/>
  <c r="BP1413" i="2"/>
  <c r="BO1368" i="2"/>
  <c r="BY1368" i="2"/>
  <c r="CD1368" i="2"/>
  <c r="BX1570" i="2"/>
  <c r="BX1489" i="2"/>
  <c r="CB1433" i="2"/>
  <c r="BL1440" i="2"/>
  <c r="BY1440" i="2"/>
  <c r="CE1279" i="2"/>
  <c r="CB1279" i="2"/>
  <c r="BP1408" i="2"/>
  <c r="CD1408" i="2"/>
  <c r="BM1199" i="2"/>
  <c r="BL1199" i="2"/>
  <c r="CB1199" i="2"/>
  <c r="BQ1199" i="2"/>
  <c r="BX1199" i="2"/>
  <c r="CC1199" i="2"/>
  <c r="BL1139" i="2"/>
  <c r="BR1139" i="2"/>
  <c r="CD1139" i="2"/>
  <c r="BQ1139" i="2"/>
  <c r="BM1139" i="2"/>
  <c r="BY1139" i="2"/>
  <c r="BZ1139" i="2"/>
  <c r="CA1139" i="2"/>
  <c r="CB761" i="2"/>
  <c r="BV761" i="2"/>
  <c r="BW761" i="2"/>
  <c r="BY761" i="2"/>
  <c r="BL1027" i="2"/>
  <c r="BR1027" i="2"/>
  <c r="CB1567" i="2"/>
  <c r="CA1567" i="2"/>
  <c r="BY1483" i="2"/>
  <c r="BQ1262" i="2"/>
  <c r="BO1262" i="2"/>
  <c r="CA1262" i="2"/>
  <c r="BS1382" i="2"/>
  <c r="BL1382" i="2"/>
  <c r="BX1382" i="2"/>
  <c r="BU1382" i="2"/>
  <c r="BQ1382" i="2"/>
  <c r="CD1358" i="2"/>
  <c r="CD1284" i="2"/>
  <c r="BO1284" i="2"/>
  <c r="CA1284" i="2"/>
  <c r="BR1317" i="2"/>
  <c r="BO1317" i="2"/>
  <c r="CA1317" i="2"/>
  <c r="BP1317" i="2"/>
  <c r="CB1317" i="2"/>
  <c r="BV1317" i="2"/>
  <c r="BX1317" i="2"/>
  <c r="BS1027" i="2"/>
  <c r="CE1567" i="2"/>
  <c r="BS1547" i="2"/>
  <c r="BR1515" i="2"/>
  <c r="BX1566" i="2"/>
  <c r="CD1544" i="2"/>
  <c r="CB1576" i="2"/>
  <c r="BV1554" i="2"/>
  <c r="CB1528" i="2"/>
  <c r="BO1560" i="2"/>
  <c r="BW1572" i="2"/>
  <c r="BT1535" i="2"/>
  <c r="BU1488" i="2"/>
  <c r="BU1456" i="2"/>
  <c r="CC1471" i="2"/>
  <c r="CC1459" i="2"/>
  <c r="BZ1426" i="2"/>
  <c r="BZ1406" i="2"/>
  <c r="BT1372" i="2"/>
  <c r="BY1466" i="2"/>
  <c r="BP1516" i="2"/>
  <c r="BV1462" i="2"/>
  <c r="BY1572" i="2"/>
  <c r="BQ1470" i="2"/>
  <c r="BV1456" i="2"/>
  <c r="CB1434" i="2"/>
  <c r="BV1416" i="2"/>
  <c r="BV1408" i="2"/>
  <c r="CB1394" i="2"/>
  <c r="BM1377" i="2"/>
  <c r="BP1358" i="2"/>
  <c r="BX1449" i="2"/>
  <c r="CD1423" i="2"/>
  <c r="BP1399" i="2"/>
  <c r="CE1364" i="2"/>
  <c r="BM1399" i="2"/>
  <c r="BR1413" i="2"/>
  <c r="BY1269" i="2"/>
  <c r="CC1321" i="2"/>
  <c r="BR1321" i="2"/>
  <c r="BQ1287" i="2"/>
  <c r="BS1284" i="2"/>
  <c r="BU1377" i="2"/>
  <c r="BP1368" i="2"/>
  <c r="BS1317" i="2"/>
  <c r="BN1436" i="2"/>
  <c r="BY1436" i="2"/>
  <c r="BP1436" i="2"/>
  <c r="BZ1380" i="2"/>
  <c r="CA1281" i="2"/>
  <c r="BN1102" i="2"/>
  <c r="BN1340" i="2"/>
  <c r="BL1340" i="2"/>
  <c r="BQ1340" i="2"/>
  <c r="CC1340" i="2"/>
  <c r="CB1340" i="2"/>
  <c r="BR1340" i="2"/>
  <c r="BM1228" i="2"/>
  <c r="BY1228" i="2"/>
  <c r="BS1228" i="2"/>
  <c r="BL924" i="2"/>
  <c r="BR924" i="2"/>
  <c r="CC924" i="2"/>
  <c r="BV924" i="2"/>
  <c r="BT924" i="2"/>
  <c r="BO924" i="2"/>
  <c r="CA924" i="2"/>
  <c r="BS924" i="2"/>
  <c r="CE924" i="2"/>
  <c r="BU924" i="2"/>
  <c r="BY924" i="2"/>
  <c r="BP842" i="2"/>
  <c r="CB842" i="2"/>
  <c r="BO842" i="2"/>
  <c r="CA842" i="2"/>
  <c r="BM842" i="2"/>
  <c r="BL842" i="2"/>
  <c r="BY842" i="2"/>
  <c r="BS1567" i="2"/>
  <c r="BV1544" i="2"/>
  <c r="CD1579" i="2"/>
  <c r="BU1544" i="2"/>
  <c r="CA1514" i="2"/>
  <c r="BT1576" i="2"/>
  <c r="CE1584" i="2"/>
  <c r="BU1585" i="2"/>
  <c r="BL1566" i="2"/>
  <c r="BW1566" i="2"/>
  <c r="BP1576" i="2"/>
  <c r="BP1528" i="2"/>
  <c r="BT1571" i="2"/>
  <c r="BN1533" i="2"/>
  <c r="CD1487" i="2"/>
  <c r="BQ1535" i="2"/>
  <c r="BQ1471" i="2"/>
  <c r="BT1456" i="2"/>
  <c r="BN1426" i="2"/>
  <c r="BN1406" i="2"/>
  <c r="BX1491" i="2"/>
  <c r="BV1452" i="2"/>
  <c r="BY1433" i="2"/>
  <c r="BP1394" i="2"/>
  <c r="BY1357" i="2"/>
  <c r="BL1449" i="2"/>
  <c r="BR1423" i="2"/>
  <c r="CA1382" i="2"/>
  <c r="BT1296" i="2"/>
  <c r="BS1364" i="2"/>
  <c r="CA1459" i="2"/>
  <c r="BV1414" i="2"/>
  <c r="BW1444" i="2"/>
  <c r="BL1317" i="2"/>
  <c r="BV1281" i="2"/>
  <c r="CB1364" i="2"/>
  <c r="CA1380" i="2"/>
  <c r="CC1377" i="2"/>
  <c r="BR1312" i="2"/>
  <c r="BV1312" i="2"/>
  <c r="BO1281" i="2"/>
  <c r="BT1334" i="2"/>
  <c r="BQ1334" i="2"/>
  <c r="BL1334" i="2"/>
  <c r="CC1334" i="2"/>
  <c r="BV1334" i="2"/>
  <c r="BX1334" i="2"/>
  <c r="BO1334" i="2"/>
  <c r="BT1153" i="2"/>
  <c r="BX1153" i="2"/>
  <c r="BS1153" i="2"/>
  <c r="CE1153" i="2"/>
  <c r="BR1579" i="2"/>
  <c r="BU1560" i="2"/>
  <c r="BZ1574" i="2"/>
  <c r="BS1584" i="2"/>
  <c r="CD1584" i="2"/>
  <c r="BX1538" i="2"/>
  <c r="CC1560" i="2"/>
  <c r="CA1584" i="2"/>
  <c r="BO1556" i="2"/>
  <c r="BW1496" i="2"/>
  <c r="BR1487" i="2"/>
  <c r="BX1473" i="2"/>
  <c r="BT1488" i="2"/>
  <c r="BZ1470" i="2"/>
  <c r="BT1440" i="2"/>
  <c r="BW1425" i="2"/>
  <c r="BP1535" i="2"/>
  <c r="CB1503" i="2"/>
  <c r="CB1475" i="2"/>
  <c r="CA1519" i="2"/>
  <c r="CB1456" i="2"/>
  <c r="CA1488" i="2"/>
  <c r="BY1548" i="2"/>
  <c r="BU1515" i="2"/>
  <c r="BT1467" i="2"/>
  <c r="BM1357" i="2"/>
  <c r="CA1406" i="2"/>
  <c r="BO1382" i="2"/>
  <c r="BV1413" i="2"/>
  <c r="BY1358" i="2"/>
  <c r="BV1434" i="2"/>
  <c r="CE1413" i="2"/>
  <c r="BY1416" i="2"/>
  <c r="BV1296" i="2"/>
  <c r="BR1372" i="2"/>
  <c r="BW1406" i="2"/>
  <c r="BP1364" i="2"/>
  <c r="BO1364" i="2"/>
  <c r="BY1296" i="2"/>
  <c r="BP1139" i="2"/>
  <c r="BL1061" i="2"/>
  <c r="BX1061" i="2"/>
  <c r="BY1061" i="2"/>
  <c r="BW1061" i="2"/>
  <c r="BT1136" i="2"/>
  <c r="CB1136" i="2"/>
  <c r="CA1136" i="2"/>
  <c r="BP1582" i="2"/>
  <c r="CA1558" i="2"/>
  <c r="BU1528" i="2"/>
  <c r="BN1574" i="2"/>
  <c r="BR1584" i="2"/>
  <c r="BQ1560" i="2"/>
  <c r="CB1572" i="2"/>
  <c r="CB1548" i="2"/>
  <c r="BO1584" i="2"/>
  <c r="CC1558" i="2"/>
  <c r="BL1473" i="2"/>
  <c r="BL1453" i="2"/>
  <c r="CC1487" i="2"/>
  <c r="BN1470" i="2"/>
  <c r="BT1400" i="2"/>
  <c r="BP1503" i="2"/>
  <c r="BP1475" i="2"/>
  <c r="BO1519" i="2"/>
  <c r="BN1507" i="2"/>
  <c r="BM1475" i="2"/>
  <c r="BP1456" i="2"/>
  <c r="BN1548" i="2"/>
  <c r="BM1548" i="2"/>
  <c r="BV1516" i="2"/>
  <c r="BY1429" i="2"/>
  <c r="BU1380" i="2"/>
  <c r="BY1434" i="2"/>
  <c r="BY1382" i="2"/>
  <c r="BM1358" i="2"/>
  <c r="CD1456" i="2"/>
  <c r="BR1420" i="2"/>
  <c r="BO1399" i="2"/>
  <c r="BS1413" i="2"/>
  <c r="BM1416" i="2"/>
  <c r="BW1368" i="2"/>
  <c r="CB1262" i="2"/>
  <c r="BO1278" i="2"/>
  <c r="BT1284" i="2"/>
  <c r="BP1199" i="2"/>
  <c r="BR1284" i="2"/>
  <c r="BQ1400" i="2"/>
  <c r="CC1324" i="2"/>
  <c r="BV1358" i="2"/>
  <c r="CA1296" i="2"/>
  <c r="BM1296" i="2"/>
  <c r="CA1199" i="2"/>
  <c r="BP1570" i="2"/>
  <c r="CE1579" i="2"/>
  <c r="BV1560" i="2"/>
  <c r="CA1554" i="2"/>
  <c r="BT1572" i="2"/>
  <c r="CB1579" i="2"/>
  <c r="CD1576" i="2"/>
  <c r="CD1560" i="2"/>
  <c r="CA1531" i="2"/>
  <c r="BW1554" i="2"/>
  <c r="BP1548" i="2"/>
  <c r="BW1556" i="2"/>
  <c r="BU1584" i="2"/>
  <c r="BX1485" i="2"/>
  <c r="CD1471" i="2"/>
  <c r="CC1531" i="2"/>
  <c r="CC1503" i="2"/>
  <c r="BW1485" i="2"/>
  <c r="BW1413" i="2"/>
  <c r="CC1399" i="2"/>
  <c r="BZ1382" i="2"/>
  <c r="BT1368" i="2"/>
  <c r="CB1471" i="2"/>
  <c r="CB1459" i="2"/>
  <c r="CE1473" i="2"/>
  <c r="CD1485" i="2"/>
  <c r="BP1541" i="2"/>
  <c r="CE1515" i="2"/>
  <c r="BY1449" i="2"/>
  <c r="BR1414" i="2"/>
  <c r="BS1414" i="2"/>
  <c r="BV1372" i="2"/>
  <c r="BX1377" i="2"/>
  <c r="BW1317" i="2"/>
  <c r="BM1434" i="2"/>
  <c r="BM1382" i="2"/>
  <c r="BV1357" i="2"/>
  <c r="BR1456" i="2"/>
  <c r="BV1382" i="2"/>
  <c r="CB1413" i="2"/>
  <c r="BS1318" i="2"/>
  <c r="BU1318" i="2"/>
  <c r="BP1262" i="2"/>
  <c r="BW1281" i="2"/>
  <c r="BU1281" i="2"/>
  <c r="BZ1399" i="2"/>
  <c r="BQ1324" i="2"/>
  <c r="CB1296" i="2"/>
  <c r="BO1296" i="2"/>
  <c r="BZ1368" i="2"/>
  <c r="BL1428" i="2"/>
  <c r="BQ1428" i="2"/>
  <c r="BZ1428" i="2"/>
  <c r="CD1389" i="2"/>
  <c r="BU1389" i="2"/>
  <c r="CE1139" i="2"/>
  <c r="BV992" i="2"/>
  <c r="BO1199" i="2"/>
  <c r="BL1170" i="2"/>
  <c r="BP1170" i="2"/>
  <c r="CB1170" i="2"/>
  <c r="BO1170" i="2"/>
  <c r="CA1170" i="2"/>
  <c r="BV1170" i="2"/>
  <c r="BW980" i="2"/>
  <c r="BO980" i="2"/>
  <c r="BV980" i="2"/>
  <c r="CA980" i="2"/>
  <c r="BQ980" i="2"/>
  <c r="BL980" i="2"/>
  <c r="BX980" i="2"/>
  <c r="BM980" i="2"/>
  <c r="BR980" i="2"/>
  <c r="BY980" i="2"/>
  <c r="CD980" i="2"/>
  <c r="BT980" i="2"/>
  <c r="BS980" i="2"/>
  <c r="BP980" i="2"/>
  <c r="CE980" i="2"/>
  <c r="BN980" i="2"/>
  <c r="BZ980" i="2"/>
  <c r="BU980" i="2"/>
  <c r="BQ787" i="2"/>
  <c r="BO858" i="2"/>
  <c r="CE536" i="2"/>
  <c r="BU629" i="2"/>
  <c r="BL747" i="2"/>
  <c r="BM747" i="2"/>
  <c r="BY747" i="2"/>
  <c r="BO500" i="2"/>
  <c r="CD500" i="2"/>
  <c r="CB443" i="2"/>
  <c r="BM443" i="2"/>
  <c r="BX248" i="2"/>
  <c r="BV248" i="2"/>
  <c r="BO248" i="2"/>
  <c r="BP248" i="2"/>
  <c r="BL248" i="2"/>
  <c r="BQ248" i="2"/>
  <c r="BR248" i="2"/>
  <c r="CC248" i="2"/>
  <c r="CE248" i="2"/>
  <c r="BO269" i="2"/>
  <c r="CC269" i="2"/>
  <c r="BY269" i="2"/>
  <c r="BP269" i="2"/>
  <c r="BU269" i="2"/>
  <c r="CB269" i="2"/>
  <c r="BS269" i="2"/>
  <c r="BL269" i="2"/>
  <c r="CE269" i="2"/>
  <c r="BX269" i="2"/>
  <c r="BV269" i="2"/>
  <c r="BQ269" i="2"/>
  <c r="BY858" i="2"/>
  <c r="BN1163" i="2"/>
  <c r="BN1095" i="2"/>
  <c r="BS536" i="2"/>
  <c r="CA747" i="2"/>
  <c r="CD776" i="2"/>
  <c r="CC776" i="2"/>
  <c r="BN131" i="2"/>
  <c r="BQ131" i="2"/>
  <c r="BS131" i="2"/>
  <c r="BP131" i="2"/>
  <c r="CC131" i="2"/>
  <c r="CE131" i="2"/>
  <c r="CB131" i="2"/>
  <c r="BR131" i="2"/>
  <c r="CD131" i="2"/>
  <c r="BM131" i="2"/>
  <c r="BP91" i="2"/>
  <c r="BR91" i="2"/>
  <c r="CC91" i="2"/>
  <c r="BS232" i="2"/>
  <c r="CE232" i="2"/>
  <c r="BV232" i="2"/>
  <c r="BR232" i="2"/>
  <c r="BY172" i="2"/>
  <c r="BT155" i="2"/>
  <c r="BP155" i="2"/>
  <c r="CC155" i="2"/>
  <c r="BL155" i="2"/>
  <c r="BR155" i="2"/>
  <c r="CB155" i="2"/>
  <c r="BS155" i="2"/>
  <c r="BU155" i="2"/>
  <c r="BV155" i="2"/>
  <c r="BZ155" i="2"/>
  <c r="BN155" i="2"/>
  <c r="CA155" i="2"/>
  <c r="CD155" i="2"/>
  <c r="CE155" i="2"/>
  <c r="BM155" i="2"/>
  <c r="BX155" i="2"/>
  <c r="BM456" i="2"/>
  <c r="BR456" i="2"/>
  <c r="CC456" i="2"/>
  <c r="CD456" i="2"/>
  <c r="BO456" i="2"/>
  <c r="BU456" i="2"/>
  <c r="CA456" i="2"/>
  <c r="BL3" i="2"/>
  <c r="BU3" i="2"/>
  <c r="BQ172" i="2"/>
  <c r="CA172" i="2"/>
  <c r="BN172" i="2"/>
  <c r="BS172" i="2"/>
  <c r="BO172" i="2"/>
  <c r="CE172" i="2"/>
  <c r="BZ172" i="2"/>
  <c r="BR172" i="2"/>
  <c r="BV172" i="2"/>
  <c r="BS1229" i="2"/>
  <c r="BL962" i="2"/>
  <c r="CD1081" i="2"/>
  <c r="BZ1137" i="2"/>
  <c r="BL811" i="2"/>
  <c r="CE733" i="2"/>
  <c r="CD437" i="2"/>
  <c r="BL437" i="2"/>
  <c r="BX437" i="2"/>
  <c r="BV437" i="2"/>
  <c r="CC636" i="2"/>
  <c r="BP636" i="2"/>
  <c r="BX636" i="2"/>
  <c r="CB636" i="2"/>
  <c r="BO636" i="2"/>
  <c r="BL249" i="2"/>
  <c r="BV249" i="2"/>
  <c r="BX249" i="2"/>
  <c r="CC122" i="2"/>
  <c r="BN122" i="2"/>
  <c r="BZ122" i="2"/>
  <c r="CA122" i="2"/>
  <c r="BU122" i="2"/>
  <c r="BL440" i="2"/>
  <c r="BZ440" i="2"/>
  <c r="BP440" i="2"/>
  <c r="BO440" i="2"/>
  <c r="CB440" i="2"/>
  <c r="CA440" i="2"/>
  <c r="BM440" i="2"/>
  <c r="BY440" i="2"/>
  <c r="BU440" i="2"/>
  <c r="CD440" i="2"/>
  <c r="CB346" i="2"/>
  <c r="BS733" i="2"/>
  <c r="BR633" i="2"/>
  <c r="BU633" i="2"/>
  <c r="BY4" i="2"/>
  <c r="BM4" i="2"/>
  <c r="BX230" i="2"/>
  <c r="BP230" i="2"/>
  <c r="CB230" i="2"/>
  <c r="CA230" i="2"/>
  <c r="BT62" i="2"/>
  <c r="BX62" i="2"/>
  <c r="BP62" i="2"/>
  <c r="BM62" i="2"/>
  <c r="CB62" i="2"/>
  <c r="BY62" i="2"/>
  <c r="BN62" i="2"/>
  <c r="BS197" i="2"/>
  <c r="BX197" i="2"/>
  <c r="BQ197" i="2"/>
  <c r="CC197" i="2"/>
  <c r="BW171" i="2"/>
  <c r="BN171" i="2"/>
  <c r="BP171" i="2"/>
  <c r="CB171" i="2"/>
  <c r="BS171" i="2"/>
  <c r="BO171" i="2"/>
  <c r="CE171" i="2"/>
  <c r="CD171" i="2"/>
  <c r="CA59" i="2"/>
  <c r="BQ59" i="2"/>
  <c r="CC59" i="2"/>
  <c r="BT683" i="2"/>
  <c r="BW683" i="2"/>
  <c r="BL683" i="2"/>
  <c r="BX683" i="2"/>
  <c r="BZ85" i="2"/>
  <c r="BP85" i="2"/>
  <c r="BV85" i="2"/>
  <c r="BL85" i="2"/>
  <c r="CB85" i="2"/>
  <c r="BX85" i="2"/>
  <c r="CD85" i="2"/>
  <c r="BU85" i="2"/>
  <c r="BW85" i="2"/>
  <c r="BQ85" i="2"/>
  <c r="BR85" i="2"/>
  <c r="CC85" i="2"/>
  <c r="BT85" i="2"/>
  <c r="BS85" i="2"/>
  <c r="CE85" i="2"/>
  <c r="BL420" i="2"/>
  <c r="BN420" i="2"/>
  <c r="BY420" i="2"/>
  <c r="BR420" i="2"/>
  <c r="BP420" i="2"/>
  <c r="CD420" i="2"/>
  <c r="CB420" i="2"/>
  <c r="BU420" i="2"/>
  <c r="BO420" i="2"/>
  <c r="BM420" i="2"/>
  <c r="CC420" i="2"/>
  <c r="BY32" i="2"/>
  <c r="BS32" i="2"/>
  <c r="BU32" i="2"/>
  <c r="CE32" i="2"/>
  <c r="CD32" i="2"/>
  <c r="CC32" i="2"/>
  <c r="BT32" i="2"/>
  <c r="BR32" i="2"/>
  <c r="CA32" i="2"/>
  <c r="CD1229" i="2"/>
  <c r="CE1077" i="2"/>
  <c r="CD787" i="2"/>
  <c r="CB711" i="2"/>
  <c r="BX858" i="2"/>
  <c r="BU858" i="2"/>
  <c r="BP346" i="2"/>
  <c r="BW790" i="2"/>
  <c r="BR790" i="2"/>
  <c r="CE790" i="2"/>
  <c r="CD689" i="2"/>
  <c r="BX615" i="2"/>
  <c r="BY615" i="2"/>
  <c r="BP717" i="2"/>
  <c r="BR717" i="2"/>
  <c r="BU717" i="2"/>
  <c r="CB700" i="2"/>
  <c r="BP700" i="2"/>
  <c r="BN792" i="2"/>
  <c r="CD792" i="2"/>
  <c r="BR621" i="2"/>
  <c r="CD621" i="2"/>
  <c r="BU621" i="2"/>
  <c r="BX58" i="2"/>
  <c r="BO58" i="2"/>
  <c r="CB248" i="2"/>
  <c r="BL81" i="2"/>
  <c r="BU81" i="2"/>
  <c r="BW81" i="2"/>
  <c r="BM81" i="2"/>
  <c r="BY81" i="2"/>
  <c r="BV81" i="2"/>
  <c r="BX81" i="2"/>
  <c r="CC69" i="2"/>
  <c r="BW69" i="2"/>
  <c r="BX69" i="2"/>
  <c r="BV69" i="2"/>
  <c r="BU191" i="2"/>
  <c r="BQ191" i="2"/>
  <c r="BS191" i="2"/>
  <c r="CC191" i="2"/>
  <c r="CE191" i="2"/>
  <c r="BP191" i="2"/>
  <c r="CB191" i="2"/>
  <c r="BY659" i="2"/>
  <c r="BV659" i="2"/>
  <c r="BL659" i="2"/>
  <c r="BX659" i="2"/>
  <c r="BU659" i="2"/>
  <c r="BO659" i="2"/>
  <c r="BW659" i="2"/>
  <c r="BM52" i="2"/>
  <c r="CE52" i="2"/>
  <c r="BO52" i="2"/>
  <c r="BN52" i="2"/>
  <c r="BW52" i="2"/>
  <c r="BS52" i="2"/>
  <c r="BQ52" i="2"/>
  <c r="CB52" i="2"/>
  <c r="BP52" i="2"/>
  <c r="CC52" i="2"/>
  <c r="BU52" i="2"/>
  <c r="BW440" i="2"/>
  <c r="CB372" i="2"/>
  <c r="CD372" i="2"/>
  <c r="BU1229" i="2"/>
  <c r="BR1229" i="2"/>
  <c r="CB787" i="2"/>
  <c r="BV536" i="2"/>
  <c r="BR787" i="2"/>
  <c r="CC711" i="2"/>
  <c r="BP711" i="2"/>
  <c r="BL858" i="2"/>
  <c r="BT456" i="2"/>
  <c r="BW361" i="2"/>
  <c r="BO787" i="2"/>
  <c r="BW758" i="2"/>
  <c r="BV711" i="2"/>
  <c r="BQ693" i="2"/>
  <c r="BO693" i="2"/>
  <c r="CA693" i="2"/>
  <c r="BT693" i="2"/>
  <c r="BT967" i="2"/>
  <c r="BW967" i="2"/>
  <c r="BN732" i="2"/>
  <c r="BQ732" i="2"/>
  <c r="BR732" i="2"/>
  <c r="CC732" i="2"/>
  <c r="CD732" i="2"/>
  <c r="BP732" i="2"/>
  <c r="BW145" i="2"/>
  <c r="BM145" i="2"/>
  <c r="BY145" i="2"/>
  <c r="BW15" i="2"/>
  <c r="BS15" i="2"/>
  <c r="CE15" i="2"/>
  <c r="BQ15" i="2"/>
  <c r="CC15" i="2"/>
  <c r="CB15" i="2"/>
  <c r="BP15" i="2"/>
  <c r="BX305" i="2"/>
  <c r="BL305" i="2"/>
  <c r="BU305" i="2"/>
  <c r="BW305" i="2"/>
  <c r="CB29" i="2"/>
  <c r="BM29" i="2"/>
  <c r="BW29" i="2"/>
  <c r="BY29" i="2"/>
  <c r="BQ29" i="2"/>
  <c r="CD29" i="2"/>
  <c r="BV29" i="2"/>
  <c r="BX29" i="2"/>
  <c r="BT587" i="2"/>
  <c r="BV587" i="2"/>
  <c r="BL587" i="2"/>
  <c r="BX587" i="2"/>
  <c r="CA173" i="2"/>
  <c r="BS173" i="2"/>
  <c r="BT173" i="2"/>
  <c r="CE173" i="2"/>
  <c r="CD173" i="2"/>
  <c r="BQ173" i="2"/>
  <c r="BU173" i="2"/>
  <c r="BV173" i="2"/>
  <c r="BR173" i="2"/>
  <c r="BL173" i="2"/>
  <c r="CB173" i="2"/>
  <c r="CC1227" i="2"/>
  <c r="BL1274" i="2"/>
  <c r="BW1310" i="2"/>
  <c r="BV1310" i="2"/>
  <c r="CE1322" i="2"/>
  <c r="CB1229" i="2"/>
  <c r="CD1322" i="2"/>
  <c r="BQ1346" i="2"/>
  <c r="BP1150" i="2"/>
  <c r="CB858" i="2"/>
  <c r="BW1037" i="2"/>
  <c r="BW1017" i="2"/>
  <c r="BM1086" i="2"/>
  <c r="BW1274" i="2"/>
  <c r="BL1081" i="2"/>
  <c r="BR991" i="2"/>
  <c r="BP787" i="2"/>
  <c r="CE1137" i="2"/>
  <c r="BP1076" i="2"/>
  <c r="BY557" i="2"/>
  <c r="BQ711" i="2"/>
  <c r="BV653" i="2"/>
  <c r="BL882" i="2"/>
  <c r="BZ931" i="2"/>
  <c r="CB920" i="2"/>
  <c r="BV790" i="2"/>
  <c r="BO920" i="2"/>
  <c r="BL799" i="2"/>
  <c r="CA788" i="2"/>
  <c r="BL717" i="2"/>
  <c r="BZ510" i="2"/>
  <c r="CE456" i="2"/>
  <c r="BV687" i="2"/>
  <c r="BZ687" i="2"/>
  <c r="BO687" i="2"/>
  <c r="BM687" i="2"/>
  <c r="CA687" i="2"/>
  <c r="BY687" i="2"/>
  <c r="BV747" i="2"/>
  <c r="BT172" i="2"/>
  <c r="BS577" i="2"/>
  <c r="CE577" i="2"/>
  <c r="BV577" i="2"/>
  <c r="BN780" i="2"/>
  <c r="BY780" i="2"/>
  <c r="CA780" i="2"/>
  <c r="CB780" i="2"/>
  <c r="CD780" i="2"/>
  <c r="CC688" i="2"/>
  <c r="BR688" i="2"/>
  <c r="BP688" i="2"/>
  <c r="CB688" i="2"/>
  <c r="CA577" i="2"/>
  <c r="BT947" i="2"/>
  <c r="BW947" i="2"/>
  <c r="BO206" i="2"/>
  <c r="BP206" i="2"/>
  <c r="CB206" i="2"/>
  <c r="BX63" i="2"/>
  <c r="BP63" i="2"/>
  <c r="BS63" i="2"/>
  <c r="CE63" i="2"/>
  <c r="CD63" i="2"/>
  <c r="BZ232" i="2"/>
  <c r="CC255" i="2"/>
  <c r="CD255" i="2"/>
  <c r="BP255" i="2"/>
  <c r="CB255" i="2"/>
  <c r="BL304" i="2"/>
  <c r="BT304" i="2"/>
  <c r="CB17" i="2"/>
  <c r="BR17" i="2"/>
  <c r="BU17" i="2"/>
  <c r="BM17" i="2"/>
  <c r="BY17" i="2"/>
  <c r="BX17" i="2"/>
  <c r="BW17" i="2"/>
  <c r="BZ858" i="2"/>
  <c r="BO1095" i="2"/>
  <c r="BU1065" i="2"/>
  <c r="BV1010" i="2"/>
  <c r="BV962" i="2"/>
  <c r="BM557" i="2"/>
  <c r="BQ623" i="2"/>
  <c r="BV863" i="2"/>
  <c r="BN346" i="2"/>
  <c r="BS456" i="2"/>
  <c r="BL759" i="2"/>
  <c r="BZ759" i="2"/>
  <c r="BY302" i="2"/>
  <c r="BN302" i="2"/>
  <c r="BO302" i="2"/>
  <c r="BZ302" i="2"/>
  <c r="BZ491" i="2"/>
  <c r="BP491" i="2"/>
  <c r="BR491" i="2"/>
  <c r="CD491" i="2"/>
  <c r="BT939" i="2"/>
  <c r="BW939" i="2"/>
  <c r="BT269" i="2"/>
  <c r="BZ423" i="2"/>
  <c r="CB423" i="2"/>
  <c r="BO423" i="2"/>
  <c r="BM423" i="2"/>
  <c r="BR423" i="2"/>
  <c r="BY423" i="2"/>
  <c r="CD423" i="2"/>
  <c r="CA291" i="2"/>
  <c r="BM291" i="2"/>
  <c r="BP291" i="2"/>
  <c r="CB291" i="2"/>
  <c r="BN720" i="2"/>
  <c r="CB720" i="2"/>
  <c r="BL720" i="2"/>
  <c r="BM720" i="2"/>
  <c r="BX720" i="2"/>
  <c r="BY720" i="2"/>
  <c r="BO720" i="2"/>
  <c r="CA720" i="2"/>
  <c r="CA248" i="2"/>
  <c r="BT218" i="2"/>
  <c r="BP218" i="2"/>
  <c r="CB218" i="2"/>
  <c r="BV218" i="2"/>
  <c r="BY218" i="2"/>
  <c r="BX293" i="2"/>
  <c r="BU293" i="2"/>
  <c r="BS293" i="2"/>
  <c r="CE293" i="2"/>
  <c r="BW152" i="2"/>
  <c r="BU152" i="2"/>
  <c r="BN152" i="2"/>
  <c r="CC152" i="2"/>
  <c r="BZ152" i="2"/>
  <c r="BO152" i="2"/>
  <c r="CA152" i="2"/>
  <c r="BS152" i="2"/>
  <c r="BV10" i="2"/>
  <c r="CA10" i="2"/>
  <c r="BY10" i="2"/>
  <c r="CD10" i="2"/>
  <c r="BL10" i="2"/>
  <c r="BU10" i="2"/>
  <c r="BP10" i="2"/>
  <c r="BR10" i="2"/>
  <c r="CB10" i="2"/>
  <c r="BM10" i="2"/>
  <c r="BY1274" i="2"/>
  <c r="BP1227" i="2"/>
  <c r="BL1290" i="2"/>
  <c r="BW1346" i="2"/>
  <c r="BQ1298" i="2"/>
  <c r="BM1149" i="2"/>
  <c r="CB1134" i="2"/>
  <c r="CD1095" i="2"/>
  <c r="CB1208" i="2"/>
  <c r="BR1242" i="2"/>
  <c r="CE711" i="2"/>
  <c r="CD1075" i="2"/>
  <c r="BN858" i="2"/>
  <c r="BY950" i="2"/>
  <c r="CD1008" i="2"/>
  <c r="BN1111" i="2"/>
  <c r="BX1068" i="2"/>
  <c r="CB690" i="2"/>
  <c r="BV456" i="2"/>
  <c r="CD863" i="2"/>
  <c r="CD783" i="2"/>
  <c r="BW689" i="2"/>
  <c r="BZ594" i="2"/>
  <c r="BW557" i="2"/>
  <c r="CA811" i="2"/>
  <c r="BM919" i="2"/>
  <c r="BL787" i="2"/>
  <c r="BS858" i="2"/>
  <c r="BY361" i="2"/>
  <c r="CD615" i="2"/>
  <c r="BV521" i="2"/>
  <c r="BL734" i="2"/>
  <c r="BU734" i="2"/>
  <c r="BR770" i="2"/>
  <c r="BT633" i="2"/>
  <c r="BR577" i="2"/>
  <c r="BO768" i="2"/>
  <c r="BX768" i="2"/>
  <c r="BR768" i="2"/>
  <c r="BM536" i="2"/>
  <c r="BQ938" i="2"/>
  <c r="BT938" i="2"/>
  <c r="BU343" i="2"/>
  <c r="BP343" i="2"/>
  <c r="BN343" i="2"/>
  <c r="BO343" i="2"/>
  <c r="CB343" i="2"/>
  <c r="BM343" i="2"/>
  <c r="BY343" i="2"/>
  <c r="CE336" i="2"/>
  <c r="BQ336" i="2"/>
  <c r="CD336" i="2"/>
  <c r="BL38" i="2"/>
  <c r="BP38" i="2"/>
  <c r="CB38" i="2"/>
  <c r="BO38" i="2"/>
  <c r="BY38" i="2"/>
  <c r="BM38" i="2"/>
  <c r="BM99" i="2"/>
  <c r="BZ99" i="2"/>
  <c r="CC173" i="2"/>
  <c r="BL84" i="2"/>
  <c r="BZ84" i="2"/>
  <c r="CE167" i="2"/>
  <c r="BT167" i="2"/>
  <c r="BQ167" i="2"/>
  <c r="BZ167" i="2"/>
  <c r="CB167" i="2"/>
  <c r="BY1407" i="2"/>
  <c r="BZ1274" i="2"/>
  <c r="BY1346" i="2"/>
  <c r="BM1274" i="2"/>
  <c r="CA1316" i="2"/>
  <c r="BP1114" i="2"/>
  <c r="BY1017" i="2"/>
  <c r="BY901" i="2"/>
  <c r="CD1231" i="2"/>
  <c r="BU1208" i="2"/>
  <c r="BR1095" i="2"/>
  <c r="BZ1086" i="2"/>
  <c r="BZ1010" i="2"/>
  <c r="BV1077" i="2"/>
  <c r="CB1007" i="2"/>
  <c r="CD1208" i="2"/>
  <c r="BP1208" i="2"/>
  <c r="CB806" i="2"/>
  <c r="CE787" i="2"/>
  <c r="BS711" i="2"/>
  <c r="BR1075" i="2"/>
  <c r="CD1043" i="2"/>
  <c r="CA1010" i="2"/>
  <c r="BU928" i="2"/>
  <c r="BV805" i="2"/>
  <c r="BL1111" i="2"/>
  <c r="CB1013" i="2"/>
  <c r="BP690" i="2"/>
  <c r="BN594" i="2"/>
  <c r="BW573" i="2"/>
  <c r="BV629" i="2"/>
  <c r="BQ920" i="2"/>
  <c r="BM361" i="2"/>
  <c r="CD711" i="2"/>
  <c r="BU700" i="2"/>
  <c r="BR615" i="2"/>
  <c r="CE500" i="2"/>
  <c r="BV723" i="2"/>
  <c r="BY723" i="2"/>
  <c r="BS777" i="2"/>
  <c r="BT777" i="2"/>
  <c r="CB705" i="2"/>
  <c r="BS705" i="2"/>
  <c r="BY189" i="2"/>
  <c r="CB456" i="2"/>
  <c r="CA681" i="2"/>
  <c r="BR681" i="2"/>
  <c r="CD681" i="2"/>
  <c r="BM528" i="2"/>
  <c r="BO528" i="2"/>
  <c r="CA528" i="2"/>
  <c r="CE528" i="2"/>
  <c r="BU172" i="2"/>
  <c r="BV145" i="2"/>
  <c r="BP395" i="2"/>
  <c r="CB395" i="2"/>
  <c r="BR395" i="2"/>
  <c r="CD395" i="2"/>
  <c r="BT297" i="2"/>
  <c r="BW297" i="2"/>
  <c r="BT159" i="2"/>
  <c r="BQ159" i="2"/>
  <c r="CC159" i="2"/>
  <c r="BW159" i="2"/>
  <c r="CA159" i="2"/>
  <c r="BO159" i="2"/>
  <c r="BP159" i="2"/>
  <c r="BR159" i="2"/>
  <c r="CB159" i="2"/>
  <c r="CD159" i="2"/>
  <c r="BR552" i="2"/>
  <c r="CD552" i="2"/>
  <c r="BO155" i="2"/>
  <c r="BX32" i="2"/>
  <c r="BN1274" i="2"/>
  <c r="BM1346" i="2"/>
  <c r="BO1316" i="2"/>
  <c r="BY1316" i="2"/>
  <c r="BM1017" i="2"/>
  <c r="BR1231" i="2"/>
  <c r="BN1086" i="2"/>
  <c r="BN1010" i="2"/>
  <c r="BP1007" i="2"/>
  <c r="BY1207" i="2"/>
  <c r="BP806" i="2"/>
  <c r="BS787" i="2"/>
  <c r="CA1074" i="2"/>
  <c r="BR1043" i="2"/>
  <c r="CD1023" i="2"/>
  <c r="BO1010" i="2"/>
  <c r="BW869" i="2"/>
  <c r="CC787" i="2"/>
  <c r="CE996" i="2"/>
  <c r="BY1111" i="2"/>
  <c r="BM991" i="2"/>
  <c r="BU1010" i="2"/>
  <c r="BX1064" i="2"/>
  <c r="CA858" i="2"/>
  <c r="BQ956" i="2"/>
  <c r="BZ919" i="2"/>
  <c r="BY828" i="2"/>
  <c r="BR711" i="2"/>
  <c r="CB540" i="2"/>
  <c r="CE540" i="2"/>
  <c r="BS500" i="2"/>
  <c r="BM454" i="2"/>
  <c r="BO454" i="2"/>
  <c r="BO711" i="2"/>
  <c r="BZ747" i="2"/>
  <c r="BM189" i="2"/>
  <c r="BT619" i="2"/>
  <c r="BO619" i="2"/>
  <c r="CA619" i="2"/>
  <c r="BM619" i="2"/>
  <c r="BP456" i="2"/>
  <c r="BL676" i="2"/>
  <c r="BQ676" i="2"/>
  <c r="BR676" i="2"/>
  <c r="BM676" i="2"/>
  <c r="BY676" i="2"/>
  <c r="BM70" i="2"/>
  <c r="BP70" i="2"/>
  <c r="CB70" i="2"/>
  <c r="BN70" i="2"/>
  <c r="CA70" i="2"/>
  <c r="BZ70" i="2"/>
  <c r="CD419" i="2"/>
  <c r="BQ419" i="2"/>
  <c r="BN351" i="2"/>
  <c r="BX351" i="2"/>
  <c r="BR351" i="2"/>
  <c r="CD351" i="2"/>
  <c r="BL193" i="2"/>
  <c r="BW193" i="2"/>
  <c r="BM193" i="2"/>
  <c r="BY193" i="2"/>
  <c r="BV193" i="2"/>
  <c r="BY155" i="2"/>
  <c r="BV119" i="2"/>
  <c r="BW119" i="2"/>
  <c r="BQ119" i="2"/>
  <c r="BN119" i="2"/>
  <c r="CC119" i="2"/>
  <c r="BY119" i="2"/>
  <c r="BS119" i="2"/>
  <c r="BM119" i="2"/>
  <c r="BP119" i="2"/>
  <c r="CE119" i="2"/>
  <c r="CB119" i="2"/>
  <c r="BL119" i="2"/>
  <c r="CA119" i="2"/>
  <c r="BZ581" i="2"/>
  <c r="BP581" i="2"/>
  <c r="BR581" i="2"/>
  <c r="CB581" i="2"/>
  <c r="CD581" i="2"/>
  <c r="BQ581" i="2"/>
  <c r="CC581" i="2"/>
  <c r="BO348" i="2"/>
  <c r="CA312" i="2"/>
  <c r="BW170" i="2"/>
  <c r="BY244" i="2"/>
  <c r="BS110" i="2"/>
  <c r="CD110" i="2"/>
  <c r="BL416" i="2"/>
  <c r="BU244" i="2"/>
  <c r="BO195" i="2"/>
  <c r="BP82" i="2"/>
  <c r="BY73" i="2"/>
  <c r="BQ327" i="2"/>
  <c r="BT244" i="2"/>
  <c r="BW209" i="2"/>
  <c r="BQ195" i="2"/>
  <c r="CB427" i="2"/>
  <c r="CE416" i="2"/>
  <c r="BS400" i="2"/>
  <c r="CB371" i="2"/>
  <c r="CB472" i="2"/>
  <c r="BV599" i="2"/>
  <c r="CD371" i="2"/>
  <c r="BR400" i="2"/>
  <c r="CB244" i="2"/>
  <c r="CA416" i="2"/>
  <c r="BO392" i="2"/>
  <c r="BZ244" i="2"/>
  <c r="BN39" i="2"/>
  <c r="CA215" i="2"/>
  <c r="CC184" i="2"/>
  <c r="BO729" i="2"/>
  <c r="CE55" i="2"/>
  <c r="BP427" i="2"/>
  <c r="BS416" i="2"/>
  <c r="BP371" i="2"/>
  <c r="BP327" i="2"/>
  <c r="BP472" i="2"/>
  <c r="BR371" i="2"/>
  <c r="BU312" i="2"/>
  <c r="BX201" i="2"/>
  <c r="BX89" i="2"/>
  <c r="CD55" i="2"/>
  <c r="BR39" i="2"/>
  <c r="CB55" i="2"/>
  <c r="CA371" i="2"/>
  <c r="BM371" i="2"/>
  <c r="BY331" i="2"/>
  <c r="BP244" i="2"/>
  <c r="CA444" i="2"/>
  <c r="BL391" i="2"/>
  <c r="BM384" i="2"/>
  <c r="BZ39" i="2"/>
  <c r="BM55" i="2"/>
  <c r="BZ184" i="2"/>
  <c r="BZ368" i="2"/>
  <c r="BQ184" i="2"/>
  <c r="BV110" i="2"/>
  <c r="BV103" i="2"/>
  <c r="BS55" i="2"/>
  <c r="CC207" i="2"/>
  <c r="CE312" i="2"/>
  <c r="BZ463" i="2"/>
  <c r="CB468" i="2"/>
  <c r="BV671" i="2"/>
  <c r="BY584" i="2"/>
  <c r="BU348" i="2"/>
  <c r="BV89" i="2"/>
  <c r="BO371" i="2"/>
  <c r="BM331" i="2"/>
  <c r="BY267" i="2"/>
  <c r="BO444" i="2"/>
  <c r="BL327" i="2"/>
  <c r="BY55" i="2"/>
  <c r="CD96" i="2"/>
  <c r="BM195" i="2"/>
  <c r="BY96" i="2"/>
  <c r="CE110" i="2"/>
  <c r="BU65" i="2"/>
  <c r="BX739" i="2"/>
  <c r="BM760" i="2"/>
  <c r="CB170" i="2"/>
  <c r="BQ207" i="2"/>
  <c r="BS312" i="2"/>
  <c r="CD472" i="2"/>
  <c r="BZ599" i="2"/>
  <c r="BP468" i="2"/>
  <c r="BY142" i="2"/>
  <c r="BO267" i="2"/>
  <c r="CD392" i="2"/>
  <c r="BP368" i="2"/>
  <c r="BM267" i="2"/>
  <c r="CA384" i="2"/>
  <c r="BY368" i="2"/>
  <c r="CA110" i="2"/>
  <c r="BR55" i="2"/>
  <c r="BZ71" i="2"/>
  <c r="BZ220" i="2"/>
  <c r="BM6" i="2"/>
  <c r="BQ45" i="2"/>
  <c r="CB257" i="2"/>
  <c r="BO53" i="2"/>
  <c r="BU650" i="2"/>
  <c r="BT926" i="2"/>
  <c r="CE352" i="2"/>
  <c r="BN599" i="2"/>
  <c r="BY563" i="2"/>
  <c r="CD195" i="2"/>
  <c r="BN94" i="2"/>
  <c r="CC55" i="2"/>
  <c r="BR312" i="2"/>
  <c r="BV201" i="2"/>
  <c r="BR392" i="2"/>
  <c r="CE257" i="2"/>
  <c r="BO384" i="2"/>
  <c r="CA352" i="2"/>
  <c r="BY83" i="2"/>
  <c r="BO220" i="2"/>
  <c r="BP257" i="2"/>
  <c r="BO23" i="2"/>
  <c r="CA257" i="2"/>
  <c r="BY201" i="2"/>
  <c r="CB142" i="2"/>
  <c r="BS352" i="2"/>
  <c r="CD468" i="2"/>
  <c r="BU599" i="2"/>
  <c r="CA194" i="2"/>
  <c r="BQ55" i="2"/>
  <c r="CE184" i="2"/>
  <c r="CA267" i="2"/>
  <c r="BQ400" i="2"/>
  <c r="BS257" i="2"/>
  <c r="BW671" i="2"/>
  <c r="BN55" i="2"/>
  <c r="CB96" i="2"/>
  <c r="BO112" i="2"/>
  <c r="BQ220" i="2"/>
  <c r="BN328" i="2"/>
  <c r="BT695" i="2"/>
  <c r="BL1583" i="2"/>
  <c r="BU1583" i="2"/>
  <c r="BP1263" i="2"/>
  <c r="BR1263" i="2"/>
  <c r="CD1263" i="2"/>
  <c r="BR1539" i="2"/>
  <c r="BZ1559" i="2"/>
  <c r="BV1559" i="2"/>
  <c r="BN1497" i="2"/>
  <c r="BM1497" i="2"/>
  <c r="BY1497" i="2"/>
  <c r="BQ1411" i="2"/>
  <c r="BS1499" i="2"/>
  <c r="BU1499" i="2"/>
  <c r="BV1499" i="2"/>
  <c r="BM1395" i="2"/>
  <c r="BS1395" i="2"/>
  <c r="CE1395" i="2"/>
  <c r="BM1404" i="2"/>
  <c r="BN1464" i="2"/>
  <c r="BV1464" i="2"/>
  <c r="CA1464" i="2"/>
  <c r="BQ1464" i="2"/>
  <c r="CC1464" i="2"/>
  <c r="BQ1333" i="2"/>
  <c r="CD1333" i="2"/>
  <c r="BM1333" i="2"/>
  <c r="BN1388" i="2"/>
  <c r="BP1388" i="2"/>
  <c r="CE1388" i="2"/>
  <c r="CB1388" i="2"/>
  <c r="BU1388" i="2"/>
  <c r="CB1542" i="2"/>
  <c r="BW1540" i="2"/>
  <c r="BS1464" i="2"/>
  <c r="BR1464" i="2"/>
  <c r="BL1423" i="2"/>
  <c r="BP1423" i="2"/>
  <c r="BW1423" i="2"/>
  <c r="CB1423" i="2"/>
  <c r="BR1357" i="2"/>
  <c r="BZ1357" i="2"/>
  <c r="CE1357" i="2"/>
  <c r="BW1357" i="2"/>
  <c r="BO1357" i="2"/>
  <c r="BQ1309" i="2"/>
  <c r="BM1309" i="2"/>
  <c r="BY1309" i="2"/>
  <c r="BT1401" i="2"/>
  <c r="BU1401" i="2"/>
  <c r="BL1401" i="2"/>
  <c r="BX1401" i="2"/>
  <c r="BP1195" i="2"/>
  <c r="CB1195" i="2"/>
  <c r="BS1195" i="2"/>
  <c r="BW276" i="2"/>
  <c r="BM276" i="2"/>
  <c r="BN276" i="2"/>
  <c r="BO276" i="2"/>
  <c r="BY276" i="2"/>
  <c r="CA276" i="2"/>
  <c r="CD276" i="2"/>
  <c r="BZ276" i="2"/>
  <c r="BU276" i="2"/>
  <c r="BQ276" i="2"/>
  <c r="BP276" i="2"/>
  <c r="CE276" i="2"/>
  <c r="CC276" i="2"/>
  <c r="BT276" i="2"/>
  <c r="BR276" i="2"/>
  <c r="BV276" i="2"/>
  <c r="CB276" i="2"/>
  <c r="BX276" i="2"/>
  <c r="BS276" i="2"/>
  <c r="BL72" i="2"/>
  <c r="BO72" i="2"/>
  <c r="BT72" i="2"/>
  <c r="BQ72" i="2"/>
  <c r="BW72" i="2"/>
  <c r="BZ72" i="2"/>
  <c r="BU72" i="2"/>
  <c r="CE72" i="2"/>
  <c r="BM72" i="2"/>
  <c r="CA72" i="2"/>
  <c r="BR72" i="2"/>
  <c r="CB72" i="2"/>
  <c r="BX72" i="2"/>
  <c r="CD72" i="2"/>
  <c r="BY72" i="2"/>
  <c r="BP72" i="2"/>
  <c r="CC72" i="2"/>
  <c r="BS72" i="2"/>
  <c r="BN72" i="2"/>
  <c r="BV72" i="2"/>
  <c r="BP1542" i="2"/>
  <c r="BX1577" i="2"/>
  <c r="BX1549" i="2"/>
  <c r="CA1551" i="2"/>
  <c r="BL1534" i="2"/>
  <c r="BQ1494" i="2"/>
  <c r="BS1502" i="2"/>
  <c r="BP1502" i="2"/>
  <c r="BV1550" i="2"/>
  <c r="CD1497" i="2"/>
  <c r="BQ1521" i="2"/>
  <c r="BV1479" i="2"/>
  <c r="CE1475" i="2"/>
  <c r="BO1397" i="2"/>
  <c r="BT1397" i="2"/>
  <c r="BN1397" i="2"/>
  <c r="BZ1397" i="2"/>
  <c r="BM1397" i="2"/>
  <c r="BT1419" i="2"/>
  <c r="CE1419" i="2"/>
  <c r="BO1419" i="2"/>
  <c r="BL1451" i="2"/>
  <c r="BR1451" i="2"/>
  <c r="CA1354" i="2"/>
  <c r="BL1306" i="2"/>
  <c r="BP1306" i="2"/>
  <c r="CB1306" i="2"/>
  <c r="BO1210" i="2"/>
  <c r="BP1210" i="2"/>
  <c r="CB1210" i="2"/>
  <c r="BM1210" i="2"/>
  <c r="CA886" i="2"/>
  <c r="BN886" i="2"/>
  <c r="BZ886" i="2"/>
  <c r="BY886" i="2"/>
  <c r="BP886" i="2"/>
  <c r="CB886" i="2"/>
  <c r="BM886" i="2"/>
  <c r="BZ960" i="2"/>
  <c r="CC960" i="2"/>
  <c r="BR960" i="2"/>
  <c r="CD960" i="2"/>
  <c r="BO960" i="2"/>
  <c r="CA960" i="2"/>
  <c r="BP960" i="2"/>
  <c r="CB960" i="2"/>
  <c r="BV960" i="2"/>
  <c r="BS960" i="2"/>
  <c r="BT960" i="2"/>
  <c r="BM960" i="2"/>
  <c r="CE960" i="2"/>
  <c r="BY960" i="2"/>
  <c r="BM902" i="2"/>
  <c r="BU902" i="2"/>
  <c r="BV902" i="2"/>
  <c r="BL902" i="2"/>
  <c r="BY902" i="2"/>
  <c r="CE902" i="2"/>
  <c r="BW902" i="2"/>
  <c r="BP902" i="2"/>
  <c r="CB902" i="2"/>
  <c r="BO902" i="2"/>
  <c r="CA902" i="2"/>
  <c r="BN902" i="2"/>
  <c r="BZ902" i="2"/>
  <c r="CD1559" i="2"/>
  <c r="CD1527" i="2"/>
  <c r="CC1499" i="2"/>
  <c r="BT1484" i="2"/>
  <c r="BQ1566" i="2"/>
  <c r="BS1566" i="2"/>
  <c r="CA1499" i="2"/>
  <c r="BX1496" i="2"/>
  <c r="BP1566" i="2"/>
  <c r="BR1426" i="2"/>
  <c r="BW1426" i="2"/>
  <c r="BL1419" i="2"/>
  <c r="CB1282" i="2"/>
  <c r="CD1388" i="2"/>
  <c r="CA1288" i="2"/>
  <c r="BM1288" i="2"/>
  <c r="BX1129" i="2"/>
  <c r="BW1129" i="2"/>
  <c r="BM1129" i="2"/>
  <c r="BY1129" i="2"/>
  <c r="CE1527" i="2"/>
  <c r="BR1559" i="2"/>
  <c r="CA1534" i="2"/>
  <c r="BR1527" i="2"/>
  <c r="CA1583" i="2"/>
  <c r="BY1583" i="2"/>
  <c r="BQ1534" i="2"/>
  <c r="BX1477" i="2"/>
  <c r="CE1556" i="2"/>
  <c r="BO1479" i="2"/>
  <c r="BZ1499" i="2"/>
  <c r="BU1538" i="2"/>
  <c r="BX1548" i="2"/>
  <c r="BL1492" i="2"/>
  <c r="BM1492" i="2"/>
  <c r="BZ1302" i="2"/>
  <c r="BP1282" i="2"/>
  <c r="BV1540" i="2"/>
  <c r="BS1527" i="2"/>
  <c r="BO1583" i="2"/>
  <c r="BN1559" i="2"/>
  <c r="BM1583" i="2"/>
  <c r="BV1542" i="2"/>
  <c r="BQ1555" i="2"/>
  <c r="BW1481" i="2"/>
  <c r="BS1556" i="2"/>
  <c r="BQ1501" i="2"/>
  <c r="BN1528" i="2"/>
  <c r="BZ1528" i="2"/>
  <c r="BV1354" i="2"/>
  <c r="BN1354" i="2"/>
  <c r="BZ1354" i="2"/>
  <c r="BY1333" i="2"/>
  <c r="BL1393" i="2"/>
  <c r="BV1393" i="2"/>
  <c r="BN1302" i="2"/>
  <c r="BX1426" i="2"/>
  <c r="BN1444" i="2"/>
  <c r="BV1444" i="2"/>
  <c r="BS1444" i="2"/>
  <c r="CE1444" i="2"/>
  <c r="CB1302" i="2"/>
  <c r="CC1263" i="2"/>
  <c r="BT1406" i="2"/>
  <c r="BR1406" i="2"/>
  <c r="CE1406" i="2"/>
  <c r="BY1406" i="2"/>
  <c r="BL1406" i="2"/>
  <c r="BV1406" i="2"/>
  <c r="BX1406" i="2"/>
  <c r="BP1406" i="2"/>
  <c r="CB1406" i="2"/>
  <c r="CE1302" i="2"/>
  <c r="BS1579" i="2"/>
  <c r="CB1550" i="2"/>
  <c r="CB1538" i="2"/>
  <c r="CB1526" i="2"/>
  <c r="BO1558" i="2"/>
  <c r="CD1499" i="2"/>
  <c r="BL1559" i="2"/>
  <c r="BX1562" i="2"/>
  <c r="BR1548" i="2"/>
  <c r="BW1578" i="2"/>
  <c r="BW1558" i="2"/>
  <c r="CB1540" i="2"/>
  <c r="BM1527" i="2"/>
  <c r="BX1571" i="2"/>
  <c r="BO1548" i="2"/>
  <c r="BZ1533" i="2"/>
  <c r="BQ1533" i="2"/>
  <c r="BN1530" i="2"/>
  <c r="BQ1495" i="2"/>
  <c r="BY1554" i="2"/>
  <c r="BP1527" i="2"/>
  <c r="BY1502" i="2"/>
  <c r="CB1487" i="2"/>
  <c r="CA1515" i="2"/>
  <c r="CD1492" i="2"/>
  <c r="CC1540" i="2"/>
  <c r="BN1495" i="2"/>
  <c r="BY1515" i="2"/>
  <c r="CB1464" i="2"/>
  <c r="BX1531" i="2"/>
  <c r="BO1464" i="2"/>
  <c r="BW1491" i="2"/>
  <c r="BM1516" i="2"/>
  <c r="BO1516" i="2"/>
  <c r="CE1466" i="2"/>
  <c r="CA1537" i="2"/>
  <c r="BL1488" i="2"/>
  <c r="BY1488" i="2"/>
  <c r="BS1515" i="2"/>
  <c r="BU1444" i="2"/>
  <c r="CE1404" i="2"/>
  <c r="BZ1471" i="2"/>
  <c r="BS1401" i="2"/>
  <c r="BY1444" i="2"/>
  <c r="BX1440" i="2"/>
  <c r="BQ1406" i="2"/>
  <c r="BL1246" i="2"/>
  <c r="BZ1246" i="2"/>
  <c r="BT1290" i="2"/>
  <c r="BM1290" i="2"/>
  <c r="BY1290" i="2"/>
  <c r="BP1290" i="2"/>
  <c r="BQ1290" i="2"/>
  <c r="CB1290" i="2"/>
  <c r="CA1263" i="2"/>
  <c r="BT1357" i="2"/>
  <c r="BW1279" i="2"/>
  <c r="BO1279" i="2"/>
  <c r="BQ1279" i="2"/>
  <c r="CA1279" i="2"/>
  <c r="CC1279" i="2"/>
  <c r="BN1279" i="2"/>
  <c r="BZ1404" i="2"/>
  <c r="CA1138" i="2"/>
  <c r="CB1578" i="2"/>
  <c r="BP1550" i="2"/>
  <c r="BP1538" i="2"/>
  <c r="BP1526" i="2"/>
  <c r="CA1542" i="2"/>
  <c r="BR1499" i="2"/>
  <c r="BZ1566" i="2"/>
  <c r="CB1556" i="2"/>
  <c r="BP1540" i="2"/>
  <c r="BN1521" i="2"/>
  <c r="CD1569" i="2"/>
  <c r="BW1528" i="2"/>
  <c r="BT1507" i="2"/>
  <c r="BU1520" i="2"/>
  <c r="CD1475" i="2"/>
  <c r="BT1528" i="2"/>
  <c r="BT1492" i="2"/>
  <c r="CC1479" i="2"/>
  <c r="CC1423" i="2"/>
  <c r="BW1393" i="2"/>
  <c r="BM1502" i="2"/>
  <c r="BP1487" i="2"/>
  <c r="BO1515" i="2"/>
  <c r="BR1492" i="2"/>
  <c r="BQ1540" i="2"/>
  <c r="BQ1492" i="2"/>
  <c r="BM1515" i="2"/>
  <c r="BP1464" i="2"/>
  <c r="BX1487" i="2"/>
  <c r="BV1515" i="2"/>
  <c r="BY1464" i="2"/>
  <c r="BL1536" i="2"/>
  <c r="BN1536" i="2"/>
  <c r="BQ1490" i="2"/>
  <c r="BY1461" i="2"/>
  <c r="CE1423" i="2"/>
  <c r="CA1451" i="2"/>
  <c r="CA1423" i="2"/>
  <c r="BO1411" i="2"/>
  <c r="BW1467" i="2"/>
  <c r="BS1467" i="2"/>
  <c r="BL1467" i="2"/>
  <c r="BM1467" i="2"/>
  <c r="CE1467" i="2"/>
  <c r="BX1467" i="2"/>
  <c r="BM1444" i="2"/>
  <c r="BO1480" i="2"/>
  <c r="CA1480" i="2"/>
  <c r="BZ1401" i="2"/>
  <c r="CD1287" i="2"/>
  <c r="BO1388" i="2"/>
  <c r="BM1376" i="2"/>
  <c r="BX1376" i="2"/>
  <c r="BR1376" i="2"/>
  <c r="CD1376" i="2"/>
  <c r="BO1376" i="2"/>
  <c r="CA1376" i="2"/>
  <c r="BY1376" i="2"/>
  <c r="BO1333" i="2"/>
  <c r="BL971" i="2"/>
  <c r="BV971" i="2"/>
  <c r="BM971" i="2"/>
  <c r="BY971" i="2"/>
  <c r="BO971" i="2"/>
  <c r="BP971" i="2"/>
  <c r="CA971" i="2"/>
  <c r="BQ971" i="2"/>
  <c r="CB971" i="2"/>
  <c r="BR971" i="2"/>
  <c r="CC971" i="2"/>
  <c r="CD971" i="2"/>
  <c r="BS971" i="2"/>
  <c r="CE971" i="2"/>
  <c r="CC1430" i="2"/>
  <c r="BV1430" i="2"/>
  <c r="CB1430" i="2"/>
  <c r="BQ1430" i="2"/>
  <c r="BO1430" i="2"/>
  <c r="CA1430" i="2"/>
  <c r="CE1559" i="2"/>
  <c r="BY1549" i="2"/>
  <c r="CE1535" i="2"/>
  <c r="BO1542" i="2"/>
  <c r="CA1522" i="2"/>
  <c r="BN1566" i="2"/>
  <c r="BX1574" i="2"/>
  <c r="BP1556" i="2"/>
  <c r="BY1539" i="2"/>
  <c r="BT1527" i="2"/>
  <c r="BT1503" i="2"/>
  <c r="CA1482" i="2"/>
  <c r="BR1475" i="2"/>
  <c r="BT1548" i="2"/>
  <c r="CC1527" i="2"/>
  <c r="BQ1479" i="2"/>
  <c r="BQ1423" i="2"/>
  <c r="CB1499" i="2"/>
  <c r="CA1491" i="2"/>
  <c r="CC1528" i="2"/>
  <c r="BN1491" i="2"/>
  <c r="BU1530" i="2"/>
  <c r="BM1464" i="2"/>
  <c r="BO1529" i="2"/>
  <c r="BW1488" i="2"/>
  <c r="BV1496" i="2"/>
  <c r="BM1461" i="2"/>
  <c r="BS1423" i="2"/>
  <c r="CD1419" i="2"/>
  <c r="CB1419" i="2"/>
  <c r="BR1470" i="2"/>
  <c r="CC1470" i="2"/>
  <c r="BS1470" i="2"/>
  <c r="BP1470" i="2"/>
  <c r="CE1470" i="2"/>
  <c r="BO1451" i="2"/>
  <c r="BO1423" i="2"/>
  <c r="BL1476" i="2"/>
  <c r="BR1476" i="2"/>
  <c r="CD1476" i="2"/>
  <c r="BW1476" i="2"/>
  <c r="BS1440" i="2"/>
  <c r="BO1440" i="2"/>
  <c r="BL1326" i="2"/>
  <c r="BN1326" i="2"/>
  <c r="BY1275" i="2"/>
  <c r="BS1275" i="2"/>
  <c r="BP1275" i="2"/>
  <c r="BN1476" i="2"/>
  <c r="CC1401" i="2"/>
  <c r="BT1370" i="2"/>
  <c r="BW1312" i="2"/>
  <c r="CD1312" i="2"/>
  <c r="BN1312" i="2"/>
  <c r="BT1312" i="2"/>
  <c r="BL1466" i="2"/>
  <c r="BV1466" i="2"/>
  <c r="BR1302" i="2"/>
  <c r="BW1302" i="2"/>
  <c r="BO1302" i="2"/>
  <c r="CA1302" i="2"/>
  <c r="BQ1302" i="2"/>
  <c r="BL1404" i="2"/>
  <c r="CB1404" i="2"/>
  <c r="BV1404" i="2"/>
  <c r="BO1404" i="2"/>
  <c r="CA1404" i="2"/>
  <c r="BU1404" i="2"/>
  <c r="BS1559" i="2"/>
  <c r="BM1549" i="2"/>
  <c r="BS1535" i="2"/>
  <c r="CC1579" i="2"/>
  <c r="CA1559" i="2"/>
  <c r="CD1540" i="2"/>
  <c r="BY1555" i="2"/>
  <c r="BM1539" i="2"/>
  <c r="BT1551" i="2"/>
  <c r="CC1526" i="2"/>
  <c r="CC1502" i="2"/>
  <c r="BO1482" i="2"/>
  <c r="BN1474" i="2"/>
  <c r="CC1474" i="2"/>
  <c r="CC1507" i="2"/>
  <c r="BT1404" i="2"/>
  <c r="BP1499" i="2"/>
  <c r="CB1479" i="2"/>
  <c r="BQ1528" i="2"/>
  <c r="BW1490" i="2"/>
  <c r="BM1511" i="2"/>
  <c r="BL1511" i="2"/>
  <c r="BX1511" i="2"/>
  <c r="BS1511" i="2"/>
  <c r="BO1520" i="2"/>
  <c r="CE1495" i="2"/>
  <c r="BS1419" i="2"/>
  <c r="CE1411" i="2"/>
  <c r="BR1419" i="2"/>
  <c r="BP1419" i="2"/>
  <c r="CE1422" i="2"/>
  <c r="BP1422" i="2"/>
  <c r="CB1422" i="2"/>
  <c r="BM1468" i="2"/>
  <c r="BY1468" i="2"/>
  <c r="BO1468" i="2"/>
  <c r="BP1468" i="2"/>
  <c r="BV1213" i="2"/>
  <c r="BU1400" i="2"/>
  <c r="CA1400" i="2"/>
  <c r="BL1400" i="2"/>
  <c r="BR1370" i="2"/>
  <c r="BU1370" i="2"/>
  <c r="BM1370" i="2"/>
  <c r="BO1370" i="2"/>
  <c r="BQ1370" i="2"/>
  <c r="BV1370" i="2"/>
  <c r="BY1370" i="2"/>
  <c r="BW1370" i="2"/>
  <c r="CA1370" i="2"/>
  <c r="CC1370" i="2"/>
  <c r="BS1370" i="2"/>
  <c r="CD1370" i="2"/>
  <c r="BT1279" i="2"/>
  <c r="BS1073" i="2"/>
  <c r="BW1073" i="2"/>
  <c r="CB1059" i="2"/>
  <c r="BS1059" i="2"/>
  <c r="CE1059" i="2"/>
  <c r="BQ1059" i="2"/>
  <c r="CC1059" i="2"/>
  <c r="BR1059" i="2"/>
  <c r="CB1558" i="2"/>
  <c r="BV1548" i="2"/>
  <c r="CA1566" i="2"/>
  <c r="CD1551" i="2"/>
  <c r="BU1540" i="2"/>
  <c r="BX1521" i="2"/>
  <c r="BL1497" i="2"/>
  <c r="BQ1579" i="2"/>
  <c r="BO1559" i="2"/>
  <c r="BR1540" i="2"/>
  <c r="BZ1551" i="2"/>
  <c r="BV1538" i="2"/>
  <c r="BU1566" i="2"/>
  <c r="BQ1502" i="2"/>
  <c r="BN1526" i="2"/>
  <c r="BQ1507" i="2"/>
  <c r="CC1475" i="2"/>
  <c r="BZ1466" i="2"/>
  <c r="CE1496" i="2"/>
  <c r="BP1479" i="2"/>
  <c r="CE1501" i="2"/>
  <c r="BZ1548" i="2"/>
  <c r="BV1487" i="2"/>
  <c r="BX1516" i="2"/>
  <c r="BM1485" i="2"/>
  <c r="CA1485" i="2"/>
  <c r="BR1485" i="2"/>
  <c r="CE1485" i="2"/>
  <c r="BS1495" i="2"/>
  <c r="BN1433" i="2"/>
  <c r="CE1433" i="2"/>
  <c r="BM1433" i="2"/>
  <c r="CD1444" i="2"/>
  <c r="BY1423" i="2"/>
  <c r="BS1397" i="2"/>
  <c r="BN1427" i="2"/>
  <c r="CB1427" i="2"/>
  <c r="BS1406" i="2"/>
  <c r="BU1467" i="2"/>
  <c r="BY1302" i="2"/>
  <c r="BY1210" i="2"/>
  <c r="BU1374" i="2"/>
  <c r="BV1374" i="2"/>
  <c r="BY1374" i="2"/>
  <c r="BW1290" i="2"/>
  <c r="BR1394" i="2"/>
  <c r="BW1394" i="2"/>
  <c r="CC1394" i="2"/>
  <c r="BS1394" i="2"/>
  <c r="CE1394" i="2"/>
  <c r="BV1394" i="2"/>
  <c r="BM1394" i="2"/>
  <c r="CE1290" i="2"/>
  <c r="BL1368" i="2"/>
  <c r="CA1368" i="2"/>
  <c r="BU1368" i="2"/>
  <c r="CB1368" i="2"/>
  <c r="CE1368" i="2"/>
  <c r="BQ1368" i="2"/>
  <c r="CC1368" i="2"/>
  <c r="BM1368" i="2"/>
  <c r="BV1368" i="2"/>
  <c r="BU1167" i="2"/>
  <c r="CC879" i="2"/>
  <c r="BO1035" i="2"/>
  <c r="CA1035" i="2"/>
  <c r="BL737" i="2"/>
  <c r="BX737" i="2"/>
  <c r="BZ1009" i="2"/>
  <c r="CA1009" i="2"/>
  <c r="BQ1009" i="2"/>
  <c r="CC1009" i="2"/>
  <c r="BP1009" i="2"/>
  <c r="BL1009" i="2"/>
  <c r="CB1009" i="2"/>
  <c r="BR1009" i="2"/>
  <c r="CD1009" i="2"/>
  <c r="BS1009" i="2"/>
  <c r="CE1009" i="2"/>
  <c r="BT1009" i="2"/>
  <c r="BN1196" i="2"/>
  <c r="BQ1196" i="2"/>
  <c r="CC1196" i="2"/>
  <c r="BL736" i="2"/>
  <c r="BS736" i="2"/>
  <c r="CE736" i="2"/>
  <c r="BR736" i="2"/>
  <c r="BM736" i="2"/>
  <c r="BO736" i="2"/>
  <c r="BT736" i="2"/>
  <c r="BU736" i="2"/>
  <c r="BY406" i="2"/>
  <c r="BP406" i="2"/>
  <c r="CB406" i="2"/>
  <c r="BP1134" i="2"/>
  <c r="BM1167" i="2"/>
  <c r="CD927" i="2"/>
  <c r="CB927" i="2"/>
  <c r="CE661" i="2"/>
  <c r="BR661" i="2"/>
  <c r="BW661" i="2"/>
  <c r="BV661" i="2"/>
  <c r="BM661" i="2"/>
  <c r="BY661" i="2"/>
  <c r="BL661" i="2"/>
  <c r="BL299" i="2"/>
  <c r="BY299" i="2"/>
  <c r="BO299" i="2"/>
  <c r="CB299" i="2"/>
  <c r="CE299" i="2"/>
  <c r="BQ299" i="2"/>
  <c r="CA299" i="2"/>
  <c r="CC299" i="2"/>
  <c r="BP299" i="2"/>
  <c r="BS299" i="2"/>
  <c r="BY1150" i="2"/>
  <c r="BR927" i="2"/>
  <c r="BP927" i="2"/>
  <c r="BL1055" i="2"/>
  <c r="CA1055" i="2"/>
  <c r="BW1215" i="2"/>
  <c r="BU1215" i="2"/>
  <c r="BN1215" i="2"/>
  <c r="BL677" i="2"/>
  <c r="BY677" i="2"/>
  <c r="BW677" i="2"/>
  <c r="BP525" i="2"/>
  <c r="BX525" i="2"/>
  <c r="BW525" i="2"/>
  <c r="BM525" i="2"/>
  <c r="BY525" i="2"/>
  <c r="BV525" i="2"/>
  <c r="BL525" i="2"/>
  <c r="BP214" i="2"/>
  <c r="BY214" i="2"/>
  <c r="BY909" i="2"/>
  <c r="BY849" i="2"/>
  <c r="CD1167" i="2"/>
  <c r="BM1150" i="2"/>
  <c r="BL977" i="2"/>
  <c r="CE977" i="2"/>
  <c r="BN1231" i="2"/>
  <c r="BX1079" i="2"/>
  <c r="CA1079" i="2"/>
  <c r="BS958" i="2"/>
  <c r="BM958" i="2"/>
  <c r="CA1209" i="2"/>
  <c r="BO1209" i="2"/>
  <c r="BR1209" i="2"/>
  <c r="BT1209" i="2"/>
  <c r="BW1324" i="2"/>
  <c r="BM849" i="2"/>
  <c r="BR1167" i="2"/>
  <c r="BX1145" i="2"/>
  <c r="BN1236" i="2"/>
  <c r="BQ1236" i="2"/>
  <c r="CC1236" i="2"/>
  <c r="BO1236" i="2"/>
  <c r="CA1236" i="2"/>
  <c r="CD992" i="2"/>
  <c r="BO992" i="2"/>
  <c r="BT1183" i="2"/>
  <c r="BN1183" i="2"/>
  <c r="BZ1183" i="2"/>
  <c r="BL1183" i="2"/>
  <c r="BX1183" i="2"/>
  <c r="BW1183" i="2"/>
  <c r="BT613" i="2"/>
  <c r="BX613" i="2"/>
  <c r="BU613" i="2"/>
  <c r="BR613" i="2"/>
  <c r="BM613" i="2"/>
  <c r="BY613" i="2"/>
  <c r="CE613" i="2"/>
  <c r="BV613" i="2"/>
  <c r="BW613" i="2"/>
  <c r="BL613" i="2"/>
  <c r="CA1134" i="2"/>
  <c r="CA1167" i="2"/>
  <c r="BV1150" i="2"/>
  <c r="BO1185" i="2"/>
  <c r="BP1185" i="2"/>
  <c r="CB1185" i="2"/>
  <c r="BR1185" i="2"/>
  <c r="BY1035" i="2"/>
  <c r="BL995" i="2"/>
  <c r="BP995" i="2"/>
  <c r="BW582" i="2"/>
  <c r="BP582" i="2"/>
  <c r="BX611" i="2"/>
  <c r="CE611" i="2"/>
  <c r="BP611" i="2"/>
  <c r="CB611" i="2"/>
  <c r="BQ611" i="2"/>
  <c r="CC611" i="2"/>
  <c r="CD611" i="2"/>
  <c r="CA804" i="2"/>
  <c r="BT804" i="2"/>
  <c r="BP804" i="2"/>
  <c r="BU804" i="2"/>
  <c r="CB804" i="2"/>
  <c r="BS804" i="2"/>
  <c r="BL804" i="2"/>
  <c r="CC804" i="2"/>
  <c r="BY1455" i="2"/>
  <c r="BW1329" i="2"/>
  <c r="BX1434" i="2"/>
  <c r="BM1428" i="2"/>
  <c r="BW1432" i="2"/>
  <c r="BU1284" i="2"/>
  <c r="BZ1218" i="2"/>
  <c r="BN1158" i="2"/>
  <c r="BQ1304" i="2"/>
  <c r="BP1328" i="2"/>
  <c r="CB1304" i="2"/>
  <c r="BZ1364" i="2"/>
  <c r="BP1329" i="2"/>
  <c r="CE1262" i="2"/>
  <c r="BX1380" i="2"/>
  <c r="BX1352" i="2"/>
  <c r="CD1298" i="2"/>
  <c r="BP1158" i="2"/>
  <c r="BS1035" i="2"/>
  <c r="BV904" i="2"/>
  <c r="BO1134" i="2"/>
  <c r="CA1118" i="2"/>
  <c r="BQ1079" i="2"/>
  <c r="BY1170" i="2"/>
  <c r="CA1215" i="2"/>
  <c r="BO1167" i="2"/>
  <c r="BU1179" i="2"/>
  <c r="BX1179" i="2"/>
  <c r="BY1147" i="2"/>
  <c r="BX1215" i="2"/>
  <c r="BL1179" i="2"/>
  <c r="BP1209" i="2"/>
  <c r="BU1183" i="2"/>
  <c r="BO1055" i="2"/>
  <c r="BN1173" i="2"/>
  <c r="BO1173" i="2"/>
  <c r="CA1173" i="2"/>
  <c r="BQ1173" i="2"/>
  <c r="BM1035" i="2"/>
  <c r="CC1008" i="2"/>
  <c r="BY1008" i="2"/>
  <c r="BU1008" i="2"/>
  <c r="BO1008" i="2"/>
  <c r="CA1008" i="2"/>
  <c r="BP1008" i="2"/>
  <c r="CB1008" i="2"/>
  <c r="BL381" i="2"/>
  <c r="BW381" i="2"/>
  <c r="BM381" i="2"/>
  <c r="BY381" i="2"/>
  <c r="BL744" i="2"/>
  <c r="BR744" i="2"/>
  <c r="BS744" i="2"/>
  <c r="CD744" i="2"/>
  <c r="CE744" i="2"/>
  <c r="BT744" i="2"/>
  <c r="BU744" i="2"/>
  <c r="BS1389" i="2"/>
  <c r="CB1425" i="2"/>
  <c r="BL1452" i="2"/>
  <c r="BN1218" i="2"/>
  <c r="BZ1170" i="2"/>
  <c r="BT1329" i="2"/>
  <c r="BP1304" i="2"/>
  <c r="BX1399" i="2"/>
  <c r="CA1328" i="2"/>
  <c r="CA1304" i="2"/>
  <c r="BN1364" i="2"/>
  <c r="BP1365" i="2"/>
  <c r="BY1328" i="2"/>
  <c r="BR1298" i="2"/>
  <c r="BZ1317" i="2"/>
  <c r="BY1057" i="2"/>
  <c r="BY1033" i="2"/>
  <c r="CA1158" i="2"/>
  <c r="BM1170" i="2"/>
  <c r="BO1215" i="2"/>
  <c r="BU1185" i="2"/>
  <c r="BY1231" i="2"/>
  <c r="BL1215" i="2"/>
  <c r="BL1208" i="2"/>
  <c r="BO1208" i="2"/>
  <c r="CA1208" i="2"/>
  <c r="CC1208" i="2"/>
  <c r="BV1167" i="2"/>
  <c r="CA1233" i="2"/>
  <c r="BW737" i="2"/>
  <c r="BZ490" i="2"/>
  <c r="BP490" i="2"/>
  <c r="CB490" i="2"/>
  <c r="BN490" i="2"/>
  <c r="BV775" i="2"/>
  <c r="BU775" i="2"/>
  <c r="BW775" i="2"/>
  <c r="BQ775" i="2"/>
  <c r="BL775" i="2"/>
  <c r="BP775" i="2"/>
  <c r="CB775" i="2"/>
  <c r="BQ764" i="2"/>
  <c r="BT764" i="2"/>
  <c r="CC764" i="2"/>
  <c r="BM764" i="2"/>
  <c r="BU764" i="2"/>
  <c r="BP764" i="2"/>
  <c r="BR764" i="2"/>
  <c r="CA764" i="2"/>
  <c r="CA451" i="2"/>
  <c r="BM451" i="2"/>
  <c r="CB451" i="2"/>
  <c r="BY451" i="2"/>
  <c r="BQ451" i="2"/>
  <c r="BS451" i="2"/>
  <c r="BP451" i="2"/>
  <c r="CE451" i="2"/>
  <c r="BY1365" i="2"/>
  <c r="BY1329" i="2"/>
  <c r="BV1389" i="2"/>
  <c r="CD1428" i="2"/>
  <c r="BP1425" i="2"/>
  <c r="BV1407" i="2"/>
  <c r="CB1389" i="2"/>
  <c r="BW1428" i="2"/>
  <c r="CA1298" i="2"/>
  <c r="BN1170" i="2"/>
  <c r="BY1226" i="2"/>
  <c r="BU1329" i="2"/>
  <c r="BU1293" i="2"/>
  <c r="CA1239" i="2"/>
  <c r="CC1420" i="2"/>
  <c r="CC1328" i="2"/>
  <c r="CC1300" i="2"/>
  <c r="BS1353" i="2"/>
  <c r="CB1324" i="2"/>
  <c r="BV1298" i="2"/>
  <c r="BV1278" i="2"/>
  <c r="BL1399" i="2"/>
  <c r="BO1328" i="2"/>
  <c r="BO1304" i="2"/>
  <c r="BM1364" i="2"/>
  <c r="BM1328" i="2"/>
  <c r="BY1304" i="2"/>
  <c r="BY1284" i="2"/>
  <c r="BV1231" i="2"/>
  <c r="BW1364" i="2"/>
  <c r="BY1185" i="2"/>
  <c r="BM1057" i="2"/>
  <c r="BY929" i="2"/>
  <c r="BO1158" i="2"/>
  <c r="CB1167" i="2"/>
  <c r="BU1209" i="2"/>
  <c r="CA1183" i="2"/>
  <c r="BM1231" i="2"/>
  <c r="CD1209" i="2"/>
  <c r="BY1160" i="2"/>
  <c r="BU1231" i="2"/>
  <c r="BR1013" i="2"/>
  <c r="BR842" i="2"/>
  <c r="BU842" i="2"/>
  <c r="BN842" i="2"/>
  <c r="BZ842" i="2"/>
  <c r="CE842" i="2"/>
  <c r="BV842" i="2"/>
  <c r="BX842" i="2"/>
  <c r="BW616" i="2"/>
  <c r="BX616" i="2"/>
  <c r="BY616" i="2"/>
  <c r="BU616" i="2"/>
  <c r="BO616" i="2"/>
  <c r="CA616" i="2"/>
  <c r="BP616" i="2"/>
  <c r="BV616" i="2"/>
  <c r="CB616" i="2"/>
  <c r="BS616" i="2"/>
  <c r="CE616" i="2"/>
  <c r="BL616" i="2"/>
  <c r="BQ616" i="2"/>
  <c r="CD616" i="2"/>
  <c r="BT616" i="2"/>
  <c r="BT1031" i="2"/>
  <c r="CA1031" i="2"/>
  <c r="BV1031" i="2"/>
  <c r="BW1031" i="2"/>
  <c r="BN1031" i="2"/>
  <c r="BZ1031" i="2"/>
  <c r="BU1031" i="2"/>
  <c r="BM1031" i="2"/>
  <c r="BM1329" i="2"/>
  <c r="BU1428" i="2"/>
  <c r="BW1353" i="2"/>
  <c r="CE1420" i="2"/>
  <c r="BR1428" i="2"/>
  <c r="CE1429" i="2"/>
  <c r="BU1414" i="2"/>
  <c r="BM1420" i="2"/>
  <c r="BN1425" i="2"/>
  <c r="BO1298" i="2"/>
  <c r="BW1293" i="2"/>
  <c r="BZ1230" i="2"/>
  <c r="CC1167" i="2"/>
  <c r="BZ1150" i="2"/>
  <c r="BV1329" i="2"/>
  <c r="BM1226" i="2"/>
  <c r="CD1328" i="2"/>
  <c r="BO1239" i="2"/>
  <c r="BQ1420" i="2"/>
  <c r="BQ1328" i="2"/>
  <c r="BW1298" i="2"/>
  <c r="BP1324" i="2"/>
  <c r="CA1324" i="2"/>
  <c r="CA1300" i="2"/>
  <c r="CE1358" i="2"/>
  <c r="BY1324" i="2"/>
  <c r="BM1304" i="2"/>
  <c r="BO1293" i="2"/>
  <c r="BM1185" i="2"/>
  <c r="CB1150" i="2"/>
  <c r="BM929" i="2"/>
  <c r="BU1236" i="2"/>
  <c r="CD1215" i="2"/>
  <c r="BU1196" i="2"/>
  <c r="BV1185" i="2"/>
  <c r="BP1167" i="2"/>
  <c r="BV1057" i="2"/>
  <c r="BO1183" i="2"/>
  <c r="BQ1160" i="2"/>
  <c r="CB1160" i="2"/>
  <c r="BP1045" i="2"/>
  <c r="CA1045" i="2"/>
  <c r="CB1045" i="2"/>
  <c r="BS1045" i="2"/>
  <c r="CE1045" i="2"/>
  <c r="BM798" i="2"/>
  <c r="BP798" i="2"/>
  <c r="CB798" i="2"/>
  <c r="BS1061" i="2"/>
  <c r="CE1061" i="2"/>
  <c r="BO1061" i="2"/>
  <c r="BN1220" i="2"/>
  <c r="BY1220" i="2"/>
  <c r="BO1045" i="2"/>
  <c r="BS727" i="2"/>
  <c r="CE727" i="2"/>
  <c r="BO712" i="2"/>
  <c r="BT712" i="2"/>
  <c r="BS712" i="2"/>
  <c r="CE712" i="2"/>
  <c r="BP712" i="2"/>
  <c r="CB712" i="2"/>
  <c r="BR712" i="2"/>
  <c r="BY712" i="2"/>
  <c r="BX712" i="2"/>
  <c r="BU712" i="2"/>
  <c r="BL382" i="2"/>
  <c r="BN382" i="2"/>
  <c r="BZ382" i="2"/>
  <c r="BP382" i="2"/>
  <c r="CB382" i="2"/>
  <c r="BV382" i="2"/>
  <c r="BM382" i="2"/>
  <c r="BO382" i="2"/>
  <c r="BY382" i="2"/>
  <c r="CA382" i="2"/>
  <c r="BX379" i="2"/>
  <c r="BS379" i="2"/>
  <c r="CE379" i="2"/>
  <c r="CA379" i="2"/>
  <c r="BP379" i="2"/>
  <c r="BR379" i="2"/>
  <c r="CB379" i="2"/>
  <c r="CD379" i="2"/>
  <c r="BQ379" i="2"/>
  <c r="CC379" i="2"/>
  <c r="CD892" i="2"/>
  <c r="BW1010" i="2"/>
  <c r="BX803" i="2"/>
  <c r="BR854" i="2"/>
  <c r="BX569" i="2"/>
  <c r="BL549" i="2"/>
  <c r="BM570" i="2"/>
  <c r="BX742" i="2"/>
  <c r="BL662" i="2"/>
  <c r="BU742" i="2"/>
  <c r="BX723" i="2"/>
  <c r="BX502" i="2"/>
  <c r="BS541" i="2"/>
  <c r="BY503" i="2"/>
  <c r="BP621" i="2"/>
  <c r="BO621" i="2"/>
  <c r="BL25" i="2"/>
  <c r="BW25" i="2"/>
  <c r="CA419" i="2"/>
  <c r="BM419" i="2"/>
  <c r="BY419" i="2"/>
  <c r="BL419" i="2"/>
  <c r="BX623" i="2"/>
  <c r="BY620" i="2"/>
  <c r="BT389" i="2"/>
  <c r="BU389" i="2"/>
  <c r="BS329" i="2"/>
  <c r="BT329" i="2"/>
  <c r="CE329" i="2"/>
  <c r="BN496" i="2"/>
  <c r="BO496" i="2"/>
  <c r="CA496" i="2"/>
  <c r="BY496" i="2"/>
  <c r="BO209" i="2"/>
  <c r="BQ209" i="2"/>
  <c r="BS209" i="2"/>
  <c r="BL209" i="2"/>
  <c r="CE209" i="2"/>
  <c r="BX209" i="2"/>
  <c r="BT209" i="2"/>
  <c r="BZ209" i="2"/>
  <c r="BP209" i="2"/>
  <c r="BR209" i="2"/>
  <c r="CB209" i="2"/>
  <c r="CC209" i="2"/>
  <c r="CD209" i="2"/>
  <c r="BU209" i="2"/>
  <c r="BV245" i="2"/>
  <c r="BS245" i="2"/>
  <c r="CE245" i="2"/>
  <c r="BQ245" i="2"/>
  <c r="BX1027" i="2"/>
  <c r="BV1095" i="2"/>
  <c r="BX996" i="2"/>
  <c r="CB606" i="2"/>
  <c r="CA862" i="2"/>
  <c r="CD839" i="2"/>
  <c r="BZ654" i="2"/>
  <c r="CC912" i="2"/>
  <c r="BU866" i="2"/>
  <c r="BX782" i="2"/>
  <c r="CD740" i="2"/>
  <c r="BW770" i="2"/>
  <c r="BZ723" i="2"/>
  <c r="BU763" i="2"/>
  <c r="BX473" i="2"/>
  <c r="BT637" i="2"/>
  <c r="BM539" i="2"/>
  <c r="BZ73" i="2"/>
  <c r="BW73" i="2"/>
  <c r="BO419" i="2"/>
  <c r="BX427" i="2"/>
  <c r="BL427" i="2"/>
  <c r="BO427" i="2"/>
  <c r="CA427" i="2"/>
  <c r="BR9" i="2"/>
  <c r="BS9" i="2"/>
  <c r="BV9" i="2"/>
  <c r="BT9" i="2"/>
  <c r="CC9" i="2"/>
  <c r="BX991" i="2"/>
  <c r="CE1010" i="2"/>
  <c r="BL996" i="2"/>
  <c r="BT1143" i="2"/>
  <c r="BP606" i="2"/>
  <c r="BR839" i="2"/>
  <c r="BX805" i="2"/>
  <c r="BN654" i="2"/>
  <c r="CA839" i="2"/>
  <c r="BQ912" i="2"/>
  <c r="BV854" i="2"/>
  <c r="BT978" i="2"/>
  <c r="CE854" i="2"/>
  <c r="BL653" i="2"/>
  <c r="BX529" i="2"/>
  <c r="BX770" i="2"/>
  <c r="CA763" i="2"/>
  <c r="BR740" i="2"/>
  <c r="BQ740" i="2"/>
  <c r="BN723" i="2"/>
  <c r="BM763" i="2"/>
  <c r="BY739" i="2"/>
  <c r="BX735" i="2"/>
  <c r="CA704" i="2"/>
  <c r="BL687" i="2"/>
  <c r="BR673" i="2"/>
  <c r="BX760" i="2"/>
  <c r="BZ22" i="2"/>
  <c r="BL431" i="2"/>
  <c r="BM431" i="2"/>
  <c r="BX431" i="2"/>
  <c r="BY431" i="2"/>
  <c r="CA403" i="2"/>
  <c r="BY403" i="2"/>
  <c r="BL372" i="2"/>
  <c r="BU372" i="2"/>
  <c r="BM372" i="2"/>
  <c r="BY372" i="2"/>
  <c r="BO372" i="2"/>
  <c r="BR372" i="2"/>
  <c r="CA372" i="2"/>
  <c r="BP372" i="2"/>
  <c r="BX1023" i="2"/>
  <c r="BY1088" i="2"/>
  <c r="BS1010" i="2"/>
  <c r="BO839" i="2"/>
  <c r="BW990" i="2"/>
  <c r="CD785" i="2"/>
  <c r="BX541" i="2"/>
  <c r="BL770" i="2"/>
  <c r="BO763" i="2"/>
  <c r="BX503" i="2"/>
  <c r="BV46" i="2"/>
  <c r="BN46" i="2"/>
  <c r="BZ46" i="2"/>
  <c r="BU225" i="2"/>
  <c r="CB225" i="2"/>
  <c r="CE225" i="2"/>
  <c r="CD225" i="2"/>
  <c r="BT225" i="2"/>
  <c r="CD101" i="2"/>
  <c r="BV101" i="2"/>
  <c r="BX101" i="2"/>
  <c r="BR101" i="2"/>
  <c r="BT101" i="2"/>
  <c r="BN75" i="2"/>
  <c r="BQ75" i="2"/>
  <c r="CC75" i="2"/>
  <c r="BL1095" i="2"/>
  <c r="BL1023" i="2"/>
  <c r="BV713" i="2"/>
  <c r="BL914" i="2"/>
  <c r="CB912" i="2"/>
  <c r="CA912" i="2"/>
  <c r="BR785" i="2"/>
  <c r="BY956" i="2"/>
  <c r="BY912" i="2"/>
  <c r="CA723" i="2"/>
  <c r="BX650" i="2"/>
  <c r="BU718" i="2"/>
  <c r="BZ539" i="2"/>
  <c r="BP637" i="2"/>
  <c r="BO365" i="2"/>
  <c r="BT365" i="2"/>
  <c r="BL365" i="2"/>
  <c r="BX365" i="2"/>
  <c r="BW636" i="2"/>
  <c r="BL636" i="2"/>
  <c r="BM352" i="2"/>
  <c r="BQ352" i="2"/>
  <c r="BR352" i="2"/>
  <c r="BU352" i="2"/>
  <c r="BS5" i="2"/>
  <c r="BO5" i="2"/>
  <c r="CA5" i="2"/>
  <c r="BN5" i="2"/>
  <c r="BR803" i="2"/>
  <c r="BV689" i="2"/>
  <c r="CD912" i="2"/>
  <c r="BX854" i="2"/>
  <c r="CC892" i="2"/>
  <c r="BP912" i="2"/>
  <c r="BY839" i="2"/>
  <c r="CD866" i="2"/>
  <c r="CA718" i="2"/>
  <c r="BO723" i="2"/>
  <c r="BN487" i="2"/>
  <c r="BY487" i="2"/>
  <c r="BP500" i="2"/>
  <c r="CB500" i="2"/>
  <c r="BO649" i="2"/>
  <c r="BM383" i="2"/>
  <c r="BY383" i="2"/>
  <c r="BN383" i="2"/>
  <c r="BZ383" i="2"/>
  <c r="BY363" i="2"/>
  <c r="BR363" i="2"/>
  <c r="BN862" i="2"/>
  <c r="CA991" i="2"/>
  <c r="CC1088" i="2"/>
  <c r="BV1102" i="2"/>
  <c r="BS1041" i="2"/>
  <c r="BX1063" i="2"/>
  <c r="CD1041" i="2"/>
  <c r="BT1266" i="2"/>
  <c r="BP1041" i="2"/>
  <c r="BM972" i="2"/>
  <c r="BN1137" i="2"/>
  <c r="BM569" i="2"/>
  <c r="BU788" i="2"/>
  <c r="BN742" i="2"/>
  <c r="BW713" i="2"/>
  <c r="BZ662" i="2"/>
  <c r="CB623" i="2"/>
  <c r="BL854" i="2"/>
  <c r="CA827" i="2"/>
  <c r="BQ892" i="2"/>
  <c r="BM839" i="2"/>
  <c r="BY799" i="2"/>
  <c r="CA844" i="2"/>
  <c r="BO718" i="2"/>
  <c r="BZ478" i="2"/>
  <c r="BX790" i="2"/>
  <c r="CA759" i="2"/>
  <c r="BO735" i="2"/>
  <c r="BX670" i="2"/>
  <c r="BZ751" i="2"/>
  <c r="BT733" i="2"/>
  <c r="BN687" i="2"/>
  <c r="BX771" i="2"/>
  <c r="BM756" i="2"/>
  <c r="BX704" i="2"/>
  <c r="BM25" i="2"/>
  <c r="BX489" i="2"/>
  <c r="BM487" i="2"/>
  <c r="CE437" i="2"/>
  <c r="BL357" i="2"/>
  <c r="BZ58" i="2"/>
  <c r="BY74" i="2"/>
  <c r="BO431" i="2"/>
  <c r="BO383" i="2"/>
  <c r="BT377" i="2"/>
  <c r="CE377" i="2"/>
  <c r="BT291" i="2"/>
  <c r="CD291" i="2"/>
  <c r="BO291" i="2"/>
  <c r="BN291" i="2"/>
  <c r="BZ291" i="2"/>
  <c r="BX291" i="2"/>
  <c r="BY291" i="2"/>
  <c r="BQ145" i="2"/>
  <c r="BX145" i="2"/>
  <c r="BU145" i="2"/>
  <c r="BR145" i="2"/>
  <c r="CB27" i="2"/>
  <c r="BL27" i="2"/>
  <c r="CA962" i="2"/>
  <c r="CB991" i="2"/>
  <c r="BO991" i="2"/>
  <c r="BW1194" i="2"/>
  <c r="BQ1088" i="2"/>
  <c r="BY1095" i="2"/>
  <c r="CB996" i="2"/>
  <c r="BL1063" i="2"/>
  <c r="BR1041" i="2"/>
  <c r="BV1139" i="2"/>
  <c r="CD1010" i="2"/>
  <c r="CB594" i="2"/>
  <c r="CA854" i="2"/>
  <c r="CD799" i="2"/>
  <c r="BN662" i="2"/>
  <c r="BY754" i="2"/>
  <c r="BP623" i="2"/>
  <c r="BO827" i="2"/>
  <c r="BM799" i="2"/>
  <c r="BU810" i="2"/>
  <c r="CD858" i="2"/>
  <c r="BN478" i="2"/>
  <c r="BX734" i="2"/>
  <c r="BL670" i="2"/>
  <c r="CD620" i="2"/>
  <c r="BU670" i="2"/>
  <c r="BP729" i="2"/>
  <c r="BM346" i="2"/>
  <c r="BO346" i="2"/>
  <c r="BZ503" i="2"/>
  <c r="BS437" i="2"/>
  <c r="CD489" i="2"/>
  <c r="BV503" i="2"/>
  <c r="CA637" i="2"/>
  <c r="BL329" i="2"/>
  <c r="BN58" i="2"/>
  <c r="BN18" i="2"/>
  <c r="BS225" i="2"/>
  <c r="BY447" i="2"/>
  <c r="BN447" i="2"/>
  <c r="BO447" i="2"/>
  <c r="CA447" i="2"/>
  <c r="BW476" i="2"/>
  <c r="BM476" i="2"/>
  <c r="BY476" i="2"/>
  <c r="BN476" i="2"/>
  <c r="BZ476" i="2"/>
  <c r="BX33" i="2"/>
  <c r="BQ33" i="2"/>
  <c r="BU33" i="2"/>
  <c r="BW33" i="2"/>
  <c r="BT33" i="2"/>
  <c r="BT707" i="2"/>
  <c r="BW707" i="2"/>
  <c r="BX1037" i="2"/>
  <c r="BP991" i="2"/>
  <c r="BY862" i="2"/>
  <c r="CB827" i="2"/>
  <c r="BO1107" i="2"/>
  <c r="BX1010" i="2"/>
  <c r="BX990" i="2"/>
  <c r="BZ1127" i="2"/>
  <c r="BP996" i="2"/>
  <c r="CA1088" i="2"/>
  <c r="BS970" i="2"/>
  <c r="CD1102" i="2"/>
  <c r="BR1010" i="2"/>
  <c r="BP654" i="2"/>
  <c r="CE623" i="2"/>
  <c r="BO854" i="2"/>
  <c r="BR799" i="2"/>
  <c r="BM754" i="2"/>
  <c r="BY718" i="2"/>
  <c r="CD844" i="2"/>
  <c r="BX839" i="2"/>
  <c r="BX689" i="2"/>
  <c r="CA570" i="2"/>
  <c r="BW477" i="2"/>
  <c r="BY478" i="2"/>
  <c r="BZ763" i="2"/>
  <c r="BW718" i="2"/>
  <c r="BP680" i="2"/>
  <c r="BY623" i="2"/>
  <c r="CB753" i="2"/>
  <c r="CD503" i="2"/>
  <c r="CA503" i="2"/>
  <c r="BO487" i="2"/>
  <c r="BN503" i="2"/>
  <c r="BX459" i="2"/>
  <c r="CE502" i="2"/>
  <c r="BO637" i="2"/>
  <c r="CD355" i="2"/>
  <c r="BY70" i="2"/>
  <c r="BO70" i="2"/>
  <c r="BY230" i="2"/>
  <c r="BV74" i="2"/>
  <c r="BN74" i="2"/>
  <c r="BO403" i="2"/>
  <c r="CA355" i="2"/>
  <c r="CE844" i="2"/>
  <c r="BP827" i="2"/>
  <c r="BL1010" i="2"/>
  <c r="BL990" i="2"/>
  <c r="BN1127" i="2"/>
  <c r="BS1037" i="2"/>
  <c r="BY991" i="2"/>
  <c r="BO1088" i="2"/>
  <c r="BM996" i="2"/>
  <c r="BR1102" i="2"/>
  <c r="BQ1242" i="2"/>
  <c r="CC1102" i="2"/>
  <c r="BS623" i="2"/>
  <c r="CA866" i="2"/>
  <c r="BU844" i="2"/>
  <c r="BN702" i="2"/>
  <c r="BY726" i="2"/>
  <c r="BM718" i="2"/>
  <c r="BV585" i="2"/>
  <c r="BR844" i="2"/>
  <c r="CC956" i="2"/>
  <c r="BL689" i="2"/>
  <c r="CA626" i="2"/>
  <c r="BO570" i="2"/>
  <c r="BX766" i="2"/>
  <c r="CA667" i="2"/>
  <c r="BN763" i="2"/>
  <c r="BT717" i="2"/>
  <c r="BR503" i="2"/>
  <c r="BO503" i="2"/>
  <c r="BT621" i="2"/>
  <c r="CD577" i="2"/>
  <c r="CB621" i="2"/>
  <c r="BS570" i="2"/>
  <c r="BR355" i="2"/>
  <c r="CA423" i="2"/>
  <c r="BO355" i="2"/>
  <c r="BZ419" i="2"/>
  <c r="BL333" i="2"/>
  <c r="CD333" i="2"/>
  <c r="BT333" i="2"/>
  <c r="BQ225" i="2"/>
  <c r="CB104" i="2"/>
  <c r="BO71" i="2"/>
  <c r="BO11" i="2"/>
  <c r="BY71" i="2"/>
  <c r="BR104" i="2"/>
  <c r="CC84" i="2"/>
  <c r="BN84" i="2"/>
  <c r="BS149" i="2"/>
  <c r="BN312" i="2"/>
  <c r="BX312" i="2"/>
  <c r="BZ285" i="2"/>
  <c r="BU104" i="2"/>
  <c r="BS81" i="2"/>
  <c r="BQ193" i="2"/>
  <c r="CC21" i="2"/>
  <c r="BS17" i="2"/>
  <c r="CE89" i="2"/>
  <c r="BX135" i="2"/>
  <c r="BM143" i="2"/>
  <c r="CA220" i="2"/>
  <c r="BX39" i="2"/>
  <c r="CA285" i="2"/>
  <c r="BW248" i="2"/>
  <c r="BL281" i="2"/>
  <c r="BX11" i="2"/>
  <c r="CA104" i="2"/>
  <c r="BT39" i="2"/>
  <c r="BO400" i="2"/>
  <c r="BZ83" i="2"/>
  <c r="CD84" i="2"/>
  <c r="CD21" i="2"/>
  <c r="BO87" i="2"/>
  <c r="CA11" i="2"/>
  <c r="CC220" i="2"/>
  <c r="BN376" i="2"/>
  <c r="CC17" i="2"/>
  <c r="BR11" i="2"/>
  <c r="BO285" i="2"/>
  <c r="BU11" i="2"/>
  <c r="BT11" i="2"/>
  <c r="BX84" i="2"/>
  <c r="BZ257" i="2"/>
  <c r="CB14" i="2"/>
  <c r="CD17" i="2"/>
  <c r="BT17" i="2"/>
  <c r="BO104" i="2"/>
  <c r="BR13" i="2"/>
  <c r="BY104" i="2"/>
  <c r="BW39" i="2"/>
  <c r="BN464" i="2"/>
  <c r="CC104" i="2"/>
  <c r="BP81" i="2"/>
  <c r="BY20" i="2"/>
  <c r="BM32" i="2"/>
  <c r="BX281" i="2"/>
  <c r="BW57" i="2"/>
  <c r="CE104" i="2"/>
  <c r="BY14" i="2"/>
  <c r="BR304" i="2"/>
  <c r="BW599" i="2"/>
  <c r="BP14" i="2"/>
  <c r="BU220" i="2"/>
  <c r="BX45" i="2"/>
  <c r="CA135" i="2"/>
  <c r="BR84" i="2"/>
  <c r="BU21" i="2"/>
  <c r="CB6" i="2"/>
  <c r="BW143" i="2"/>
  <c r="CA191" i="2"/>
  <c r="BT45" i="2"/>
  <c r="BV54" i="2"/>
  <c r="BL11" i="2"/>
  <c r="CD208" i="2"/>
  <c r="BP48" i="2"/>
  <c r="BQ20" i="2"/>
  <c r="BX67" i="2"/>
  <c r="BZ312" i="2"/>
  <c r="BN104" i="2"/>
  <c r="BO208" i="2"/>
  <c r="BN48" i="2"/>
  <c r="BV287" i="2"/>
  <c r="BY248" i="2"/>
  <c r="CA92" i="2"/>
  <c r="BX152" i="2"/>
  <c r="BZ273" i="2"/>
  <c r="BW92" i="2"/>
  <c r="BL576" i="2"/>
  <c r="BL189" i="2"/>
  <c r="CB87" i="2"/>
  <c r="CA387" i="2"/>
  <c r="CA351" i="2"/>
  <c r="BT289" i="2"/>
  <c r="CB304" i="2"/>
  <c r="BY283" i="2"/>
  <c r="BY215" i="2"/>
  <c r="BO312" i="2"/>
  <c r="CD281" i="2"/>
  <c r="BY424" i="2"/>
  <c r="BY13" i="2"/>
  <c r="BR315" i="2"/>
  <c r="CD251" i="2"/>
  <c r="BO218" i="2"/>
  <c r="BL117" i="2"/>
  <c r="BL69" i="2"/>
  <c r="CA71" i="2"/>
  <c r="BS45" i="2"/>
  <c r="BZ104" i="2"/>
  <c r="CB48" i="2"/>
  <c r="BZ124" i="2"/>
  <c r="BL122" i="2"/>
  <c r="BY15" i="2"/>
  <c r="BU201" i="2"/>
  <c r="BZ23" i="2"/>
  <c r="BN239" i="2"/>
  <c r="CC208" i="2"/>
  <c r="BQ104" i="2"/>
  <c r="CB32" i="2"/>
  <c r="BW243" i="2"/>
  <c r="BN96" i="2"/>
  <c r="BY92" i="2"/>
  <c r="BW23" i="2"/>
  <c r="BX195" i="2"/>
  <c r="BO24" i="2"/>
  <c r="BN440" i="2"/>
  <c r="CB285" i="2"/>
  <c r="BQ88" i="2"/>
  <c r="BO92" i="2"/>
  <c r="CC285" i="2"/>
  <c r="BX104" i="2"/>
  <c r="BL312" i="2"/>
  <c r="CE84" i="2"/>
  <c r="CB11" i="2"/>
  <c r="BU289" i="2"/>
  <c r="CD444" i="2"/>
  <c r="CC444" i="2"/>
  <c r="BP304" i="2"/>
  <c r="BM283" i="2"/>
  <c r="BY227" i="2"/>
  <c r="BO432" i="2"/>
  <c r="BR281" i="2"/>
  <c r="BM13" i="2"/>
  <c r="BR251" i="2"/>
  <c r="BR215" i="2"/>
  <c r="CD39" i="2"/>
  <c r="CA63" i="2"/>
  <c r="BV38" i="2"/>
  <c r="BQ89" i="2"/>
  <c r="CD248" i="2"/>
  <c r="CD104" i="2"/>
  <c r="BM11" i="2"/>
  <c r="BR69" i="2"/>
  <c r="BW14" i="2"/>
  <c r="CA48" i="2"/>
  <c r="BQ208" i="2"/>
  <c r="CC96" i="2"/>
  <c r="CB20" i="2"/>
  <c r="BP285" i="2"/>
  <c r="BY152" i="2"/>
  <c r="BR152" i="2"/>
  <c r="BQ16" i="2"/>
  <c r="BO88" i="2"/>
  <c r="BQ257" i="2"/>
  <c r="BV23" i="2"/>
  <c r="BX88" i="2"/>
  <c r="BU95" i="2"/>
  <c r="BU67" i="2"/>
  <c r="BW32" i="2"/>
  <c r="CD83" i="2"/>
  <c r="BQ11" i="2"/>
  <c r="BV3" i="2"/>
  <c r="BS84" i="2"/>
  <c r="BV17" i="2"/>
  <c r="CB83" i="2"/>
  <c r="BR444" i="2"/>
  <c r="CD348" i="2"/>
  <c r="BQ444" i="2"/>
  <c r="BQ348" i="2"/>
  <c r="CC312" i="2"/>
  <c r="CE281" i="2"/>
  <c r="BY21" i="2"/>
  <c r="CE11" i="2"/>
  <c r="BL149" i="2"/>
  <c r="CD111" i="2"/>
  <c r="CA38" i="2"/>
  <c r="BO43" i="2"/>
  <c r="BN11" i="2"/>
  <c r="BM39" i="2"/>
  <c r="BZ248" i="2"/>
  <c r="BZ96" i="2"/>
  <c r="BZ63" i="2"/>
  <c r="CB84" i="2"/>
  <c r="CA6" i="2"/>
  <c r="BY84" i="2"/>
  <c r="CD48" i="2"/>
  <c r="BT13" i="2"/>
  <c r="BW219" i="2"/>
  <c r="BQ17" i="2"/>
  <c r="CE17" i="2"/>
  <c r="CD57" i="2"/>
  <c r="BN220" i="2"/>
  <c r="BN92" i="2"/>
  <c r="BM88" i="2"/>
  <c r="CB152" i="2"/>
  <c r="BV67" i="2"/>
  <c r="CA224" i="2"/>
  <c r="BN32" i="2"/>
  <c r="BN368" i="2"/>
  <c r="BM152" i="2"/>
  <c r="CE125" i="2"/>
  <c r="BN208" i="2"/>
  <c r="CE10" i="2"/>
  <c r="BN69" i="2"/>
  <c r="BX48" i="2"/>
  <c r="BV11" i="2"/>
  <c r="BX440" i="2"/>
  <c r="BM60" i="2"/>
  <c r="BT84" i="2"/>
  <c r="BS104" i="2"/>
  <c r="BP83" i="2"/>
  <c r="BP99" i="2"/>
  <c r="BO283" i="2"/>
  <c r="BR348" i="2"/>
  <c r="BQ312" i="2"/>
  <c r="BZ263" i="2"/>
  <c r="BS281" i="2"/>
  <c r="CD305" i="2"/>
  <c r="BZ576" i="2"/>
  <c r="BY464" i="2"/>
  <c r="BM368" i="2"/>
  <c r="BM21" i="2"/>
  <c r="BS11" i="2"/>
  <c r="CD147" i="2"/>
  <c r="BN43" i="2"/>
  <c r="BP104" i="2"/>
  <c r="BM23" i="2"/>
  <c r="CD89" i="2"/>
  <c r="CD152" i="2"/>
  <c r="CA39" i="2"/>
  <c r="BP6" i="2"/>
  <c r="CA239" i="2"/>
  <c r="BW62" i="2"/>
  <c r="BX55" i="2"/>
  <c r="BQ285" i="2"/>
  <c r="BO135" i="2"/>
  <c r="BP32" i="2"/>
  <c r="BO32" i="2"/>
  <c r="BW191" i="2"/>
  <c r="BT257" i="2"/>
  <c r="BN231" i="2"/>
  <c r="BT89" i="2"/>
  <c r="BL159" i="2"/>
  <c r="BY195" i="2"/>
  <c r="BP152" i="2"/>
  <c r="BX267" i="2"/>
  <c r="BO224" i="2"/>
  <c r="BL179" i="2"/>
  <c r="CB125" i="2"/>
  <c r="BW343" i="2"/>
  <c r="BY184" i="2"/>
  <c r="BS146" i="2"/>
  <c r="BX420" i="2"/>
  <c r="BO173" i="2"/>
  <c r="BW384" i="2"/>
  <c r="BX92" i="2"/>
  <c r="CE1493" i="2"/>
  <c r="BO1493" i="2"/>
  <c r="BU1493" i="2"/>
  <c r="BL1465" i="2"/>
  <c r="BO1465" i="2"/>
  <c r="BR1465" i="2"/>
  <c r="AO1481" i="2"/>
  <c r="CE1460" i="2"/>
  <c r="BM1460" i="2"/>
  <c r="BW1514" i="2"/>
  <c r="BS1514" i="2"/>
  <c r="BY1514" i="2"/>
  <c r="CC1514" i="2"/>
  <c r="BV1514" i="2"/>
  <c r="BT1514" i="2"/>
  <c r="BS1501" i="2"/>
  <c r="BM1500" i="2"/>
  <c r="BM1472" i="2"/>
  <c r="BT1483" i="2"/>
  <c r="BY1319" i="2"/>
  <c r="BM1319" i="2"/>
  <c r="CA1319" i="2"/>
  <c r="CE1319" i="2"/>
  <c r="BQ1319" i="2"/>
  <c r="CC1319" i="2"/>
  <c r="BO1319" i="2"/>
  <c r="BQ1557" i="2"/>
  <c r="BV1557" i="2"/>
  <c r="BU1500" i="2"/>
  <c r="BY1532" i="2"/>
  <c r="BR1532" i="2"/>
  <c r="CD1532" i="2"/>
  <c r="AO1578" i="2"/>
  <c r="CC1398" i="2"/>
  <c r="BM1398" i="2"/>
  <c r="BQ1398" i="2"/>
  <c r="BX1398" i="2"/>
  <c r="BY1398" i="2"/>
  <c r="BP1398" i="2"/>
  <c r="CB1398" i="2"/>
  <c r="BW1398" i="2"/>
  <c r="CA1398" i="2"/>
  <c r="BP1363" i="2"/>
  <c r="CE1363" i="2"/>
  <c r="BQ1577" i="2"/>
  <c r="CD1577" i="2"/>
  <c r="BU1577" i="2"/>
  <c r="BO1577" i="2"/>
  <c r="CA1577" i="2"/>
  <c r="BR1481" i="2"/>
  <c r="BS1481" i="2"/>
  <c r="CE1481" i="2"/>
  <c r="BT1522" i="2"/>
  <c r="BP1522" i="2"/>
  <c r="BV1522" i="2"/>
  <c r="BV1535" i="2"/>
  <c r="BU1535" i="2"/>
  <c r="BW1535" i="2"/>
  <c r="CC1535" i="2"/>
  <c r="BY1535" i="2"/>
  <c r="BN1535" i="2"/>
  <c r="BL1386" i="2"/>
  <c r="BW1386" i="2"/>
  <c r="BO1386" i="2"/>
  <c r="CA1386" i="2"/>
  <c r="BP1386" i="2"/>
  <c r="BM1386" i="2"/>
  <c r="CB1386" i="2"/>
  <c r="BU1386" i="2"/>
  <c r="BV1386" i="2"/>
  <c r="BS1386" i="2"/>
  <c r="BQ1386" i="2"/>
  <c r="BT1386" i="2"/>
  <c r="CC1386" i="2"/>
  <c r="BY1386" i="2"/>
  <c r="CE1386" i="2"/>
  <c r="BR1109" i="2"/>
  <c r="BV1109" i="2"/>
  <c r="BW1109" i="2"/>
  <c r="BM1109" i="2"/>
  <c r="BY1109" i="2"/>
  <c r="BU891" i="2"/>
  <c r="BS891" i="2"/>
  <c r="CE891" i="2"/>
  <c r="BN1359" i="2"/>
  <c r="CB1359" i="2"/>
  <c r="CB1385" i="2"/>
  <c r="BV1385" i="2"/>
  <c r="BY1289" i="2"/>
  <c r="BV1289" i="2"/>
  <c r="BM1289" i="2"/>
  <c r="BP979" i="2"/>
  <c r="CD979" i="2"/>
  <c r="CB1264" i="2"/>
  <c r="BM1264" i="2"/>
  <c r="BU1273" i="2"/>
  <c r="BW1273" i="2"/>
  <c r="CE1555" i="2"/>
  <c r="BL1585" i="2"/>
  <c r="CE1585" i="2"/>
  <c r="CD1585" i="2"/>
  <c r="BZ1573" i="2"/>
  <c r="BV1573" i="2"/>
  <c r="BL1549" i="2"/>
  <c r="BL1538" i="2"/>
  <c r="BY1551" i="2"/>
  <c r="BM1535" i="2"/>
  <c r="CC1570" i="2"/>
  <c r="BZ1514" i="2"/>
  <c r="BZ1386" i="2"/>
  <c r="BU1554" i="2"/>
  <c r="BL1554" i="2"/>
  <c r="BX1554" i="2"/>
  <c r="BN1554" i="2"/>
  <c r="CE1554" i="2"/>
  <c r="BY1534" i="2"/>
  <c r="BX1527" i="2"/>
  <c r="CB1527" i="2"/>
  <c r="BY1527" i="2"/>
  <c r="BL1527" i="2"/>
  <c r="BN1527" i="2"/>
  <c r="BW1527" i="2"/>
  <c r="BZ1527" i="2"/>
  <c r="BS1521" i="2"/>
  <c r="BO1532" i="2"/>
  <c r="BT1534" i="2"/>
  <c r="CD1582" i="2"/>
  <c r="BL1524" i="2"/>
  <c r="BT1524" i="2"/>
  <c r="BT1398" i="2"/>
  <c r="BT1577" i="2"/>
  <c r="BS1344" i="2"/>
  <c r="CC1344" i="2"/>
  <c r="BV1344" i="2"/>
  <c r="BO1126" i="2"/>
  <c r="BL1126" i="2"/>
  <c r="CD1335" i="2"/>
  <c r="BQ1335" i="2"/>
  <c r="BU965" i="2"/>
  <c r="BL965" i="2"/>
  <c r="BT1391" i="2"/>
  <c r="BQ1391" i="2"/>
  <c r="BZ1303" i="2"/>
  <c r="BS1303" i="2"/>
  <c r="BP1303" i="2"/>
  <c r="BY1577" i="2"/>
  <c r="BY1565" i="2"/>
  <c r="BS1555" i="2"/>
  <c r="BV1532" i="2"/>
  <c r="CA1582" i="2"/>
  <c r="CA1570" i="2"/>
  <c r="BV1577" i="2"/>
  <c r="BQ1570" i="2"/>
  <c r="BZ1549" i="2"/>
  <c r="BO1486" i="2"/>
  <c r="BS1486" i="2"/>
  <c r="BZ1486" i="2"/>
  <c r="CE1486" i="2"/>
  <c r="BW1486" i="2"/>
  <c r="CC1486" i="2"/>
  <c r="BU1486" i="2"/>
  <c r="BL1486" i="2"/>
  <c r="BN1514" i="2"/>
  <c r="AO1501" i="2"/>
  <c r="BN1386" i="2"/>
  <c r="CA1503" i="2"/>
  <c r="BZ1535" i="2"/>
  <c r="BM1528" i="2"/>
  <c r="CD1528" i="2"/>
  <c r="BS1528" i="2"/>
  <c r="BX1528" i="2"/>
  <c r="BO1517" i="2"/>
  <c r="BT1473" i="2"/>
  <c r="CA1473" i="2"/>
  <c r="BU1473" i="2"/>
  <c r="BO1473" i="2"/>
  <c r="BP1473" i="2"/>
  <c r="BR1473" i="2"/>
  <c r="BV1473" i="2"/>
  <c r="CB1473" i="2"/>
  <c r="CD1473" i="2"/>
  <c r="BL1392" i="2"/>
  <c r="BN1392" i="2"/>
  <c r="CA1392" i="2"/>
  <c r="CB1392" i="2"/>
  <c r="BZ1392" i="2"/>
  <c r="BW1392" i="2"/>
  <c r="BQ1392" i="2"/>
  <c r="BY1392" i="2"/>
  <c r="CD1392" i="2"/>
  <c r="CE1392" i="2"/>
  <c r="BV1392" i="2"/>
  <c r="BR1392" i="2"/>
  <c r="BM1392" i="2"/>
  <c r="BO1392" i="2"/>
  <c r="CC1392" i="2"/>
  <c r="BU1392" i="2"/>
  <c r="BP1392" i="2"/>
  <c r="BS1392" i="2"/>
  <c r="BL1308" i="2"/>
  <c r="BO1308" i="2"/>
  <c r="BV1308" i="2"/>
  <c r="BU1308" i="2"/>
  <c r="BQ1472" i="2"/>
  <c r="BR1472" i="2"/>
  <c r="CD1472" i="2"/>
  <c r="BX1472" i="2"/>
  <c r="BL1472" i="2"/>
  <c r="BY1472" i="2"/>
  <c r="CA1472" i="2"/>
  <c r="BV1483" i="2"/>
  <c r="BN1483" i="2"/>
  <c r="BZ1483" i="2"/>
  <c r="BR1483" i="2"/>
  <c r="CD1483" i="2"/>
  <c r="CB1483" i="2"/>
  <c r="BU1483" i="2"/>
  <c r="BM1483" i="2"/>
  <c r="BW1483" i="2"/>
  <c r="CE1483" i="2"/>
  <c r="BR1500" i="2"/>
  <c r="BT1500" i="2"/>
  <c r="BW1500" i="2"/>
  <c r="CD1500" i="2"/>
  <c r="BN1500" i="2"/>
  <c r="BO1500" i="2"/>
  <c r="CC1500" i="2"/>
  <c r="BZ1500" i="2"/>
  <c r="BP1500" i="2"/>
  <c r="BS1351" i="2"/>
  <c r="CB1351" i="2"/>
  <c r="CB1561" i="2"/>
  <c r="CA1561" i="2"/>
  <c r="BY1561" i="2"/>
  <c r="BZ1561" i="2"/>
  <c r="CE1561" i="2"/>
  <c r="BL1501" i="2"/>
  <c r="BU1501" i="2"/>
  <c r="BT1501" i="2"/>
  <c r="BP1501" i="2"/>
  <c r="BM1577" i="2"/>
  <c r="BM1565" i="2"/>
  <c r="CE1582" i="2"/>
  <c r="BT1582" i="2"/>
  <c r="CD1535" i="2"/>
  <c r="BN1529" i="2"/>
  <c r="BU1529" i="2"/>
  <c r="CA1518" i="2"/>
  <c r="BO1510" i="2"/>
  <c r="CC1510" i="2"/>
  <c r="BP1510" i="2"/>
  <c r="CB1510" i="2"/>
  <c r="BO1498" i="2"/>
  <c r="BP1498" i="2"/>
  <c r="BX1582" i="2"/>
  <c r="CA1535" i="2"/>
  <c r="CE1577" i="2"/>
  <c r="BX1583" i="2"/>
  <c r="BR1549" i="2"/>
  <c r="BO1569" i="2"/>
  <c r="BP1569" i="2"/>
  <c r="BZ1582" i="2"/>
  <c r="BL1544" i="2"/>
  <c r="BS1544" i="2"/>
  <c r="BW1544" i="2"/>
  <c r="CB1544" i="2"/>
  <c r="BR1544" i="2"/>
  <c r="CC1544" i="2"/>
  <c r="BX1544" i="2"/>
  <c r="BN1486" i="2"/>
  <c r="BZ1454" i="2"/>
  <c r="BY1503" i="2"/>
  <c r="BS1503" i="2"/>
  <c r="BR1503" i="2"/>
  <c r="BX1486" i="2"/>
  <c r="CC1577" i="2"/>
  <c r="BV1527" i="2"/>
  <c r="BQ1574" i="2"/>
  <c r="BO1581" i="2"/>
  <c r="CC1581" i="2"/>
  <c r="BN1294" i="2"/>
  <c r="BU1294" i="2"/>
  <c r="BU1570" i="2"/>
  <c r="BR1570" i="2"/>
  <c r="BT1570" i="2"/>
  <c r="BL1570" i="2"/>
  <c r="CD1555" i="2"/>
  <c r="BR1535" i="2"/>
  <c r="BN1550" i="2"/>
  <c r="BQ1550" i="2"/>
  <c r="BO1535" i="2"/>
  <c r="BW1570" i="2"/>
  <c r="BS1577" i="2"/>
  <c r="BL1567" i="2"/>
  <c r="BO1567" i="2"/>
  <c r="BV1567" i="2"/>
  <c r="CC1562" i="2"/>
  <c r="CA1538" i="2"/>
  <c r="BL1469" i="2"/>
  <c r="BY1469" i="2"/>
  <c r="BX1469" i="2"/>
  <c r="BT1469" i="2"/>
  <c r="CE1469" i="2"/>
  <c r="BN1582" i="2"/>
  <c r="BM1550" i="2"/>
  <c r="CD1570" i="2"/>
  <c r="BN1517" i="2"/>
  <c r="BT1132" i="2"/>
  <c r="BS1132" i="2"/>
  <c r="BU1132" i="2"/>
  <c r="BV1090" i="2"/>
  <c r="BO1090" i="2"/>
  <c r="BM1561" i="2"/>
  <c r="BW1577" i="2"/>
  <c r="BW1561" i="2"/>
  <c r="BN1561" i="2"/>
  <c r="BN1570" i="2"/>
  <c r="BV1454" i="2"/>
  <c r="BP1454" i="2"/>
  <c r="CB1454" i="2"/>
  <c r="BR1454" i="2"/>
  <c r="CD1454" i="2"/>
  <c r="AO1437" i="2"/>
  <c r="BY1570" i="2"/>
  <c r="CA1483" i="2"/>
  <c r="BO1472" i="2"/>
  <c r="BL1560" i="2"/>
  <c r="BM1560" i="2"/>
  <c r="BZ1560" i="2"/>
  <c r="BP1560" i="2"/>
  <c r="BY1560" i="2"/>
  <c r="BS1560" i="2"/>
  <c r="BW1560" i="2"/>
  <c r="CB1560" i="2"/>
  <c r="CA1560" i="2"/>
  <c r="BR1560" i="2"/>
  <c r="AO1061" i="2"/>
  <c r="AO1013" i="2"/>
  <c r="AO1432" i="2"/>
  <c r="AO1366" i="2"/>
  <c r="AO1491" i="2"/>
  <c r="AO1401" i="2"/>
  <c r="BY1529" i="2"/>
  <c r="BV1534" i="2"/>
  <c r="BS1534" i="2"/>
  <c r="BN1534" i="2"/>
  <c r="CE1534" i="2"/>
  <c r="BZ1534" i="2"/>
  <c r="BX1534" i="2"/>
  <c r="BZ1567" i="2"/>
  <c r="BN1551" i="2"/>
  <c r="BS1561" i="2"/>
  <c r="CE1529" i="2"/>
  <c r="CB1547" i="2"/>
  <c r="BM1547" i="2"/>
  <c r="BO1547" i="2"/>
  <c r="BV1547" i="2"/>
  <c r="CC1521" i="2"/>
  <c r="BT1521" i="2"/>
  <c r="BP1521" i="2"/>
  <c r="CE1521" i="2"/>
  <c r="BZ1501" i="2"/>
  <c r="AO1569" i="2"/>
  <c r="BN1484" i="2"/>
  <c r="BL1484" i="2"/>
  <c r="BX1484" i="2"/>
  <c r="BQ1484" i="2"/>
  <c r="BM1570" i="2"/>
  <c r="CD1542" i="2"/>
  <c r="BX1542" i="2"/>
  <c r="BT1542" i="2"/>
  <c r="BO1483" i="2"/>
  <c r="BT1554" i="2"/>
  <c r="CA1549" i="2"/>
  <c r="BO1505" i="2"/>
  <c r="CE1539" i="2"/>
  <c r="BM1529" i="2"/>
  <c r="BO1578" i="2"/>
  <c r="BL1574" i="2"/>
  <c r="BU1561" i="2"/>
  <c r="BN1567" i="2"/>
  <c r="BT1549" i="2"/>
  <c r="BR1575" i="2"/>
  <c r="CA1575" i="2"/>
  <c r="BN1575" i="2"/>
  <c r="BS1529" i="2"/>
  <c r="CD1561" i="2"/>
  <c r="BZ1537" i="2"/>
  <c r="BN1501" i="2"/>
  <c r="BZ1494" i="2"/>
  <c r="CC1483" i="2"/>
  <c r="BM1538" i="2"/>
  <c r="BV1517" i="2"/>
  <c r="BV1469" i="2"/>
  <c r="BL1552" i="2"/>
  <c r="BV1552" i="2"/>
  <c r="BS1554" i="2"/>
  <c r="CB1513" i="2"/>
  <c r="BO1549" i="2"/>
  <c r="BX1178" i="2"/>
  <c r="BO1178" i="2"/>
  <c r="BM1291" i="2"/>
  <c r="BY1291" i="2"/>
  <c r="BX1307" i="2"/>
  <c r="BU1307" i="2"/>
  <c r="BQ1307" i="2"/>
  <c r="BQ1373" i="2"/>
  <c r="BW1373" i="2"/>
  <c r="CB1582" i="2"/>
  <c r="CE1541" i="2"/>
  <c r="CB1541" i="2"/>
  <c r="BR1561" i="2"/>
  <c r="BN1537" i="2"/>
  <c r="BX1481" i="2"/>
  <c r="BO1474" i="2"/>
  <c r="BP1474" i="2"/>
  <c r="CB1474" i="2"/>
  <c r="BM1474" i="2"/>
  <c r="BY1474" i="2"/>
  <c r="BQ1474" i="2"/>
  <c r="BV1474" i="2"/>
  <c r="CB1457" i="2"/>
  <c r="BN1457" i="2"/>
  <c r="BT1556" i="2"/>
  <c r="CA1556" i="2"/>
  <c r="BQ1556" i="2"/>
  <c r="CC1556" i="2"/>
  <c r="CD1556" i="2"/>
  <c r="BX1556" i="2"/>
  <c r="BZ1556" i="2"/>
  <c r="BZ1538" i="2"/>
  <c r="BQ1483" i="2"/>
  <c r="BT1472" i="2"/>
  <c r="BT1448" i="2"/>
  <c r="CC1391" i="2"/>
  <c r="CE1560" i="2"/>
  <c r="BV1537" i="2"/>
  <c r="BP1483" i="2"/>
  <c r="BM1503" i="2"/>
  <c r="CC1501" i="2"/>
  <c r="BY1552" i="2"/>
  <c r="CB1501" i="2"/>
  <c r="BU1503" i="2"/>
  <c r="CB1522" i="2"/>
  <c r="BP1402" i="2"/>
  <c r="BV1402" i="2"/>
  <c r="BS1402" i="2"/>
  <c r="BR1379" i="2"/>
  <c r="BV1366" i="2"/>
  <c r="BM1366" i="2"/>
  <c r="BV1411" i="2"/>
  <c r="BM1411" i="2"/>
  <c r="BY1411" i="2"/>
  <c r="BN1411" i="2"/>
  <c r="CA1411" i="2"/>
  <c r="BL1468" i="2"/>
  <c r="BN1468" i="2"/>
  <c r="BQ1468" i="2"/>
  <c r="CD1468" i="2"/>
  <c r="BL1337" i="2"/>
  <c r="BS1337" i="2"/>
  <c r="CE1337" i="2"/>
  <c r="BZ1337" i="2"/>
  <c r="CB1337" i="2"/>
  <c r="BO1337" i="2"/>
  <c r="CA1337" i="2"/>
  <c r="BM1254" i="2"/>
  <c r="BR1254" i="2"/>
  <c r="BN1254" i="2"/>
  <c r="CB1254" i="2"/>
  <c r="BO1350" i="2"/>
  <c r="BM1350" i="2"/>
  <c r="BP1350" i="2"/>
  <c r="BR1314" i="2"/>
  <c r="CE1314" i="2"/>
  <c r="BP1314" i="2"/>
  <c r="BN1314" i="2"/>
  <c r="CB1314" i="2"/>
  <c r="BZ1314" i="2"/>
  <c r="BO1314" i="2"/>
  <c r="CA1314" i="2"/>
  <c r="BT1287" i="2"/>
  <c r="CB1287" i="2"/>
  <c r="BS1287" i="2"/>
  <c r="BO1287" i="2"/>
  <c r="CE1287" i="2"/>
  <c r="CA1287" i="2"/>
  <c r="BU1287" i="2"/>
  <c r="BL1287" i="2"/>
  <c r="BV1287" i="2"/>
  <c r="BM1268" i="2"/>
  <c r="BX1268" i="2"/>
  <c r="CB1268" i="2"/>
  <c r="BS1268" i="2"/>
  <c r="BV1268" i="2"/>
  <c r="BL1159" i="2"/>
  <c r="BM1159" i="2"/>
  <c r="BY1159" i="2"/>
  <c r="BU1159" i="2"/>
  <c r="CA1159" i="2"/>
  <c r="BP1159" i="2"/>
  <c r="BO1159" i="2"/>
  <c r="BR1159" i="2"/>
  <c r="CD1159" i="2"/>
  <c r="BS1159" i="2"/>
  <c r="CB1159" i="2"/>
  <c r="CE1159" i="2"/>
  <c r="BU1067" i="2"/>
  <c r="BP1067" i="2"/>
  <c r="CB1067" i="2"/>
  <c r="BN1067" i="2"/>
  <c r="BM1067" i="2"/>
  <c r="BR1067" i="2"/>
  <c r="BX1067" i="2"/>
  <c r="BQ1067" i="2"/>
  <c r="CC1067" i="2"/>
  <c r="BV1067" i="2"/>
  <c r="CD1067" i="2"/>
  <c r="BS1067" i="2"/>
  <c r="BO1067" i="2"/>
  <c r="CE1067" i="2"/>
  <c r="CA1067" i="2"/>
  <c r="BL698" i="2"/>
  <c r="BM698" i="2"/>
  <c r="BZ698" i="2"/>
  <c r="BY698" i="2"/>
  <c r="BO698" i="2"/>
  <c r="BN698" i="2"/>
  <c r="BP698" i="2"/>
  <c r="CB698" i="2"/>
  <c r="BZ757" i="2"/>
  <c r="BT757" i="2"/>
  <c r="CC757" i="2"/>
  <c r="CE757" i="2"/>
  <c r="BP757" i="2"/>
  <c r="BO757" i="2"/>
  <c r="CA757" i="2"/>
  <c r="BU757" i="2"/>
  <c r="BX757" i="2"/>
  <c r="BM757" i="2"/>
  <c r="BY757" i="2"/>
  <c r="BW757" i="2"/>
  <c r="BV757" i="2"/>
  <c r="BZ1491" i="2"/>
  <c r="BV1502" i="2"/>
  <c r="BL1491" i="2"/>
  <c r="CC1533" i="2"/>
  <c r="BW1487" i="2"/>
  <c r="BP1533" i="2"/>
  <c r="CD1502" i="2"/>
  <c r="BW1548" i="2"/>
  <c r="BU1450" i="2"/>
  <c r="CE1450" i="2"/>
  <c r="CD1426" i="2"/>
  <c r="BO1426" i="2"/>
  <c r="BM1426" i="2"/>
  <c r="CE1426" i="2"/>
  <c r="BU1426" i="2"/>
  <c r="BS1411" i="2"/>
  <c r="BT1421" i="2"/>
  <c r="BP1421" i="2"/>
  <c r="BR1421" i="2"/>
  <c r="BU1421" i="2"/>
  <c r="CB1421" i="2"/>
  <c r="CD1421" i="2"/>
  <c r="CE1421" i="2"/>
  <c r="BV1421" i="2"/>
  <c r="BU1409" i="2"/>
  <c r="CB1409" i="2"/>
  <c r="BN1409" i="2"/>
  <c r="BZ1409" i="2"/>
  <c r="CD1409" i="2"/>
  <c r="BS1409" i="2"/>
  <c r="BL1426" i="2"/>
  <c r="BL1447" i="2"/>
  <c r="BO1447" i="2"/>
  <c r="BU1447" i="2"/>
  <c r="CA1447" i="2"/>
  <c r="BR1409" i="2"/>
  <c r="BP1441" i="2"/>
  <c r="CA1441" i="2"/>
  <c r="CC1361" i="2"/>
  <c r="BW1361" i="2"/>
  <c r="BQ1361" i="2"/>
  <c r="CD1361" i="2"/>
  <c r="BX1361" i="2"/>
  <c r="BN1387" i="2"/>
  <c r="BV1387" i="2"/>
  <c r="BR1387" i="2"/>
  <c r="CC1429" i="2"/>
  <c r="BN1400" i="2"/>
  <c r="CC1400" i="2"/>
  <c r="BY1400" i="2"/>
  <c r="BX1400" i="2"/>
  <c r="BZ1400" i="2"/>
  <c r="BO1400" i="2"/>
  <c r="CB1400" i="2"/>
  <c r="CD1400" i="2"/>
  <c r="BR1365" i="2"/>
  <c r="BO1365" i="2"/>
  <c r="CB1365" i="2"/>
  <c r="CA1365" i="2"/>
  <c r="BU1365" i="2"/>
  <c r="BL1365" i="2"/>
  <c r="BS1365" i="2"/>
  <c r="BX1365" i="2"/>
  <c r="BN1365" i="2"/>
  <c r="BZ1365" i="2"/>
  <c r="BQ1365" i="2"/>
  <c r="CD1365" i="2"/>
  <c r="BT1365" i="2"/>
  <c r="BU1193" i="2"/>
  <c r="BV1193" i="2"/>
  <c r="BR1193" i="2"/>
  <c r="CD1193" i="2"/>
  <c r="BW1193" i="2"/>
  <c r="CE1193" i="2"/>
  <c r="BM1193" i="2"/>
  <c r="BY1193" i="2"/>
  <c r="BW1440" i="2"/>
  <c r="BN1440" i="2"/>
  <c r="BP1440" i="2"/>
  <c r="BZ1440" i="2"/>
  <c r="BQ1440" i="2"/>
  <c r="CB1440" i="2"/>
  <c r="CC1440" i="2"/>
  <c r="BM1440" i="2"/>
  <c r="BU1440" i="2"/>
  <c r="CA1440" i="2"/>
  <c r="CC1253" i="2"/>
  <c r="CB1253" i="2"/>
  <c r="BV1253" i="2"/>
  <c r="CE1424" i="2"/>
  <c r="BP1424" i="2"/>
  <c r="BM1155" i="2"/>
  <c r="BS1155" i="2"/>
  <c r="CE1155" i="2"/>
  <c r="BQ1155" i="2"/>
  <c r="BR1155" i="2"/>
  <c r="CD1155" i="2"/>
  <c r="BO1491" i="2"/>
  <c r="BL1487" i="2"/>
  <c r="BL1548" i="2"/>
  <c r="BL1516" i="2"/>
  <c r="BS1475" i="2"/>
  <c r="BU1342" i="2"/>
  <c r="CA1342" i="2"/>
  <c r="CB1342" i="2"/>
  <c r="BW1342" i="2"/>
  <c r="BX1342" i="2"/>
  <c r="BN1342" i="2"/>
  <c r="BM1342" i="2"/>
  <c r="BY1342" i="2"/>
  <c r="BU1445" i="2"/>
  <c r="BN1445" i="2"/>
  <c r="BU1477" i="2"/>
  <c r="BR1440" i="2"/>
  <c r="BS1410" i="2"/>
  <c r="BV1410" i="2"/>
  <c r="BQ1410" i="2"/>
  <c r="BY1410" i="2"/>
  <c r="BO1410" i="2"/>
  <c r="BL1439" i="2"/>
  <c r="CB1439" i="2"/>
  <c r="CA1439" i="2"/>
  <c r="BP1437" i="2"/>
  <c r="CD1437" i="2"/>
  <c r="BO1437" i="2"/>
  <c r="BY1253" i="2"/>
  <c r="BP1287" i="2"/>
  <c r="BL757" i="2"/>
  <c r="BT1526" i="2"/>
  <c r="BV1491" i="2"/>
  <c r="CB1442" i="2"/>
  <c r="BL1429" i="2"/>
  <c r="BX1393" i="2"/>
  <c r="BU1455" i="2"/>
  <c r="BM1253" i="2"/>
  <c r="BT1306" i="2"/>
  <c r="BU1306" i="2"/>
  <c r="BX1306" i="2"/>
  <c r="BN1306" i="2"/>
  <c r="BR1306" i="2"/>
  <c r="CD1306" i="2"/>
  <c r="BX1245" i="2"/>
  <c r="BV1269" i="2"/>
  <c r="CC1338" i="2"/>
  <c r="BT1338" i="2"/>
  <c r="BQ1338" i="2"/>
  <c r="BP1338" i="2"/>
  <c r="BM1338" i="2"/>
  <c r="BZ1338" i="2"/>
  <c r="BU1314" i="2"/>
  <c r="BX1287" i="2"/>
  <c r="BT1470" i="2"/>
  <c r="BZ1388" i="2"/>
  <c r="BQ1388" i="2"/>
  <c r="BM1388" i="2"/>
  <c r="CC1388" i="2"/>
  <c r="BY1388" i="2"/>
  <c r="BR1388" i="2"/>
  <c r="BS1388" i="2"/>
  <c r="BV1388" i="2"/>
  <c r="BL1388" i="2"/>
  <c r="BX1388" i="2"/>
  <c r="BW1388" i="2"/>
  <c r="CE1338" i="2"/>
  <c r="BX1499" i="2"/>
  <c r="BW1499" i="2"/>
  <c r="BU1491" i="2"/>
  <c r="BS1491" i="2"/>
  <c r="BP1442" i="2"/>
  <c r="CA1442" i="2"/>
  <c r="BR1429" i="2"/>
  <c r="BN1429" i="2"/>
  <c r="BZ1429" i="2"/>
  <c r="BS1429" i="2"/>
  <c r="BX1429" i="2"/>
  <c r="CB1429" i="2"/>
  <c r="BN1366" i="2"/>
  <c r="BM1442" i="2"/>
  <c r="BY1366" i="2"/>
  <c r="BT1411" i="2"/>
  <c r="CE1268" i="2"/>
  <c r="BU1337" i="2"/>
  <c r="BZ1287" i="2"/>
  <c r="BZ1468" i="2"/>
  <c r="BS1338" i="2"/>
  <c r="BR1408" i="2"/>
  <c r="BY1408" i="2"/>
  <c r="BO1341" i="2"/>
  <c r="CA1341" i="2"/>
  <c r="CB1341" i="2"/>
  <c r="CD1341" i="2"/>
  <c r="BT1341" i="2"/>
  <c r="BU1341" i="2"/>
  <c r="BW1341" i="2"/>
  <c r="BV1341" i="2"/>
  <c r="CE1341" i="2"/>
  <c r="BZ1341" i="2"/>
  <c r="BX1341" i="2"/>
  <c r="BY1341" i="2"/>
  <c r="BZ1526" i="2"/>
  <c r="CC1411" i="2"/>
  <c r="BS1496" i="2"/>
  <c r="BX1530" i="2"/>
  <c r="BN1479" i="2"/>
  <c r="BU1479" i="2"/>
  <c r="CC1516" i="2"/>
  <c r="BN1499" i="2"/>
  <c r="CB1468" i="2"/>
  <c r="BL1499" i="2"/>
  <c r="BL1463" i="2"/>
  <c r="BN1463" i="2"/>
  <c r="BT1463" i="2"/>
  <c r="BZ1463" i="2"/>
  <c r="CC1497" i="2"/>
  <c r="CE1566" i="2"/>
  <c r="BU1571" i="2"/>
  <c r="BU1511" i="2"/>
  <c r="CD1490" i="2"/>
  <c r="BV1584" i="2"/>
  <c r="CB1490" i="2"/>
  <c r="BY1441" i="2"/>
  <c r="BP1430" i="2"/>
  <c r="CD1414" i="2"/>
  <c r="BM1414" i="2"/>
  <c r="BY1414" i="2"/>
  <c r="BL1414" i="2"/>
  <c r="BX1414" i="2"/>
  <c r="CE1414" i="2"/>
  <c r="CB1338" i="2"/>
  <c r="BZ1306" i="2"/>
  <c r="CE1440" i="2"/>
  <c r="BY1426" i="2"/>
  <c r="CB1411" i="2"/>
  <c r="CA1471" i="2"/>
  <c r="BW1470" i="2"/>
  <c r="BV1442" i="2"/>
  <c r="BM1383" i="2"/>
  <c r="CB1383" i="2"/>
  <c r="BS1383" i="2"/>
  <c r="BL1459" i="2"/>
  <c r="BO1459" i="2"/>
  <c r="BS1450" i="2"/>
  <c r="CC1410" i="2"/>
  <c r="CC1318" i="2"/>
  <c r="BV1318" i="2"/>
  <c r="BL1318" i="2"/>
  <c r="BQ1318" i="2"/>
  <c r="BM1269" i="2"/>
  <c r="CD1369" i="2"/>
  <c r="BY1369" i="2"/>
  <c r="BT1369" i="2"/>
  <c r="CB1369" i="2"/>
  <c r="CA1369" i="2"/>
  <c r="BS1369" i="2"/>
  <c r="BV1369" i="2"/>
  <c r="BT1362" i="2"/>
  <c r="CA1362" i="2"/>
  <c r="BM1362" i="2"/>
  <c r="BN1362" i="2"/>
  <c r="BQ1362" i="2"/>
  <c r="BY1362" i="2"/>
  <c r="BZ1362" i="2"/>
  <c r="CC1362" i="2"/>
  <c r="BU1362" i="2"/>
  <c r="BP1362" i="2"/>
  <c r="CD1362" i="2"/>
  <c r="BL1362" i="2"/>
  <c r="BX1318" i="2"/>
  <c r="BW1338" i="2"/>
  <c r="BW1314" i="2"/>
  <c r="BN1287" i="2"/>
  <c r="BX1275" i="2"/>
  <c r="CB1275" i="2"/>
  <c r="CE1275" i="2"/>
  <c r="BL1275" i="2"/>
  <c r="BO1275" i="2"/>
  <c r="CA1275" i="2"/>
  <c r="BM1275" i="2"/>
  <c r="BU1275" i="2"/>
  <c r="BR1275" i="2"/>
  <c r="BW1411" i="2"/>
  <c r="BP1337" i="2"/>
  <c r="BV1275" i="2"/>
  <c r="BR1441" i="2"/>
  <c r="BS1441" i="2"/>
  <c r="BT1441" i="2"/>
  <c r="CE1441" i="2"/>
  <c r="CB1441" i="2"/>
  <c r="BV1441" i="2"/>
  <c r="BO1441" i="2"/>
  <c r="BO1342" i="2"/>
  <c r="BY1350" i="2"/>
  <c r="BZ1447" i="2"/>
  <c r="BT1393" i="2"/>
  <c r="BT1337" i="2"/>
  <c r="BW1463" i="2"/>
  <c r="BP830" i="2"/>
  <c r="BN830" i="2"/>
  <c r="BZ830" i="2"/>
  <c r="CB830" i="2"/>
  <c r="BY1571" i="2"/>
  <c r="BL1571" i="2"/>
  <c r="BR1491" i="2"/>
  <c r="BQ1499" i="2"/>
  <c r="BQ1487" i="2"/>
  <c r="BY1482" i="2"/>
  <c r="BV1461" i="2"/>
  <c r="CD1512" i="2"/>
  <c r="BO1499" i="2"/>
  <c r="CA1487" i="2"/>
  <c r="BN1515" i="2"/>
  <c r="BY1511" i="2"/>
  <c r="BX1519" i="2"/>
  <c r="BR1497" i="2"/>
  <c r="BX1471" i="2"/>
  <c r="BZ1516" i="2"/>
  <c r="BY1512" i="2"/>
  <c r="BV1471" i="2"/>
  <c r="BS1458" i="2"/>
  <c r="BX1504" i="2"/>
  <c r="BV1488" i="2"/>
  <c r="BV1440" i="2"/>
  <c r="BM1429" i="2"/>
  <c r="BM1421" i="2"/>
  <c r="BM1337" i="2"/>
  <c r="CD1411" i="2"/>
  <c r="BM1410" i="2"/>
  <c r="BM1378" i="2"/>
  <c r="BL1470" i="2"/>
  <c r="CC1468" i="2"/>
  <c r="BL1427" i="2"/>
  <c r="CA1427" i="2"/>
  <c r="BM1408" i="2"/>
  <c r="BN1452" i="2"/>
  <c r="BO1452" i="2"/>
  <c r="BM1452" i="2"/>
  <c r="CA1452" i="2"/>
  <c r="BY1452" i="2"/>
  <c r="BQ1452" i="2"/>
  <c r="BX1452" i="2"/>
  <c r="CD1452" i="2"/>
  <c r="BP1452" i="2"/>
  <c r="BL1341" i="2"/>
  <c r="BQ1159" i="2"/>
  <c r="BT1374" i="2"/>
  <c r="BQ1374" i="2"/>
  <c r="CC1374" i="2"/>
  <c r="BM1374" i="2"/>
  <c r="CD1374" i="2"/>
  <c r="BR1369" i="2"/>
  <c r="BS843" i="2"/>
  <c r="BP843" i="2"/>
  <c r="BN1571" i="2"/>
  <c r="BM1571" i="2"/>
  <c r="BT1559" i="2"/>
  <c r="CA1490" i="2"/>
  <c r="BN1442" i="2"/>
  <c r="CD1442" i="2"/>
  <c r="BO1442" i="2"/>
  <c r="CB1507" i="2"/>
  <c r="CB1491" i="2"/>
  <c r="BR1512" i="2"/>
  <c r="BO1487" i="2"/>
  <c r="CC1492" i="2"/>
  <c r="BY1475" i="2"/>
  <c r="BS1471" i="2"/>
  <c r="BN1471" i="2"/>
  <c r="BO1471" i="2"/>
  <c r="BN1516" i="2"/>
  <c r="BM1512" i="2"/>
  <c r="CB1502" i="2"/>
  <c r="CE1487" i="2"/>
  <c r="BV1468" i="2"/>
  <c r="BR1411" i="2"/>
  <c r="BN1467" i="2"/>
  <c r="BO1467" i="2"/>
  <c r="BS1421" i="2"/>
  <c r="CE1409" i="2"/>
  <c r="CD1470" i="2"/>
  <c r="BU1206" i="2"/>
  <c r="BN1206" i="2"/>
  <c r="BU1253" i="2"/>
  <c r="BZ1411" i="2"/>
  <c r="CE1365" i="2"/>
  <c r="CA1388" i="2"/>
  <c r="CE1362" i="2"/>
  <c r="CB1269" i="2"/>
  <c r="BO1369" i="2"/>
  <c r="BS1404" i="2"/>
  <c r="BP1416" i="2"/>
  <c r="CE1389" i="2"/>
  <c r="BX1431" i="2"/>
  <c r="BX1419" i="2"/>
  <c r="BT1423" i="2"/>
  <c r="BW1404" i="2"/>
  <c r="BZ1325" i="2"/>
  <c r="CC1325" i="2"/>
  <c r="BU1288" i="2"/>
  <c r="CC1288" i="2"/>
  <c r="BS1357" i="2"/>
  <c r="CE1293" i="2"/>
  <c r="BR1389" i="2"/>
  <c r="BZ1476" i="2"/>
  <c r="BQ1389" i="2"/>
  <c r="BY1364" i="2"/>
  <c r="BY1340" i="2"/>
  <c r="BP1325" i="2"/>
  <c r="BS1290" i="2"/>
  <c r="BS1262" i="2"/>
  <c r="CA1425" i="2"/>
  <c r="CD1406" i="2"/>
  <c r="CA1389" i="2"/>
  <c r="BL1376" i="2"/>
  <c r="BX1340" i="2"/>
  <c r="BX1288" i="2"/>
  <c r="CC1346" i="2"/>
  <c r="CC1278" i="2"/>
  <c r="CD1227" i="2"/>
  <c r="BL1145" i="2"/>
  <c r="BM1146" i="2"/>
  <c r="BL1260" i="2"/>
  <c r="BO1260" i="2"/>
  <c r="BQ929" i="2"/>
  <c r="BV929" i="2"/>
  <c r="BU762" i="2"/>
  <c r="CB762" i="2"/>
  <c r="BN762" i="2"/>
  <c r="BZ762" i="2"/>
  <c r="BM762" i="2"/>
  <c r="BV762" i="2"/>
  <c r="CC1133" i="2"/>
  <c r="CA1133" i="2"/>
  <c r="BU1133" i="2"/>
  <c r="BR1133" i="2"/>
  <c r="BP1133" i="2"/>
  <c r="CD1133" i="2"/>
  <c r="CE1133" i="2"/>
  <c r="BL1135" i="2"/>
  <c r="BN1135" i="2"/>
  <c r="CB1135" i="2"/>
  <c r="BZ1135" i="2"/>
  <c r="BO1135" i="2"/>
  <c r="CA1135" i="2"/>
  <c r="BZ1220" i="2"/>
  <c r="CC1153" i="2"/>
  <c r="BZ823" i="2"/>
  <c r="BY823" i="2"/>
  <c r="CA823" i="2"/>
  <c r="BM823" i="2"/>
  <c r="BS823" i="2"/>
  <c r="CD823" i="2"/>
  <c r="BL823" i="2"/>
  <c r="BO823" i="2"/>
  <c r="CB823" i="2"/>
  <c r="BX823" i="2"/>
  <c r="BY936" i="2"/>
  <c r="BN936" i="2"/>
  <c r="BZ936" i="2"/>
  <c r="BO936" i="2"/>
  <c r="BP936" i="2"/>
  <c r="BQ936" i="2"/>
  <c r="BR936" i="2"/>
  <c r="BL936" i="2"/>
  <c r="BX936" i="2"/>
  <c r="BW936" i="2"/>
  <c r="BU936" i="2"/>
  <c r="CB936" i="2"/>
  <c r="CD936" i="2"/>
  <c r="CA936" i="2"/>
  <c r="BL1288" i="2"/>
  <c r="BO1094" i="2"/>
  <c r="BV1145" i="2"/>
  <c r="BP1103" i="2"/>
  <c r="BX1103" i="2"/>
  <c r="BV1230" i="2"/>
  <c r="CC1013" i="2"/>
  <c r="BV1013" i="2"/>
  <c r="BW1013" i="2"/>
  <c r="BP1013" i="2"/>
  <c r="CE1013" i="2"/>
  <c r="BL1013" i="2"/>
  <c r="BS812" i="2"/>
  <c r="BZ989" i="2"/>
  <c r="CD989" i="2"/>
  <c r="BS989" i="2"/>
  <c r="CE989" i="2"/>
  <c r="BP989" i="2"/>
  <c r="BW989" i="2"/>
  <c r="BL1119" i="2"/>
  <c r="BV1119" i="2"/>
  <c r="BX1119" i="2"/>
  <c r="BP1119" i="2"/>
  <c r="BM1119" i="2"/>
  <c r="CB1119" i="2"/>
  <c r="BT1119" i="2"/>
  <c r="BY1119" i="2"/>
  <c r="BW1119" i="2"/>
  <c r="BZ1119" i="2"/>
  <c r="CA1119" i="2"/>
  <c r="BT1027" i="2"/>
  <c r="BP1027" i="2"/>
  <c r="CB1027" i="2"/>
  <c r="BQ1027" i="2"/>
  <c r="CC1027" i="2"/>
  <c r="BO1027" i="2"/>
  <c r="BN1027" i="2"/>
  <c r="BY1027" i="2"/>
  <c r="CA1027" i="2"/>
  <c r="CD1027" i="2"/>
  <c r="BN995" i="2"/>
  <c r="BU995" i="2"/>
  <c r="BR995" i="2"/>
  <c r="CD995" i="2"/>
  <c r="BY995" i="2"/>
  <c r="BO995" i="2"/>
  <c r="CB995" i="2"/>
  <c r="BW1068" i="2"/>
  <c r="CD1068" i="2"/>
  <c r="BS1068" i="2"/>
  <c r="CB1068" i="2"/>
  <c r="BU1068" i="2"/>
  <c r="BU166" i="2"/>
  <c r="BW166" i="2"/>
  <c r="CB166" i="2"/>
  <c r="BS166" i="2"/>
  <c r="BZ166" i="2"/>
  <c r="BN166" i="2"/>
  <c r="BP166" i="2"/>
  <c r="CD166" i="2"/>
  <c r="BL1227" i="2"/>
  <c r="BX1227" i="2"/>
  <c r="BU1227" i="2"/>
  <c r="BM1227" i="2"/>
  <c r="BV1165" i="2"/>
  <c r="BZ1340" i="2"/>
  <c r="BN1233" i="2"/>
  <c r="CC1233" i="2"/>
  <c r="BS1233" i="2"/>
  <c r="CE1233" i="2"/>
  <c r="BN1107" i="2"/>
  <c r="BP1107" i="2"/>
  <c r="CB1107" i="2"/>
  <c r="BW1220" i="2"/>
  <c r="CA1220" i="2"/>
  <c r="BQ1220" i="2"/>
  <c r="BL1220" i="2"/>
  <c r="CC1220" i="2"/>
  <c r="BX1220" i="2"/>
  <c r="BM1220" i="2"/>
  <c r="BP1220" i="2"/>
  <c r="BR1220" i="2"/>
  <c r="BT1163" i="2"/>
  <c r="BZ1163" i="2"/>
  <c r="BL1163" i="2"/>
  <c r="BX1163" i="2"/>
  <c r="BM1163" i="2"/>
  <c r="BU1163" i="2"/>
  <c r="BY1163" i="2"/>
  <c r="BV1163" i="2"/>
  <c r="BL871" i="2"/>
  <c r="BM871" i="2"/>
  <c r="CA871" i="2"/>
  <c r="CD871" i="2"/>
  <c r="BP871" i="2"/>
  <c r="BY871" i="2"/>
  <c r="CB871" i="2"/>
  <c r="BV871" i="2"/>
  <c r="BY1118" i="2"/>
  <c r="BS1146" i="2"/>
  <c r="BX1146" i="2"/>
  <c r="CE1146" i="2"/>
  <c r="BM1175" i="2"/>
  <c r="BV1175" i="2"/>
  <c r="CA1175" i="2"/>
  <c r="BU1230" i="2"/>
  <c r="CA1197" i="2"/>
  <c r="BM1002" i="2"/>
  <c r="BY1002" i="2"/>
  <c r="BN1002" i="2"/>
  <c r="BZ1002" i="2"/>
  <c r="BT1079" i="2"/>
  <c r="BU1079" i="2"/>
  <c r="BN1079" i="2"/>
  <c r="BV1079" i="2"/>
  <c r="BM1079" i="2"/>
  <c r="BZ1079" i="2"/>
  <c r="BY1079" i="2"/>
  <c r="BR1079" i="2"/>
  <c r="CD1079" i="2"/>
  <c r="BL1079" i="2"/>
  <c r="BO1079" i="2"/>
  <c r="CB1079" i="2"/>
  <c r="BT1043" i="2"/>
  <c r="BU1043" i="2"/>
  <c r="BX1043" i="2"/>
  <c r="BP1043" i="2"/>
  <c r="CB1043" i="2"/>
  <c r="CA1043" i="2"/>
  <c r="BQ1043" i="2"/>
  <c r="CC1043" i="2"/>
  <c r="BY1043" i="2"/>
  <c r="CC1213" i="2"/>
  <c r="BM936" i="2"/>
  <c r="BL1389" i="2"/>
  <c r="BU1425" i="2"/>
  <c r="CD1416" i="2"/>
  <c r="CE1397" i="2"/>
  <c r="BO1416" i="2"/>
  <c r="BM1293" i="2"/>
  <c r="BO1184" i="2"/>
  <c r="BL1184" i="2"/>
  <c r="BV1293" i="2"/>
  <c r="BY1282" i="2"/>
  <c r="BU1357" i="2"/>
  <c r="BT1425" i="2"/>
  <c r="BS1325" i="2"/>
  <c r="CB1288" i="2"/>
  <c r="BR1333" i="2"/>
  <c r="BY1372" i="2"/>
  <c r="CB1357" i="2"/>
  <c r="BS1302" i="2"/>
  <c r="BS1270" i="2"/>
  <c r="BS1230" i="2"/>
  <c r="BR1418" i="2"/>
  <c r="CD1382" i="2"/>
  <c r="CA1357" i="2"/>
  <c r="BL1304" i="2"/>
  <c r="CC1290" i="2"/>
  <c r="BS1175" i="2"/>
  <c r="BP1118" i="2"/>
  <c r="CC909" i="2"/>
  <c r="BX909" i="2"/>
  <c r="BX1197" i="2"/>
  <c r="BO1118" i="2"/>
  <c r="BY1227" i="2"/>
  <c r="BV989" i="2"/>
  <c r="CD968" i="2"/>
  <c r="BO968" i="2"/>
  <c r="BP968" i="2"/>
  <c r="BT968" i="2"/>
  <c r="CA968" i="2"/>
  <c r="BU968" i="2"/>
  <c r="BN1119" i="2"/>
  <c r="BM1115" i="2"/>
  <c r="BY1115" i="2"/>
  <c r="BT1115" i="2"/>
  <c r="BO1115" i="2"/>
  <c r="CA1115" i="2"/>
  <c r="BN1115" i="2"/>
  <c r="BZ1115" i="2"/>
  <c r="BS1136" i="2"/>
  <c r="CC1136" i="2"/>
  <c r="CE1136" i="2"/>
  <c r="BR1136" i="2"/>
  <c r="CD1136" i="2"/>
  <c r="BO1136" i="2"/>
  <c r="BM1068" i="2"/>
  <c r="BM932" i="2"/>
  <c r="BY932" i="2"/>
  <c r="BR932" i="2"/>
  <c r="BU932" i="2"/>
  <c r="CB932" i="2"/>
  <c r="CD932" i="2"/>
  <c r="BO932" i="2"/>
  <c r="CA932" i="2"/>
  <c r="CE932" i="2"/>
  <c r="BT625" i="2"/>
  <c r="BP625" i="2"/>
  <c r="BR625" i="2"/>
  <c r="BU625" i="2"/>
  <c r="BV625" i="2"/>
  <c r="CD625" i="2"/>
  <c r="CE625" i="2"/>
  <c r="BL625" i="2"/>
  <c r="BY625" i="2"/>
  <c r="BS625" i="2"/>
  <c r="BX625" i="2"/>
  <c r="BW625" i="2"/>
  <c r="BX1300" i="2"/>
  <c r="BN1118" i="2"/>
  <c r="BL1118" i="2"/>
  <c r="BX1118" i="2"/>
  <c r="CB1197" i="2"/>
  <c r="BL1053" i="2"/>
  <c r="BR1053" i="2"/>
  <c r="BL1059" i="2"/>
  <c r="BP1059" i="2"/>
  <c r="BY1059" i="2"/>
  <c r="CD1059" i="2"/>
  <c r="BN1284" i="2"/>
  <c r="BQ1284" i="2"/>
  <c r="CC1284" i="2"/>
  <c r="BL1213" i="2"/>
  <c r="BO1213" i="2"/>
  <c r="BS1213" i="2"/>
  <c r="CE1213" i="2"/>
  <c r="BL1165" i="2"/>
  <c r="BZ1195" i="2"/>
  <c r="CA1195" i="2"/>
  <c r="BZ1280" i="2"/>
  <c r="BQ1280" i="2"/>
  <c r="CC1280" i="2"/>
  <c r="BU904" i="2"/>
  <c r="BS904" i="2"/>
  <c r="BX1106" i="2"/>
  <c r="BY1106" i="2"/>
  <c r="BL1018" i="2"/>
  <c r="BU1018" i="2"/>
  <c r="BY1018" i="2"/>
  <c r="BN1018" i="2"/>
  <c r="BN1153" i="2"/>
  <c r="BO1153" i="2"/>
  <c r="CA1153" i="2"/>
  <c r="BP1153" i="2"/>
  <c r="BR1153" i="2"/>
  <c r="CB1153" i="2"/>
  <c r="BV1153" i="2"/>
  <c r="BU1153" i="2"/>
  <c r="BR989" i="2"/>
  <c r="CA989" i="2"/>
  <c r="BX1397" i="2"/>
  <c r="CE1416" i="2"/>
  <c r="BL1434" i="2"/>
  <c r="BM1419" i="2"/>
  <c r="BP1404" i="2"/>
  <c r="BV1423" i="2"/>
  <c r="BP1389" i="2"/>
  <c r="BW1464" i="2"/>
  <c r="BL1333" i="2"/>
  <c r="BQ1227" i="2"/>
  <c r="BY1262" i="2"/>
  <c r="BZ1419" i="2"/>
  <c r="CD1325" i="2"/>
  <c r="BZ1456" i="2"/>
  <c r="BT1394" i="2"/>
  <c r="BM1284" i="2"/>
  <c r="CA1413" i="2"/>
  <c r="BU1399" i="2"/>
  <c r="BX1368" i="2"/>
  <c r="BR1282" i="2"/>
  <c r="BY1197" i="2"/>
  <c r="BV1184" i="2"/>
  <c r="BP890" i="2"/>
  <c r="BL890" i="2"/>
  <c r="CA1230" i="2"/>
  <c r="CA1210" i="2"/>
  <c r="CD1195" i="2"/>
  <c r="BR1177" i="2"/>
  <c r="BQ1177" i="2"/>
  <c r="BS1177" i="2"/>
  <c r="BM1138" i="2"/>
  <c r="BY1138" i="2"/>
  <c r="CE1129" i="2"/>
  <c r="BP1129" i="2"/>
  <c r="BT1278" i="2"/>
  <c r="BO1233" i="2"/>
  <c r="BL989" i="2"/>
  <c r="BL901" i="2"/>
  <c r="BW901" i="2"/>
  <c r="BY786" i="2"/>
  <c r="BX786" i="2"/>
  <c r="BN786" i="2"/>
  <c r="BZ786" i="2"/>
  <c r="BP786" i="2"/>
  <c r="BV1078" i="2"/>
  <c r="BM1078" i="2"/>
  <c r="BY1078" i="2"/>
  <c r="BU1013" i="2"/>
  <c r="CA995" i="2"/>
  <c r="BZ1061" i="2"/>
  <c r="BR1061" i="2"/>
  <c r="BP1061" i="2"/>
  <c r="CD1061" i="2"/>
  <c r="CB1061" i="2"/>
  <c r="BU1061" i="2"/>
  <c r="CA1061" i="2"/>
  <c r="BV1061" i="2"/>
  <c r="BV1018" i="2"/>
  <c r="BX1139" i="2"/>
  <c r="BX1055" i="2"/>
  <c r="BX987" i="2"/>
  <c r="BQ987" i="2"/>
  <c r="CC987" i="2"/>
  <c r="BW1064" i="2"/>
  <c r="BL1064" i="2"/>
  <c r="CE1064" i="2"/>
  <c r="BP1064" i="2"/>
  <c r="BU1064" i="2"/>
  <c r="CB1064" i="2"/>
  <c r="BQ1064" i="2"/>
  <c r="BM1064" i="2"/>
  <c r="BO1064" i="2"/>
  <c r="BR1064" i="2"/>
  <c r="BV1027" i="2"/>
  <c r="BV1425" i="2"/>
  <c r="BS1416" i="2"/>
  <c r="BV1397" i="2"/>
  <c r="CE1372" i="2"/>
  <c r="BX1476" i="2"/>
  <c r="BX1464" i="2"/>
  <c r="BV1288" i="2"/>
  <c r="BX1293" i="2"/>
  <c r="CE1288" i="2"/>
  <c r="BM1262" i="2"/>
  <c r="BX1302" i="2"/>
  <c r="BN1419" i="2"/>
  <c r="CC1404" i="2"/>
  <c r="BV1302" i="2"/>
  <c r="CB1284" i="2"/>
  <c r="BR1325" i="2"/>
  <c r="CD1293" i="2"/>
  <c r="BN1456" i="2"/>
  <c r="BZ1416" i="2"/>
  <c r="CE1346" i="2"/>
  <c r="CA1377" i="2"/>
  <c r="CD1346" i="2"/>
  <c r="BW1284" i="2"/>
  <c r="BY1213" i="2"/>
  <c r="BM1197" i="2"/>
  <c r="BO1230" i="2"/>
  <c r="BR1195" i="2"/>
  <c r="BL1149" i="2"/>
  <c r="BR1149" i="2"/>
  <c r="BW1053" i="2"/>
  <c r="BZ1316" i="2"/>
  <c r="BV812" i="2"/>
  <c r="BW1058" i="2"/>
  <c r="CE1058" i="2"/>
  <c r="BL1058" i="2"/>
  <c r="BX1058" i="2"/>
  <c r="BM1058" i="2"/>
  <c r="BO1058" i="2"/>
  <c r="BY1058" i="2"/>
  <c r="CD1058" i="2"/>
  <c r="CA1058" i="2"/>
  <c r="BZ1058" i="2"/>
  <c r="BT1205" i="2"/>
  <c r="BZ1205" i="2"/>
  <c r="CD1205" i="2"/>
  <c r="BS1205" i="2"/>
  <c r="BQ1205" i="2"/>
  <c r="BS1101" i="2"/>
  <c r="CD1101" i="2"/>
  <c r="BV1101" i="2"/>
  <c r="BV1058" i="2"/>
  <c r="CA1068" i="2"/>
  <c r="BT1035" i="2"/>
  <c r="BR1035" i="2"/>
  <c r="BV1035" i="2"/>
  <c r="CD1035" i="2"/>
  <c r="BU1035" i="2"/>
  <c r="BP1035" i="2"/>
  <c r="CB1101" i="2"/>
  <c r="BM594" i="2"/>
  <c r="BP594" i="2"/>
  <c r="BX1425" i="2"/>
  <c r="BU1416" i="2"/>
  <c r="BS1372" i="2"/>
  <c r="BU1433" i="2"/>
  <c r="CD1404" i="2"/>
  <c r="CD1433" i="2"/>
  <c r="BL1293" i="2"/>
  <c r="BS1288" i="2"/>
  <c r="BU1397" i="2"/>
  <c r="BQ1404" i="2"/>
  <c r="BP1284" i="2"/>
  <c r="BR1293" i="2"/>
  <c r="BN1416" i="2"/>
  <c r="BS1346" i="2"/>
  <c r="CB1293" i="2"/>
  <c r="BX1412" i="2"/>
  <c r="CD1394" i="2"/>
  <c r="BO1377" i="2"/>
  <c r="BR1346" i="2"/>
  <c r="CC1358" i="2"/>
  <c r="BW1304" i="2"/>
  <c r="BM1213" i="2"/>
  <c r="BY1073" i="2"/>
  <c r="CD1175" i="2"/>
  <c r="CE1189" i="2"/>
  <c r="CD1213" i="2"/>
  <c r="BV1227" i="2"/>
  <c r="BL1033" i="2"/>
  <c r="BX1033" i="2"/>
  <c r="CD1033" i="2"/>
  <c r="BW1033" i="2"/>
  <c r="BT1033" i="2"/>
  <c r="BO1018" i="2"/>
  <c r="CD981" i="2"/>
  <c r="CB981" i="2"/>
  <c r="BX981" i="2"/>
  <c r="BU1033" i="2"/>
  <c r="BS1133" i="2"/>
  <c r="BM995" i="2"/>
  <c r="BN1139" i="2"/>
  <c r="BW1139" i="2"/>
  <c r="BO1139" i="2"/>
  <c r="CB1139" i="2"/>
  <c r="BO1068" i="2"/>
  <c r="BT1055" i="2"/>
  <c r="BM1055" i="2"/>
  <c r="BY1055" i="2"/>
  <c r="BQ1055" i="2"/>
  <c r="CC1055" i="2"/>
  <c r="BU1055" i="2"/>
  <c r="BL1015" i="2"/>
  <c r="BP1015" i="2"/>
  <c r="CB1015" i="2"/>
  <c r="BQ1015" i="2"/>
  <c r="CC1015" i="2"/>
  <c r="BV995" i="2"/>
  <c r="BM834" i="2"/>
  <c r="BY834" i="2"/>
  <c r="BN834" i="2"/>
  <c r="BO834" i="2"/>
  <c r="BL1425" i="2"/>
  <c r="BV1405" i="2"/>
  <c r="CD1420" i="2"/>
  <c r="BR1404" i="2"/>
  <c r="CE1425" i="2"/>
  <c r="BR1433" i="2"/>
  <c r="CA1420" i="2"/>
  <c r="BW1456" i="2"/>
  <c r="BZ1425" i="2"/>
  <c r="BZ1389" i="2"/>
  <c r="CE1300" i="2"/>
  <c r="BR1300" i="2"/>
  <c r="CC1416" i="2"/>
  <c r="BT1293" i="2"/>
  <c r="BV1262" i="2"/>
  <c r="BO1288" i="2"/>
  <c r="BT1354" i="2"/>
  <c r="BP1293" i="2"/>
  <c r="BY1280" i="2"/>
  <c r="BV1263" i="2"/>
  <c r="BL1412" i="2"/>
  <c r="CA1325" i="2"/>
  <c r="CA1293" i="2"/>
  <c r="BX1280" i="2"/>
  <c r="BQ1358" i="2"/>
  <c r="BN1325" i="2"/>
  <c r="CC1302" i="2"/>
  <c r="BW1280" i="2"/>
  <c r="CE1195" i="2"/>
  <c r="BM1073" i="2"/>
  <c r="BY1053" i="2"/>
  <c r="BL1125" i="2"/>
  <c r="BV1125" i="2"/>
  <c r="BV1129" i="2"/>
  <c r="BR1213" i="2"/>
  <c r="BX1176" i="2"/>
  <c r="BP1176" i="2"/>
  <c r="BM1176" i="2"/>
  <c r="CB1176" i="2"/>
  <c r="BO1176" i="2"/>
  <c r="CD1176" i="2"/>
  <c r="BS1176" i="2"/>
  <c r="BL1017" i="2"/>
  <c r="CA1017" i="2"/>
  <c r="CD1017" i="2"/>
  <c r="BV1017" i="2"/>
  <c r="BX893" i="2"/>
  <c r="BW893" i="2"/>
  <c r="BQ1244" i="2"/>
  <c r="CD1013" i="2"/>
  <c r="BU1056" i="2"/>
  <c r="CE1056" i="2"/>
  <c r="BP1056" i="2"/>
  <c r="CB1056" i="2"/>
  <c r="BT1056" i="2"/>
  <c r="BW992" i="2"/>
  <c r="BS992" i="2"/>
  <c r="CE992" i="2"/>
  <c r="CA992" i="2"/>
  <c r="CD769" i="2"/>
  <c r="CC769" i="2"/>
  <c r="CB769" i="2"/>
  <c r="BS769" i="2"/>
  <c r="BQ769" i="2"/>
  <c r="BO769" i="2"/>
  <c r="BU769" i="2"/>
  <c r="CA769" i="2"/>
  <c r="BT769" i="2"/>
  <c r="BY769" i="2"/>
  <c r="BP769" i="2"/>
  <c r="BW769" i="2"/>
  <c r="CE769" i="2"/>
  <c r="BL769" i="2"/>
  <c r="BX769" i="2"/>
  <c r="BL433" i="2"/>
  <c r="BM433" i="2"/>
  <c r="BY433" i="2"/>
  <c r="BX433" i="2"/>
  <c r="BT393" i="2"/>
  <c r="BM393" i="2"/>
  <c r="BY393" i="2"/>
  <c r="BX393" i="2"/>
  <c r="BX869" i="2"/>
  <c r="BY702" i="2"/>
  <c r="BV942" i="2"/>
  <c r="BX942" i="2"/>
  <c r="BU869" i="2"/>
  <c r="BP832" i="2"/>
  <c r="BM832" i="2"/>
  <c r="BX832" i="2"/>
  <c r="CB820" i="2"/>
  <c r="BV919" i="2"/>
  <c r="BX919" i="2"/>
  <c r="BN919" i="2"/>
  <c r="CA832" i="2"/>
  <c r="BS565" i="2"/>
  <c r="BY565" i="2"/>
  <c r="BL565" i="2"/>
  <c r="BX565" i="2"/>
  <c r="BW393" i="2"/>
  <c r="BX758" i="2"/>
  <c r="BL710" i="2"/>
  <c r="CA710" i="2"/>
  <c r="BU710" i="2"/>
  <c r="BM710" i="2"/>
  <c r="BX710" i="2"/>
  <c r="BO710" i="2"/>
  <c r="BS721" i="2"/>
  <c r="BT721" i="2"/>
  <c r="BP721" i="2"/>
  <c r="BR721" i="2"/>
  <c r="BV721" i="2"/>
  <c r="CE721" i="2"/>
  <c r="BU721" i="2"/>
  <c r="BL550" i="2"/>
  <c r="BS550" i="2"/>
  <c r="BX550" i="2"/>
  <c r="CE550" i="2"/>
  <c r="BU550" i="2"/>
  <c r="BM550" i="2"/>
  <c r="BY550" i="2"/>
  <c r="BP550" i="2"/>
  <c r="CA550" i="2"/>
  <c r="BM214" i="2"/>
  <c r="CA214" i="2"/>
  <c r="BN214" i="2"/>
  <c r="BZ214" i="2"/>
  <c r="CB214" i="2"/>
  <c r="BS785" i="2"/>
  <c r="BX785" i="2"/>
  <c r="BY820" i="2"/>
  <c r="BP820" i="2"/>
  <c r="BX820" i="2"/>
  <c r="CD820" i="2"/>
  <c r="CC1045" i="2"/>
  <c r="BL972" i="2"/>
  <c r="BQ972" i="2"/>
  <c r="BM466" i="2"/>
  <c r="BX466" i="2"/>
  <c r="BV466" i="2"/>
  <c r="BW466" i="2"/>
  <c r="CA466" i="2"/>
  <c r="BO692" i="2"/>
  <c r="BP692" i="2"/>
  <c r="BR692" i="2"/>
  <c r="BU692" i="2"/>
  <c r="BT692" i="2"/>
  <c r="BS692" i="2"/>
  <c r="BW878" i="2"/>
  <c r="BV878" i="2"/>
  <c r="BX878" i="2"/>
  <c r="CA878" i="2"/>
  <c r="BS878" i="2"/>
  <c r="CE878" i="2"/>
  <c r="BT878" i="2"/>
  <c r="BL405" i="2"/>
  <c r="BS405" i="2"/>
  <c r="BV405" i="2"/>
  <c r="BM405" i="2"/>
  <c r="BY405" i="2"/>
  <c r="BW405" i="2"/>
  <c r="BU405" i="2"/>
  <c r="CD702" i="2"/>
  <c r="BW702" i="2"/>
  <c r="BM642" i="2"/>
  <c r="CB642" i="2"/>
  <c r="BL886" i="2"/>
  <c r="BX886" i="2"/>
  <c r="BL807" i="2"/>
  <c r="CD758" i="2"/>
  <c r="BS758" i="2"/>
  <c r="BY758" i="2"/>
  <c r="CE870" i="2"/>
  <c r="CD870" i="2"/>
  <c r="BX870" i="2"/>
  <c r="BO870" i="2"/>
  <c r="BV50" i="2"/>
  <c r="CC50" i="2"/>
  <c r="BL50" i="2"/>
  <c r="BQ50" i="2"/>
  <c r="BU50" i="2"/>
  <c r="BW50" i="2"/>
  <c r="BY50" i="2"/>
  <c r="BO50" i="2"/>
  <c r="BX50" i="2"/>
  <c r="BZ50" i="2"/>
  <c r="CB50" i="2"/>
  <c r="BT50" i="2"/>
  <c r="BM50" i="2"/>
  <c r="CA50" i="2"/>
  <c r="BN50" i="2"/>
  <c r="BP50" i="2"/>
  <c r="BL36" i="2"/>
  <c r="BX36" i="2"/>
  <c r="BN36" i="2"/>
  <c r="CD36" i="2"/>
  <c r="BM36" i="2"/>
  <c r="CA36" i="2"/>
  <c r="BQ36" i="2"/>
  <c r="CB36" i="2"/>
  <c r="BO36" i="2"/>
  <c r="BP36" i="2"/>
  <c r="BZ36" i="2"/>
  <c r="BU36" i="2"/>
  <c r="BY36" i="2"/>
  <c r="BW36" i="2"/>
  <c r="BR36" i="2"/>
  <c r="BT36" i="2"/>
  <c r="BS36" i="2"/>
  <c r="BV36" i="2"/>
  <c r="CE36" i="2"/>
  <c r="BR1170" i="2"/>
  <c r="BU892" i="2"/>
  <c r="BT868" i="2"/>
  <c r="BW809" i="2"/>
  <c r="CD972" i="2"/>
  <c r="BZ1231" i="2"/>
  <c r="CE1029" i="2"/>
  <c r="CB972" i="2"/>
  <c r="BS957" i="2"/>
  <c r="CA972" i="2"/>
  <c r="BV991" i="2"/>
  <c r="CE970" i="2"/>
  <c r="CC1242" i="2"/>
  <c r="BU868" i="2"/>
  <c r="CD827" i="2"/>
  <c r="BU808" i="2"/>
  <c r="CB737" i="2"/>
  <c r="BP737" i="2"/>
  <c r="BZ710" i="2"/>
  <c r="BZ702" i="2"/>
  <c r="BW565" i="2"/>
  <c r="BO919" i="2"/>
  <c r="BS793" i="2"/>
  <c r="BL863" i="2"/>
  <c r="BO863" i="2"/>
  <c r="BU919" i="2"/>
  <c r="BN466" i="2"/>
  <c r="BO466" i="2"/>
  <c r="CE310" i="2"/>
  <c r="BP310" i="2"/>
  <c r="CB310" i="2"/>
  <c r="BN310" i="2"/>
  <c r="BM310" i="2"/>
  <c r="BY310" i="2"/>
  <c r="BR335" i="2"/>
  <c r="BP335" i="2"/>
  <c r="CB335" i="2"/>
  <c r="BQ335" i="2"/>
  <c r="BU165" i="2"/>
  <c r="CC165" i="2"/>
  <c r="CA165" i="2"/>
  <c r="BR165" i="2"/>
  <c r="BT165" i="2"/>
  <c r="BW165" i="2"/>
  <c r="BQ165" i="2"/>
  <c r="BV165" i="2"/>
  <c r="BY165" i="2"/>
  <c r="BX165" i="2"/>
  <c r="BM165" i="2"/>
  <c r="BL49" i="2"/>
  <c r="BX49" i="2"/>
  <c r="BT49" i="2"/>
  <c r="BY49" i="2"/>
  <c r="BR49" i="2"/>
  <c r="BV49" i="2"/>
  <c r="BU49" i="2"/>
  <c r="BW49" i="2"/>
  <c r="BM49" i="2"/>
  <c r="BT1029" i="2"/>
  <c r="BO1029" i="2"/>
  <c r="BV911" i="2"/>
  <c r="BU911" i="2"/>
  <c r="BM911" i="2"/>
  <c r="BN911" i="2"/>
  <c r="CC1122" i="2"/>
  <c r="BT1122" i="2"/>
  <c r="BO957" i="2"/>
  <c r="BT465" i="2"/>
  <c r="CD465" i="2"/>
  <c r="CE465" i="2"/>
  <c r="BY465" i="2"/>
  <c r="BV465" i="2"/>
  <c r="BR465" i="2"/>
  <c r="BW792" i="2"/>
  <c r="BY792" i="2"/>
  <c r="BZ792" i="2"/>
  <c r="BX792" i="2"/>
  <c r="BQ792" i="2"/>
  <c r="BL792" i="2"/>
  <c r="CC792" i="2"/>
  <c r="BR792" i="2"/>
  <c r="BP792" i="2"/>
  <c r="BM793" i="2"/>
  <c r="CB702" i="2"/>
  <c r="BO886" i="2"/>
  <c r="CC807" i="2"/>
  <c r="BY922" i="2"/>
  <c r="BT1229" i="2"/>
  <c r="CE1057" i="2"/>
  <c r="CD1077" i="2"/>
  <c r="BM1088" i="2"/>
  <c r="CA1029" i="2"/>
  <c r="CB466" i="2"/>
  <c r="BN726" i="2"/>
  <c r="CE882" i="2"/>
  <c r="BW882" i="2"/>
  <c r="BU882" i="2"/>
  <c r="CA863" i="2"/>
  <c r="BN991" i="2"/>
  <c r="BP892" i="2"/>
  <c r="BO820" i="2"/>
  <c r="BL803" i="2"/>
  <c r="BM803" i="2"/>
  <c r="CD803" i="2"/>
  <c r="BL912" i="2"/>
  <c r="BM912" i="2"/>
  <c r="BO912" i="2"/>
  <c r="BP617" i="2"/>
  <c r="CE617" i="2"/>
  <c r="BS617" i="2"/>
  <c r="BM617" i="2"/>
  <c r="BX617" i="2"/>
  <c r="CD706" i="2"/>
  <c r="BL706" i="2"/>
  <c r="BX706" i="2"/>
  <c r="BO706" i="2"/>
  <c r="CA706" i="2"/>
  <c r="CD692" i="2"/>
  <c r="BS685" i="2"/>
  <c r="BR685" i="2"/>
  <c r="BL685" i="2"/>
  <c r="BU685" i="2"/>
  <c r="BX685" i="2"/>
  <c r="BY685" i="2"/>
  <c r="BV685" i="2"/>
  <c r="BW776" i="2"/>
  <c r="BN776" i="2"/>
  <c r="BZ776" i="2"/>
  <c r="BY776" i="2"/>
  <c r="CA776" i="2"/>
  <c r="CB776" i="2"/>
  <c r="BM776" i="2"/>
  <c r="BQ776" i="2"/>
  <c r="BL776" i="2"/>
  <c r="BP776" i="2"/>
  <c r="BX776" i="2"/>
  <c r="BO776" i="2"/>
  <c r="BU758" i="2"/>
  <c r="BQ748" i="2"/>
  <c r="BY748" i="2"/>
  <c r="BO748" i="2"/>
  <c r="CC748" i="2"/>
  <c r="CA748" i="2"/>
  <c r="BU748" i="2"/>
  <c r="BM748" i="2"/>
  <c r="BS748" i="2"/>
  <c r="BL748" i="2"/>
  <c r="BP748" i="2"/>
  <c r="BX748" i="2"/>
  <c r="CB748" i="2"/>
  <c r="BY724" i="2"/>
  <c r="BX724" i="2"/>
  <c r="CA724" i="2"/>
  <c r="CD724" i="2"/>
  <c r="CC724" i="2"/>
  <c r="BU724" i="2"/>
  <c r="BS724" i="2"/>
  <c r="BO334" i="2"/>
  <c r="CA334" i="2"/>
  <c r="BX334" i="2"/>
  <c r="BZ334" i="2"/>
  <c r="BP334" i="2"/>
  <c r="BX1218" i="2"/>
  <c r="BY1199" i="2"/>
  <c r="BZ1328" i="2"/>
  <c r="BU1239" i="2"/>
  <c r="BY785" i="2"/>
  <c r="CB750" i="2"/>
  <c r="BP702" i="2"/>
  <c r="BX1065" i="2"/>
  <c r="BT832" i="2"/>
  <c r="BZ806" i="2"/>
  <c r="BY942" i="2"/>
  <c r="BM922" i="2"/>
  <c r="BV809" i="2"/>
  <c r="BU1045" i="2"/>
  <c r="BT1173" i="2"/>
  <c r="BT1081" i="2"/>
  <c r="BV1122" i="2"/>
  <c r="CE1065" i="2"/>
  <c r="BU970" i="2"/>
  <c r="BP961" i="2"/>
  <c r="BU1023" i="2"/>
  <c r="BQ1122" i="2"/>
  <c r="BP466" i="2"/>
  <c r="BR805" i="2"/>
  <c r="BU805" i="2"/>
  <c r="BZ642" i="2"/>
  <c r="BM738" i="2"/>
  <c r="BZ738" i="2"/>
  <c r="BO654" i="2"/>
  <c r="CB654" i="2"/>
  <c r="BY654" i="2"/>
  <c r="BM606" i="2"/>
  <c r="BZ606" i="2"/>
  <c r="BL878" i="2"/>
  <c r="BL862" i="2"/>
  <c r="BT862" i="2"/>
  <c r="BR820" i="2"/>
  <c r="BZ1023" i="2"/>
  <c r="BV886" i="2"/>
  <c r="CD902" i="2"/>
  <c r="BT902" i="2"/>
  <c r="BR902" i="2"/>
  <c r="BX902" i="2"/>
  <c r="BS902" i="2"/>
  <c r="CD685" i="2"/>
  <c r="BT958" i="2"/>
  <c r="CB809" i="2"/>
  <c r="CA745" i="2"/>
  <c r="BX1207" i="2"/>
  <c r="BX1236" i="2"/>
  <c r="BY809" i="2"/>
  <c r="BM785" i="2"/>
  <c r="BP750" i="2"/>
  <c r="BX1057" i="2"/>
  <c r="BX1045" i="2"/>
  <c r="CA922" i="2"/>
  <c r="CC927" i="2"/>
  <c r="BM942" i="2"/>
  <c r="CE820" i="2"/>
  <c r="BX970" i="2"/>
  <c r="BU957" i="2"/>
  <c r="BV970" i="2"/>
  <c r="BL1127" i="2"/>
  <c r="BT991" i="2"/>
  <c r="BU991" i="2"/>
  <c r="BZ1236" i="2"/>
  <c r="CE1122" i="2"/>
  <c r="CB1081" i="2"/>
  <c r="BU820" i="2"/>
  <c r="BX781" i="2"/>
  <c r="BX773" i="2"/>
  <c r="CA758" i="2"/>
  <c r="BV737" i="2"/>
  <c r="BO911" i="2"/>
  <c r="BX874" i="2"/>
  <c r="BZ911" i="2"/>
  <c r="BP808" i="2"/>
  <c r="CA892" i="2"/>
  <c r="BV662" i="2"/>
  <c r="BX662" i="2"/>
  <c r="BP662" i="2"/>
  <c r="CD617" i="2"/>
  <c r="BQ753" i="2"/>
  <c r="CE753" i="2"/>
  <c r="CC753" i="2"/>
  <c r="CA753" i="2"/>
  <c r="BS753" i="2"/>
  <c r="BU753" i="2"/>
  <c r="BV753" i="2"/>
  <c r="BR753" i="2"/>
  <c r="CD753" i="2"/>
  <c r="BT753" i="2"/>
  <c r="CD810" i="2"/>
  <c r="BS810" i="2"/>
  <c r="BR810" i="2"/>
  <c r="BO810" i="2"/>
  <c r="CE810" i="2"/>
  <c r="BV810" i="2"/>
  <c r="BX810" i="2"/>
  <c r="BU443" i="2"/>
  <c r="BL443" i="2"/>
  <c r="BX443" i="2"/>
  <c r="CD443" i="2"/>
  <c r="BQ443" i="2"/>
  <c r="BR443" i="2"/>
  <c r="BY443" i="2"/>
  <c r="BS443" i="2"/>
  <c r="CE443" i="2"/>
  <c r="BL1236" i="2"/>
  <c r="BL1045" i="2"/>
  <c r="BO922" i="2"/>
  <c r="BQ927" i="2"/>
  <c r="BS820" i="2"/>
  <c r="BL970" i="2"/>
  <c r="BZ1167" i="2"/>
  <c r="BU1122" i="2"/>
  <c r="BM1095" i="2"/>
  <c r="BT1095" i="2"/>
  <c r="BR1045" i="2"/>
  <c r="CD1029" i="2"/>
  <c r="BS1122" i="2"/>
  <c r="CB1029" i="2"/>
  <c r="BP642" i="2"/>
  <c r="BL781" i="2"/>
  <c r="BL773" i="2"/>
  <c r="BO758" i="2"/>
  <c r="BR874" i="2"/>
  <c r="BL874" i="2"/>
  <c r="BW978" i="2"/>
  <c r="BV922" i="2"/>
  <c r="BM827" i="2"/>
  <c r="BU886" i="2"/>
  <c r="BW842" i="2"/>
  <c r="BT842" i="2"/>
  <c r="BS842" i="2"/>
  <c r="BU559" i="2"/>
  <c r="BO559" i="2"/>
  <c r="CA559" i="2"/>
  <c r="BR559" i="2"/>
  <c r="CD559" i="2"/>
  <c r="CC559" i="2"/>
  <c r="CE559" i="2"/>
  <c r="CB559" i="2"/>
  <c r="BL730" i="2"/>
  <c r="BM730" i="2"/>
  <c r="BZ730" i="2"/>
  <c r="CD730" i="2"/>
  <c r="BP745" i="2"/>
  <c r="BU745" i="2"/>
  <c r="CD745" i="2"/>
  <c r="CA752" i="2"/>
  <c r="BQ752" i="2"/>
  <c r="CD752" i="2"/>
  <c r="BO752" i="2"/>
  <c r="CC752" i="2"/>
  <c r="BM752" i="2"/>
  <c r="BU752" i="2"/>
  <c r="BR752" i="2"/>
  <c r="BR617" i="2"/>
  <c r="BT1039" i="2"/>
  <c r="BW1039" i="2"/>
  <c r="BT892" i="2"/>
  <c r="BW793" i="2"/>
  <c r="BW785" i="2"/>
  <c r="BV957" i="2"/>
  <c r="CE928" i="2"/>
  <c r="CE832" i="2"/>
  <c r="CE1037" i="2"/>
  <c r="BR1029" i="2"/>
  <c r="BP1029" i="2"/>
  <c r="CA801" i="2"/>
  <c r="BP801" i="2"/>
  <c r="CE749" i="2"/>
  <c r="CA749" i="2"/>
  <c r="BO630" i="2"/>
  <c r="BR630" i="2"/>
  <c r="BV870" i="2"/>
  <c r="BU878" i="2"/>
  <c r="BS882" i="2"/>
  <c r="CD878" i="2"/>
  <c r="BL840" i="2"/>
  <c r="BR840" i="2"/>
  <c r="BP840" i="2"/>
  <c r="BL537" i="2"/>
  <c r="BW537" i="2"/>
  <c r="BV706" i="2"/>
  <c r="BM792" i="2"/>
  <c r="BW804" i="2"/>
  <c r="BY804" i="2"/>
  <c r="BN804" i="2"/>
  <c r="BM804" i="2"/>
  <c r="BO804" i="2"/>
  <c r="BQ804" i="2"/>
  <c r="BR804" i="2"/>
  <c r="CD804" i="2"/>
  <c r="BR818" i="2"/>
  <c r="BW818" i="2"/>
  <c r="BL701" i="2"/>
  <c r="CE701" i="2"/>
  <c r="BN534" i="2"/>
  <c r="BT534" i="2"/>
  <c r="BV534" i="2"/>
  <c r="BU689" i="2"/>
  <c r="CC682" i="2"/>
  <c r="BV682" i="2"/>
  <c r="BT787" i="2"/>
  <c r="BV787" i="2"/>
  <c r="BN787" i="2"/>
  <c r="BV782" i="2"/>
  <c r="BV714" i="2"/>
  <c r="BS701" i="2"/>
  <c r="BS741" i="2"/>
  <c r="BT741" i="2"/>
  <c r="BP741" i="2"/>
  <c r="CB701" i="2"/>
  <c r="CD782" i="2"/>
  <c r="BR453" i="2"/>
  <c r="BU453" i="2"/>
  <c r="BT515" i="2"/>
  <c r="BR515" i="2"/>
  <c r="BV515" i="2"/>
  <c r="BL515" i="2"/>
  <c r="BZ515" i="2"/>
  <c r="BX515" i="2"/>
  <c r="BT564" i="2"/>
  <c r="BM564" i="2"/>
  <c r="CD920" i="2"/>
  <c r="BV914" i="2"/>
  <c r="BO844" i="2"/>
  <c r="CE818" i="2"/>
  <c r="BS629" i="2"/>
  <c r="CA629" i="2"/>
  <c r="CB529" i="2"/>
  <c r="BP529" i="2"/>
  <c r="BW529" i="2"/>
  <c r="BZ454" i="2"/>
  <c r="BS713" i="2"/>
  <c r="CA620" i="2"/>
  <c r="BO620" i="2"/>
  <c r="BQ620" i="2"/>
  <c r="CE718" i="2"/>
  <c r="BR782" i="2"/>
  <c r="BV322" i="2"/>
  <c r="BX322" i="2"/>
  <c r="BO561" i="2"/>
  <c r="BS561" i="2"/>
  <c r="CE561" i="2"/>
  <c r="BW744" i="2"/>
  <c r="BX744" i="2"/>
  <c r="BP744" i="2"/>
  <c r="BV407" i="2"/>
  <c r="BL407" i="2"/>
  <c r="BZ407" i="2"/>
  <c r="BP407" i="2"/>
  <c r="CB407" i="2"/>
  <c r="BN323" i="2"/>
  <c r="BQ323" i="2"/>
  <c r="BO323" i="2"/>
  <c r="CB323" i="2"/>
  <c r="CA818" i="2"/>
  <c r="BW653" i="2"/>
  <c r="CD690" i="2"/>
  <c r="BT690" i="2"/>
  <c r="BX914" i="2"/>
  <c r="BQ960" i="2"/>
  <c r="BV866" i="2"/>
  <c r="BX787" i="2"/>
  <c r="BM956" i="2"/>
  <c r="BX960" i="2"/>
  <c r="BX713" i="2"/>
  <c r="CD623" i="2"/>
  <c r="BO540" i="2"/>
  <c r="BR540" i="2"/>
  <c r="BN510" i="2"/>
  <c r="BV553" i="2"/>
  <c r="BR478" i="2"/>
  <c r="BO478" i="2"/>
  <c r="CC478" i="2"/>
  <c r="BL478" i="2"/>
  <c r="BX478" i="2"/>
  <c r="BY454" i="2"/>
  <c r="CD728" i="2"/>
  <c r="BX718" i="2"/>
  <c r="BQ716" i="2"/>
  <c r="CE725" i="2"/>
  <c r="CD741" i="2"/>
  <c r="CA728" i="2"/>
  <c r="CA716" i="2"/>
  <c r="BO704" i="2"/>
  <c r="BR689" i="2"/>
  <c r="BW760" i="2"/>
  <c r="BN760" i="2"/>
  <c r="BZ760" i="2"/>
  <c r="BR722" i="2"/>
  <c r="CA701" i="2"/>
  <c r="CD536" i="2"/>
  <c r="BN535" i="2"/>
  <c r="BM535" i="2"/>
  <c r="BQ645" i="2"/>
  <c r="BR645" i="2"/>
  <c r="CB525" i="2"/>
  <c r="BO688" i="2"/>
  <c r="BL688" i="2"/>
  <c r="BY688" i="2"/>
  <c r="BX688" i="2"/>
  <c r="BQ688" i="2"/>
  <c r="CA346" i="2"/>
  <c r="BL37" i="2"/>
  <c r="BX37" i="2"/>
  <c r="CC321" i="2"/>
  <c r="BT321" i="2"/>
  <c r="BQ321" i="2"/>
  <c r="CD321" i="2"/>
  <c r="BL321" i="2"/>
  <c r="BR321" i="2"/>
  <c r="BU321" i="2"/>
  <c r="CE321" i="2"/>
  <c r="BX321" i="2"/>
  <c r="BW321" i="2"/>
  <c r="CC170" i="2"/>
  <c r="CA170" i="2"/>
  <c r="BU170" i="2"/>
  <c r="BO170" i="2"/>
  <c r="BN170" i="2"/>
  <c r="BM170" i="2"/>
  <c r="BY170" i="2"/>
  <c r="BZ221" i="2"/>
  <c r="CE221" i="2"/>
  <c r="BO221" i="2"/>
  <c r="CA221" i="2"/>
  <c r="BP221" i="2"/>
  <c r="CB221" i="2"/>
  <c r="BR221" i="2"/>
  <c r="BT221" i="2"/>
  <c r="CC221" i="2"/>
  <c r="BQ221" i="2"/>
  <c r="BM221" i="2"/>
  <c r="BU221" i="2"/>
  <c r="BW221" i="2"/>
  <c r="BS221" i="2"/>
  <c r="BV221" i="2"/>
  <c r="BL221" i="2"/>
  <c r="BV573" i="2"/>
  <c r="BM490" i="2"/>
  <c r="BU782" i="2"/>
  <c r="BT782" i="2"/>
  <c r="BS782" i="2"/>
  <c r="BV742" i="2"/>
  <c r="BR741" i="2"/>
  <c r="BO716" i="2"/>
  <c r="CD629" i="2"/>
  <c r="CE782" i="2"/>
  <c r="BL796" i="2"/>
  <c r="BQ796" i="2"/>
  <c r="CA741" i="2"/>
  <c r="CA478" i="2"/>
  <c r="BV345" i="2"/>
  <c r="BX534" i="2"/>
  <c r="BQ649" i="2"/>
  <c r="CB649" i="2"/>
  <c r="BU649" i="2"/>
  <c r="CA649" i="2"/>
  <c r="CD649" i="2"/>
  <c r="BS649" i="2"/>
  <c r="BP649" i="2"/>
  <c r="CC620" i="2"/>
  <c r="BS473" i="2"/>
  <c r="BX463" i="2"/>
  <c r="BM463" i="2"/>
  <c r="BO463" i="2"/>
  <c r="BR463" i="2"/>
  <c r="BY463" i="2"/>
  <c r="CA463" i="2"/>
  <c r="CD463" i="2"/>
  <c r="BX357" i="2"/>
  <c r="BN363" i="2"/>
  <c r="BX347" i="2"/>
  <c r="CA347" i="2"/>
  <c r="CB347" i="2"/>
  <c r="BR347" i="2"/>
  <c r="BP347" i="2"/>
  <c r="BV439" i="2"/>
  <c r="BN439" i="2"/>
  <c r="BR439" i="2"/>
  <c r="BM439" i="2"/>
  <c r="BY439" i="2"/>
  <c r="BZ439" i="2"/>
  <c r="BL439" i="2"/>
  <c r="BM336" i="2"/>
  <c r="BO336" i="2"/>
  <c r="BU336" i="2"/>
  <c r="CA336" i="2"/>
  <c r="BP336" i="2"/>
  <c r="BY336" i="2"/>
  <c r="BS336" i="2"/>
  <c r="BN336" i="2"/>
  <c r="CB336" i="2"/>
  <c r="BR336" i="2"/>
  <c r="CC336" i="2"/>
  <c r="BO713" i="2"/>
  <c r="CE713" i="2"/>
  <c r="BT623" i="2"/>
  <c r="BM623" i="2"/>
  <c r="BO623" i="2"/>
  <c r="BU623" i="2"/>
  <c r="BL454" i="2"/>
  <c r="BW454" i="2"/>
  <c r="BV454" i="2"/>
  <c r="BO740" i="2"/>
  <c r="CA740" i="2"/>
  <c r="BP740" i="2"/>
  <c r="CD701" i="2"/>
  <c r="BR629" i="2"/>
  <c r="BP477" i="2"/>
  <c r="CE477" i="2"/>
  <c r="CD477" i="2"/>
  <c r="BL477" i="2"/>
  <c r="BS477" i="2"/>
  <c r="BX477" i="2"/>
  <c r="BO536" i="2"/>
  <c r="BY536" i="2"/>
  <c r="BP536" i="2"/>
  <c r="BQ536" i="2"/>
  <c r="CC536" i="2"/>
  <c r="BR477" i="2"/>
  <c r="BR525" i="2"/>
  <c r="CD525" i="2"/>
  <c r="BS525" i="2"/>
  <c r="CE525" i="2"/>
  <c r="BW363" i="2"/>
  <c r="BO363" i="2"/>
  <c r="CA363" i="2"/>
  <c r="CD363" i="2"/>
  <c r="CB363" i="2"/>
  <c r="BZ363" i="2"/>
  <c r="BM363" i="2"/>
  <c r="BY7" i="2"/>
  <c r="BR7" i="2"/>
  <c r="CE7" i="2"/>
  <c r="CB7" i="2"/>
  <c r="CA7" i="2"/>
  <c r="BP7" i="2"/>
  <c r="BS7" i="2"/>
  <c r="CC7" i="2"/>
  <c r="BT7" i="2"/>
  <c r="BL7" i="2"/>
  <c r="CD7" i="2"/>
  <c r="BU7" i="2"/>
  <c r="BX7" i="2"/>
  <c r="BQ7" i="2"/>
  <c r="BW7" i="2"/>
  <c r="CA534" i="2"/>
  <c r="CD570" i="2"/>
  <c r="BU570" i="2"/>
  <c r="BU653" i="2"/>
  <c r="BT709" i="2"/>
  <c r="BR709" i="2"/>
  <c r="CB740" i="2"/>
  <c r="BV699" i="2"/>
  <c r="BX699" i="2"/>
  <c r="BL615" i="2"/>
  <c r="BN615" i="2"/>
  <c r="BM615" i="2"/>
  <c r="BR729" i="2"/>
  <c r="BT729" i="2"/>
  <c r="BU521" i="2"/>
  <c r="BT521" i="2"/>
  <c r="BP521" i="2"/>
  <c r="CB521" i="2"/>
  <c r="BU525" i="2"/>
  <c r="BS521" i="2"/>
  <c r="BW768" i="2"/>
  <c r="BL768" i="2"/>
  <c r="BQ768" i="2"/>
  <c r="BZ768" i="2"/>
  <c r="BY768" i="2"/>
  <c r="CA768" i="2"/>
  <c r="BL369" i="2"/>
  <c r="BT369" i="2"/>
  <c r="BU369" i="2"/>
  <c r="BV369" i="2"/>
  <c r="CD357" i="2"/>
  <c r="BS357" i="2"/>
  <c r="CE357" i="2"/>
  <c r="BT357" i="2"/>
  <c r="CB357" i="2"/>
  <c r="BV357" i="2"/>
  <c r="BL97" i="2"/>
  <c r="BY97" i="2"/>
  <c r="BT525" i="2"/>
  <c r="CD499" i="2"/>
  <c r="BO499" i="2"/>
  <c r="CA499" i="2"/>
  <c r="BR499" i="2"/>
  <c r="BL479" i="2"/>
  <c r="BV479" i="2"/>
  <c r="BX479" i="2"/>
  <c r="BY515" i="2"/>
  <c r="BV375" i="2"/>
  <c r="BZ375" i="2"/>
  <c r="BO375" i="2"/>
  <c r="CA375" i="2"/>
  <c r="BM375" i="2"/>
  <c r="BY375" i="2"/>
  <c r="BP375" i="2"/>
  <c r="BR375" i="2"/>
  <c r="CD375" i="2"/>
  <c r="CC623" i="2"/>
  <c r="BW553" i="2"/>
  <c r="BR828" i="2"/>
  <c r="BL818" i="2"/>
  <c r="CC980" i="2"/>
  <c r="CC920" i="2"/>
  <c r="BP920" i="2"/>
  <c r="BP844" i="2"/>
  <c r="BR611" i="2"/>
  <c r="BL569" i="2"/>
  <c r="BM534" i="2"/>
  <c r="BU770" i="2"/>
  <c r="CD770" i="2"/>
  <c r="BX722" i="2"/>
  <c r="BO715" i="2"/>
  <c r="BT650" i="2"/>
  <c r="CD650" i="2"/>
  <c r="BV650" i="2"/>
  <c r="BW650" i="2"/>
  <c r="BR650" i="2"/>
  <c r="BT751" i="2"/>
  <c r="BW751" i="2"/>
  <c r="BM751" i="2"/>
  <c r="BN679" i="2"/>
  <c r="BX679" i="2"/>
  <c r="BM679" i="2"/>
  <c r="BY787" i="2"/>
  <c r="BU778" i="2"/>
  <c r="BW764" i="2"/>
  <c r="CB764" i="2"/>
  <c r="BO764" i="2"/>
  <c r="BL764" i="2"/>
  <c r="BL623" i="2"/>
  <c r="CB777" i="2"/>
  <c r="BO777" i="2"/>
  <c r="BU787" i="2"/>
  <c r="BX453" i="2"/>
  <c r="BZ196" i="2"/>
  <c r="BV196" i="2"/>
  <c r="BN607" i="2"/>
  <c r="BZ607" i="2"/>
  <c r="CA607" i="2"/>
  <c r="BN523" i="2"/>
  <c r="BO523" i="2"/>
  <c r="BZ523" i="2"/>
  <c r="CA523" i="2"/>
  <c r="BR523" i="2"/>
  <c r="BV523" i="2"/>
  <c r="BW498" i="2"/>
  <c r="BT477" i="2"/>
  <c r="BM500" i="2"/>
  <c r="BR500" i="2"/>
  <c r="BY500" i="2"/>
  <c r="CA500" i="2"/>
  <c r="BQ500" i="2"/>
  <c r="CC500" i="2"/>
  <c r="BZ764" i="2"/>
  <c r="BP681" i="2"/>
  <c r="CB681" i="2"/>
  <c r="BO681" i="2"/>
  <c r="CD818" i="2"/>
  <c r="BV611" i="2"/>
  <c r="BL611" i="2"/>
  <c r="BN569" i="2"/>
  <c r="BQ569" i="2"/>
  <c r="CC569" i="2"/>
  <c r="BZ569" i="2"/>
  <c r="CE569" i="2"/>
  <c r="BX553" i="2"/>
  <c r="CB547" i="2"/>
  <c r="BV529" i="2"/>
  <c r="BM510" i="2"/>
  <c r="BX778" i="2"/>
  <c r="BX682" i="2"/>
  <c r="BZ787" i="2"/>
  <c r="BT689" i="2"/>
  <c r="BM787" i="2"/>
  <c r="BS689" i="2"/>
  <c r="CB741" i="2"/>
  <c r="BX784" i="2"/>
  <c r="BP784" i="2"/>
  <c r="BL453" i="2"/>
  <c r="BU601" i="2"/>
  <c r="BT569" i="2"/>
  <c r="CD521" i="2"/>
  <c r="BL499" i="2"/>
  <c r="BY756" i="2"/>
  <c r="BN756" i="2"/>
  <c r="BO756" i="2"/>
  <c r="BQ756" i="2"/>
  <c r="BO633" i="2"/>
  <c r="CA633" i="2"/>
  <c r="BP633" i="2"/>
  <c r="CB633" i="2"/>
  <c r="CD633" i="2"/>
  <c r="BS633" i="2"/>
  <c r="BO677" i="2"/>
  <c r="CA561" i="2"/>
  <c r="BO407" i="2"/>
  <c r="BT327" i="2"/>
  <c r="BY327" i="2"/>
  <c r="BO327" i="2"/>
  <c r="CD327" i="2"/>
  <c r="CA327" i="2"/>
  <c r="CB327" i="2"/>
  <c r="BN327" i="2"/>
  <c r="BM327" i="2"/>
  <c r="BZ327" i="2"/>
  <c r="BW672" i="2"/>
  <c r="BL672" i="2"/>
  <c r="BX672" i="2"/>
  <c r="BM672" i="2"/>
  <c r="BR672" i="2"/>
  <c r="BY672" i="2"/>
  <c r="BM358" i="2"/>
  <c r="BS358" i="2"/>
  <c r="CB548" i="2"/>
  <c r="BV502" i="2"/>
  <c r="BU502" i="2"/>
  <c r="BP577" i="2"/>
  <c r="BN395" i="2"/>
  <c r="BZ395" i="2"/>
  <c r="BW339" i="2"/>
  <c r="BU339" i="2"/>
  <c r="BL339" i="2"/>
  <c r="BV423" i="2"/>
  <c r="BL423" i="2"/>
  <c r="BN423" i="2"/>
  <c r="BU403" i="2"/>
  <c r="BZ403" i="2"/>
  <c r="CA29" i="2"/>
  <c r="BL29" i="2"/>
  <c r="CE29" i="2"/>
  <c r="BP29" i="2"/>
  <c r="BU29" i="2"/>
  <c r="CC29" i="2"/>
  <c r="BR29" i="2"/>
  <c r="BS29" i="2"/>
  <c r="BN408" i="2"/>
  <c r="BZ408" i="2"/>
  <c r="BM408" i="2"/>
  <c r="BY408" i="2"/>
  <c r="BQ408" i="2"/>
  <c r="BW408" i="2"/>
  <c r="BX408" i="2"/>
  <c r="BY763" i="2"/>
  <c r="BX619" i="2"/>
  <c r="CA563" i="2"/>
  <c r="BP548" i="2"/>
  <c r="BL539" i="2"/>
  <c r="BV527" i="2"/>
  <c r="CA621" i="2"/>
  <c r="BO22" i="2"/>
  <c r="BV105" i="2"/>
  <c r="BX54" i="2"/>
  <c r="BO54" i="2"/>
  <c r="BT425" i="2"/>
  <c r="BR425" i="2"/>
  <c r="BT351" i="2"/>
  <c r="BM351" i="2"/>
  <c r="BV351" i="2"/>
  <c r="BW351" i="2"/>
  <c r="BV379" i="2"/>
  <c r="BL379" i="2"/>
  <c r="BO94" i="2"/>
  <c r="BU19" i="2"/>
  <c r="BS19" i="2"/>
  <c r="BM19" i="2"/>
  <c r="CE19" i="2"/>
  <c r="BR19" i="2"/>
  <c r="BW19" i="2"/>
  <c r="BX19" i="2"/>
  <c r="BZ19" i="2"/>
  <c r="BO19" i="2"/>
  <c r="BO167" i="2"/>
  <c r="CA167" i="2"/>
  <c r="BN167" i="2"/>
  <c r="BU167" i="2"/>
  <c r="BX167" i="2"/>
  <c r="BL167" i="2"/>
  <c r="BY167" i="2"/>
  <c r="BW167" i="2"/>
  <c r="BW763" i="2"/>
  <c r="BS502" i="2"/>
  <c r="CA177" i="2"/>
  <c r="BU177" i="2"/>
  <c r="BL77" i="2"/>
  <c r="BX77" i="2"/>
  <c r="BV77" i="2"/>
  <c r="BN403" i="2"/>
  <c r="BW387" i="2"/>
  <c r="BX387" i="2"/>
  <c r="BT387" i="2"/>
  <c r="BM403" i="2"/>
  <c r="CE361" i="2"/>
  <c r="BM315" i="2"/>
  <c r="BV142" i="2"/>
  <c r="BW504" i="2"/>
  <c r="BN504" i="2"/>
  <c r="BZ504" i="2"/>
  <c r="BU113" i="2"/>
  <c r="CD113" i="2"/>
  <c r="BV763" i="2"/>
  <c r="BO527" i="2"/>
  <c r="BO491" i="2"/>
  <c r="BN563" i="2"/>
  <c r="BN527" i="2"/>
  <c r="BN459" i="2"/>
  <c r="BV459" i="2"/>
  <c r="BX527" i="2"/>
  <c r="CB693" i="2"/>
  <c r="BV563" i="2"/>
  <c r="BR339" i="2"/>
  <c r="BL213" i="2"/>
  <c r="CE213" i="2"/>
  <c r="BO190" i="2"/>
  <c r="CA94" i="2"/>
  <c r="BV177" i="2"/>
  <c r="BX370" i="2"/>
  <c r="BZ371" i="2"/>
  <c r="BU447" i="2"/>
  <c r="BZ447" i="2"/>
  <c r="BV447" i="2"/>
  <c r="BV451" i="2"/>
  <c r="BL91" i="2"/>
  <c r="BM91" i="2"/>
  <c r="BZ91" i="2"/>
  <c r="BO91" i="2"/>
  <c r="CD91" i="2"/>
  <c r="BT29" i="2"/>
  <c r="BT83" i="2"/>
  <c r="BO83" i="2"/>
  <c r="BX83" i="2"/>
  <c r="CA83" i="2"/>
  <c r="BR83" i="2"/>
  <c r="BM167" i="2"/>
  <c r="BV73" i="2"/>
  <c r="BW358" i="2"/>
  <c r="BL371" i="2"/>
  <c r="BN249" i="2"/>
  <c r="BS249" i="2"/>
  <c r="BT249" i="2"/>
  <c r="BO249" i="2"/>
  <c r="BL255" i="2"/>
  <c r="BR255" i="2"/>
  <c r="BM255" i="2"/>
  <c r="CA255" i="2"/>
  <c r="BQ136" i="2"/>
  <c r="BP136" i="2"/>
  <c r="CB136" i="2"/>
  <c r="BZ136" i="2"/>
  <c r="BL502" i="2"/>
  <c r="CC548" i="2"/>
  <c r="BV491" i="2"/>
  <c r="BU491" i="2"/>
  <c r="BM563" i="2"/>
  <c r="BL105" i="2"/>
  <c r="BL73" i="2"/>
  <c r="BN22" i="2"/>
  <c r="BM58" i="2"/>
  <c r="BP203" i="2"/>
  <c r="BM203" i="2"/>
  <c r="BM142" i="2"/>
  <c r="BN419" i="2"/>
  <c r="BV419" i="2"/>
  <c r="BP353" i="2"/>
  <c r="BR353" i="2"/>
  <c r="BT353" i="2"/>
  <c r="BY395" i="2"/>
  <c r="BU427" i="2"/>
  <c r="BV427" i="2"/>
  <c r="BX391" i="2"/>
  <c r="BM391" i="2"/>
  <c r="BW416" i="2"/>
  <c r="BM416" i="2"/>
  <c r="BY416" i="2"/>
  <c r="CC134" i="2"/>
  <c r="CD134" i="2"/>
  <c r="BR134" i="2"/>
  <c r="BV134" i="2"/>
  <c r="BW134" i="2"/>
  <c r="BX134" i="2"/>
  <c r="BT134" i="2"/>
  <c r="BS134" i="2"/>
  <c r="BU134" i="2"/>
  <c r="BL134" i="2"/>
  <c r="BX563" i="2"/>
  <c r="CD670" i="2"/>
  <c r="BP105" i="2"/>
  <c r="BT105" i="2"/>
  <c r="BY58" i="2"/>
  <c r="BY46" i="2"/>
  <c r="CA395" i="2"/>
  <c r="BT315" i="2"/>
  <c r="BZ315" i="2"/>
  <c r="BL315" i="2"/>
  <c r="BX315" i="2"/>
  <c r="BY315" i="2"/>
  <c r="BL387" i="2"/>
  <c r="BX339" i="2"/>
  <c r="BT358" i="2"/>
  <c r="BM79" i="2"/>
  <c r="BW79" i="2"/>
  <c r="CD79" i="2"/>
  <c r="BL79" i="2"/>
  <c r="BN79" i="2"/>
  <c r="BM76" i="2"/>
  <c r="BZ76" i="2"/>
  <c r="BP76" i="2"/>
  <c r="BN304" i="2"/>
  <c r="BU304" i="2"/>
  <c r="BO304" i="2"/>
  <c r="BQ304" i="2"/>
  <c r="CA304" i="2"/>
  <c r="BY304" i="2"/>
  <c r="BV167" i="2"/>
  <c r="BZ33" i="2"/>
  <c r="CE33" i="2"/>
  <c r="CD33" i="2"/>
  <c r="BO33" i="2"/>
  <c r="BL33" i="2"/>
  <c r="BS33" i="2"/>
  <c r="BP33" i="2"/>
  <c r="CC33" i="2"/>
  <c r="BN33" i="2"/>
  <c r="BR33" i="2"/>
  <c r="BM22" i="2"/>
  <c r="BL22" i="2"/>
  <c r="CB22" i="2"/>
  <c r="BO395" i="2"/>
  <c r="BN431" i="2"/>
  <c r="BZ431" i="2"/>
  <c r="BV431" i="2"/>
  <c r="BZ339" i="2"/>
  <c r="BV391" i="2"/>
  <c r="BP293" i="2"/>
  <c r="BT293" i="2"/>
  <c r="BL293" i="2"/>
  <c r="BR293" i="2"/>
  <c r="CD293" i="2"/>
  <c r="BO293" i="2"/>
  <c r="CC293" i="2"/>
  <c r="BQ293" i="2"/>
  <c r="BL31" i="2"/>
  <c r="BX31" i="2"/>
  <c r="BZ31" i="2"/>
  <c r="BT31" i="2"/>
  <c r="BR31" i="2"/>
  <c r="BM31" i="2"/>
  <c r="CD31" i="2"/>
  <c r="BO31" i="2"/>
  <c r="CA31" i="2"/>
  <c r="BW31" i="2"/>
  <c r="BN31" i="2"/>
  <c r="BL24" i="2"/>
  <c r="BP24" i="2"/>
  <c r="CB24" i="2"/>
  <c r="BR24" i="2"/>
  <c r="BX24" i="2"/>
  <c r="CD24" i="2"/>
  <c r="CA24" i="2"/>
  <c r="BQ24" i="2"/>
  <c r="BU24" i="2"/>
  <c r="CD451" i="2"/>
  <c r="BY430" i="2"/>
  <c r="BY358" i="2"/>
  <c r="BV302" i="2"/>
  <c r="CA302" i="2"/>
  <c r="BM262" i="2"/>
  <c r="CA262" i="2"/>
  <c r="BR548" i="2"/>
  <c r="BT577" i="2"/>
  <c r="BM527" i="2"/>
  <c r="BR517" i="2"/>
  <c r="BL503" i="2"/>
  <c r="CB577" i="2"/>
  <c r="CA142" i="2"/>
  <c r="BQ25" i="2"/>
  <c r="BU25" i="2"/>
  <c r="BT86" i="2"/>
  <c r="BL86" i="2"/>
  <c r="BZ427" i="2"/>
  <c r="BZ351" i="2"/>
  <c r="BN339" i="2"/>
  <c r="BY371" i="2"/>
  <c r="BX423" i="2"/>
  <c r="BX403" i="2"/>
  <c r="BL367" i="2"/>
  <c r="BV367" i="2"/>
  <c r="BV387" i="2"/>
  <c r="BL206" i="2"/>
  <c r="BW227" i="2"/>
  <c r="BL227" i="2"/>
  <c r="BN227" i="2"/>
  <c r="BX227" i="2"/>
  <c r="BZ227" i="2"/>
  <c r="BR227" i="2"/>
  <c r="CA227" i="2"/>
  <c r="BO227" i="2"/>
  <c r="CC182" i="2"/>
  <c r="BU182" i="2"/>
  <c r="BV182" i="2"/>
  <c r="BW182" i="2"/>
  <c r="BS182" i="2"/>
  <c r="BR182" i="2"/>
  <c r="CE182" i="2"/>
  <c r="BX182" i="2"/>
  <c r="BN29" i="2"/>
  <c r="BL408" i="2"/>
  <c r="BW720" i="2"/>
  <c r="BR95" i="2"/>
  <c r="BS13" i="2"/>
  <c r="BX95" i="2"/>
  <c r="CB81" i="2"/>
  <c r="BR28" i="2"/>
  <c r="CC68" i="2"/>
  <c r="BZ28" i="2"/>
  <c r="BV146" i="2"/>
  <c r="BZ372" i="2"/>
  <c r="BP225" i="2"/>
  <c r="BM200" i="2"/>
  <c r="BU171" i="2"/>
  <c r="BW200" i="2"/>
  <c r="BW508" i="2"/>
  <c r="BN576" i="2"/>
  <c r="CD200" i="2"/>
  <c r="BQ313" i="2"/>
  <c r="CD28" i="2"/>
  <c r="BZ103" i="2"/>
  <c r="BO68" i="2"/>
  <c r="BP69" i="2"/>
  <c r="BZ239" i="2"/>
  <c r="CB68" i="2"/>
  <c r="BN372" i="2"/>
  <c r="CA200" i="2"/>
  <c r="BY256" i="2"/>
  <c r="CC117" i="2"/>
  <c r="BX124" i="2"/>
  <c r="BX372" i="2"/>
  <c r="BN125" i="2"/>
  <c r="BX60" i="2"/>
  <c r="BX384" i="2"/>
  <c r="CD343" i="2"/>
  <c r="CC309" i="2"/>
  <c r="BQ13" i="2"/>
  <c r="CC28" i="2"/>
  <c r="CB200" i="2"/>
  <c r="BO200" i="2"/>
  <c r="BL95" i="2"/>
  <c r="BW179" i="2"/>
  <c r="BM68" i="2"/>
  <c r="BZ444" i="2"/>
  <c r="BW283" i="2"/>
  <c r="BY124" i="2"/>
  <c r="CE122" i="2"/>
  <c r="CD13" i="2"/>
  <c r="CA377" i="2"/>
  <c r="BX368" i="2"/>
  <c r="BR343" i="2"/>
  <c r="CD263" i="2"/>
  <c r="BL194" i="2"/>
  <c r="BW331" i="2"/>
  <c r="BN12" i="2"/>
  <c r="BQ68" i="2"/>
  <c r="CB124" i="2"/>
  <c r="BP200" i="2"/>
  <c r="BP101" i="2"/>
  <c r="BY16" i="2"/>
  <c r="BW16" i="2"/>
  <c r="BW372" i="2"/>
  <c r="BX328" i="2"/>
  <c r="BT267" i="2"/>
  <c r="BN283" i="2"/>
  <c r="BZ636" i="2"/>
  <c r="CB377" i="2"/>
  <c r="BR263" i="2"/>
  <c r="BX13" i="2"/>
  <c r="BU117" i="2"/>
  <c r="BU69" i="2"/>
  <c r="BZ143" i="2"/>
  <c r="BO28" i="2"/>
  <c r="BT122" i="2"/>
  <c r="BQ101" i="2"/>
  <c r="BQ256" i="2"/>
  <c r="BZ219" i="2"/>
  <c r="BN63" i="2"/>
  <c r="BV122" i="2"/>
  <c r="CC145" i="2"/>
  <c r="BX239" i="2"/>
  <c r="BX219" i="2"/>
  <c r="BL195" i="2"/>
  <c r="CA68" i="2"/>
  <c r="BW291" i="2"/>
  <c r="BW95" i="2"/>
  <c r="BZ508" i="2"/>
  <c r="BW239" i="2"/>
  <c r="BV159" i="2"/>
  <c r="BR124" i="2"/>
  <c r="BW368" i="2"/>
  <c r="BZ333" i="2"/>
  <c r="BN197" i="2"/>
  <c r="BZ343" i="2"/>
  <c r="CA424" i="2"/>
  <c r="BZ696" i="2"/>
  <c r="BN636" i="2"/>
  <c r="BM432" i="2"/>
  <c r="BL13" i="2"/>
  <c r="BR112" i="2"/>
  <c r="BZ12" i="2"/>
  <c r="BM95" i="2"/>
  <c r="BM124" i="2"/>
  <c r="CE69" i="2"/>
  <c r="CD45" i="2"/>
  <c r="BW275" i="2"/>
  <c r="BZ231" i="2"/>
  <c r="BN219" i="2"/>
  <c r="BW267" i="2"/>
  <c r="BL239" i="2"/>
  <c r="BL219" i="2"/>
  <c r="BR57" i="2"/>
  <c r="BN508" i="2"/>
  <c r="BZ424" i="2"/>
  <c r="BV219" i="2"/>
  <c r="BL464" i="2"/>
  <c r="BO119" i="2"/>
  <c r="BZ328" i="2"/>
  <c r="BL28" i="2"/>
  <c r="BU135" i="2"/>
  <c r="BS38" i="2"/>
  <c r="CA185" i="2"/>
  <c r="BZ185" i="2"/>
  <c r="BN696" i="2"/>
  <c r="BP12" i="2"/>
  <c r="CA95" i="2"/>
  <c r="BN103" i="2"/>
  <c r="BW55" i="2"/>
  <c r="BZ215" i="2"/>
  <c r="BZ55" i="2"/>
  <c r="BS117" i="2"/>
  <c r="BR89" i="2"/>
  <c r="BN68" i="2"/>
  <c r="BN424" i="2"/>
  <c r="BV275" i="2"/>
  <c r="BV243" i="2"/>
  <c r="BV179" i="2"/>
  <c r="BZ159" i="2"/>
  <c r="BT219" i="2"/>
  <c r="CA17" i="2"/>
  <c r="BY48" i="2"/>
  <c r="BQ110" i="2"/>
  <c r="BU275" i="2"/>
  <c r="BO263" i="2"/>
  <c r="BV95" i="2"/>
  <c r="BQ201" i="2"/>
  <c r="BP28" i="2"/>
  <c r="BW63" i="2"/>
  <c r="BX215" i="2"/>
  <c r="BZ119" i="2"/>
  <c r="CB28" i="2"/>
  <c r="BO56" i="2"/>
  <c r="BT10" i="2"/>
  <c r="BZ53" i="2"/>
  <c r="CA343" i="2"/>
  <c r="CA432" i="2"/>
  <c r="BO352" i="2"/>
  <c r="BR313" i="2"/>
  <c r="BY9" i="2"/>
  <c r="CD331" i="2"/>
  <c r="BR291" i="2"/>
  <c r="BR71" i="2"/>
  <c r="BO63" i="2"/>
  <c r="BS89" i="2"/>
  <c r="BZ68" i="2"/>
  <c r="BO55" i="2"/>
  <c r="BW122" i="2"/>
  <c r="BW71" i="2"/>
  <c r="BX146" i="2"/>
  <c r="BP112" i="2"/>
  <c r="BO219" i="2"/>
  <c r="CD137" i="2"/>
  <c r="CC225" i="2"/>
  <c r="CE149" i="2"/>
  <c r="BZ60" i="2"/>
  <c r="BL215" i="2"/>
  <c r="BX179" i="2"/>
  <c r="CA40" i="2"/>
  <c r="BW231" i="2"/>
  <c r="BZ488" i="2"/>
  <c r="BV231" i="2"/>
  <c r="CE146" i="2"/>
  <c r="BO10" i="2"/>
  <c r="CA52" i="2"/>
  <c r="CC281" i="2"/>
  <c r="BX224" i="2"/>
  <c r="BZ145" i="2"/>
  <c r="BW488" i="2"/>
  <c r="BP53" i="2"/>
  <c r="CC110" i="2"/>
  <c r="BO257" i="2"/>
  <c r="BZ173" i="2"/>
  <c r="CA85" i="2"/>
  <c r="BO1336" i="2"/>
  <c r="BT1336" i="2"/>
  <c r="CA1336" i="2"/>
  <c r="BL1336" i="2"/>
  <c r="BX1336" i="2"/>
  <c r="BP1336" i="2"/>
  <c r="BR1336" i="2"/>
  <c r="BN1336" i="2"/>
  <c r="BM1336" i="2"/>
  <c r="CB1336" i="2"/>
  <c r="CD1336" i="2"/>
  <c r="BZ1336" i="2"/>
  <c r="BY1336" i="2"/>
  <c r="BQ1336" i="2"/>
  <c r="BW1336" i="2"/>
  <c r="CC1336" i="2"/>
  <c r="BS1336" i="2"/>
  <c r="CE1336" i="2"/>
  <c r="BX1216" i="2"/>
  <c r="BN1216" i="2"/>
  <c r="BZ1216" i="2"/>
  <c r="BW1216" i="2"/>
  <c r="CC1216" i="2"/>
  <c r="BO1216" i="2"/>
  <c r="CA1216" i="2"/>
  <c r="BS1216" i="2"/>
  <c r="CE1216" i="2"/>
  <c r="BT1216" i="2"/>
  <c r="BL1216" i="2"/>
  <c r="BM1216" i="2"/>
  <c r="BY1216" i="2"/>
  <c r="BR1216" i="2"/>
  <c r="BQ1216" i="2"/>
  <c r="CD1216" i="2"/>
  <c r="BV1216" i="2"/>
  <c r="BU1216" i="2"/>
  <c r="CB1216" i="2"/>
  <c r="BN993" i="2"/>
  <c r="BZ993" i="2"/>
  <c r="BO993" i="2"/>
  <c r="BQ993" i="2"/>
  <c r="CA993" i="2"/>
  <c r="BS993" i="2"/>
  <c r="CC993" i="2"/>
  <c r="CE993" i="2"/>
  <c r="BR993" i="2"/>
  <c r="BP993" i="2"/>
  <c r="CB993" i="2"/>
  <c r="BT993" i="2"/>
  <c r="BW993" i="2"/>
  <c r="CD993" i="2"/>
  <c r="BL993" i="2"/>
  <c r="BU993" i="2"/>
  <c r="BX993" i="2"/>
  <c r="BM993" i="2"/>
  <c r="BQ1250" i="2"/>
  <c r="CC1250" i="2"/>
  <c r="BW1250" i="2"/>
  <c r="CE1250" i="2"/>
  <c r="BM1250" i="2"/>
  <c r="BY1250" i="2"/>
  <c r="BP1250" i="2"/>
  <c r="CB1250" i="2"/>
  <c r="BR1250" i="2"/>
  <c r="CD1250" i="2"/>
  <c r="BN1250" i="2"/>
  <c r="BL1250" i="2"/>
  <c r="BZ1250" i="2"/>
  <c r="BX1250" i="2"/>
  <c r="BO1250" i="2"/>
  <c r="BU1250" i="2"/>
  <c r="CA1250" i="2"/>
  <c r="BT1250" i="2"/>
  <c r="BV1250" i="2"/>
  <c r="BS1250" i="2"/>
  <c r="BW1198" i="2"/>
  <c r="BQ1198" i="2"/>
  <c r="CD1198" i="2"/>
  <c r="CE1198" i="2"/>
  <c r="CA1198" i="2"/>
  <c r="CB1198" i="2"/>
  <c r="BV1198" i="2"/>
  <c r="BM1198" i="2"/>
  <c r="BY1198" i="2"/>
  <c r="BU1198" i="2"/>
  <c r="BN1198" i="2"/>
  <c r="BT1198" i="2"/>
  <c r="BZ1198" i="2"/>
  <c r="BL1198" i="2"/>
  <c r="BR1198" i="2"/>
  <c r="BS1198" i="2"/>
  <c r="BO1198" i="2"/>
  <c r="BP1198" i="2"/>
  <c r="BZ833" i="2"/>
  <c r="BN833" i="2"/>
  <c r="BP833" i="2"/>
  <c r="CB833" i="2"/>
  <c r="CA833" i="2"/>
  <c r="CD833" i="2"/>
  <c r="BL833" i="2"/>
  <c r="BV833" i="2"/>
  <c r="BX833" i="2"/>
  <c r="BT833" i="2"/>
  <c r="CC833" i="2"/>
  <c r="BO833" i="2"/>
  <c r="BR833" i="2"/>
  <c r="CE833" i="2"/>
  <c r="BQ833" i="2"/>
  <c r="BU833" i="2"/>
  <c r="BW833" i="2"/>
  <c r="BS833" i="2"/>
  <c r="BY833" i="2"/>
  <c r="BQ590" i="2"/>
  <c r="CD590" i="2"/>
  <c r="BW590" i="2"/>
  <c r="BV590" i="2"/>
  <c r="BL590" i="2"/>
  <c r="BX590" i="2"/>
  <c r="BO590" i="2"/>
  <c r="BS590" i="2"/>
  <c r="BR590" i="2"/>
  <c r="CA590" i="2"/>
  <c r="BP590" i="2"/>
  <c r="BN590" i="2"/>
  <c r="CB590" i="2"/>
  <c r="BZ590" i="2"/>
  <c r="CC590" i="2"/>
  <c r="BU590" i="2"/>
  <c r="BM590" i="2"/>
  <c r="BY590" i="2"/>
  <c r="BT590" i="2"/>
  <c r="CE590" i="2"/>
  <c r="BN421" i="2"/>
  <c r="BR421" i="2"/>
  <c r="CD421" i="2"/>
  <c r="CA421" i="2"/>
  <c r="BQ421" i="2"/>
  <c r="CC421" i="2"/>
  <c r="BO421" i="2"/>
  <c r="BP421" i="2"/>
  <c r="BT421" i="2"/>
  <c r="CB421" i="2"/>
  <c r="BU421" i="2"/>
  <c r="BS421" i="2"/>
  <c r="CE421" i="2"/>
  <c r="BV421" i="2"/>
  <c r="BM421" i="2"/>
  <c r="BL421" i="2"/>
  <c r="BY421" i="2"/>
  <c r="BZ421" i="2"/>
  <c r="BX421" i="2"/>
  <c r="BW421" i="2"/>
  <c r="BR78" i="2"/>
  <c r="BT78" i="2"/>
  <c r="CC78" i="2"/>
  <c r="CD78" i="2"/>
  <c r="CE78" i="2"/>
  <c r="BW78" i="2"/>
  <c r="BV78" i="2"/>
  <c r="BQ78" i="2"/>
  <c r="BM78" i="2"/>
  <c r="BX78" i="2"/>
  <c r="BY78" i="2"/>
  <c r="BS78" i="2"/>
  <c r="BU78" i="2"/>
  <c r="BN78" i="2"/>
  <c r="BZ78" i="2"/>
  <c r="BL78" i="2"/>
  <c r="BO78" i="2"/>
  <c r="CA78" i="2"/>
  <c r="BP78" i="2"/>
  <c r="CB78" i="2"/>
  <c r="BS462" i="2"/>
  <c r="CE462" i="2"/>
  <c r="BR462" i="2"/>
  <c r="CC462" i="2"/>
  <c r="CD462" i="2"/>
  <c r="BT462" i="2"/>
  <c r="BQ462" i="2"/>
  <c r="BW462" i="2"/>
  <c r="CA462" i="2"/>
  <c r="BU462" i="2"/>
  <c r="BV462" i="2"/>
  <c r="BL462" i="2"/>
  <c r="BX462" i="2"/>
  <c r="BM462" i="2"/>
  <c r="BY462" i="2"/>
  <c r="BP462" i="2"/>
  <c r="CB462" i="2"/>
  <c r="BO462" i="2"/>
  <c r="BN462" i="2"/>
  <c r="BZ462" i="2"/>
  <c r="BW1506" i="2"/>
  <c r="CE1546" i="2"/>
  <c r="BT1371" i="2"/>
  <c r="BL1371" i="2"/>
  <c r="BX1371" i="2"/>
  <c r="BR1371" i="2"/>
  <c r="CD1371" i="2"/>
  <c r="BW1371" i="2"/>
  <c r="BV1371" i="2"/>
  <c r="BN1371" i="2"/>
  <c r="BZ1371" i="2"/>
  <c r="BO1371" i="2"/>
  <c r="BZ964" i="2"/>
  <c r="BW964" i="2"/>
  <c r="BO964" i="2"/>
  <c r="CA964" i="2"/>
  <c r="BR964" i="2"/>
  <c r="BM964" i="2"/>
  <c r="CD964" i="2"/>
  <c r="BY964" i="2"/>
  <c r="BN964" i="2"/>
  <c r="BQ964" i="2"/>
  <c r="BL964" i="2"/>
  <c r="CC964" i="2"/>
  <c r="BX964" i="2"/>
  <c r="BP964" i="2"/>
  <c r="CB964" i="2"/>
  <c r="BV964" i="2"/>
  <c r="BS964" i="2"/>
  <c r="CE964" i="2"/>
  <c r="BU964" i="2"/>
  <c r="BT964" i="2"/>
  <c r="BQ1192" i="2"/>
  <c r="CC1192" i="2"/>
  <c r="BN1192" i="2"/>
  <c r="BW1192" i="2"/>
  <c r="BL1192" i="2"/>
  <c r="CD1192" i="2"/>
  <c r="BZ1192" i="2"/>
  <c r="BX1192" i="2"/>
  <c r="BM1192" i="2"/>
  <c r="BV1192" i="2"/>
  <c r="BY1192" i="2"/>
  <c r="BP1192" i="2"/>
  <c r="CB1192" i="2"/>
  <c r="BO1192" i="2"/>
  <c r="CA1192" i="2"/>
  <c r="BS1192" i="2"/>
  <c r="BT1192" i="2"/>
  <c r="BR1192" i="2"/>
  <c r="BU1192" i="2"/>
  <c r="BW1299" i="2"/>
  <c r="BT1299" i="2"/>
  <c r="BM1299" i="2"/>
  <c r="BY1299" i="2"/>
  <c r="BR1299" i="2"/>
  <c r="BV1299" i="2"/>
  <c r="BN1299" i="2"/>
  <c r="CD1299" i="2"/>
  <c r="BZ1299" i="2"/>
  <c r="BP1299" i="2"/>
  <c r="CB1299" i="2"/>
  <c r="BS1299" i="2"/>
  <c r="CE1299" i="2"/>
  <c r="BU1299" i="2"/>
  <c r="BL1299" i="2"/>
  <c r="BX1299" i="2"/>
  <c r="BO1299" i="2"/>
  <c r="BR1343" i="2"/>
  <c r="BL1343" i="2"/>
  <c r="CD1343" i="2"/>
  <c r="BQ1343" i="2"/>
  <c r="BX1343" i="2"/>
  <c r="CC1343" i="2"/>
  <c r="BM1343" i="2"/>
  <c r="BU1343" i="2"/>
  <c r="BY1343" i="2"/>
  <c r="BO1343" i="2"/>
  <c r="BW1343" i="2"/>
  <c r="BV1343" i="2"/>
  <c r="BN1343" i="2"/>
  <c r="CA1343" i="2"/>
  <c r="BT1343" i="2"/>
  <c r="BZ1343" i="2"/>
  <c r="BP1343" i="2"/>
  <c r="CB1343" i="2"/>
  <c r="BT1243" i="2"/>
  <c r="BZ1243" i="2"/>
  <c r="BP1243" i="2"/>
  <c r="BS1243" i="2"/>
  <c r="CB1243" i="2"/>
  <c r="CE1243" i="2"/>
  <c r="BW1243" i="2"/>
  <c r="BU1243" i="2"/>
  <c r="BQ1243" i="2"/>
  <c r="BO1243" i="2"/>
  <c r="CC1243" i="2"/>
  <c r="BR1243" i="2"/>
  <c r="CA1243" i="2"/>
  <c r="CD1243" i="2"/>
  <c r="BL1243" i="2"/>
  <c r="BN1243" i="2"/>
  <c r="BX1243" i="2"/>
  <c r="BY1243" i="2"/>
  <c r="BZ1168" i="2"/>
  <c r="BW1168" i="2"/>
  <c r="BQ1168" i="2"/>
  <c r="BT1168" i="2"/>
  <c r="BN1168" i="2"/>
  <c r="BR1168" i="2"/>
  <c r="BS1168" i="2"/>
  <c r="CD1168" i="2"/>
  <c r="CE1168" i="2"/>
  <c r="BU1168" i="2"/>
  <c r="BO1168" i="2"/>
  <c r="CC1168" i="2"/>
  <c r="CA1168" i="2"/>
  <c r="BP1168" i="2"/>
  <c r="BV1168" i="2"/>
  <c r="CB1168" i="2"/>
  <c r="BL1168" i="2"/>
  <c r="BX1168" i="2"/>
  <c r="BY1168" i="2"/>
  <c r="BT983" i="2"/>
  <c r="BV983" i="2"/>
  <c r="BO983" i="2"/>
  <c r="BN983" i="2"/>
  <c r="CA983" i="2"/>
  <c r="BZ983" i="2"/>
  <c r="BW983" i="2"/>
  <c r="BU983" i="2"/>
  <c r="BL983" i="2"/>
  <c r="BX983" i="2"/>
  <c r="BM983" i="2"/>
  <c r="BS983" i="2"/>
  <c r="BY983" i="2"/>
  <c r="BP983" i="2"/>
  <c r="BR983" i="2"/>
  <c r="CE983" i="2"/>
  <c r="CB983" i="2"/>
  <c r="CD983" i="2"/>
  <c r="BQ983" i="2"/>
  <c r="CC983" i="2"/>
  <c r="BW816" i="2"/>
  <c r="BX816" i="2"/>
  <c r="BQ816" i="2"/>
  <c r="BZ816" i="2"/>
  <c r="BS816" i="2"/>
  <c r="BM816" i="2"/>
  <c r="BU816" i="2"/>
  <c r="CE816" i="2"/>
  <c r="BL816" i="2"/>
  <c r="BY816" i="2"/>
  <c r="BP816" i="2"/>
  <c r="CB816" i="2"/>
  <c r="BR816" i="2"/>
  <c r="BO816" i="2"/>
  <c r="CD816" i="2"/>
  <c r="CA816" i="2"/>
  <c r="BN816" i="2"/>
  <c r="CC816" i="2"/>
  <c r="BV816" i="2"/>
  <c r="BQ998" i="2"/>
  <c r="CC998" i="2"/>
  <c r="CD998" i="2"/>
  <c r="BS998" i="2"/>
  <c r="CE998" i="2"/>
  <c r="BW998" i="2"/>
  <c r="BT998" i="2"/>
  <c r="BR998" i="2"/>
  <c r="BL998" i="2"/>
  <c r="BX998" i="2"/>
  <c r="BY998" i="2"/>
  <c r="BM998" i="2"/>
  <c r="BO998" i="2"/>
  <c r="CA998" i="2"/>
  <c r="BP998" i="2"/>
  <c r="CB998" i="2"/>
  <c r="BN998" i="2"/>
  <c r="BZ998" i="2"/>
  <c r="BZ829" i="2"/>
  <c r="BN829" i="2"/>
  <c r="BO829" i="2"/>
  <c r="BT829" i="2"/>
  <c r="BX829" i="2"/>
  <c r="BU829" i="2"/>
  <c r="BS829" i="2"/>
  <c r="BR829" i="2"/>
  <c r="CE829" i="2"/>
  <c r="CD829" i="2"/>
  <c r="BP829" i="2"/>
  <c r="BQ829" i="2"/>
  <c r="CB829" i="2"/>
  <c r="CC829" i="2"/>
  <c r="CA829" i="2"/>
  <c r="BL829" i="2"/>
  <c r="BY829" i="2"/>
  <c r="BM829" i="2"/>
  <c r="BV829" i="2"/>
  <c r="BW829" i="2"/>
  <c r="BN1069" i="2"/>
  <c r="BZ1069" i="2"/>
  <c r="CB1069" i="2"/>
  <c r="BU1069" i="2"/>
  <c r="BT1069" i="2"/>
  <c r="BQ1069" i="2"/>
  <c r="BO1069" i="2"/>
  <c r="CC1069" i="2"/>
  <c r="CA1069" i="2"/>
  <c r="BP1069" i="2"/>
  <c r="BX1069" i="2"/>
  <c r="BS1069" i="2"/>
  <c r="BW1069" i="2"/>
  <c r="CE1069" i="2"/>
  <c r="BV1069" i="2"/>
  <c r="BR1069" i="2"/>
  <c r="CD1069" i="2"/>
  <c r="BL1069" i="2"/>
  <c r="BY1069" i="2"/>
  <c r="CA1141" i="2"/>
  <c r="BQ1141" i="2"/>
  <c r="BS1141" i="2"/>
  <c r="CC1141" i="2"/>
  <c r="CE1141" i="2"/>
  <c r="BN1141" i="2"/>
  <c r="BZ1141" i="2"/>
  <c r="BT1141" i="2"/>
  <c r="BP1141" i="2"/>
  <c r="CB1141" i="2"/>
  <c r="CD1141" i="2"/>
  <c r="BO1141" i="2"/>
  <c r="BU1141" i="2"/>
  <c r="BR1141" i="2"/>
  <c r="BL1141" i="2"/>
  <c r="BV1141" i="2"/>
  <c r="BX1141" i="2"/>
  <c r="BW1141" i="2"/>
  <c r="BM1141" i="2"/>
  <c r="BY1141" i="2"/>
  <c r="BW824" i="2"/>
  <c r="BY824" i="2"/>
  <c r="BN824" i="2"/>
  <c r="BZ824" i="2"/>
  <c r="BL824" i="2"/>
  <c r="BX824" i="2"/>
  <c r="BM824" i="2"/>
  <c r="BS824" i="2"/>
  <c r="BU824" i="2"/>
  <c r="CE824" i="2"/>
  <c r="BR824" i="2"/>
  <c r="BO824" i="2"/>
  <c r="BP824" i="2"/>
  <c r="CD824" i="2"/>
  <c r="CA824" i="2"/>
  <c r="CB824" i="2"/>
  <c r="BQ824" i="2"/>
  <c r="CC824" i="2"/>
  <c r="BT824" i="2"/>
  <c r="BV824" i="2"/>
  <c r="BQ945" i="2"/>
  <c r="BN945" i="2"/>
  <c r="CC945" i="2"/>
  <c r="BZ945" i="2"/>
  <c r="BS945" i="2"/>
  <c r="CE945" i="2"/>
  <c r="BU945" i="2"/>
  <c r="BP945" i="2"/>
  <c r="BT945" i="2"/>
  <c r="BO945" i="2"/>
  <c r="CB945" i="2"/>
  <c r="BR945" i="2"/>
  <c r="BV945" i="2"/>
  <c r="BW945" i="2"/>
  <c r="BL945" i="2"/>
  <c r="BX945" i="2"/>
  <c r="CA945" i="2"/>
  <c r="CD945" i="2"/>
  <c r="BM945" i="2"/>
  <c r="BY945" i="2"/>
  <c r="BQ1046" i="2"/>
  <c r="CC1046" i="2"/>
  <c r="BR1046" i="2"/>
  <c r="CD1046" i="2"/>
  <c r="BS1046" i="2"/>
  <c r="CE1046" i="2"/>
  <c r="BL1046" i="2"/>
  <c r="BT1046" i="2"/>
  <c r="BU1046" i="2"/>
  <c r="BM1046" i="2"/>
  <c r="BY1046" i="2"/>
  <c r="BW1046" i="2"/>
  <c r="BO1046" i="2"/>
  <c r="CA1046" i="2"/>
  <c r="BP1046" i="2"/>
  <c r="CB1046" i="2"/>
  <c r="BV1046" i="2"/>
  <c r="BN1046" i="2"/>
  <c r="BZ1046" i="2"/>
  <c r="BQ802" i="2"/>
  <c r="CC802" i="2"/>
  <c r="BL802" i="2"/>
  <c r="BW802" i="2"/>
  <c r="BX802" i="2"/>
  <c r="BS802" i="2"/>
  <c r="BY802" i="2"/>
  <c r="CE802" i="2"/>
  <c r="BU802" i="2"/>
  <c r="BT802" i="2"/>
  <c r="BV802" i="2"/>
  <c r="BR802" i="2"/>
  <c r="CA802" i="2"/>
  <c r="BO802" i="2"/>
  <c r="BM802" i="2"/>
  <c r="BN802" i="2"/>
  <c r="BP802" i="2"/>
  <c r="CD802" i="2"/>
  <c r="BZ949" i="2"/>
  <c r="BO949" i="2"/>
  <c r="BN949" i="2"/>
  <c r="CC949" i="2"/>
  <c r="CA949" i="2"/>
  <c r="BP949" i="2"/>
  <c r="BT949" i="2"/>
  <c r="CB949" i="2"/>
  <c r="BR949" i="2"/>
  <c r="CD949" i="2"/>
  <c r="BS949" i="2"/>
  <c r="BQ949" i="2"/>
  <c r="BU949" i="2"/>
  <c r="CE949" i="2"/>
  <c r="BM949" i="2"/>
  <c r="BY949" i="2"/>
  <c r="BV949" i="2"/>
  <c r="BL949" i="2"/>
  <c r="BW949" i="2"/>
  <c r="BX949" i="2"/>
  <c r="BT1203" i="2"/>
  <c r="BZ1203" i="2"/>
  <c r="BW1203" i="2"/>
  <c r="BY1203" i="2"/>
  <c r="BP1203" i="2"/>
  <c r="BL1203" i="2"/>
  <c r="CB1203" i="2"/>
  <c r="BX1203" i="2"/>
  <c r="BN1203" i="2"/>
  <c r="BQ1203" i="2"/>
  <c r="CC1203" i="2"/>
  <c r="BO1203" i="2"/>
  <c r="BU1203" i="2"/>
  <c r="BV1203" i="2"/>
  <c r="CA1203" i="2"/>
  <c r="BR1203" i="2"/>
  <c r="BS1203" i="2"/>
  <c r="CD1203" i="2"/>
  <c r="CE1203" i="2"/>
  <c r="BM1203" i="2"/>
  <c r="CC838" i="2"/>
  <c r="BS838" i="2"/>
  <c r="BT838" i="2"/>
  <c r="BR838" i="2"/>
  <c r="BW838" i="2"/>
  <c r="BM838" i="2"/>
  <c r="BQ838" i="2"/>
  <c r="BO838" i="2"/>
  <c r="BY838" i="2"/>
  <c r="CA838" i="2"/>
  <c r="CD838" i="2"/>
  <c r="CE838" i="2"/>
  <c r="BV838" i="2"/>
  <c r="BL838" i="2"/>
  <c r="BU838" i="2"/>
  <c r="BX838" i="2"/>
  <c r="BN838" i="2"/>
  <c r="BZ838" i="2"/>
  <c r="BP838" i="2"/>
  <c r="CB838" i="2"/>
  <c r="BZ845" i="2"/>
  <c r="BN845" i="2"/>
  <c r="BP845" i="2"/>
  <c r="BQ845" i="2"/>
  <c r="CC845" i="2"/>
  <c r="CB845" i="2"/>
  <c r="BO845" i="2"/>
  <c r="BL845" i="2"/>
  <c r="BV845" i="2"/>
  <c r="CA845" i="2"/>
  <c r="BX845" i="2"/>
  <c r="BS845" i="2"/>
  <c r="CE845" i="2"/>
  <c r="BT845" i="2"/>
  <c r="BR845" i="2"/>
  <c r="BU845" i="2"/>
  <c r="BW845" i="2"/>
  <c r="CD845" i="2"/>
  <c r="BM845" i="2"/>
  <c r="BZ821" i="2"/>
  <c r="BN821" i="2"/>
  <c r="BQ821" i="2"/>
  <c r="CC821" i="2"/>
  <c r="BS821" i="2"/>
  <c r="BU821" i="2"/>
  <c r="BR821" i="2"/>
  <c r="CE821" i="2"/>
  <c r="BM821" i="2"/>
  <c r="CD821" i="2"/>
  <c r="BT821" i="2"/>
  <c r="BP821" i="2"/>
  <c r="BO821" i="2"/>
  <c r="CB821" i="2"/>
  <c r="BL821" i="2"/>
  <c r="BV821" i="2"/>
  <c r="BY821" i="2"/>
  <c r="BW821" i="2"/>
  <c r="BX821" i="2"/>
  <c r="CA821" i="2"/>
  <c r="BN669" i="2"/>
  <c r="BQ669" i="2"/>
  <c r="BZ669" i="2"/>
  <c r="CC669" i="2"/>
  <c r="BS669" i="2"/>
  <c r="BU669" i="2"/>
  <c r="BR669" i="2"/>
  <c r="CE669" i="2"/>
  <c r="BT669" i="2"/>
  <c r="CD669" i="2"/>
  <c r="BL669" i="2"/>
  <c r="BP669" i="2"/>
  <c r="BO669" i="2"/>
  <c r="CB669" i="2"/>
  <c r="CA669" i="2"/>
  <c r="BX669" i="2"/>
  <c r="BV669" i="2"/>
  <c r="BM669" i="2"/>
  <c r="BY669" i="2"/>
  <c r="BW669" i="2"/>
  <c r="BX532" i="2"/>
  <c r="BW532" i="2"/>
  <c r="BN532" i="2"/>
  <c r="BZ532" i="2"/>
  <c r="BL532" i="2"/>
  <c r="BO532" i="2"/>
  <c r="BU532" i="2"/>
  <c r="CA532" i="2"/>
  <c r="BQ532" i="2"/>
  <c r="BM532" i="2"/>
  <c r="CC532" i="2"/>
  <c r="BY532" i="2"/>
  <c r="BS532" i="2"/>
  <c r="CE532" i="2"/>
  <c r="BP532" i="2"/>
  <c r="CB532" i="2"/>
  <c r="CD532" i="2"/>
  <c r="BT532" i="2"/>
  <c r="BV532" i="2"/>
  <c r="BR532" i="2"/>
  <c r="BT634" i="2"/>
  <c r="CC634" i="2"/>
  <c r="BQ634" i="2"/>
  <c r="BU634" i="2"/>
  <c r="CA634" i="2"/>
  <c r="BS634" i="2"/>
  <c r="CE634" i="2"/>
  <c r="BR634" i="2"/>
  <c r="CD634" i="2"/>
  <c r="BW634" i="2"/>
  <c r="BO634" i="2"/>
  <c r="BM634" i="2"/>
  <c r="BY634" i="2"/>
  <c r="BL634" i="2"/>
  <c r="BP634" i="2"/>
  <c r="BX634" i="2"/>
  <c r="BN634" i="2"/>
  <c r="CB634" i="2"/>
  <c r="BZ634" i="2"/>
  <c r="BV634" i="2"/>
  <c r="BW596" i="2"/>
  <c r="CC596" i="2"/>
  <c r="BR596" i="2"/>
  <c r="BN596" i="2"/>
  <c r="CD596" i="2"/>
  <c r="BU596" i="2"/>
  <c r="BZ596" i="2"/>
  <c r="BM596" i="2"/>
  <c r="BY596" i="2"/>
  <c r="BO596" i="2"/>
  <c r="BQ596" i="2"/>
  <c r="BV596" i="2"/>
  <c r="BT596" i="2"/>
  <c r="BP596" i="2"/>
  <c r="CB596" i="2"/>
  <c r="BL596" i="2"/>
  <c r="BS596" i="2"/>
  <c r="BX596" i="2"/>
  <c r="CE596" i="2"/>
  <c r="CA596" i="2"/>
  <c r="BW632" i="2"/>
  <c r="BL632" i="2"/>
  <c r="BX632" i="2"/>
  <c r="BN632" i="2"/>
  <c r="BZ632" i="2"/>
  <c r="BQ632" i="2"/>
  <c r="CC632" i="2"/>
  <c r="BY632" i="2"/>
  <c r="BU632" i="2"/>
  <c r="BS632" i="2"/>
  <c r="CE632" i="2"/>
  <c r="BR632" i="2"/>
  <c r="BV632" i="2"/>
  <c r="CD632" i="2"/>
  <c r="BT632" i="2"/>
  <c r="BM632" i="2"/>
  <c r="BO632" i="2"/>
  <c r="CA632" i="2"/>
  <c r="BP632" i="2"/>
  <c r="CB632" i="2"/>
  <c r="BT586" i="2"/>
  <c r="BQ586" i="2"/>
  <c r="CC586" i="2"/>
  <c r="BS586" i="2"/>
  <c r="CE586" i="2"/>
  <c r="BU586" i="2"/>
  <c r="BR586" i="2"/>
  <c r="CD586" i="2"/>
  <c r="BW586" i="2"/>
  <c r="BV586" i="2"/>
  <c r="BL586" i="2"/>
  <c r="BM586" i="2"/>
  <c r="BY586" i="2"/>
  <c r="BX586" i="2"/>
  <c r="BP586" i="2"/>
  <c r="BO586" i="2"/>
  <c r="BN586" i="2"/>
  <c r="CB586" i="2"/>
  <c r="CA586" i="2"/>
  <c r="BZ586" i="2"/>
  <c r="BN139" i="2"/>
  <c r="CA139" i="2"/>
  <c r="BX139" i="2"/>
  <c r="BO139" i="2"/>
  <c r="BM139" i="2"/>
  <c r="BZ139" i="2"/>
  <c r="BW139" i="2"/>
  <c r="BY139" i="2"/>
  <c r="BU139" i="2"/>
  <c r="BT139" i="2"/>
  <c r="CB139" i="2"/>
  <c r="BP139" i="2"/>
  <c r="BQ139" i="2"/>
  <c r="CC139" i="2"/>
  <c r="BL139" i="2"/>
  <c r="BS139" i="2"/>
  <c r="CE139" i="2"/>
  <c r="BR139" i="2"/>
  <c r="BV139" i="2"/>
  <c r="CD139" i="2"/>
  <c r="BS246" i="2"/>
  <c r="CA246" i="2"/>
  <c r="CE246" i="2"/>
  <c r="BW246" i="2"/>
  <c r="BU246" i="2"/>
  <c r="BQ246" i="2"/>
  <c r="CD246" i="2"/>
  <c r="BT246" i="2"/>
  <c r="BL246" i="2"/>
  <c r="BV246" i="2"/>
  <c r="BM246" i="2"/>
  <c r="BY246" i="2"/>
  <c r="CC246" i="2"/>
  <c r="BN246" i="2"/>
  <c r="BZ246" i="2"/>
  <c r="BR246" i="2"/>
  <c r="BO246" i="2"/>
  <c r="BP246" i="2"/>
  <c r="BX246" i="2"/>
  <c r="CB246" i="2"/>
  <c r="BQ426" i="2"/>
  <c r="BT426" i="2"/>
  <c r="CD426" i="2"/>
  <c r="CC426" i="2"/>
  <c r="BR426" i="2"/>
  <c r="BU426" i="2"/>
  <c r="BV426" i="2"/>
  <c r="BM426" i="2"/>
  <c r="BN426" i="2"/>
  <c r="BZ426" i="2"/>
  <c r="BP426" i="2"/>
  <c r="BO426" i="2"/>
  <c r="BS426" i="2"/>
  <c r="CA426" i="2"/>
  <c r="CE426" i="2"/>
  <c r="BX426" i="2"/>
  <c r="CB426" i="2"/>
  <c r="BL426" i="2"/>
  <c r="BY426" i="2"/>
  <c r="BW426" i="2"/>
  <c r="BQ258" i="2"/>
  <c r="CC258" i="2"/>
  <c r="CE258" i="2"/>
  <c r="BW258" i="2"/>
  <c r="BL258" i="2"/>
  <c r="BX258" i="2"/>
  <c r="CA258" i="2"/>
  <c r="BT258" i="2"/>
  <c r="BR258" i="2"/>
  <c r="CD258" i="2"/>
  <c r="BU258" i="2"/>
  <c r="BS258" i="2"/>
  <c r="BN258" i="2"/>
  <c r="BZ258" i="2"/>
  <c r="BP258" i="2"/>
  <c r="CB258" i="2"/>
  <c r="BV258" i="2"/>
  <c r="BO258" i="2"/>
  <c r="BM258" i="2"/>
  <c r="BY258" i="2"/>
  <c r="BQ470" i="2"/>
  <c r="CC470" i="2"/>
  <c r="BR470" i="2"/>
  <c r="BT470" i="2"/>
  <c r="CD470" i="2"/>
  <c r="BO470" i="2"/>
  <c r="BV470" i="2"/>
  <c r="BW470" i="2"/>
  <c r="CA470" i="2"/>
  <c r="BU470" i="2"/>
  <c r="BL470" i="2"/>
  <c r="BS470" i="2"/>
  <c r="BX470" i="2"/>
  <c r="BM470" i="2"/>
  <c r="BY470" i="2"/>
  <c r="CE470" i="2"/>
  <c r="BP470" i="2"/>
  <c r="BN470" i="2"/>
  <c r="CB470" i="2"/>
  <c r="BZ470" i="2"/>
  <c r="BS326" i="2"/>
  <c r="BW326" i="2"/>
  <c r="BR326" i="2"/>
  <c r="CE326" i="2"/>
  <c r="BV326" i="2"/>
  <c r="BQ326" i="2"/>
  <c r="BT326" i="2"/>
  <c r="CC326" i="2"/>
  <c r="CD326" i="2"/>
  <c r="BZ326" i="2"/>
  <c r="BU326" i="2"/>
  <c r="CA326" i="2"/>
  <c r="BO326" i="2"/>
  <c r="BX326" i="2"/>
  <c r="BL326" i="2"/>
  <c r="BM326" i="2"/>
  <c r="BP326" i="2"/>
  <c r="BY326" i="2"/>
  <c r="CB326" i="2"/>
  <c r="BN326" i="2"/>
  <c r="BX127" i="2"/>
  <c r="BV127" i="2"/>
  <c r="BW127" i="2"/>
  <c r="BU127" i="2"/>
  <c r="BL127" i="2"/>
  <c r="BM127" i="2"/>
  <c r="BN127" i="2"/>
  <c r="BS127" i="2"/>
  <c r="BZ127" i="2"/>
  <c r="BO127" i="2"/>
  <c r="CB127" i="2"/>
  <c r="BT127" i="2"/>
  <c r="BP127" i="2"/>
  <c r="CA127" i="2"/>
  <c r="BR127" i="2"/>
  <c r="BY127" i="2"/>
  <c r="CD127" i="2"/>
  <c r="BQ127" i="2"/>
  <c r="CC127" i="2"/>
  <c r="CE127" i="2"/>
  <c r="BT114" i="2"/>
  <c r="BS114" i="2"/>
  <c r="CA114" i="2"/>
  <c r="BU114" i="2"/>
  <c r="CD114" i="2"/>
  <c r="BV114" i="2"/>
  <c r="BR114" i="2"/>
  <c r="BX114" i="2"/>
  <c r="CC114" i="2"/>
  <c r="BQ114" i="2"/>
  <c r="BN114" i="2"/>
  <c r="CE114" i="2"/>
  <c r="BY114" i="2"/>
  <c r="BZ114" i="2"/>
  <c r="CB114" i="2"/>
  <c r="BM114" i="2"/>
  <c r="BW114" i="2"/>
  <c r="BL114" i="2"/>
  <c r="BO114" i="2"/>
  <c r="BP114" i="2"/>
  <c r="BX176" i="2"/>
  <c r="BO176" i="2"/>
  <c r="CA176" i="2"/>
  <c r="CC176" i="2"/>
  <c r="BM176" i="2"/>
  <c r="BY176" i="2"/>
  <c r="BW176" i="2"/>
  <c r="BR176" i="2"/>
  <c r="BL176" i="2"/>
  <c r="BN176" i="2"/>
  <c r="BU176" i="2"/>
  <c r="BV176" i="2"/>
  <c r="BZ176" i="2"/>
  <c r="CD176" i="2"/>
  <c r="BS176" i="2"/>
  <c r="CE176" i="2"/>
  <c r="BQ176" i="2"/>
  <c r="BP176" i="2"/>
  <c r="CB176" i="2"/>
  <c r="BT176" i="2"/>
  <c r="BY163" i="2"/>
  <c r="BZ163" i="2"/>
  <c r="BO163" i="2"/>
  <c r="BX163" i="2"/>
  <c r="BW163" i="2"/>
  <c r="BN163" i="2"/>
  <c r="BV163" i="2"/>
  <c r="BT163" i="2"/>
  <c r="BL163" i="2"/>
  <c r="BU163" i="2"/>
  <c r="BR163" i="2"/>
  <c r="BM163" i="2"/>
  <c r="CD163" i="2"/>
  <c r="BQ163" i="2"/>
  <c r="CC163" i="2"/>
  <c r="BS163" i="2"/>
  <c r="BP163" i="2"/>
  <c r="CA163" i="2"/>
  <c r="CB163" i="2"/>
  <c r="CE163" i="2"/>
  <c r="BY399" i="2"/>
  <c r="BW399" i="2"/>
  <c r="BN399" i="2"/>
  <c r="BU399" i="2"/>
  <c r="BT399" i="2"/>
  <c r="CA399" i="2"/>
  <c r="CB399" i="2"/>
  <c r="BQ399" i="2"/>
  <c r="BM399" i="2"/>
  <c r="BR399" i="2"/>
  <c r="CC399" i="2"/>
  <c r="BZ399" i="2"/>
  <c r="CD399" i="2"/>
  <c r="BL399" i="2"/>
  <c r="BO399" i="2"/>
  <c r="BP399" i="2"/>
  <c r="BV399" i="2"/>
  <c r="BX399" i="2"/>
  <c r="CE399" i="2"/>
  <c r="BS399" i="2"/>
  <c r="BZ481" i="2"/>
  <c r="BQ481" i="2"/>
  <c r="BP481" i="2"/>
  <c r="BN481" i="2"/>
  <c r="BO481" i="2"/>
  <c r="CC481" i="2"/>
  <c r="CB481" i="2"/>
  <c r="CA481" i="2"/>
  <c r="BS481" i="2"/>
  <c r="BL481" i="2"/>
  <c r="BR481" i="2"/>
  <c r="CE481" i="2"/>
  <c r="CD481" i="2"/>
  <c r="BT481" i="2"/>
  <c r="BU481" i="2"/>
  <c r="BW481" i="2"/>
  <c r="BM481" i="2"/>
  <c r="BY481" i="2"/>
  <c r="BX481" i="2"/>
  <c r="BV481" i="2"/>
  <c r="BS226" i="2"/>
  <c r="BW226" i="2"/>
  <c r="CE226" i="2"/>
  <c r="BL226" i="2"/>
  <c r="BQ226" i="2"/>
  <c r="BX226" i="2"/>
  <c r="BU226" i="2"/>
  <c r="CC226" i="2"/>
  <c r="BR226" i="2"/>
  <c r="BM226" i="2"/>
  <c r="BV226" i="2"/>
  <c r="BY226" i="2"/>
  <c r="CD226" i="2"/>
  <c r="BT226" i="2"/>
  <c r="BN226" i="2"/>
  <c r="BZ226" i="2"/>
  <c r="BO226" i="2"/>
  <c r="CA226" i="2"/>
  <c r="BP226" i="2"/>
  <c r="CB226" i="2"/>
  <c r="BW410" i="2"/>
  <c r="BQ410" i="2"/>
  <c r="BS410" i="2"/>
  <c r="CE410" i="2"/>
  <c r="BT410" i="2"/>
  <c r="CD410" i="2"/>
  <c r="BR410" i="2"/>
  <c r="CC410" i="2"/>
  <c r="BP410" i="2"/>
  <c r="CA410" i="2"/>
  <c r="BV410" i="2"/>
  <c r="BL410" i="2"/>
  <c r="BX410" i="2"/>
  <c r="BM410" i="2"/>
  <c r="BY410" i="2"/>
  <c r="CB410" i="2"/>
  <c r="BO410" i="2"/>
  <c r="BU410" i="2"/>
  <c r="BN410" i="2"/>
  <c r="BZ410" i="2"/>
  <c r="BO1553" i="2"/>
  <c r="CA1553" i="2"/>
  <c r="BV1553" i="2"/>
  <c r="BQ1553" i="2"/>
  <c r="BO1546" i="2"/>
  <c r="BM1513" i="2"/>
  <c r="BO1513" i="2"/>
  <c r="BY1513" i="2"/>
  <c r="CA1513" i="2"/>
  <c r="BV1513" i="2"/>
  <c r="CA1506" i="2"/>
  <c r="BW1494" i="2"/>
  <c r="BR1494" i="2"/>
  <c r="CD1494" i="2"/>
  <c r="BP1494" i="2"/>
  <c r="BQ1580" i="2"/>
  <c r="CC1580" i="2"/>
  <c r="BL1580" i="2"/>
  <c r="BX1580" i="2"/>
  <c r="CE1580" i="2"/>
  <c r="CC1586" i="2"/>
  <c r="BR1586" i="2"/>
  <c r="CD1586" i="2"/>
  <c r="BV1563" i="2"/>
  <c r="BL1563" i="2"/>
  <c r="BX1563" i="2"/>
  <c r="BY1563" i="2"/>
  <c r="BT1581" i="2"/>
  <c r="BV1586" i="2"/>
  <c r="BM1564" i="2"/>
  <c r="BY1564" i="2"/>
  <c r="BR1564" i="2"/>
  <c r="CA1564" i="2"/>
  <c r="BN1581" i="2"/>
  <c r="BT1563" i="2"/>
  <c r="BN1545" i="2"/>
  <c r="AO1520" i="2"/>
  <c r="CC1494" i="2"/>
  <c r="BR1543" i="2"/>
  <c r="AO1521" i="2"/>
  <c r="CC1508" i="2"/>
  <c r="BO1508" i="2"/>
  <c r="BR1508" i="2"/>
  <c r="CA1508" i="2"/>
  <c r="CD1508" i="2"/>
  <c r="BL1508" i="2"/>
  <c r="BX1508" i="2"/>
  <c r="BW1460" i="2"/>
  <c r="BO1460" i="2"/>
  <c r="CA1460" i="2"/>
  <c r="BV1460" i="2"/>
  <c r="BN1460" i="2"/>
  <c r="BZ1460" i="2"/>
  <c r="BQ1460" i="2"/>
  <c r="CC1460" i="2"/>
  <c r="AO1449" i="2"/>
  <c r="BS1508" i="2"/>
  <c r="BL1494" i="2"/>
  <c r="BV1506" i="2"/>
  <c r="BL1543" i="2"/>
  <c r="AO1571" i="2"/>
  <c r="AO1527" i="2"/>
  <c r="AO1515" i="2"/>
  <c r="CB1581" i="2"/>
  <c r="CB1525" i="2"/>
  <c r="BY1460" i="2"/>
  <c r="AO1584" i="2"/>
  <c r="AO1476" i="2"/>
  <c r="BS1523" i="2"/>
  <c r="CD1390" i="2"/>
  <c r="BU1390" i="2"/>
  <c r="BS1390" i="2"/>
  <c r="CE1390" i="2"/>
  <c r="BO1390" i="2"/>
  <c r="CA1390" i="2"/>
  <c r="BN1390" i="2"/>
  <c r="BM1390" i="2"/>
  <c r="BZ1390" i="2"/>
  <c r="BW1390" i="2"/>
  <c r="BT1390" i="2"/>
  <c r="BL1390" i="2"/>
  <c r="BX1390" i="2"/>
  <c r="BQ1390" i="2"/>
  <c r="BR1390" i="2"/>
  <c r="CA1330" i="2"/>
  <c r="BN1330" i="2"/>
  <c r="BU1330" i="2"/>
  <c r="BZ1330" i="2"/>
  <c r="BR1330" i="2"/>
  <c r="BL1330" i="2"/>
  <c r="BT1330" i="2"/>
  <c r="CD1330" i="2"/>
  <c r="BV1330" i="2"/>
  <c r="BX1330" i="2"/>
  <c r="BS1330" i="2"/>
  <c r="BQ1330" i="2"/>
  <c r="CE1330" i="2"/>
  <c r="BW1330" i="2"/>
  <c r="BM1330" i="2"/>
  <c r="BP1417" i="2"/>
  <c r="CB1417" i="2"/>
  <c r="BR1417" i="2"/>
  <c r="BW1417" i="2"/>
  <c r="CD1417" i="2"/>
  <c r="BU1417" i="2"/>
  <c r="BV1417" i="2"/>
  <c r="BO1417" i="2"/>
  <c r="BT1417" i="2"/>
  <c r="CA1417" i="2"/>
  <c r="BN1417" i="2"/>
  <c r="BZ1417" i="2"/>
  <c r="CD1379" i="2"/>
  <c r="AO1373" i="2"/>
  <c r="CC1307" i="2"/>
  <c r="BQ1299" i="2"/>
  <c r="BP1478" i="2"/>
  <c r="BT1478" i="2"/>
  <c r="CB1478" i="2"/>
  <c r="BQ1478" i="2"/>
  <c r="BM1478" i="2"/>
  <c r="CC1478" i="2"/>
  <c r="BV1478" i="2"/>
  <c r="BY1478" i="2"/>
  <c r="CE1417" i="2"/>
  <c r="CA1465" i="2"/>
  <c r="BL1448" i="2"/>
  <c r="BZ1457" i="2"/>
  <c r="BM1249" i="2"/>
  <c r="CB1323" i="2"/>
  <c r="CB1303" i="2"/>
  <c r="BU1345" i="2"/>
  <c r="BR1332" i="2"/>
  <c r="BT1345" i="2"/>
  <c r="AO1290" i="2"/>
  <c r="BL1295" i="2"/>
  <c r="BX1295" i="2"/>
  <c r="BQ1295" i="2"/>
  <c r="BO1295" i="2"/>
  <c r="CC1295" i="2"/>
  <c r="CA1295" i="2"/>
  <c r="BW1295" i="2"/>
  <c r="BT1295" i="2"/>
  <c r="BM1295" i="2"/>
  <c r="BY1295" i="2"/>
  <c r="BR1295" i="2"/>
  <c r="BV1295" i="2"/>
  <c r="BN1295" i="2"/>
  <c r="CD1295" i="2"/>
  <c r="BZ1295" i="2"/>
  <c r="BP1295" i="2"/>
  <c r="CB1295" i="2"/>
  <c r="BS1295" i="2"/>
  <c r="BU1295" i="2"/>
  <c r="AO1399" i="2"/>
  <c r="AO1355" i="2"/>
  <c r="BV1243" i="2"/>
  <c r="BU1339" i="2"/>
  <c r="CC1330" i="2"/>
  <c r="BP1014" i="2"/>
  <c r="CE979" i="2"/>
  <c r="AO1109" i="2"/>
  <c r="CA1200" i="2"/>
  <c r="CD1190" i="2"/>
  <c r="AO873" i="2"/>
  <c r="BL222" i="2"/>
  <c r="CA222" i="2"/>
  <c r="BX222" i="2"/>
  <c r="BV222" i="2"/>
  <c r="BS222" i="2"/>
  <c r="BW222" i="2"/>
  <c r="CE222" i="2"/>
  <c r="BQ222" i="2"/>
  <c r="BR222" i="2"/>
  <c r="CD222" i="2"/>
  <c r="CC222" i="2"/>
  <c r="BZ222" i="2"/>
  <c r="BP222" i="2"/>
  <c r="BT222" i="2"/>
  <c r="BO222" i="2"/>
  <c r="BM222" i="2"/>
  <c r="BY222" i="2"/>
  <c r="BU222" i="2"/>
  <c r="BN222" i="2"/>
  <c r="CB222" i="2"/>
  <c r="BQ402" i="2"/>
  <c r="BS402" i="2"/>
  <c r="CC402" i="2"/>
  <c r="CE402" i="2"/>
  <c r="BU402" i="2"/>
  <c r="CD402" i="2"/>
  <c r="BT402" i="2"/>
  <c r="BL402" i="2"/>
  <c r="BM402" i="2"/>
  <c r="BV402" i="2"/>
  <c r="BX402" i="2"/>
  <c r="BY402" i="2"/>
  <c r="BW402" i="2"/>
  <c r="BP402" i="2"/>
  <c r="CB402" i="2"/>
  <c r="BO402" i="2"/>
  <c r="CA402" i="2"/>
  <c r="BN402" i="2"/>
  <c r="BZ402" i="2"/>
  <c r="BR402" i="2"/>
  <c r="BW188" i="2"/>
  <c r="BL188" i="2"/>
  <c r="BX188" i="2"/>
  <c r="BR188" i="2"/>
  <c r="BQ188" i="2"/>
  <c r="BM188" i="2"/>
  <c r="CC188" i="2"/>
  <c r="CD188" i="2"/>
  <c r="BY188" i="2"/>
  <c r="BZ188" i="2"/>
  <c r="BP188" i="2"/>
  <c r="BN188" i="2"/>
  <c r="BO188" i="2"/>
  <c r="CB188" i="2"/>
  <c r="CA188" i="2"/>
  <c r="BS188" i="2"/>
  <c r="CE188" i="2"/>
  <c r="BT188" i="2"/>
  <c r="BV188" i="2"/>
  <c r="BU188" i="2"/>
  <c r="BQ446" i="2"/>
  <c r="BU446" i="2"/>
  <c r="CC446" i="2"/>
  <c r="CD446" i="2"/>
  <c r="BT446" i="2"/>
  <c r="BR446" i="2"/>
  <c r="BM446" i="2"/>
  <c r="BZ446" i="2"/>
  <c r="BY446" i="2"/>
  <c r="BP446" i="2"/>
  <c r="CB446" i="2"/>
  <c r="BS446" i="2"/>
  <c r="BW446" i="2"/>
  <c r="CE446" i="2"/>
  <c r="BO446" i="2"/>
  <c r="BV446" i="2"/>
  <c r="CA446" i="2"/>
  <c r="BN446" i="2"/>
  <c r="BX446" i="2"/>
  <c r="BL446" i="2"/>
  <c r="CA306" i="2"/>
  <c r="BW306" i="2"/>
  <c r="BS306" i="2"/>
  <c r="CE306" i="2"/>
  <c r="CD306" i="2"/>
  <c r="BR306" i="2"/>
  <c r="BQ306" i="2"/>
  <c r="CC306" i="2"/>
  <c r="BO306" i="2"/>
  <c r="BN306" i="2"/>
  <c r="BZ306" i="2"/>
  <c r="BU306" i="2"/>
  <c r="BV306" i="2"/>
  <c r="BM306" i="2"/>
  <c r="BP306" i="2"/>
  <c r="CB306" i="2"/>
  <c r="BL306" i="2"/>
  <c r="BT306" i="2"/>
  <c r="BX306" i="2"/>
  <c r="BY306" i="2"/>
  <c r="BP128" i="2"/>
  <c r="CA128" i="2"/>
  <c r="BQ128" i="2"/>
  <c r="BN128" i="2"/>
  <c r="BU128" i="2"/>
  <c r="BR128" i="2"/>
  <c r="CD128" i="2"/>
  <c r="BY128" i="2"/>
  <c r="BX128" i="2"/>
  <c r="BL128" i="2"/>
  <c r="BW128" i="2"/>
  <c r="BM128" i="2"/>
  <c r="BZ128" i="2"/>
  <c r="BO128" i="2"/>
  <c r="BV128" i="2"/>
  <c r="CE128" i="2"/>
  <c r="CC128" i="2"/>
  <c r="CB128" i="2"/>
  <c r="BS128" i="2"/>
  <c r="BT128" i="2"/>
  <c r="BU115" i="2"/>
  <c r="BL115" i="2"/>
  <c r="BR115" i="2"/>
  <c r="BO115" i="2"/>
  <c r="CD115" i="2"/>
  <c r="BY115" i="2"/>
  <c r="BV115" i="2"/>
  <c r="BN115" i="2"/>
  <c r="BT115" i="2"/>
  <c r="BX115" i="2"/>
  <c r="BM115" i="2"/>
  <c r="BZ115" i="2"/>
  <c r="BP115" i="2"/>
  <c r="BQ115" i="2"/>
  <c r="CB115" i="2"/>
  <c r="CC115" i="2"/>
  <c r="BS115" i="2"/>
  <c r="BW115" i="2"/>
  <c r="CE115" i="2"/>
  <c r="CA115" i="2"/>
  <c r="BN356" i="2"/>
  <c r="BM356" i="2"/>
  <c r="BO356" i="2"/>
  <c r="BZ356" i="2"/>
  <c r="BY356" i="2"/>
  <c r="CA356" i="2"/>
  <c r="BQ356" i="2"/>
  <c r="CC356" i="2"/>
  <c r="BW356" i="2"/>
  <c r="BX356" i="2"/>
  <c r="BL356" i="2"/>
  <c r="BT356" i="2"/>
  <c r="BU356" i="2"/>
  <c r="BV356" i="2"/>
  <c r="BP356" i="2"/>
  <c r="CB356" i="2"/>
  <c r="BS356" i="2"/>
  <c r="CE356" i="2"/>
  <c r="BR356" i="2"/>
  <c r="CD356" i="2"/>
  <c r="BZ457" i="2"/>
  <c r="BN457" i="2"/>
  <c r="BO457" i="2"/>
  <c r="CA457" i="2"/>
  <c r="BQ457" i="2"/>
  <c r="CC457" i="2"/>
  <c r="BT457" i="2"/>
  <c r="BL457" i="2"/>
  <c r="BP457" i="2"/>
  <c r="BU457" i="2"/>
  <c r="BX457" i="2"/>
  <c r="CB457" i="2"/>
  <c r="BR457" i="2"/>
  <c r="BS457" i="2"/>
  <c r="CD457" i="2"/>
  <c r="CE457" i="2"/>
  <c r="BW457" i="2"/>
  <c r="BV457" i="2"/>
  <c r="BM457" i="2"/>
  <c r="BY457" i="2"/>
  <c r="BS205" i="2"/>
  <c r="BZ205" i="2"/>
  <c r="CE205" i="2"/>
  <c r="BR205" i="2"/>
  <c r="BN205" i="2"/>
  <c r="CD205" i="2"/>
  <c r="BO205" i="2"/>
  <c r="CA205" i="2"/>
  <c r="BP205" i="2"/>
  <c r="CC205" i="2"/>
  <c r="BL205" i="2"/>
  <c r="CB205" i="2"/>
  <c r="BU205" i="2"/>
  <c r="BT205" i="2"/>
  <c r="BW205" i="2"/>
  <c r="BX205" i="2"/>
  <c r="BV205" i="2"/>
  <c r="BQ205" i="2"/>
  <c r="BM205" i="2"/>
  <c r="BY205" i="2"/>
  <c r="BS362" i="2"/>
  <c r="BU362" i="2"/>
  <c r="CE362" i="2"/>
  <c r="BW362" i="2"/>
  <c r="BQ362" i="2"/>
  <c r="CD362" i="2"/>
  <c r="CC362" i="2"/>
  <c r="BT362" i="2"/>
  <c r="BR362" i="2"/>
  <c r="BP362" i="2"/>
  <c r="BO362" i="2"/>
  <c r="CA362" i="2"/>
  <c r="BM362" i="2"/>
  <c r="BY362" i="2"/>
  <c r="BL362" i="2"/>
  <c r="BX362" i="2"/>
  <c r="BV362" i="2"/>
  <c r="BN362" i="2"/>
  <c r="CB362" i="2"/>
  <c r="BZ362" i="2"/>
  <c r="BS186" i="2"/>
  <c r="BX186" i="2"/>
  <c r="CE186" i="2"/>
  <c r="BQ186" i="2"/>
  <c r="BL186" i="2"/>
  <c r="BR186" i="2"/>
  <c r="BT186" i="2"/>
  <c r="BV186" i="2"/>
  <c r="BU186" i="2"/>
  <c r="CC186" i="2"/>
  <c r="CD186" i="2"/>
  <c r="BY186" i="2"/>
  <c r="CA186" i="2"/>
  <c r="BN186" i="2"/>
  <c r="BW186" i="2"/>
  <c r="BZ186" i="2"/>
  <c r="BO186" i="2"/>
  <c r="BM186" i="2"/>
  <c r="BP186" i="2"/>
  <c r="CB186" i="2"/>
  <c r="BM1581" i="2"/>
  <c r="BY1557" i="2"/>
  <c r="CA1586" i="2"/>
  <c r="BX1573" i="2"/>
  <c r="BX1545" i="2"/>
  <c r="BY1518" i="2"/>
  <c r="BT1518" i="2"/>
  <c r="BV1518" i="2"/>
  <c r="BX1505" i="2"/>
  <c r="BL1493" i="2"/>
  <c r="BT1568" i="2"/>
  <c r="BL1562" i="2"/>
  <c r="CA1539" i="2"/>
  <c r="BS1585" i="2"/>
  <c r="BV1562" i="2"/>
  <c r="CE1553" i="2"/>
  <c r="BV1546" i="2"/>
  <c r="BZ1579" i="2"/>
  <c r="BN1579" i="2"/>
  <c r="BU1579" i="2"/>
  <c r="BX1555" i="2"/>
  <c r="BQ1581" i="2"/>
  <c r="BW1580" i="2"/>
  <c r="CC1518" i="2"/>
  <c r="BZ1509" i="2"/>
  <c r="BZ1493" i="2"/>
  <c r="BX1525" i="2"/>
  <c r="BZ1453" i="2"/>
  <c r="CD1453" i="2"/>
  <c r="BP1453" i="2"/>
  <c r="BM1453" i="2"/>
  <c r="CB1453" i="2"/>
  <c r="BS1453" i="2"/>
  <c r="BY1453" i="2"/>
  <c r="BQ1453" i="2"/>
  <c r="CC1453" i="2"/>
  <c r="BT1453" i="2"/>
  <c r="AO1565" i="2"/>
  <c r="BQ1547" i="2"/>
  <c r="AO1541" i="2"/>
  <c r="CA1520" i="2"/>
  <c r="BR1520" i="2"/>
  <c r="BL1520" i="2"/>
  <c r="CD1520" i="2"/>
  <c r="BV1520" i="2"/>
  <c r="BX1520" i="2"/>
  <c r="BS1520" i="2"/>
  <c r="CE1520" i="2"/>
  <c r="BW1513" i="2"/>
  <c r="BN1494" i="2"/>
  <c r="CC1448" i="2"/>
  <c r="BR1448" i="2"/>
  <c r="BO1448" i="2"/>
  <c r="CD1448" i="2"/>
  <c r="CA1448" i="2"/>
  <c r="BW1448" i="2"/>
  <c r="BN1448" i="2"/>
  <c r="BZ1448" i="2"/>
  <c r="AO1381" i="2"/>
  <c r="CC1371" i="2"/>
  <c r="BV1569" i="2"/>
  <c r="BS1460" i="2"/>
  <c r="CE1448" i="2"/>
  <c r="BX1518" i="2"/>
  <c r="AO1574" i="2"/>
  <c r="BZ1539" i="2"/>
  <c r="BW1526" i="2"/>
  <c r="AO1506" i="2"/>
  <c r="AO1494" i="2"/>
  <c r="BY1579" i="2"/>
  <c r="BS1513" i="2"/>
  <c r="BX1539" i="2"/>
  <c r="CC1569" i="2"/>
  <c r="BW1547" i="2"/>
  <c r="AO1523" i="2"/>
  <c r="CC1513" i="2"/>
  <c r="BY1580" i="2"/>
  <c r="CE1558" i="2"/>
  <c r="BS1546" i="2"/>
  <c r="BP1513" i="2"/>
  <c r="CE1478" i="2"/>
  <c r="CD1558" i="2"/>
  <c r="BO1537" i="2"/>
  <c r="BO1525" i="2"/>
  <c r="BX1492" i="2"/>
  <c r="BW1512" i="2"/>
  <c r="BY1573" i="2"/>
  <c r="CB1462" i="2"/>
  <c r="BM1417" i="2"/>
  <c r="CB1402" i="2"/>
  <c r="CE1371" i="2"/>
  <c r="BS1363" i="2"/>
  <c r="BS1343" i="2"/>
  <c r="BV1336" i="2"/>
  <c r="CA1450" i="2"/>
  <c r="BX1405" i="2"/>
  <c r="CA1378" i="2"/>
  <c r="CC1355" i="2"/>
  <c r="AO1325" i="2"/>
  <c r="CE1384" i="2"/>
  <c r="BP1359" i="2"/>
  <c r="BX1458" i="2"/>
  <c r="BL1402" i="2"/>
  <c r="CE1453" i="2"/>
  <c r="BY1443" i="2"/>
  <c r="BR1395" i="2"/>
  <c r="BQ1395" i="2"/>
  <c r="BP1395" i="2"/>
  <c r="CD1395" i="2"/>
  <c r="CC1395" i="2"/>
  <c r="BN1395" i="2"/>
  <c r="CB1395" i="2"/>
  <c r="BZ1395" i="2"/>
  <c r="BW1395" i="2"/>
  <c r="BO1395" i="2"/>
  <c r="CA1395" i="2"/>
  <c r="BT1395" i="2"/>
  <c r="BU1395" i="2"/>
  <c r="BL1395" i="2"/>
  <c r="CB1384" i="2"/>
  <c r="BX1459" i="2"/>
  <c r="BX1439" i="2"/>
  <c r="CD1446" i="2"/>
  <c r="CA1437" i="2"/>
  <c r="CB1437" i="2"/>
  <c r="CE1437" i="2"/>
  <c r="BW1437" i="2"/>
  <c r="BQ1437" i="2"/>
  <c r="CC1437" i="2"/>
  <c r="BV1437" i="2"/>
  <c r="BT1437" i="2"/>
  <c r="BR1437" i="2"/>
  <c r="BU1437" i="2"/>
  <c r="AO1444" i="2"/>
  <c r="BO1330" i="2"/>
  <c r="BQ1267" i="2"/>
  <c r="AO1193" i="2"/>
  <c r="BP1351" i="2"/>
  <c r="BU1385" i="2"/>
  <c r="BZ1379" i="2"/>
  <c r="BY1359" i="2"/>
  <c r="BY1339" i="2"/>
  <c r="BZ1436" i="2"/>
  <c r="BS1436" i="2"/>
  <c r="BQ1436" i="2"/>
  <c r="BO1436" i="2"/>
  <c r="BR1436" i="2"/>
  <c r="CE1436" i="2"/>
  <c r="CC1436" i="2"/>
  <c r="CA1436" i="2"/>
  <c r="CD1436" i="2"/>
  <c r="BL1436" i="2"/>
  <c r="BX1276" i="2"/>
  <c r="CE1276" i="2"/>
  <c r="BO1276" i="2"/>
  <c r="CA1276" i="2"/>
  <c r="BR1276" i="2"/>
  <c r="BT1276" i="2"/>
  <c r="CD1276" i="2"/>
  <c r="BQ1276" i="2"/>
  <c r="CC1276" i="2"/>
  <c r="BW1276" i="2"/>
  <c r="BN1276" i="2"/>
  <c r="BP1276" i="2"/>
  <c r="BZ1276" i="2"/>
  <c r="CB1276" i="2"/>
  <c r="BU1276" i="2"/>
  <c r="BM1276" i="2"/>
  <c r="BL1276" i="2"/>
  <c r="BT1351" i="2"/>
  <c r="BZ1305" i="2"/>
  <c r="BP1305" i="2"/>
  <c r="CE1305" i="2"/>
  <c r="BX1305" i="2"/>
  <c r="CB1305" i="2"/>
  <c r="BT1305" i="2"/>
  <c r="BV1305" i="2"/>
  <c r="BM1305" i="2"/>
  <c r="BY1305" i="2"/>
  <c r="BO1305" i="2"/>
  <c r="BR1305" i="2"/>
  <c r="CA1305" i="2"/>
  <c r="CD1305" i="2"/>
  <c r="BU1305" i="2"/>
  <c r="CC1305" i="2"/>
  <c r="BN1305" i="2"/>
  <c r="BS1123" i="2"/>
  <c r="CB1082" i="2"/>
  <c r="BT816" i="2"/>
  <c r="BV965" i="2"/>
  <c r="BT795" i="2"/>
  <c r="BN795" i="2"/>
  <c r="BO795" i="2"/>
  <c r="BZ795" i="2"/>
  <c r="CA795" i="2"/>
  <c r="BW795" i="2"/>
  <c r="BU795" i="2"/>
  <c r="BX795" i="2"/>
  <c r="CB795" i="2"/>
  <c r="BM795" i="2"/>
  <c r="BQ795" i="2"/>
  <c r="BY795" i="2"/>
  <c r="BV795" i="2"/>
  <c r="BR795" i="2"/>
  <c r="BL795" i="2"/>
  <c r="CD795" i="2"/>
  <c r="CC795" i="2"/>
  <c r="BS795" i="2"/>
  <c r="BP795" i="2"/>
  <c r="CC1144" i="2"/>
  <c r="BO1144" i="2"/>
  <c r="CA1144" i="2"/>
  <c r="BL1144" i="2"/>
  <c r="BX1144" i="2"/>
  <c r="BN1144" i="2"/>
  <c r="BZ1144" i="2"/>
  <c r="BW1144" i="2"/>
  <c r="BR1144" i="2"/>
  <c r="BQ1144" i="2"/>
  <c r="BM1144" i="2"/>
  <c r="CD1144" i="2"/>
  <c r="BY1144" i="2"/>
  <c r="BS1144" i="2"/>
  <c r="BU1144" i="2"/>
  <c r="BT1144" i="2"/>
  <c r="CE1144" i="2"/>
  <c r="CB1144" i="2"/>
  <c r="BV1144" i="2"/>
  <c r="CC1164" i="2"/>
  <c r="CA1164" i="2"/>
  <c r="BW1164" i="2"/>
  <c r="CB1164" i="2"/>
  <c r="BL1164" i="2"/>
  <c r="BX1164" i="2"/>
  <c r="BQ1164" i="2"/>
  <c r="BM1164" i="2"/>
  <c r="BY1164" i="2"/>
  <c r="BR1164" i="2"/>
  <c r="BT1164" i="2"/>
  <c r="CD1164" i="2"/>
  <c r="BS1164" i="2"/>
  <c r="CE1164" i="2"/>
  <c r="BU1164" i="2"/>
  <c r="BZ1164" i="2"/>
  <c r="BP1164" i="2"/>
  <c r="CD1237" i="2"/>
  <c r="CC1237" i="2"/>
  <c r="BN1237" i="2"/>
  <c r="BZ1237" i="2"/>
  <c r="CE1237" i="2"/>
  <c r="CB1237" i="2"/>
  <c r="BM1237" i="2"/>
  <c r="BV1237" i="2"/>
  <c r="BY1237" i="2"/>
  <c r="BT1237" i="2"/>
  <c r="BO1237" i="2"/>
  <c r="BW1237" i="2"/>
  <c r="CA1237" i="2"/>
  <c r="BU1237" i="2"/>
  <c r="BQ1237" i="2"/>
  <c r="BR1237" i="2"/>
  <c r="BS1237" i="2"/>
  <c r="BX1237" i="2"/>
  <c r="BP1237" i="2"/>
  <c r="BZ921" i="2"/>
  <c r="BN921" i="2"/>
  <c r="CA921" i="2"/>
  <c r="BP921" i="2"/>
  <c r="BT921" i="2"/>
  <c r="BO921" i="2"/>
  <c r="CB921" i="2"/>
  <c r="BR921" i="2"/>
  <c r="CD921" i="2"/>
  <c r="BU921" i="2"/>
  <c r="BS921" i="2"/>
  <c r="CE921" i="2"/>
  <c r="CC921" i="2"/>
  <c r="BM921" i="2"/>
  <c r="BY921" i="2"/>
  <c r="BQ921" i="2"/>
  <c r="BL921" i="2"/>
  <c r="BX921" i="2"/>
  <c r="BV921" i="2"/>
  <c r="BW921" i="2"/>
  <c r="BT614" i="2"/>
  <c r="BQ614" i="2"/>
  <c r="CC614" i="2"/>
  <c r="CA614" i="2"/>
  <c r="BS614" i="2"/>
  <c r="BV614" i="2"/>
  <c r="CE614" i="2"/>
  <c r="BR614" i="2"/>
  <c r="CD614" i="2"/>
  <c r="BU614" i="2"/>
  <c r="BM614" i="2"/>
  <c r="BY614" i="2"/>
  <c r="BL614" i="2"/>
  <c r="BX614" i="2"/>
  <c r="BO614" i="2"/>
  <c r="BP614" i="2"/>
  <c r="BN614" i="2"/>
  <c r="CB614" i="2"/>
  <c r="BZ614" i="2"/>
  <c r="BW614" i="2"/>
  <c r="BW1060" i="2"/>
  <c r="BN1060" i="2"/>
  <c r="BL1060" i="2"/>
  <c r="CB1060" i="2"/>
  <c r="BZ1060" i="2"/>
  <c r="BX1060" i="2"/>
  <c r="BO1060" i="2"/>
  <c r="CA1060" i="2"/>
  <c r="BM1060" i="2"/>
  <c r="BY1060" i="2"/>
  <c r="CD1060" i="2"/>
  <c r="CC1060" i="2"/>
  <c r="BR1060" i="2"/>
  <c r="BS1060" i="2"/>
  <c r="CE1060" i="2"/>
  <c r="BU1060" i="2"/>
  <c r="BV1060" i="2"/>
  <c r="BQ1060" i="2"/>
  <c r="BT1060" i="2"/>
  <c r="BP1060" i="2"/>
  <c r="BN1085" i="2"/>
  <c r="BZ1085" i="2"/>
  <c r="BR1085" i="2"/>
  <c r="CD1085" i="2"/>
  <c r="BT1085" i="2"/>
  <c r="BP1085" i="2"/>
  <c r="CB1085" i="2"/>
  <c r="BU1085" i="2"/>
  <c r="BQ1085" i="2"/>
  <c r="BO1085" i="2"/>
  <c r="CE1085" i="2"/>
  <c r="BL1085" i="2"/>
  <c r="BM1085" i="2"/>
  <c r="CC1085" i="2"/>
  <c r="BX1085" i="2"/>
  <c r="BY1085" i="2"/>
  <c r="BS1085" i="2"/>
  <c r="BW1085" i="2"/>
  <c r="BV1085" i="2"/>
  <c r="BN588" i="2"/>
  <c r="BW588" i="2"/>
  <c r="BR588" i="2"/>
  <c r="CD588" i="2"/>
  <c r="BM588" i="2"/>
  <c r="BY588" i="2"/>
  <c r="BO588" i="2"/>
  <c r="CA588" i="2"/>
  <c r="BZ588" i="2"/>
  <c r="BL588" i="2"/>
  <c r="BX588" i="2"/>
  <c r="BQ588" i="2"/>
  <c r="CB588" i="2"/>
  <c r="BS588" i="2"/>
  <c r="CE588" i="2"/>
  <c r="CC588" i="2"/>
  <c r="BU588" i="2"/>
  <c r="BT588" i="2"/>
  <c r="BP588" i="2"/>
  <c r="BV588" i="2"/>
  <c r="CC121" i="2"/>
  <c r="BQ121" i="2"/>
  <c r="CB121" i="2"/>
  <c r="BS121" i="2"/>
  <c r="BP121" i="2"/>
  <c r="BO121" i="2"/>
  <c r="CD121" i="2"/>
  <c r="CA121" i="2"/>
  <c r="BN121" i="2"/>
  <c r="CE121" i="2"/>
  <c r="BU121" i="2"/>
  <c r="BZ121" i="2"/>
  <c r="BW121" i="2"/>
  <c r="BX121" i="2"/>
  <c r="BY121" i="2"/>
  <c r="BL121" i="2"/>
  <c r="BR121" i="2"/>
  <c r="BV121" i="2"/>
  <c r="BT121" i="2"/>
  <c r="BM121" i="2"/>
  <c r="BM108" i="2"/>
  <c r="BO108" i="2"/>
  <c r="BN108" i="2"/>
  <c r="CC108" i="2"/>
  <c r="BY108" i="2"/>
  <c r="BL108" i="2"/>
  <c r="BW108" i="2"/>
  <c r="CA108" i="2"/>
  <c r="BS108" i="2"/>
  <c r="BQ108" i="2"/>
  <c r="BX108" i="2"/>
  <c r="BZ108" i="2"/>
  <c r="BT108" i="2"/>
  <c r="BV108" i="2"/>
  <c r="CB108" i="2"/>
  <c r="BR108" i="2"/>
  <c r="BU108" i="2"/>
  <c r="BP108" i="2"/>
  <c r="CD108" i="2"/>
  <c r="CE108" i="2"/>
  <c r="BP332" i="2"/>
  <c r="CB332" i="2"/>
  <c r="BQ332" i="2"/>
  <c r="CC332" i="2"/>
  <c r="BX332" i="2"/>
  <c r="BW332" i="2"/>
  <c r="BZ332" i="2"/>
  <c r="BN332" i="2"/>
  <c r="BL332" i="2"/>
  <c r="BT332" i="2"/>
  <c r="BM332" i="2"/>
  <c r="BY332" i="2"/>
  <c r="BR332" i="2"/>
  <c r="CD332" i="2"/>
  <c r="BU332" i="2"/>
  <c r="BS332" i="2"/>
  <c r="CA332" i="2"/>
  <c r="BO332" i="2"/>
  <c r="CE332" i="2"/>
  <c r="BV332" i="2"/>
  <c r="BR438" i="2"/>
  <c r="CD438" i="2"/>
  <c r="CC438" i="2"/>
  <c r="BQ438" i="2"/>
  <c r="BY438" i="2"/>
  <c r="BZ438" i="2"/>
  <c r="CB438" i="2"/>
  <c r="BU438" i="2"/>
  <c r="BW438" i="2"/>
  <c r="BO438" i="2"/>
  <c r="BT438" i="2"/>
  <c r="CA438" i="2"/>
  <c r="BS438" i="2"/>
  <c r="BL438" i="2"/>
  <c r="CE438" i="2"/>
  <c r="BX438" i="2"/>
  <c r="BV438" i="2"/>
  <c r="BP438" i="2"/>
  <c r="BM438" i="2"/>
  <c r="BN438" i="2"/>
  <c r="BP164" i="2"/>
  <c r="CB164" i="2"/>
  <c r="BZ164" i="2"/>
  <c r="CA164" i="2"/>
  <c r="BN164" i="2"/>
  <c r="BR164" i="2"/>
  <c r="BM164" i="2"/>
  <c r="BW164" i="2"/>
  <c r="BY164" i="2"/>
  <c r="BO164" i="2"/>
  <c r="BL164" i="2"/>
  <c r="BX164" i="2"/>
  <c r="BQ164" i="2"/>
  <c r="BU164" i="2"/>
  <c r="BT164" i="2"/>
  <c r="CD164" i="2"/>
  <c r="BS164" i="2"/>
  <c r="CE164" i="2"/>
  <c r="BV164" i="2"/>
  <c r="CC164" i="2"/>
  <c r="BR338" i="2"/>
  <c r="CD338" i="2"/>
  <c r="CA338" i="2"/>
  <c r="BV338" i="2"/>
  <c r="CC338" i="2"/>
  <c r="BQ338" i="2"/>
  <c r="BW338" i="2"/>
  <c r="BT338" i="2"/>
  <c r="BL338" i="2"/>
  <c r="BO338" i="2"/>
  <c r="BX338" i="2"/>
  <c r="BN338" i="2"/>
  <c r="BU338" i="2"/>
  <c r="BM338" i="2"/>
  <c r="BY338" i="2"/>
  <c r="CE338" i="2"/>
  <c r="BP338" i="2"/>
  <c r="CB338" i="2"/>
  <c r="BZ338" i="2"/>
  <c r="BS338" i="2"/>
  <c r="CC138" i="2"/>
  <c r="BQ138" i="2"/>
  <c r="BW138" i="2"/>
  <c r="BV138" i="2"/>
  <c r="BT138" i="2"/>
  <c r="BR138" i="2"/>
  <c r="BS138" i="2"/>
  <c r="CE138" i="2"/>
  <c r="CD138" i="2"/>
  <c r="BL138" i="2"/>
  <c r="BY138" i="2"/>
  <c r="BX138" i="2"/>
  <c r="BU138" i="2"/>
  <c r="BN138" i="2"/>
  <c r="BZ138" i="2"/>
  <c r="CA138" i="2"/>
  <c r="BO138" i="2"/>
  <c r="BM138" i="2"/>
  <c r="BP138" i="2"/>
  <c r="CB138" i="2"/>
  <c r="BV1580" i="2"/>
  <c r="BV1564" i="2"/>
  <c r="BZ1557" i="2"/>
  <c r="BN1557" i="2"/>
  <c r="CC1557" i="2"/>
  <c r="BP1557" i="2"/>
  <c r="CB1557" i="2"/>
  <c r="BO1586" i="2"/>
  <c r="CA1578" i="2"/>
  <c r="BL1573" i="2"/>
  <c r="BL1545" i="2"/>
  <c r="BX1537" i="2"/>
  <c r="CD1523" i="2"/>
  <c r="BX1517" i="2"/>
  <c r="BL1505" i="2"/>
  <c r="CA1493" i="2"/>
  <c r="BM1493" i="2"/>
  <c r="BY1493" i="2"/>
  <c r="BV1493" i="2"/>
  <c r="BZ1578" i="2"/>
  <c r="CC1568" i="2"/>
  <c r="BL1568" i="2"/>
  <c r="BO1568" i="2"/>
  <c r="BP1568" i="2"/>
  <c r="CD1568" i="2"/>
  <c r="BQ1562" i="2"/>
  <c r="CE1562" i="2"/>
  <c r="BU1553" i="2"/>
  <c r="BO1539" i="2"/>
  <c r="BQ1568" i="2"/>
  <c r="BS1553" i="2"/>
  <c r="BS1545" i="2"/>
  <c r="CE1537" i="2"/>
  <c r="BL1555" i="2"/>
  <c r="BX1547" i="2"/>
  <c r="BZ1580" i="2"/>
  <c r="AO1580" i="2"/>
  <c r="BZ1569" i="2"/>
  <c r="AO1544" i="2"/>
  <c r="BQ1518" i="2"/>
  <c r="BP1509" i="2"/>
  <c r="BQ1509" i="2"/>
  <c r="CB1509" i="2"/>
  <c r="CC1509" i="2"/>
  <c r="BT1509" i="2"/>
  <c r="BR1509" i="2"/>
  <c r="BU1509" i="2"/>
  <c r="CD1509" i="2"/>
  <c r="BN1493" i="2"/>
  <c r="BL1525" i="2"/>
  <c r="BU1489" i="2"/>
  <c r="BP1489" i="2"/>
  <c r="CB1489" i="2"/>
  <c r="BQ1489" i="2"/>
  <c r="BR1489" i="2"/>
  <c r="BO1489" i="2"/>
  <c r="CC1489" i="2"/>
  <c r="CD1489" i="2"/>
  <c r="BT1489" i="2"/>
  <c r="CA1489" i="2"/>
  <c r="CC1477" i="2"/>
  <c r="BZ1477" i="2"/>
  <c r="BS1477" i="2"/>
  <c r="BV1477" i="2"/>
  <c r="CE1477" i="2"/>
  <c r="BP1477" i="2"/>
  <c r="BR1477" i="2"/>
  <c r="BM1465" i="2"/>
  <c r="BQ1465" i="2"/>
  <c r="BY1465" i="2"/>
  <c r="BZ1465" i="2"/>
  <c r="CC1465" i="2"/>
  <c r="BS1465" i="2"/>
  <c r="BV1465" i="2"/>
  <c r="CE1465" i="2"/>
  <c r="BW1465" i="2"/>
  <c r="AO1561" i="2"/>
  <c r="BW1553" i="2"/>
  <c r="BZ1546" i="2"/>
  <c r="AO1533" i="2"/>
  <c r="AO1513" i="2"/>
  <c r="BZ1506" i="2"/>
  <c r="BW1493" i="2"/>
  <c r="BQ1371" i="2"/>
  <c r="CB1555" i="2"/>
  <c r="BS1448" i="2"/>
  <c r="BL1518" i="2"/>
  <c r="AO1570" i="2"/>
  <c r="AO1526" i="2"/>
  <c r="BT1493" i="2"/>
  <c r="BM1579" i="2"/>
  <c r="BS1493" i="2"/>
  <c r="BV1482" i="2"/>
  <c r="BZ1455" i="2"/>
  <c r="BO1455" i="2"/>
  <c r="CA1455" i="2"/>
  <c r="BL1455" i="2"/>
  <c r="BT1455" i="2"/>
  <c r="BX1455" i="2"/>
  <c r="BW1455" i="2"/>
  <c r="CB1531" i="2"/>
  <c r="BW1531" i="2"/>
  <c r="BN1531" i="2"/>
  <c r="BZ1531" i="2"/>
  <c r="BS1519" i="2"/>
  <c r="BU1519" i="2"/>
  <c r="CE1519" i="2"/>
  <c r="BP1519" i="2"/>
  <c r="CB1519" i="2"/>
  <c r="BM1519" i="2"/>
  <c r="BU1510" i="2"/>
  <c r="BU1498" i="2"/>
  <c r="BQ1569" i="2"/>
  <c r="AO1547" i="2"/>
  <c r="AO1535" i="2"/>
  <c r="BQ1513" i="2"/>
  <c r="BM1580" i="2"/>
  <c r="BM1568" i="2"/>
  <c r="CB1545" i="2"/>
  <c r="BS1478" i="2"/>
  <c r="CA1581" i="2"/>
  <c r="CA1569" i="2"/>
  <c r="BR1558" i="2"/>
  <c r="BX1536" i="2"/>
  <c r="BX1524" i="2"/>
  <c r="CE1504" i="2"/>
  <c r="BP1504" i="2"/>
  <c r="CB1504" i="2"/>
  <c r="BM1504" i="2"/>
  <c r="BN1504" i="2"/>
  <c r="BY1504" i="2"/>
  <c r="BZ1504" i="2"/>
  <c r="BQ1504" i="2"/>
  <c r="CC1506" i="2"/>
  <c r="AO1484" i="2"/>
  <c r="CB1518" i="2"/>
  <c r="BM1509" i="2"/>
  <c r="CB1450" i="2"/>
  <c r="BS1371" i="2"/>
  <c r="CE1351" i="2"/>
  <c r="BO1450" i="2"/>
  <c r="BO1378" i="2"/>
  <c r="BQ1355" i="2"/>
  <c r="BW1345" i="2"/>
  <c r="BW1297" i="2"/>
  <c r="BS1384" i="2"/>
  <c r="BX1438" i="2"/>
  <c r="BW1482" i="2"/>
  <c r="AO1470" i="2"/>
  <c r="BM1443" i="2"/>
  <c r="BP1384" i="2"/>
  <c r="BV1451" i="2"/>
  <c r="BM1451" i="2"/>
  <c r="CD1451" i="2"/>
  <c r="BS1451" i="2"/>
  <c r="BY1451" i="2"/>
  <c r="CE1451" i="2"/>
  <c r="BQ1451" i="2"/>
  <c r="BW1451" i="2"/>
  <c r="BP1451" i="2"/>
  <c r="CC1451" i="2"/>
  <c r="BU1451" i="2"/>
  <c r="CB1451" i="2"/>
  <c r="BN1451" i="2"/>
  <c r="BZ1451" i="2"/>
  <c r="BR1446" i="2"/>
  <c r="BN1453" i="2"/>
  <c r="AO1412" i="2"/>
  <c r="AO1281" i="2"/>
  <c r="AO1153" i="2"/>
  <c r="CA1371" i="2"/>
  <c r="BO1359" i="2"/>
  <c r="BN1379" i="2"/>
  <c r="BM1339" i="2"/>
  <c r="BL1335" i="2"/>
  <c r="BT1430" i="2"/>
  <c r="CE1430" i="2"/>
  <c r="BN1430" i="2"/>
  <c r="BZ1430" i="2"/>
  <c r="BL1430" i="2"/>
  <c r="BM1430" i="2"/>
  <c r="BU1430" i="2"/>
  <c r="BX1430" i="2"/>
  <c r="BY1430" i="2"/>
  <c r="BW1430" i="2"/>
  <c r="BR1430" i="2"/>
  <c r="CD1430" i="2"/>
  <c r="BW1379" i="2"/>
  <c r="AO1367" i="2"/>
  <c r="BS1366" i="2"/>
  <c r="BP1277" i="2"/>
  <c r="BX1396" i="2"/>
  <c r="CA1396" i="2"/>
  <c r="BY1396" i="2"/>
  <c r="BU1396" i="2"/>
  <c r="BT1396" i="2"/>
  <c r="BS1396" i="2"/>
  <c r="BQ1396" i="2"/>
  <c r="CE1396" i="2"/>
  <c r="CC1396" i="2"/>
  <c r="BN1396" i="2"/>
  <c r="BZ1396" i="2"/>
  <c r="BR1396" i="2"/>
  <c r="CD1396" i="2"/>
  <c r="BW1396" i="2"/>
  <c r="BL1396" i="2"/>
  <c r="BN1320" i="2"/>
  <c r="BX1320" i="2"/>
  <c r="BR1320" i="2"/>
  <c r="BZ1320" i="2"/>
  <c r="BP1320" i="2"/>
  <c r="CD1320" i="2"/>
  <c r="BM1320" i="2"/>
  <c r="CB1320" i="2"/>
  <c r="BW1320" i="2"/>
  <c r="BY1320" i="2"/>
  <c r="BQ1320" i="2"/>
  <c r="CC1320" i="2"/>
  <c r="BS1320" i="2"/>
  <c r="BU1320" i="2"/>
  <c r="CE1320" i="2"/>
  <c r="BV1320" i="2"/>
  <c r="BO1320" i="2"/>
  <c r="BL1320" i="2"/>
  <c r="BV1204" i="2"/>
  <c r="CB1190" i="2"/>
  <c r="CB1034" i="2"/>
  <c r="CA953" i="2"/>
  <c r="BQ953" i="2"/>
  <c r="BN953" i="2"/>
  <c r="BZ953" i="2"/>
  <c r="BR953" i="2"/>
  <c r="CD953" i="2"/>
  <c r="BL953" i="2"/>
  <c r="CC953" i="2"/>
  <c r="BS953" i="2"/>
  <c r="BU953" i="2"/>
  <c r="BO953" i="2"/>
  <c r="CB953" i="2"/>
  <c r="BY953" i="2"/>
  <c r="BP953" i="2"/>
  <c r="BV953" i="2"/>
  <c r="BX953" i="2"/>
  <c r="BW953" i="2"/>
  <c r="CE953" i="2"/>
  <c r="BT953" i="2"/>
  <c r="BM953" i="2"/>
  <c r="CB1256" i="2"/>
  <c r="BL1267" i="2"/>
  <c r="BZ1352" i="2"/>
  <c r="BW1352" i="2"/>
  <c r="CC1352" i="2"/>
  <c r="CD1352" i="2"/>
  <c r="BO1352" i="2"/>
  <c r="BU1352" i="2"/>
  <c r="CA1352" i="2"/>
  <c r="BL1352" i="2"/>
  <c r="BP1352" i="2"/>
  <c r="BN1352" i="2"/>
  <c r="BZ1292" i="2"/>
  <c r="BP1292" i="2"/>
  <c r="BM1292" i="2"/>
  <c r="CB1292" i="2"/>
  <c r="BU1292" i="2"/>
  <c r="BY1292" i="2"/>
  <c r="BQ1292" i="2"/>
  <c r="CC1292" i="2"/>
  <c r="BS1292" i="2"/>
  <c r="CE1292" i="2"/>
  <c r="BV1292" i="2"/>
  <c r="BL1292" i="2"/>
  <c r="BX1292" i="2"/>
  <c r="BO1292" i="2"/>
  <c r="CA1292" i="2"/>
  <c r="BT1292" i="2"/>
  <c r="BR1292" i="2"/>
  <c r="BN1292" i="2"/>
  <c r="BW1292" i="2"/>
  <c r="BM1168" i="2"/>
  <c r="BX1212" i="2"/>
  <c r="BZ825" i="2"/>
  <c r="BN825" i="2"/>
  <c r="CB825" i="2"/>
  <c r="BQ825" i="2"/>
  <c r="CC825" i="2"/>
  <c r="BO825" i="2"/>
  <c r="CA825" i="2"/>
  <c r="BP825" i="2"/>
  <c r="BL825" i="2"/>
  <c r="BX825" i="2"/>
  <c r="BU825" i="2"/>
  <c r="BR825" i="2"/>
  <c r="BS825" i="2"/>
  <c r="CD825" i="2"/>
  <c r="CE825" i="2"/>
  <c r="BY825" i="2"/>
  <c r="BV825" i="2"/>
  <c r="BW825" i="2"/>
  <c r="BT825" i="2"/>
  <c r="BM825" i="2"/>
  <c r="AO921" i="2"/>
  <c r="CB1100" i="2"/>
  <c r="CE1049" i="2"/>
  <c r="BN1164" i="2"/>
  <c r="BQ1132" i="2"/>
  <c r="BO1132" i="2"/>
  <c r="CC1132" i="2"/>
  <c r="BM1132" i="2"/>
  <c r="CA1132" i="2"/>
  <c r="BY1132" i="2"/>
  <c r="BL1132" i="2"/>
  <c r="BX1132" i="2"/>
  <c r="BN1132" i="2"/>
  <c r="CB1132" i="2"/>
  <c r="BW1132" i="2"/>
  <c r="BV1132" i="2"/>
  <c r="BZ1132" i="2"/>
  <c r="BP1132" i="2"/>
  <c r="BR1132" i="2"/>
  <c r="CE1132" i="2"/>
  <c r="BW984" i="2"/>
  <c r="BO984" i="2"/>
  <c r="CA984" i="2"/>
  <c r="BM984" i="2"/>
  <c r="BY984" i="2"/>
  <c r="BQ984" i="2"/>
  <c r="CC984" i="2"/>
  <c r="BN984" i="2"/>
  <c r="BL984" i="2"/>
  <c r="BP984" i="2"/>
  <c r="BX984" i="2"/>
  <c r="CB984" i="2"/>
  <c r="BV984" i="2"/>
  <c r="BS984" i="2"/>
  <c r="BU984" i="2"/>
  <c r="CE984" i="2"/>
  <c r="BT984" i="2"/>
  <c r="BZ984" i="2"/>
  <c r="CD984" i="2"/>
  <c r="BZ865" i="2"/>
  <c r="BN865" i="2"/>
  <c r="CB865" i="2"/>
  <c r="BQ865" i="2"/>
  <c r="CC865" i="2"/>
  <c r="BP865" i="2"/>
  <c r="BL865" i="2"/>
  <c r="BV865" i="2"/>
  <c r="BX865" i="2"/>
  <c r="BO865" i="2"/>
  <c r="CA865" i="2"/>
  <c r="BS865" i="2"/>
  <c r="CE865" i="2"/>
  <c r="BT865" i="2"/>
  <c r="BR865" i="2"/>
  <c r="BU865" i="2"/>
  <c r="CD865" i="2"/>
  <c r="BW865" i="2"/>
  <c r="BM865" i="2"/>
  <c r="BZ1188" i="2"/>
  <c r="BW1188" i="2"/>
  <c r="BQ1188" i="2"/>
  <c r="CC1188" i="2"/>
  <c r="BO1188" i="2"/>
  <c r="BS1188" i="2"/>
  <c r="BT1188" i="2"/>
  <c r="CA1188" i="2"/>
  <c r="CE1188" i="2"/>
  <c r="BR1188" i="2"/>
  <c r="BU1188" i="2"/>
  <c r="CD1188" i="2"/>
  <c r="BV1188" i="2"/>
  <c r="BL1188" i="2"/>
  <c r="BM1188" i="2"/>
  <c r="BX1188" i="2"/>
  <c r="BY1188" i="2"/>
  <c r="BP1188" i="2"/>
  <c r="CB1188" i="2"/>
  <c r="BN628" i="2"/>
  <c r="BZ628" i="2"/>
  <c r="BW628" i="2"/>
  <c r="BQ628" i="2"/>
  <c r="CD628" i="2"/>
  <c r="CC628" i="2"/>
  <c r="BP628" i="2"/>
  <c r="BU628" i="2"/>
  <c r="BM628" i="2"/>
  <c r="BO628" i="2"/>
  <c r="CB628" i="2"/>
  <c r="BY628" i="2"/>
  <c r="CA628" i="2"/>
  <c r="BL628" i="2"/>
  <c r="BX628" i="2"/>
  <c r="BR628" i="2"/>
  <c r="BS628" i="2"/>
  <c r="CE628" i="2"/>
  <c r="BV628" i="2"/>
  <c r="BT628" i="2"/>
  <c r="BT595" i="2"/>
  <c r="BO595" i="2"/>
  <c r="CA595" i="2"/>
  <c r="BW595" i="2"/>
  <c r="CD595" i="2"/>
  <c r="BM595" i="2"/>
  <c r="BV595" i="2"/>
  <c r="BL595" i="2"/>
  <c r="BX595" i="2"/>
  <c r="BU595" i="2"/>
  <c r="CC595" i="2"/>
  <c r="BY595" i="2"/>
  <c r="BP595" i="2"/>
  <c r="CB595" i="2"/>
  <c r="BR595" i="2"/>
  <c r="BZ595" i="2"/>
  <c r="BQ595" i="2"/>
  <c r="CE595" i="2"/>
  <c r="BS595" i="2"/>
  <c r="BN595" i="2"/>
  <c r="CD1271" i="2"/>
  <c r="BV1271" i="2"/>
  <c r="BU1271" i="2"/>
  <c r="BP1271" i="2"/>
  <c r="BS1271" i="2"/>
  <c r="CB1271" i="2"/>
  <c r="CE1271" i="2"/>
  <c r="BW1271" i="2"/>
  <c r="BL1271" i="2"/>
  <c r="BX1271" i="2"/>
  <c r="BO1271" i="2"/>
  <c r="BQ1271" i="2"/>
  <c r="CA1271" i="2"/>
  <c r="CC1271" i="2"/>
  <c r="BN1271" i="2"/>
  <c r="BZ1271" i="2"/>
  <c r="BT1271" i="2"/>
  <c r="BM1271" i="2"/>
  <c r="BL1156" i="2"/>
  <c r="BN1156" i="2"/>
  <c r="BZ1156" i="2"/>
  <c r="BW1156" i="2"/>
  <c r="BQ1156" i="2"/>
  <c r="BX1156" i="2"/>
  <c r="BM1156" i="2"/>
  <c r="BY1156" i="2"/>
  <c r="BO1156" i="2"/>
  <c r="CA1156" i="2"/>
  <c r="BR1156" i="2"/>
  <c r="BS1156" i="2"/>
  <c r="BT1156" i="2"/>
  <c r="CD1156" i="2"/>
  <c r="CE1156" i="2"/>
  <c r="CC1156" i="2"/>
  <c r="BU1156" i="2"/>
  <c r="BV1156" i="2"/>
  <c r="BP1156" i="2"/>
  <c r="BQ1154" i="2"/>
  <c r="CC1154" i="2"/>
  <c r="BW1154" i="2"/>
  <c r="BT1154" i="2"/>
  <c r="CE1154" i="2"/>
  <c r="BL1154" i="2"/>
  <c r="BM1154" i="2"/>
  <c r="BN1154" i="2"/>
  <c r="BU1154" i="2"/>
  <c r="BX1154" i="2"/>
  <c r="BY1154" i="2"/>
  <c r="BZ1154" i="2"/>
  <c r="BO1154" i="2"/>
  <c r="CA1154" i="2"/>
  <c r="BP1154" i="2"/>
  <c r="BV1154" i="2"/>
  <c r="CB1154" i="2"/>
  <c r="CD1154" i="2"/>
  <c r="BS1154" i="2"/>
  <c r="BQ1241" i="2"/>
  <c r="CC1241" i="2"/>
  <c r="BN1241" i="2"/>
  <c r="BZ1241" i="2"/>
  <c r="BO1241" i="2"/>
  <c r="CA1241" i="2"/>
  <c r="BW1241" i="2"/>
  <c r="BL1241" i="2"/>
  <c r="BU1241" i="2"/>
  <c r="BX1241" i="2"/>
  <c r="BR1241" i="2"/>
  <c r="CD1241" i="2"/>
  <c r="BP1241" i="2"/>
  <c r="BT1241" i="2"/>
  <c r="BS1241" i="2"/>
  <c r="CB1241" i="2"/>
  <c r="CE1241" i="2"/>
  <c r="BM1241" i="2"/>
  <c r="BV1241" i="2"/>
  <c r="BY1241" i="2"/>
  <c r="BZ1211" i="2"/>
  <c r="BL1211" i="2"/>
  <c r="BW1211" i="2"/>
  <c r="BT1211" i="2"/>
  <c r="CD1211" i="2"/>
  <c r="BN1211" i="2"/>
  <c r="BM1211" i="2"/>
  <c r="BY1211" i="2"/>
  <c r="BX1211" i="2"/>
  <c r="BP1211" i="2"/>
  <c r="CB1211" i="2"/>
  <c r="BQ1211" i="2"/>
  <c r="CC1211" i="2"/>
  <c r="BU1211" i="2"/>
  <c r="BO1211" i="2"/>
  <c r="BV1211" i="2"/>
  <c r="CA1211" i="2"/>
  <c r="BR1211" i="2"/>
  <c r="CE1211" i="2"/>
  <c r="BW1178" i="2"/>
  <c r="BT1178" i="2"/>
  <c r="BQ1178" i="2"/>
  <c r="CB1178" i="2"/>
  <c r="BR1178" i="2"/>
  <c r="BV1178" i="2"/>
  <c r="CD1178" i="2"/>
  <c r="BS1178" i="2"/>
  <c r="CE1178" i="2"/>
  <c r="CC1178" i="2"/>
  <c r="BN1178" i="2"/>
  <c r="BM1178" i="2"/>
  <c r="BZ1178" i="2"/>
  <c r="BU1178" i="2"/>
  <c r="BL1178" i="2"/>
  <c r="BY1178" i="2"/>
  <c r="CA1178" i="2"/>
  <c r="BP1178" i="2"/>
  <c r="BT571" i="2"/>
  <c r="BW571" i="2"/>
  <c r="BN571" i="2"/>
  <c r="BU571" i="2"/>
  <c r="BZ571" i="2"/>
  <c r="BM571" i="2"/>
  <c r="BP571" i="2"/>
  <c r="BY571" i="2"/>
  <c r="CB571" i="2"/>
  <c r="BO571" i="2"/>
  <c r="CA571" i="2"/>
  <c r="BV571" i="2"/>
  <c r="BX571" i="2"/>
  <c r="BS571" i="2"/>
  <c r="BQ571" i="2"/>
  <c r="CE571" i="2"/>
  <c r="CC571" i="2"/>
  <c r="BL571" i="2"/>
  <c r="BR571" i="2"/>
  <c r="CD571" i="2"/>
  <c r="CD954" i="2"/>
  <c r="BQ954" i="2"/>
  <c r="BS954" i="2"/>
  <c r="BW954" i="2"/>
  <c r="CE954" i="2"/>
  <c r="BM954" i="2"/>
  <c r="BU954" i="2"/>
  <c r="BT954" i="2"/>
  <c r="CC954" i="2"/>
  <c r="BR954" i="2"/>
  <c r="BP954" i="2"/>
  <c r="CB954" i="2"/>
  <c r="BY954" i="2"/>
  <c r="BO954" i="2"/>
  <c r="BN954" i="2"/>
  <c r="CA954" i="2"/>
  <c r="BZ954" i="2"/>
  <c r="BV954" i="2"/>
  <c r="BL954" i="2"/>
  <c r="BX954" i="2"/>
  <c r="BR90" i="2"/>
  <c r="BX90" i="2"/>
  <c r="CC90" i="2"/>
  <c r="CD90" i="2"/>
  <c r="BO90" i="2"/>
  <c r="BQ90" i="2"/>
  <c r="BT90" i="2"/>
  <c r="BS90" i="2"/>
  <c r="BW90" i="2"/>
  <c r="BY90" i="2"/>
  <c r="BU90" i="2"/>
  <c r="BN90" i="2"/>
  <c r="BZ90" i="2"/>
  <c r="CA90" i="2"/>
  <c r="BP90" i="2"/>
  <c r="BL90" i="2"/>
  <c r="CB90" i="2"/>
  <c r="BV90" i="2"/>
  <c r="BM90" i="2"/>
  <c r="CE90" i="2"/>
  <c r="BZ288" i="2"/>
  <c r="BM288" i="2"/>
  <c r="BQ288" i="2"/>
  <c r="BL288" i="2"/>
  <c r="BY288" i="2"/>
  <c r="CC288" i="2"/>
  <c r="BW288" i="2"/>
  <c r="BX288" i="2"/>
  <c r="BS288" i="2"/>
  <c r="BR288" i="2"/>
  <c r="CE288" i="2"/>
  <c r="BN288" i="2"/>
  <c r="BV288" i="2"/>
  <c r="BO288" i="2"/>
  <c r="BT288" i="2"/>
  <c r="CA288" i="2"/>
  <c r="CD288" i="2"/>
  <c r="BP288" i="2"/>
  <c r="CB288" i="2"/>
  <c r="BU288" i="2"/>
  <c r="BT414" i="2"/>
  <c r="BU414" i="2"/>
  <c r="BR414" i="2"/>
  <c r="CC414" i="2"/>
  <c r="BQ414" i="2"/>
  <c r="CD414" i="2"/>
  <c r="BL414" i="2"/>
  <c r="BW414" i="2"/>
  <c r="BX414" i="2"/>
  <c r="BM414" i="2"/>
  <c r="BV414" i="2"/>
  <c r="BY414" i="2"/>
  <c r="BS414" i="2"/>
  <c r="CE414" i="2"/>
  <c r="BO414" i="2"/>
  <c r="BZ414" i="2"/>
  <c r="BP414" i="2"/>
  <c r="CB414" i="2"/>
  <c r="CA414" i="2"/>
  <c r="BN414" i="2"/>
  <c r="BS157" i="2"/>
  <c r="CC157" i="2"/>
  <c r="BL157" i="2"/>
  <c r="CE157" i="2"/>
  <c r="BT157" i="2"/>
  <c r="BU157" i="2"/>
  <c r="BZ157" i="2"/>
  <c r="BQ157" i="2"/>
  <c r="BN157" i="2"/>
  <c r="BP157" i="2"/>
  <c r="CB157" i="2"/>
  <c r="CA157" i="2"/>
  <c r="BR157" i="2"/>
  <c r="BO157" i="2"/>
  <c r="CD157" i="2"/>
  <c r="BW157" i="2"/>
  <c r="BX157" i="2"/>
  <c r="BV157" i="2"/>
  <c r="BM157" i="2"/>
  <c r="BY157" i="2"/>
  <c r="BR314" i="2"/>
  <c r="BW314" i="2"/>
  <c r="BT314" i="2"/>
  <c r="BS314" i="2"/>
  <c r="CE314" i="2"/>
  <c r="BQ314" i="2"/>
  <c r="CC314" i="2"/>
  <c r="CD314" i="2"/>
  <c r="BY314" i="2"/>
  <c r="BP314" i="2"/>
  <c r="BX314" i="2"/>
  <c r="BU314" i="2"/>
  <c r="BL314" i="2"/>
  <c r="BN314" i="2"/>
  <c r="BV314" i="2"/>
  <c r="BZ314" i="2"/>
  <c r="CA314" i="2"/>
  <c r="BO314" i="2"/>
  <c r="BM314" i="2"/>
  <c r="CB314" i="2"/>
  <c r="CE1563" i="2"/>
  <c r="BX1585" i="2"/>
  <c r="BM1573" i="2"/>
  <c r="BO1573" i="2"/>
  <c r="BQ1573" i="2"/>
  <c r="CA1573" i="2"/>
  <c r="CC1573" i="2"/>
  <c r="BN1573" i="2"/>
  <c r="BW1565" i="2"/>
  <c r="CA1565" i="2"/>
  <c r="BQ1565" i="2"/>
  <c r="BV1565" i="2"/>
  <c r="CC1565" i="2"/>
  <c r="BP1565" i="2"/>
  <c r="BX1557" i="2"/>
  <c r="BL1537" i="2"/>
  <c r="BR1523" i="2"/>
  <c r="BL1517" i="2"/>
  <c r="CA1510" i="2"/>
  <c r="BY1505" i="2"/>
  <c r="BV1505" i="2"/>
  <c r="BS1505" i="2"/>
  <c r="CE1505" i="2"/>
  <c r="BN1578" i="2"/>
  <c r="BY1578" i="2"/>
  <c r="CB1571" i="2"/>
  <c r="BR1568" i="2"/>
  <c r="BL1546" i="2"/>
  <c r="BU1539" i="2"/>
  <c r="BP1539" i="2"/>
  <c r="BS1539" i="2"/>
  <c r="CB1539" i="2"/>
  <c r="BW1539" i="2"/>
  <c r="BN1539" i="2"/>
  <c r="BY1575" i="2"/>
  <c r="BM1555" i="2"/>
  <c r="BO1555" i="2"/>
  <c r="CA1555" i="2"/>
  <c r="BL1547" i="2"/>
  <c r="BN1580" i="2"/>
  <c r="BT1579" i="2"/>
  <c r="BN1569" i="2"/>
  <c r="BT1543" i="2"/>
  <c r="BZ1525" i="2"/>
  <c r="BZ1517" i="2"/>
  <c r="BW1508" i="2"/>
  <c r="BX1457" i="2"/>
  <c r="AO1585" i="2"/>
  <c r="BZ1558" i="2"/>
  <c r="AO1553" i="2"/>
  <c r="BN1546" i="2"/>
  <c r="CC1539" i="2"/>
  <c r="BT1532" i="2"/>
  <c r="BN1506" i="2"/>
  <c r="AO1493" i="2"/>
  <c r="AO1409" i="2"/>
  <c r="CC1379" i="2"/>
  <c r="BS1564" i="2"/>
  <c r="BP1555" i="2"/>
  <c r="BY1494" i="2"/>
  <c r="BU1581" i="2"/>
  <c r="BX1510" i="2"/>
  <c r="AO1566" i="2"/>
  <c r="BT1525" i="2"/>
  <c r="AO1514" i="2"/>
  <c r="BV1578" i="2"/>
  <c r="CE1489" i="2"/>
  <c r="BU1578" i="2"/>
  <c r="BU1518" i="2"/>
  <c r="AO1583" i="2"/>
  <c r="BZ1568" i="2"/>
  <c r="BV1579" i="2"/>
  <c r="BP1545" i="2"/>
  <c r="BY1520" i="2"/>
  <c r="CB1477" i="2"/>
  <c r="CA1557" i="2"/>
  <c r="BV1492" i="2"/>
  <c r="BS1492" i="2"/>
  <c r="BP1492" i="2"/>
  <c r="CE1492" i="2"/>
  <c r="CB1492" i="2"/>
  <c r="AO1560" i="2"/>
  <c r="AO1504" i="2"/>
  <c r="BP1518" i="2"/>
  <c r="BV1508" i="2"/>
  <c r="BW1462" i="2"/>
  <c r="BR1462" i="2"/>
  <c r="BL1462" i="2"/>
  <c r="CD1462" i="2"/>
  <c r="BX1462" i="2"/>
  <c r="BS1462" i="2"/>
  <c r="BQ1462" i="2"/>
  <c r="CE1462" i="2"/>
  <c r="CC1462" i="2"/>
  <c r="BU1462" i="2"/>
  <c r="BT1462" i="2"/>
  <c r="CD1402" i="2"/>
  <c r="BX1402" i="2"/>
  <c r="BN1402" i="2"/>
  <c r="BM1402" i="2"/>
  <c r="BO1402" i="2"/>
  <c r="BZ1402" i="2"/>
  <c r="BY1402" i="2"/>
  <c r="CA1402" i="2"/>
  <c r="BW1402" i="2"/>
  <c r="BT1402" i="2"/>
  <c r="BQ1402" i="2"/>
  <c r="CC1402" i="2"/>
  <c r="BR1402" i="2"/>
  <c r="CB1378" i="2"/>
  <c r="CC1405" i="2"/>
  <c r="BZ1405" i="2"/>
  <c r="BS1405" i="2"/>
  <c r="BY1405" i="2"/>
  <c r="CE1405" i="2"/>
  <c r="BP1405" i="2"/>
  <c r="BR1405" i="2"/>
  <c r="CB1405" i="2"/>
  <c r="CD1405" i="2"/>
  <c r="BO1405" i="2"/>
  <c r="CA1405" i="2"/>
  <c r="BT1405" i="2"/>
  <c r="AO1333" i="2"/>
  <c r="CB1391" i="2"/>
  <c r="BX1466" i="2"/>
  <c r="BP1458" i="2"/>
  <c r="CB1458" i="2"/>
  <c r="BT1458" i="2"/>
  <c r="BM1458" i="2"/>
  <c r="BN1458" i="2"/>
  <c r="BV1458" i="2"/>
  <c r="BY1458" i="2"/>
  <c r="BZ1458" i="2"/>
  <c r="BW1458" i="2"/>
  <c r="BX1446" i="2"/>
  <c r="BL1438" i="2"/>
  <c r="AO1482" i="2"/>
  <c r="BW1443" i="2"/>
  <c r="CC1443" i="2"/>
  <c r="BP1443" i="2"/>
  <c r="BN1443" i="2"/>
  <c r="BO1443" i="2"/>
  <c r="CB1443" i="2"/>
  <c r="BZ1443" i="2"/>
  <c r="BL1443" i="2"/>
  <c r="CA1443" i="2"/>
  <c r="BX1443" i="2"/>
  <c r="BY1383" i="2"/>
  <c r="BY1375" i="2"/>
  <c r="BS1459" i="2"/>
  <c r="CE1459" i="2"/>
  <c r="BW1459" i="2"/>
  <c r="BM1459" i="2"/>
  <c r="BP1459" i="2"/>
  <c r="BQ1459" i="2"/>
  <c r="BN1459" i="2"/>
  <c r="BZ1459" i="2"/>
  <c r="BR1439" i="2"/>
  <c r="CD1439" i="2"/>
  <c r="BM1439" i="2"/>
  <c r="BS1439" i="2"/>
  <c r="BU1439" i="2"/>
  <c r="BV1439" i="2"/>
  <c r="BY1439" i="2"/>
  <c r="CE1439" i="2"/>
  <c r="BQ1439" i="2"/>
  <c r="CC1439" i="2"/>
  <c r="BW1439" i="2"/>
  <c r="BN1439" i="2"/>
  <c r="BZ1439" i="2"/>
  <c r="BX1427" i="2"/>
  <c r="BV1403" i="2"/>
  <c r="BX1403" i="2"/>
  <c r="BU1403" i="2"/>
  <c r="BO1403" i="2"/>
  <c r="CA1403" i="2"/>
  <c r="BQ1403" i="2"/>
  <c r="BP1403" i="2"/>
  <c r="BR1403" i="2"/>
  <c r="CC1403" i="2"/>
  <c r="BN1403" i="2"/>
  <c r="CB1403" i="2"/>
  <c r="CD1403" i="2"/>
  <c r="BZ1403" i="2"/>
  <c r="BW1403" i="2"/>
  <c r="BT1403" i="2"/>
  <c r="BY1448" i="2"/>
  <c r="BV1427" i="2"/>
  <c r="CD1482" i="2"/>
  <c r="CA1453" i="2"/>
  <c r="BN1465" i="2"/>
  <c r="CE1285" i="2"/>
  <c r="BL1285" i="2"/>
  <c r="BP1285" i="2"/>
  <c r="BX1285" i="2"/>
  <c r="CB1285" i="2"/>
  <c r="BT1285" i="2"/>
  <c r="BV1285" i="2"/>
  <c r="BM1285" i="2"/>
  <c r="BO1285" i="2"/>
  <c r="BY1285" i="2"/>
  <c r="CA1285" i="2"/>
  <c r="BR1285" i="2"/>
  <c r="CD1285" i="2"/>
  <c r="BW1285" i="2"/>
  <c r="BU1285" i="2"/>
  <c r="CC1285" i="2"/>
  <c r="BZ1285" i="2"/>
  <c r="CA1258" i="2"/>
  <c r="BT1240" i="2"/>
  <c r="BT1152" i="2"/>
  <c r="CA1259" i="2"/>
  <c r="BX1395" i="2"/>
  <c r="AO1463" i="2"/>
  <c r="AO1411" i="2"/>
  <c r="BV1379" i="2"/>
  <c r="BX1432" i="2"/>
  <c r="BV1432" i="2"/>
  <c r="BM1432" i="2"/>
  <c r="BP1432" i="2"/>
  <c r="BN1432" i="2"/>
  <c r="BY1432" i="2"/>
  <c r="CB1432" i="2"/>
  <c r="BZ1432" i="2"/>
  <c r="BT1432" i="2"/>
  <c r="BQ1432" i="2"/>
  <c r="CC1432" i="2"/>
  <c r="BL1432" i="2"/>
  <c r="CE1192" i="2"/>
  <c r="BR1212" i="2"/>
  <c r="BR1154" i="2"/>
  <c r="BV998" i="2"/>
  <c r="CB1001" i="2"/>
  <c r="AO1550" i="2"/>
  <c r="AO1564" i="2"/>
  <c r="AO1576" i="2"/>
  <c r="AO1577" i="2"/>
  <c r="AO1512" i="2"/>
  <c r="AO1524" i="2"/>
  <c r="AO76" i="2"/>
  <c r="AO340" i="2"/>
  <c r="AO512" i="2"/>
  <c r="AO548" i="2"/>
  <c r="AO36" i="2"/>
  <c r="AO788" i="2"/>
  <c r="AO384" i="2"/>
  <c r="AO52" i="2"/>
  <c r="AO524" i="2"/>
  <c r="AO740" i="2"/>
  <c r="AO56" i="2"/>
  <c r="AO532" i="2"/>
  <c r="AO192" i="2"/>
  <c r="AO544" i="2"/>
  <c r="AO48" i="2"/>
  <c r="AO240" i="2"/>
  <c r="AO872" i="2"/>
  <c r="AO392" i="2"/>
  <c r="AO400" i="2"/>
  <c r="AO784" i="2"/>
  <c r="AO335" i="2"/>
  <c r="AO219" i="2"/>
  <c r="AO439" i="2"/>
  <c r="AO487" i="2"/>
  <c r="AO535" i="2"/>
  <c r="AO199" i="2"/>
  <c r="AO391" i="2"/>
  <c r="AO86" i="2"/>
  <c r="AO130" i="2"/>
  <c r="AO559" i="2"/>
  <c r="AO579" i="2"/>
  <c r="AO627" i="2"/>
  <c r="AO647" i="2"/>
  <c r="AO687" i="2"/>
  <c r="AO707" i="2"/>
  <c r="AO274" i="2"/>
  <c r="AO306" i="2"/>
  <c r="AO422" i="2"/>
  <c r="AO144" i="2"/>
  <c r="AO136" i="2"/>
  <c r="AO808" i="2"/>
  <c r="AO124" i="2"/>
  <c r="AO356" i="2"/>
  <c r="AO292" i="2"/>
  <c r="AO832" i="2"/>
  <c r="AO252" i="2"/>
  <c r="AO648" i="2"/>
  <c r="AO116" i="2"/>
  <c r="AO184" i="2"/>
  <c r="AO344" i="2"/>
  <c r="AO460" i="2"/>
  <c r="AO812" i="2"/>
  <c r="AO876" i="2"/>
  <c r="AO732" i="2"/>
  <c r="AO20" i="2"/>
  <c r="AO660" i="2"/>
  <c r="AO231" i="2"/>
  <c r="AO415" i="2"/>
  <c r="AO467" i="2"/>
  <c r="AO515" i="2"/>
  <c r="AO115" i="2"/>
  <c r="AO10" i="2"/>
  <c r="AO66" i="2"/>
  <c r="AO98" i="2"/>
  <c r="AO138" i="2"/>
  <c r="AO194" i="2"/>
  <c r="AO214" i="2"/>
  <c r="AO246" i="2"/>
  <c r="AO271" i="2"/>
  <c r="AO387" i="2"/>
  <c r="AO114" i="2"/>
  <c r="AO39" i="2"/>
  <c r="AO139" i="2"/>
  <c r="AO171" i="2"/>
  <c r="AO14" i="2"/>
  <c r="AO35" i="2"/>
  <c r="AO211" i="2"/>
  <c r="AO299" i="2"/>
  <c r="AO347" i="2"/>
  <c r="AO607" i="2"/>
  <c r="AO727" i="2"/>
  <c r="AO294" i="2"/>
  <c r="AO410" i="2"/>
  <c r="AO604" i="2"/>
  <c r="AO860" i="2"/>
  <c r="AO632" i="2"/>
  <c r="AO668" i="2"/>
  <c r="AO816" i="2"/>
  <c r="AO600" i="2"/>
  <c r="AO748" i="2"/>
  <c r="AO772" i="2"/>
  <c r="AO900" i="2"/>
  <c r="AO408" i="2"/>
  <c r="AO720" i="2"/>
  <c r="AO448" i="2"/>
  <c r="AO244" i="2"/>
  <c r="AO312" i="2"/>
  <c r="AO383" i="2"/>
  <c r="AO175" i="2"/>
  <c r="AO227" i="2"/>
  <c r="AO447" i="2"/>
  <c r="AO495" i="2"/>
  <c r="AO543" i="2"/>
  <c r="AO371" i="2"/>
  <c r="AO203" i="2"/>
  <c r="AO42" i="2"/>
  <c r="AO234" i="2"/>
  <c r="AO71" i="2"/>
  <c r="AO163" i="2"/>
  <c r="AO94" i="2"/>
  <c r="AO275" i="2"/>
  <c r="AO46" i="2"/>
  <c r="AO82" i="2"/>
  <c r="AO103" i="2"/>
  <c r="AO8" i="2"/>
  <c r="AO107" i="2"/>
  <c r="AO247" i="2"/>
  <c r="AO567" i="2"/>
  <c r="AO587" i="2"/>
  <c r="AO635" i="2"/>
  <c r="AO655" i="2"/>
  <c r="AO675" i="2"/>
  <c r="AO695" i="2"/>
  <c r="AO262" i="2"/>
  <c r="AO314" i="2"/>
  <c r="AO326" i="2"/>
  <c r="AO338" i="2"/>
  <c r="AO350" i="2"/>
  <c r="AO362" i="2"/>
  <c r="AO374" i="2"/>
  <c r="AO386" i="2"/>
  <c r="AO398" i="2"/>
  <c r="AO442" i="2"/>
  <c r="AO88" i="2"/>
  <c r="AO644" i="2"/>
  <c r="AO692" i="2"/>
  <c r="AO228" i="2"/>
  <c r="AO404" i="2"/>
  <c r="AO132" i="2"/>
  <c r="AO12" i="2"/>
  <c r="AO616" i="2"/>
  <c r="AO880" i="2"/>
  <c r="AO120" i="2"/>
  <c r="AO352" i="2"/>
  <c r="AO560" i="2"/>
  <c r="AO624" i="2"/>
  <c r="AO336" i="2"/>
  <c r="AO820" i="2"/>
  <c r="AO884" i="2"/>
  <c r="AO916" i="2"/>
  <c r="AO92" i="2"/>
  <c r="AO540" i="2"/>
  <c r="AO75" i="2"/>
  <c r="AO3" i="2"/>
  <c r="AO427" i="2"/>
  <c r="AO475" i="2"/>
  <c r="AO523" i="2"/>
  <c r="AO123" i="2"/>
  <c r="AO303" i="2"/>
  <c r="AO79" i="2"/>
  <c r="AO106" i="2"/>
  <c r="AO359" i="2"/>
  <c r="AO178" i="2"/>
  <c r="AO158" i="2"/>
  <c r="AO215" i="2"/>
  <c r="AO547" i="2"/>
  <c r="AO615" i="2"/>
  <c r="AO715" i="2"/>
  <c r="AO360" i="2"/>
  <c r="AO700" i="2"/>
  <c r="AO752" i="2"/>
  <c r="AO516" i="2"/>
  <c r="AO764" i="2"/>
  <c r="AO896" i="2"/>
  <c r="AO908" i="2"/>
  <c r="AO412" i="2"/>
  <c r="AO256" i="2"/>
  <c r="AO492" i="2"/>
  <c r="AO152" i="2"/>
  <c r="AO208" i="2"/>
  <c r="AO756" i="2"/>
  <c r="AO432" i="2"/>
  <c r="AO468" i="2"/>
  <c r="AO744" i="2"/>
  <c r="AO24" i="2"/>
  <c r="AO68" i="2"/>
  <c r="AO300" i="2"/>
  <c r="AO608" i="2"/>
  <c r="AO840" i="2"/>
  <c r="AO204" i="2"/>
  <c r="AO320" i="2"/>
  <c r="AO27" i="2"/>
  <c r="AO311" i="2"/>
  <c r="AO455" i="2"/>
  <c r="AO503" i="2"/>
  <c r="AO259" i="2"/>
  <c r="AO31" i="2"/>
  <c r="AO43" i="2"/>
  <c r="AO403" i="2"/>
  <c r="AO202" i="2"/>
  <c r="AO222" i="2"/>
  <c r="AO254" i="2"/>
  <c r="AO19" i="2"/>
  <c r="AO34" i="2"/>
  <c r="AO331" i="2"/>
  <c r="AO54" i="2"/>
  <c r="AO122" i="2"/>
  <c r="AO22" i="2"/>
  <c r="AO251" i="2"/>
  <c r="AO355" i="2"/>
  <c r="AO26" i="2"/>
  <c r="AO146" i="2"/>
  <c r="AO575" i="2"/>
  <c r="AO595" i="2"/>
  <c r="AO663" i="2"/>
  <c r="AO683" i="2"/>
  <c r="AO735" i="2"/>
  <c r="AO282" i="2"/>
  <c r="AO418" i="2"/>
  <c r="AO100" i="2"/>
  <c r="AO216" i="2"/>
  <c r="AO280" i="2"/>
  <c r="AO348" i="2"/>
  <c r="AO824" i="2"/>
  <c r="AO332" i="2"/>
  <c r="AO828" i="2"/>
  <c r="AO220" i="2"/>
  <c r="AO380" i="2"/>
  <c r="AO488" i="2"/>
  <c r="AO696" i="2"/>
  <c r="AO760" i="2"/>
  <c r="AO416" i="2"/>
  <c r="AO620" i="2"/>
  <c r="AO684" i="2"/>
  <c r="AO268" i="2"/>
  <c r="AO892" i="2"/>
  <c r="AO212" i="2"/>
  <c r="AO288" i="2"/>
  <c r="AO196" i="2"/>
  <c r="AO160" i="2"/>
  <c r="AO424" i="2"/>
  <c r="AO804" i="2"/>
  <c r="AO191" i="2"/>
  <c r="AO435" i="2"/>
  <c r="AO483" i="2"/>
  <c r="AO531" i="2"/>
  <c r="AO190" i="2"/>
  <c r="AO179" i="2"/>
  <c r="AO283" i="2"/>
  <c r="AO319" i="2"/>
  <c r="AO419" i="2"/>
  <c r="AO182" i="2"/>
  <c r="AO104" i="2"/>
  <c r="AO484" i="2"/>
  <c r="AO520" i="2"/>
  <c r="AO836" i="2"/>
  <c r="AO304" i="2"/>
  <c r="AO500" i="2"/>
  <c r="AO564" i="2"/>
  <c r="AO508" i="2"/>
  <c r="AO736" i="2"/>
  <c r="AO80" i="2"/>
  <c r="AO368" i="2"/>
  <c r="AO296" i="2"/>
  <c r="AO556" i="2"/>
  <c r="AO708" i="2"/>
  <c r="AO308" i="2"/>
  <c r="AO364" i="2"/>
  <c r="AO612" i="2"/>
  <c r="AO324" i="2"/>
  <c r="AO436" i="2"/>
  <c r="AO552" i="2"/>
  <c r="AO315" i="2"/>
  <c r="AO411" i="2"/>
  <c r="AO463" i="2"/>
  <c r="AO511" i="2"/>
  <c r="AO255" i="2"/>
  <c r="AO307" i="2"/>
  <c r="AO18" i="2"/>
  <c r="AO210" i="2"/>
  <c r="AO242" i="2"/>
  <c r="AO143" i="2"/>
  <c r="AO888" i="2"/>
  <c r="AO224" i="2"/>
  <c r="AO776" i="2"/>
  <c r="AO912" i="2"/>
  <c r="AO704" i="2"/>
  <c r="AO568" i="2"/>
  <c r="AO264" i="2"/>
  <c r="AO688" i="2"/>
  <c r="AO920" i="2"/>
  <c r="AO84" i="2"/>
  <c r="AO576" i="2"/>
  <c r="AO444" i="2"/>
  <c r="AO904" i="2"/>
  <c r="AO164" i="2"/>
  <c r="AO428" i="2"/>
  <c r="AO60" i="2"/>
  <c r="AO496" i="2"/>
  <c r="AO47" i="2"/>
  <c r="AO147" i="2"/>
  <c r="AO118" i="2"/>
  <c r="AO443" i="2"/>
  <c r="AO491" i="2"/>
  <c r="AO539" i="2"/>
  <c r="AO23" i="2"/>
  <c r="AO51" i="2"/>
  <c r="AO87" i="2"/>
  <c r="AO127" i="2"/>
  <c r="AO230" i="2"/>
  <c r="AO243" i="2"/>
  <c r="AO375" i="2"/>
  <c r="AO70" i="2"/>
  <c r="AO188" i="2"/>
  <c r="AO260" i="2"/>
  <c r="AO672" i="2"/>
  <c r="AO96" i="2"/>
  <c r="AO716" i="2"/>
  <c r="AO768" i="2"/>
  <c r="AO844" i="2"/>
  <c r="AO172" i="2"/>
  <c r="AO272" i="2"/>
  <c r="AO156" i="2"/>
  <c r="AO376" i="2"/>
  <c r="AO456" i="2"/>
  <c r="AO728" i="2"/>
  <c r="AO388" i="2"/>
  <c r="AO316" i="2"/>
  <c r="AO276" i="2"/>
  <c r="AO328" i="2"/>
  <c r="AO440" i="2"/>
  <c r="AO628" i="2"/>
  <c r="AO2" i="2"/>
  <c r="AO267" i="2"/>
  <c r="AO363" i="2"/>
  <c r="AO7" i="2"/>
  <c r="AO83" i="2"/>
  <c r="AO423" i="2"/>
  <c r="AO471" i="2"/>
  <c r="AO519" i="2"/>
  <c r="AO58" i="2"/>
  <c r="AO150" i="2"/>
  <c r="AO250" i="2"/>
  <c r="AO187" i="2"/>
  <c r="AO291" i="2"/>
  <c r="AO5" i="2"/>
  <c r="AO64" i="2"/>
  <c r="AO180" i="2"/>
  <c r="AO536" i="2"/>
  <c r="AO676" i="2"/>
  <c r="AO476" i="2"/>
  <c r="AO712" i="2"/>
  <c r="AO168" i="2"/>
  <c r="AO588" i="2"/>
  <c r="AO792" i="2"/>
  <c r="AO864" i="2"/>
  <c r="AO44" i="2"/>
  <c r="AO112" i="2"/>
  <c r="AO580" i="2"/>
  <c r="AO236" i="2"/>
  <c r="AO32" i="2"/>
  <c r="AO856" i="2"/>
  <c r="AO504" i="2"/>
  <c r="AO59" i="2"/>
  <c r="AO323" i="2"/>
  <c r="AO339" i="2"/>
  <c r="AO451" i="2"/>
  <c r="AO499" i="2"/>
  <c r="AO399" i="2"/>
  <c r="AO55" i="2"/>
  <c r="AO91" i="2"/>
  <c r="AO135" i="2"/>
  <c r="AO183" i="2"/>
  <c r="AO198" i="2"/>
  <c r="AO218" i="2"/>
  <c r="AO379" i="2"/>
  <c r="AO78" i="2"/>
  <c r="AO200" i="2"/>
  <c r="AO656" i="2"/>
  <c r="AO800" i="2"/>
  <c r="AO680" i="2"/>
  <c r="AO128" i="2"/>
  <c r="AO572" i="2"/>
  <c r="AO420" i="2"/>
  <c r="AO592" i="2"/>
  <c r="AO796" i="2"/>
  <c r="AO596" i="2"/>
  <c r="AO652" i="2"/>
  <c r="AO472" i="2"/>
  <c r="AO108" i="2"/>
  <c r="AO584" i="2"/>
  <c r="AO664" i="2"/>
  <c r="AO72" i="2"/>
  <c r="AO148" i="2"/>
  <c r="AO63" i="2"/>
  <c r="AO452" i="2"/>
  <c r="AO640" i="2"/>
  <c r="AO507" i="2"/>
  <c r="AO67" i="2"/>
  <c r="AO207" i="2"/>
  <c r="AO279" i="2"/>
  <c r="AO571" i="2"/>
  <c r="AO671" i="2"/>
  <c r="AO703" i="2"/>
  <c r="AO711" i="2"/>
  <c r="AO290" i="2"/>
  <c r="AO318" i="2"/>
  <c r="AO430" i="2"/>
  <c r="AO13" i="2"/>
  <c r="AO61" i="2"/>
  <c r="AO81" i="2"/>
  <c r="AO101" i="2"/>
  <c r="AO121" i="2"/>
  <c r="AO924" i="2"/>
  <c r="AO1036" i="2"/>
  <c r="AO751" i="2"/>
  <c r="AO474" i="2"/>
  <c r="AO506" i="2"/>
  <c r="AO538" i="2"/>
  <c r="AO590" i="2"/>
  <c r="AO622" i="2"/>
  <c r="AO129" i="2"/>
  <c r="AO149" i="2"/>
  <c r="AO169" i="2"/>
  <c r="AO209" i="2"/>
  <c r="AO257" i="2"/>
  <c r="AO305" i="2"/>
  <c r="AO851" i="2"/>
  <c r="AO951" i="2"/>
  <c r="AO674" i="2"/>
  <c r="AO718" i="2"/>
  <c r="AO762" i="2"/>
  <c r="AO814" i="2"/>
  <c r="AO862" i="2"/>
  <c r="AO377" i="2"/>
  <c r="AO425" i="2"/>
  <c r="AO473" i="2"/>
  <c r="AO533" i="2"/>
  <c r="AO95" i="2"/>
  <c r="AO99" i="2"/>
  <c r="AO162" i="2"/>
  <c r="AO239" i="2"/>
  <c r="AO174" i="2"/>
  <c r="AO4" i="2"/>
  <c r="AO583" i="2"/>
  <c r="AO659" i="2"/>
  <c r="AO723" i="2"/>
  <c r="AO414" i="2"/>
  <c r="AO450" i="2"/>
  <c r="AO41" i="2"/>
  <c r="AO944" i="2"/>
  <c r="AO964" i="2"/>
  <c r="AO984" i="2"/>
  <c r="AO1004" i="2"/>
  <c r="AO1056" i="2"/>
  <c r="AO1076" i="2"/>
  <c r="AO771" i="2"/>
  <c r="AO791" i="2"/>
  <c r="AO811" i="2"/>
  <c r="AO462" i="2"/>
  <c r="AO558" i="2"/>
  <c r="AO610" i="2"/>
  <c r="AO642" i="2"/>
  <c r="AO868" i="2"/>
  <c r="AO6" i="2"/>
  <c r="AO459" i="2"/>
  <c r="AO110" i="2"/>
  <c r="AO119" i="2"/>
  <c r="AO223" i="2"/>
  <c r="AO126" i="2"/>
  <c r="AO302" i="2"/>
  <c r="AO370" i="2"/>
  <c r="AO406" i="2"/>
  <c r="AO21" i="2"/>
  <c r="AO69" i="2"/>
  <c r="AO89" i="2"/>
  <c r="AO932" i="2"/>
  <c r="AO1024" i="2"/>
  <c r="AO494" i="2"/>
  <c r="AO526" i="2"/>
  <c r="AO578" i="2"/>
  <c r="AO598" i="2"/>
  <c r="AO137" i="2"/>
  <c r="AO177" i="2"/>
  <c r="AO197" i="2"/>
  <c r="AO217" i="2"/>
  <c r="AO265" i="2"/>
  <c r="AO313" i="2"/>
  <c r="AO959" i="2"/>
  <c r="AO694" i="2"/>
  <c r="AO738" i="2"/>
  <c r="AO822" i="2"/>
  <c r="AO870" i="2"/>
  <c r="AO337" i="2"/>
  <c r="AO385" i="2"/>
  <c r="AO433" i="2"/>
  <c r="AO481" i="2"/>
  <c r="AO521" i="2"/>
  <c r="AO176" i="2"/>
  <c r="AO16" i="2"/>
  <c r="AO431" i="2"/>
  <c r="AO287" i="2"/>
  <c r="AO90" i="2"/>
  <c r="AO111" i="2"/>
  <c r="AO131" i="2"/>
  <c r="AO195" i="2"/>
  <c r="AO74" i="2"/>
  <c r="AO563" i="2"/>
  <c r="AO266" i="2"/>
  <c r="AO438" i="2"/>
  <c r="AO49" i="2"/>
  <c r="AO109" i="2"/>
  <c r="AO992" i="2"/>
  <c r="AO1044" i="2"/>
  <c r="AO1064" i="2"/>
  <c r="AO1084" i="2"/>
  <c r="AO759" i="2"/>
  <c r="AO779" i="2"/>
  <c r="AO819" i="2"/>
  <c r="AO482" i="2"/>
  <c r="AO514" i="2"/>
  <c r="AO546" i="2"/>
  <c r="AO630" i="2"/>
  <c r="AO157" i="2"/>
  <c r="AO245" i="2"/>
  <c r="AO293" i="2"/>
  <c r="AO839" i="2"/>
  <c r="AO859" i="2"/>
  <c r="AO919" i="2"/>
  <c r="AO939" i="2"/>
  <c r="AO682" i="2"/>
  <c r="AO726" i="2"/>
  <c r="AO782" i="2"/>
  <c r="AO802" i="2"/>
  <c r="AO850" i="2"/>
  <c r="AO365" i="2"/>
  <c r="AO413" i="2"/>
  <c r="AO461" i="2"/>
  <c r="AO509" i="2"/>
  <c r="AO464" i="2"/>
  <c r="AO780" i="2"/>
  <c r="AO263" i="2"/>
  <c r="AO551" i="2"/>
  <c r="AO631" i="2"/>
  <c r="AO639" i="2"/>
  <c r="AO651" i="2"/>
  <c r="AO322" i="2"/>
  <c r="AO378" i="2"/>
  <c r="AO29" i="2"/>
  <c r="AO77" i="2"/>
  <c r="AO97" i="2"/>
  <c r="AO952" i="2"/>
  <c r="AO972" i="2"/>
  <c r="AO1012" i="2"/>
  <c r="AO799" i="2"/>
  <c r="AO458" i="2"/>
  <c r="AO470" i="2"/>
  <c r="AO534" i="2"/>
  <c r="AO566" i="2"/>
  <c r="AO586" i="2"/>
  <c r="AO618" i="2"/>
  <c r="AO650" i="2"/>
  <c r="AO145" i="2"/>
  <c r="AO185" i="2"/>
  <c r="AO225" i="2"/>
  <c r="AO273" i="2"/>
  <c r="AO321" i="2"/>
  <c r="AO879" i="2"/>
  <c r="AO899" i="2"/>
  <c r="AO967" i="2"/>
  <c r="AO670" i="2"/>
  <c r="AO714" i="2"/>
  <c r="AO770" i="2"/>
  <c r="AO830" i="2"/>
  <c r="AO878" i="2"/>
  <c r="AO345" i="2"/>
  <c r="AO393" i="2"/>
  <c r="AO441" i="2"/>
  <c r="AO489" i="2"/>
  <c r="AO541" i="2"/>
  <c r="AO852" i="2"/>
  <c r="AO848" i="2"/>
  <c r="AO367" i="2"/>
  <c r="AO206" i="2"/>
  <c r="AO155" i="2"/>
  <c r="AO295" i="2"/>
  <c r="AO395" i="2"/>
  <c r="AO327" i="2"/>
  <c r="AO619" i="2"/>
  <c r="AO330" i="2"/>
  <c r="AO346" i="2"/>
  <c r="AO446" i="2"/>
  <c r="AO57" i="2"/>
  <c r="AO117" i="2"/>
  <c r="AO1032" i="2"/>
  <c r="AO747" i="2"/>
  <c r="AO767" i="2"/>
  <c r="AO502" i="2"/>
  <c r="AO606" i="2"/>
  <c r="AO165" i="2"/>
  <c r="AO205" i="2"/>
  <c r="AO253" i="2"/>
  <c r="AO301" i="2"/>
  <c r="AO248" i="2"/>
  <c r="AO140" i="2"/>
  <c r="AO186" i="2"/>
  <c r="AO238" i="2"/>
  <c r="AO30" i="2"/>
  <c r="AO151" i="2"/>
  <c r="AO154" i="2"/>
  <c r="AO555" i="2"/>
  <c r="AO643" i="2"/>
  <c r="AO354" i="2"/>
  <c r="AO382" i="2"/>
  <c r="AO37" i="2"/>
  <c r="AO940" i="2"/>
  <c r="AO960" i="2"/>
  <c r="AO980" i="2"/>
  <c r="AO1000" i="2"/>
  <c r="AO1052" i="2"/>
  <c r="AO1072" i="2"/>
  <c r="AO1092" i="2"/>
  <c r="AO787" i="2"/>
  <c r="AO807" i="2"/>
  <c r="AO490" i="2"/>
  <c r="AO522" i="2"/>
  <c r="AO554" i="2"/>
  <c r="AO574" i="2"/>
  <c r="AO638" i="2"/>
  <c r="AO193" i="2"/>
  <c r="AO233" i="2"/>
  <c r="AO281" i="2"/>
  <c r="AO329" i="2"/>
  <c r="AO284" i="2"/>
  <c r="AO372" i="2"/>
  <c r="AO724" i="2"/>
  <c r="AO15" i="2"/>
  <c r="AO527" i="2"/>
  <c r="AO167" i="2"/>
  <c r="AO623" i="2"/>
  <c r="AO17" i="2"/>
  <c r="AO65" i="2"/>
  <c r="AO85" i="2"/>
  <c r="AO105" i="2"/>
  <c r="AO125" i="2"/>
  <c r="AO928" i="2"/>
  <c r="AO1020" i="2"/>
  <c r="AO755" i="2"/>
  <c r="AO478" i="2"/>
  <c r="AO510" i="2"/>
  <c r="AO594" i="2"/>
  <c r="AO658" i="2"/>
  <c r="AO133" i="2"/>
  <c r="AO153" i="2"/>
  <c r="AO173" i="2"/>
  <c r="AO213" i="2"/>
  <c r="AO261" i="2"/>
  <c r="AO309" i="2"/>
  <c r="AO40" i="2"/>
  <c r="AO351" i="2"/>
  <c r="AO134" i="2"/>
  <c r="AO50" i="2"/>
  <c r="AO142" i="2"/>
  <c r="AO11" i="2"/>
  <c r="AO599" i="2"/>
  <c r="AO611" i="2"/>
  <c r="AO739" i="2"/>
  <c r="AO270" i="2"/>
  <c r="AO278" i="2"/>
  <c r="AO286" i="2"/>
  <c r="AO358" i="2"/>
  <c r="AO390" i="2"/>
  <c r="AO426" i="2"/>
  <c r="AO434" i="2"/>
  <c r="AO454" i="2"/>
  <c r="AO45" i="2"/>
  <c r="AO988" i="2"/>
  <c r="AO1008" i="2"/>
  <c r="AO1040" i="2"/>
  <c r="AO1060" i="2"/>
  <c r="AO1080" i="2"/>
  <c r="AO775" i="2"/>
  <c r="AO815" i="2"/>
  <c r="AO466" i="2"/>
  <c r="AO542" i="2"/>
  <c r="AO626" i="2"/>
  <c r="AO646" i="2"/>
  <c r="AO241" i="2"/>
  <c r="AO289" i="2"/>
  <c r="AO28" i="2"/>
  <c r="AO396" i="2"/>
  <c r="AO232" i="2"/>
  <c r="AO479" i="2"/>
  <c r="AO258" i="2"/>
  <c r="AO166" i="2"/>
  <c r="AO235" i="2"/>
  <c r="AO591" i="2"/>
  <c r="AO603" i="2"/>
  <c r="AO298" i="2"/>
  <c r="AO310" i="2"/>
  <c r="AO342" i="2"/>
  <c r="AO33" i="2"/>
  <c r="AO956" i="2"/>
  <c r="AO976" i="2"/>
  <c r="AO1016" i="2"/>
  <c r="AO783" i="2"/>
  <c r="AO803" i="2"/>
  <c r="AO823" i="2"/>
  <c r="AO486" i="2"/>
  <c r="AO518" i="2"/>
  <c r="AO550" i="2"/>
  <c r="AO570" i="2"/>
  <c r="AO654" i="2"/>
  <c r="AO334" i="2"/>
  <c r="AO743" i="2"/>
  <c r="AO277" i="2"/>
  <c r="AO317" i="2"/>
  <c r="AO855" i="2"/>
  <c r="AO931" i="2"/>
  <c r="AO806" i="2"/>
  <c r="AO838" i="2"/>
  <c r="AO858" i="2"/>
  <c r="AO353" i="2"/>
  <c r="AO405" i="2"/>
  <c r="AO465" i="2"/>
  <c r="AO999" i="2"/>
  <c r="AO1047" i="2"/>
  <c r="AO1087" i="2"/>
  <c r="AO1107" i="2"/>
  <c r="AO1127" i="2"/>
  <c r="AO914" i="2"/>
  <c r="AO1002" i="2"/>
  <c r="AO589" i="2"/>
  <c r="AO637" i="2"/>
  <c r="AO685" i="2"/>
  <c r="AO733" i="2"/>
  <c r="AO1100" i="2"/>
  <c r="AO1120" i="2"/>
  <c r="AO1140" i="2"/>
  <c r="AO1160" i="2"/>
  <c r="AO1180" i="2"/>
  <c r="AO1200" i="2"/>
  <c r="AO1240" i="2"/>
  <c r="AO1155" i="2"/>
  <c r="AO1175" i="2"/>
  <c r="AO1195" i="2"/>
  <c r="AO1215" i="2"/>
  <c r="AO1098" i="2"/>
  <c r="AO1118" i="2"/>
  <c r="AO1138" i="2"/>
  <c r="AO1158" i="2"/>
  <c r="AO1178" i="2"/>
  <c r="AO1266" i="2"/>
  <c r="AO38" i="2"/>
  <c r="AO93" i="2"/>
  <c r="AO530" i="2"/>
  <c r="AO229" i="2"/>
  <c r="AO835" i="2"/>
  <c r="AO875" i="2"/>
  <c r="AO923" i="2"/>
  <c r="AO971" i="2"/>
  <c r="AO758" i="2"/>
  <c r="AO818" i="2"/>
  <c r="AO449" i="2"/>
  <c r="AO457" i="2"/>
  <c r="AO485" i="2"/>
  <c r="AO493" i="2"/>
  <c r="AO517" i="2"/>
  <c r="AO525" i="2"/>
  <c r="AO1027" i="2"/>
  <c r="AO1067" i="2"/>
  <c r="AO894" i="2"/>
  <c r="AO982" i="2"/>
  <c r="AO1022" i="2"/>
  <c r="AO1062" i="2"/>
  <c r="AO549" i="2"/>
  <c r="AO569" i="2"/>
  <c r="AO617" i="2"/>
  <c r="AO665" i="2"/>
  <c r="AO713" i="2"/>
  <c r="AO1220" i="2"/>
  <c r="AO1235" i="2"/>
  <c r="AO1255" i="2"/>
  <c r="AO1226" i="2"/>
  <c r="AO1246" i="2"/>
  <c r="AO761" i="2"/>
  <c r="AO801" i="2"/>
  <c r="AO841" i="2"/>
  <c r="AO881" i="2"/>
  <c r="AO901" i="2"/>
  <c r="AO933" i="2"/>
  <c r="AO1303" i="2"/>
  <c r="AO731" i="2"/>
  <c r="AO25" i="2"/>
  <c r="AO73" i="2"/>
  <c r="AO113" i="2"/>
  <c r="AO763" i="2"/>
  <c r="AO847" i="2"/>
  <c r="AO867" i="2"/>
  <c r="AO883" i="2"/>
  <c r="AO903" i="2"/>
  <c r="AO662" i="2"/>
  <c r="AO798" i="2"/>
  <c r="AO987" i="2"/>
  <c r="AO1007" i="2"/>
  <c r="AO1095" i="2"/>
  <c r="AO1115" i="2"/>
  <c r="AO1135" i="2"/>
  <c r="AO922" i="2"/>
  <c r="AO942" i="2"/>
  <c r="AO962" i="2"/>
  <c r="AO1042" i="2"/>
  <c r="AO597" i="2"/>
  <c r="AO645" i="2"/>
  <c r="AO693" i="2"/>
  <c r="AO741" i="2"/>
  <c r="AO1108" i="2"/>
  <c r="AO1128" i="2"/>
  <c r="AO1208" i="2"/>
  <c r="AO1248" i="2"/>
  <c r="AO1163" i="2"/>
  <c r="AO1183" i="2"/>
  <c r="AO1126" i="2"/>
  <c r="AO1146" i="2"/>
  <c r="AO1166" i="2"/>
  <c r="AO1186" i="2"/>
  <c r="AO1206" i="2"/>
  <c r="AO407" i="2"/>
  <c r="AO667" i="2"/>
  <c r="AO1068" i="2"/>
  <c r="AO827" i="2"/>
  <c r="AO915" i="2"/>
  <c r="AO963" i="2"/>
  <c r="AO766" i="2"/>
  <c r="AO810" i="2"/>
  <c r="AO389" i="2"/>
  <c r="AO397" i="2"/>
  <c r="AO477" i="2"/>
  <c r="AO1035" i="2"/>
  <c r="AO1055" i="2"/>
  <c r="AO1075" i="2"/>
  <c r="AO902" i="2"/>
  <c r="AO990" i="2"/>
  <c r="AO1010" i="2"/>
  <c r="AO1070" i="2"/>
  <c r="AO557" i="2"/>
  <c r="AO577" i="2"/>
  <c r="AO625" i="2"/>
  <c r="AO673" i="2"/>
  <c r="AO721" i="2"/>
  <c r="AO1148" i="2"/>
  <c r="AO1168" i="2"/>
  <c r="AO1188" i="2"/>
  <c r="AO1228" i="2"/>
  <c r="AO1143" i="2"/>
  <c r="AO1203" i="2"/>
  <c r="AO1223" i="2"/>
  <c r="AO1263" i="2"/>
  <c r="AO1086" i="2"/>
  <c r="AO1106" i="2"/>
  <c r="AO1254" i="2"/>
  <c r="AO528" i="2"/>
  <c r="AO62" i="2"/>
  <c r="AO226" i="2"/>
  <c r="AO102" i="2"/>
  <c r="AO948" i="2"/>
  <c r="AO562" i="2"/>
  <c r="AO582" i="2"/>
  <c r="AO602" i="2"/>
  <c r="AO189" i="2"/>
  <c r="AO221" i="2"/>
  <c r="AO269" i="2"/>
  <c r="AO895" i="2"/>
  <c r="AO935" i="2"/>
  <c r="AO943" i="2"/>
  <c r="AO975" i="2"/>
  <c r="AO706" i="2"/>
  <c r="AO730" i="2"/>
  <c r="AO790" i="2"/>
  <c r="AO381" i="2"/>
  <c r="AO417" i="2"/>
  <c r="AO497" i="2"/>
  <c r="AO1015" i="2"/>
  <c r="AO882" i="2"/>
  <c r="AO930" i="2"/>
  <c r="AO950" i="2"/>
  <c r="AO970" i="2"/>
  <c r="AO1030" i="2"/>
  <c r="AO1050" i="2"/>
  <c r="AO605" i="2"/>
  <c r="AO653" i="2"/>
  <c r="AO701" i="2"/>
  <c r="AO749" i="2"/>
  <c r="AO1136" i="2"/>
  <c r="AO1256" i="2"/>
  <c r="AO699" i="2"/>
  <c r="AO297" i="2"/>
  <c r="AO887" i="2"/>
  <c r="AO907" i="2"/>
  <c r="AO955" i="2"/>
  <c r="AO690" i="2"/>
  <c r="AO722" i="2"/>
  <c r="AO746" i="2"/>
  <c r="AO774" i="2"/>
  <c r="AO373" i="2"/>
  <c r="AO409" i="2"/>
  <c r="AO469" i="2"/>
  <c r="AO995" i="2"/>
  <c r="AO1043" i="2"/>
  <c r="AO1083" i="2"/>
  <c r="AO1103" i="2"/>
  <c r="AO1123" i="2"/>
  <c r="AO910" i="2"/>
  <c r="AO998" i="2"/>
  <c r="AO1018" i="2"/>
  <c r="AO1078" i="2"/>
  <c r="AO585" i="2"/>
  <c r="AO633" i="2"/>
  <c r="AO681" i="2"/>
  <c r="AO729" i="2"/>
  <c r="AO1096" i="2"/>
  <c r="AO1116" i="2"/>
  <c r="AO1156" i="2"/>
  <c r="AO1176" i="2"/>
  <c r="AO1196" i="2"/>
  <c r="AO1236" i="2"/>
  <c r="AO1151" i="2"/>
  <c r="AO636" i="2"/>
  <c r="AO181" i="2"/>
  <c r="AO285" i="2"/>
  <c r="AO927" i="2"/>
  <c r="AO666" i="2"/>
  <c r="AO698" i="2"/>
  <c r="AO754" i="2"/>
  <c r="AO842" i="2"/>
  <c r="AO357" i="2"/>
  <c r="AO401" i="2"/>
  <c r="AO505" i="2"/>
  <c r="AO1023" i="2"/>
  <c r="AO1063" i="2"/>
  <c r="AO890" i="2"/>
  <c r="AO978" i="2"/>
  <c r="AO1038" i="2"/>
  <c r="AO1058" i="2"/>
  <c r="AO565" i="2"/>
  <c r="AO613" i="2"/>
  <c r="AO661" i="2"/>
  <c r="AO709" i="2"/>
  <c r="AO757" i="2"/>
  <c r="AO1216" i="2"/>
  <c r="AO1251" i="2"/>
  <c r="AO1271" i="2"/>
  <c r="AO1202" i="2"/>
  <c r="AO1222" i="2"/>
  <c r="AO1242" i="2"/>
  <c r="AO480" i="2"/>
  <c r="AO679" i="2"/>
  <c r="AO1048" i="2"/>
  <c r="AO141" i="2"/>
  <c r="AO161" i="2"/>
  <c r="AO201" i="2"/>
  <c r="AO333" i="2"/>
  <c r="AO947" i="2"/>
  <c r="AO341" i="2"/>
  <c r="AO349" i="2"/>
  <c r="AO453" i="2"/>
  <c r="AO513" i="2"/>
  <c r="AO529" i="2"/>
  <c r="AO537" i="2"/>
  <c r="AO983" i="2"/>
  <c r="AO1003" i="2"/>
  <c r="AO1091" i="2"/>
  <c r="AO1111" i="2"/>
  <c r="AO1131" i="2"/>
  <c r="AO918" i="2"/>
  <c r="AO938" i="2"/>
  <c r="AO958" i="2"/>
  <c r="AO1006" i="2"/>
  <c r="AO593" i="2"/>
  <c r="AO641" i="2"/>
  <c r="AO689" i="2"/>
  <c r="AO737" i="2"/>
  <c r="AO1104" i="2"/>
  <c r="AO1124" i="2"/>
  <c r="AO1204" i="2"/>
  <c r="AO1244" i="2"/>
  <c r="AO1159" i="2"/>
  <c r="AO159" i="2"/>
  <c r="AO936" i="2"/>
  <c r="AO996" i="2"/>
  <c r="AO854" i="2"/>
  <c r="AO874" i="2"/>
  <c r="AO437" i="2"/>
  <c r="AO445" i="2"/>
  <c r="AO545" i="2"/>
  <c r="AO1031" i="2"/>
  <c r="AO1051" i="2"/>
  <c r="AO1071" i="2"/>
  <c r="AO898" i="2"/>
  <c r="AO986" i="2"/>
  <c r="AO1026" i="2"/>
  <c r="AO1066" i="2"/>
  <c r="AO553" i="2"/>
  <c r="AO573" i="2"/>
  <c r="AO621" i="2"/>
  <c r="AO669" i="2"/>
  <c r="AO717" i="2"/>
  <c r="AO1144" i="2"/>
  <c r="AO1164" i="2"/>
  <c r="AO1184" i="2"/>
  <c r="AO1224" i="2"/>
  <c r="AO343" i="2"/>
  <c r="AO402" i="2"/>
  <c r="AO53" i="2"/>
  <c r="AO1028" i="2"/>
  <c r="AO498" i="2"/>
  <c r="AO614" i="2"/>
  <c r="AO634" i="2"/>
  <c r="AO831" i="2"/>
  <c r="AO871" i="2"/>
  <c r="AO702" i="2"/>
  <c r="AO834" i="2"/>
  <c r="AO429" i="2"/>
  <c r="AO1011" i="2"/>
  <c r="AO1099" i="2"/>
  <c r="AO1119" i="2"/>
  <c r="AO1139" i="2"/>
  <c r="AO926" i="2"/>
  <c r="AO946" i="2"/>
  <c r="AO966" i="2"/>
  <c r="AO1046" i="2"/>
  <c r="AO601" i="2"/>
  <c r="AO649" i="2"/>
  <c r="AO697" i="2"/>
  <c r="AO745" i="2"/>
  <c r="AO1132" i="2"/>
  <c r="AO1252" i="2"/>
  <c r="AO1167" i="2"/>
  <c r="AO1187" i="2"/>
  <c r="AO1130" i="2"/>
  <c r="AO1150" i="2"/>
  <c r="AO1170" i="2"/>
  <c r="AO1190" i="2"/>
  <c r="AO1210" i="2"/>
  <c r="AO691" i="2"/>
  <c r="AO394" i="2"/>
  <c r="AO968" i="2"/>
  <c r="AO1088" i="2"/>
  <c r="AO795" i="2"/>
  <c r="AO237" i="2"/>
  <c r="AO249" i="2"/>
  <c r="AO843" i="2"/>
  <c r="AO863" i="2"/>
  <c r="AO891" i="2"/>
  <c r="AO911" i="2"/>
  <c r="AO686" i="2"/>
  <c r="AO710" i="2"/>
  <c r="AO734" i="2"/>
  <c r="AO742" i="2"/>
  <c r="AO750" i="2"/>
  <c r="AO826" i="2"/>
  <c r="AO361" i="2"/>
  <c r="AO369" i="2"/>
  <c r="AO501" i="2"/>
  <c r="AO979" i="2"/>
  <c r="AO1019" i="2"/>
  <c r="AO886" i="2"/>
  <c r="AO934" i="2"/>
  <c r="AO954" i="2"/>
  <c r="AO974" i="2"/>
  <c r="AO1034" i="2"/>
  <c r="AO1054" i="2"/>
  <c r="AO609" i="2"/>
  <c r="AO657" i="2"/>
  <c r="AO705" i="2"/>
  <c r="AO753" i="2"/>
  <c r="AO366" i="2"/>
  <c r="AO1179" i="2"/>
  <c r="AO1082" i="2"/>
  <c r="AO1094" i="2"/>
  <c r="AO1174" i="2"/>
  <c r="AO1198" i="2"/>
  <c r="AO769" i="2"/>
  <c r="AO853" i="2"/>
  <c r="AO909" i="2"/>
  <c r="AO1327" i="2"/>
  <c r="AO973" i="2"/>
  <c r="AO1021" i="2"/>
  <c r="AO1069" i="2"/>
  <c r="AO1117" i="2"/>
  <c r="AO1280" i="2"/>
  <c r="AO1332" i="2"/>
  <c r="AO1387" i="2"/>
  <c r="AO1471" i="2"/>
  <c r="AO1298" i="2"/>
  <c r="AO1346" i="2"/>
  <c r="AO1394" i="2"/>
  <c r="AO1442" i="2"/>
  <c r="AO1133" i="2"/>
  <c r="AO1181" i="2"/>
  <c r="AO1201" i="2"/>
  <c r="AO1241" i="2"/>
  <c r="AO1392" i="2"/>
  <c r="AO1440" i="2"/>
  <c r="AO1466" i="2"/>
  <c r="AO1498" i="2"/>
  <c r="AO1329" i="2"/>
  <c r="AO1525" i="2"/>
  <c r="AO1528" i="2"/>
  <c r="AO1495" i="2"/>
  <c r="AO1502" i="2"/>
  <c r="AO1546" i="2"/>
  <c r="AO1457" i="2"/>
  <c r="AO170" i="2"/>
  <c r="AO325" i="2"/>
  <c r="AO421" i="2"/>
  <c r="AO991" i="2"/>
  <c r="AO1014" i="2"/>
  <c r="AO1212" i="2"/>
  <c r="AO1262" i="2"/>
  <c r="AO777" i="2"/>
  <c r="AO825" i="2"/>
  <c r="AO889" i="2"/>
  <c r="AO1307" i="2"/>
  <c r="AO1347" i="2"/>
  <c r="AO1274" i="2"/>
  <c r="AO953" i="2"/>
  <c r="AO1001" i="2"/>
  <c r="AO1049" i="2"/>
  <c r="AO1097" i="2"/>
  <c r="AO1300" i="2"/>
  <c r="AO1360" i="2"/>
  <c r="AO1375" i="2"/>
  <c r="AO1431" i="2"/>
  <c r="AO1451" i="2"/>
  <c r="AO1326" i="2"/>
  <c r="AO1374" i="2"/>
  <c r="AO1422" i="2"/>
  <c r="AO1161" i="2"/>
  <c r="AO1289" i="2"/>
  <c r="AO1372" i="2"/>
  <c r="AO1420" i="2"/>
  <c r="AO1538" i="2"/>
  <c r="AO1309" i="2"/>
  <c r="AO1357" i="2"/>
  <c r="AO1537" i="2"/>
  <c r="AO1472" i="2"/>
  <c r="AO1503" i="2"/>
  <c r="AO1531" i="2"/>
  <c r="AO1530" i="2"/>
  <c r="AO1389" i="2"/>
  <c r="AO1417" i="2"/>
  <c r="AO786" i="2"/>
  <c r="AO866" i="2"/>
  <c r="AO1039" i="2"/>
  <c r="AO1079" i="2"/>
  <c r="AO1074" i="2"/>
  <c r="AO1219" i="2"/>
  <c r="AO1231" i="2"/>
  <c r="AO1243" i="2"/>
  <c r="AO1267" i="2"/>
  <c r="AO1214" i="2"/>
  <c r="AO805" i="2"/>
  <c r="AO861" i="2"/>
  <c r="AO929" i="2"/>
  <c r="AO1287" i="2"/>
  <c r="AO981" i="2"/>
  <c r="AO1029" i="2"/>
  <c r="AO1077" i="2"/>
  <c r="AO1320" i="2"/>
  <c r="AO1340" i="2"/>
  <c r="AO1363" i="2"/>
  <c r="AO1419" i="2"/>
  <c r="AO1479" i="2"/>
  <c r="AO1499" i="2"/>
  <c r="AO1306" i="2"/>
  <c r="AO1354" i="2"/>
  <c r="AO1402" i="2"/>
  <c r="AO1450" i="2"/>
  <c r="AO1141" i="2"/>
  <c r="AO1209" i="2"/>
  <c r="AO1229" i="2"/>
  <c r="AO1249" i="2"/>
  <c r="AO1269" i="2"/>
  <c r="AO1400" i="2"/>
  <c r="AO1448" i="2"/>
  <c r="AO1337" i="2"/>
  <c r="AO1492" i="2"/>
  <c r="AO1559" i="2"/>
  <c r="AO1510" i="2"/>
  <c r="AO1582" i="2"/>
  <c r="AO719" i="2"/>
  <c r="AO678" i="2"/>
  <c r="AO994" i="2"/>
  <c r="AO561" i="2"/>
  <c r="AO1142" i="2"/>
  <c r="AO1250" i="2"/>
  <c r="AO785" i="2"/>
  <c r="AO833" i="2"/>
  <c r="AO869" i="2"/>
  <c r="AO917" i="2"/>
  <c r="AO937" i="2"/>
  <c r="AO1315" i="2"/>
  <c r="AO1282" i="2"/>
  <c r="AO961" i="2"/>
  <c r="AO1009" i="2"/>
  <c r="AO1057" i="2"/>
  <c r="AO1105" i="2"/>
  <c r="AO1288" i="2"/>
  <c r="AO1368" i="2"/>
  <c r="AO1407" i="2"/>
  <c r="AO1459" i="2"/>
  <c r="AO1511" i="2"/>
  <c r="AO1286" i="2"/>
  <c r="AO1334" i="2"/>
  <c r="AO1382" i="2"/>
  <c r="AO1430" i="2"/>
  <c r="AO1121" i="2"/>
  <c r="AO1169" i="2"/>
  <c r="AO1189" i="2"/>
  <c r="AO1380" i="2"/>
  <c r="AO1428" i="2"/>
  <c r="AO1474" i="2"/>
  <c r="AO1317" i="2"/>
  <c r="AO1365" i="2"/>
  <c r="AO1572" i="2"/>
  <c r="AO1539" i="2"/>
  <c r="AO1567" i="2"/>
  <c r="AO1554" i="2"/>
  <c r="AO1586" i="2"/>
  <c r="AO1369" i="2"/>
  <c r="AO1397" i="2"/>
  <c r="AO1425" i="2"/>
  <c r="AO1465" i="2"/>
  <c r="AO1172" i="2"/>
  <c r="AO1171" i="2"/>
  <c r="AO1207" i="2"/>
  <c r="AO1154" i="2"/>
  <c r="AO877" i="2"/>
  <c r="AO897" i="2"/>
  <c r="AO1264" i="2"/>
  <c r="AO1295" i="2"/>
  <c r="AO1335" i="2"/>
  <c r="AO941" i="2"/>
  <c r="AO989" i="2"/>
  <c r="AO1037" i="2"/>
  <c r="AO1085" i="2"/>
  <c r="AO1308" i="2"/>
  <c r="AO1328" i="2"/>
  <c r="AO1348" i="2"/>
  <c r="AO1395" i="2"/>
  <c r="AO1439" i="2"/>
  <c r="AO1314" i="2"/>
  <c r="AO1362" i="2"/>
  <c r="AO1410" i="2"/>
  <c r="AO1458" i="2"/>
  <c r="AO1149" i="2"/>
  <c r="AO1217" i="2"/>
  <c r="AO1237" i="2"/>
  <c r="AO1257" i="2"/>
  <c r="AO1277" i="2"/>
  <c r="AO1408" i="2"/>
  <c r="AO1456" i="2"/>
  <c r="AO1297" i="2"/>
  <c r="AO1345" i="2"/>
  <c r="AO1480" i="2"/>
  <c r="AO1536" i="2"/>
  <c r="AO1519" i="2"/>
  <c r="AO1490" i="2"/>
  <c r="AO1518" i="2"/>
  <c r="AO1558" i="2"/>
  <c r="AO1377" i="2"/>
  <c r="AO1453" i="2"/>
  <c r="AO1232" i="2"/>
  <c r="AO1147" i="2"/>
  <c r="AO1259" i="2"/>
  <c r="AO1110" i="2"/>
  <c r="AO1238" i="2"/>
  <c r="AO765" i="2"/>
  <c r="AO793" i="2"/>
  <c r="AO813" i="2"/>
  <c r="AO849" i="2"/>
  <c r="AO925" i="2"/>
  <c r="AO1275" i="2"/>
  <c r="AO1323" i="2"/>
  <c r="AO969" i="2"/>
  <c r="AO1017" i="2"/>
  <c r="AO1065" i="2"/>
  <c r="AO1113" i="2"/>
  <c r="AO1276" i="2"/>
  <c r="AO1383" i="2"/>
  <c r="AO1427" i="2"/>
  <c r="AO1467" i="2"/>
  <c r="AO1551" i="2"/>
  <c r="AO1294" i="2"/>
  <c r="AO1342" i="2"/>
  <c r="AO1390" i="2"/>
  <c r="AO1438" i="2"/>
  <c r="AO1129" i="2"/>
  <c r="AO1177" i="2"/>
  <c r="AO1197" i="2"/>
  <c r="AO1388" i="2"/>
  <c r="AO778" i="2"/>
  <c r="AO1122" i="2"/>
  <c r="AO1134" i="2"/>
  <c r="AO1194" i="2"/>
  <c r="AO821" i="2"/>
  <c r="AO905" i="2"/>
  <c r="AO1343" i="2"/>
  <c r="AO1270" i="2"/>
  <c r="AO949" i="2"/>
  <c r="AO997" i="2"/>
  <c r="AO1045" i="2"/>
  <c r="AO1093" i="2"/>
  <c r="AO1296" i="2"/>
  <c r="AO1316" i="2"/>
  <c r="AO1356" i="2"/>
  <c r="AO1371" i="2"/>
  <c r="AO1415" i="2"/>
  <c r="AO1447" i="2"/>
  <c r="AO1563" i="2"/>
  <c r="AO1322" i="2"/>
  <c r="AO1370" i="2"/>
  <c r="AO1418" i="2"/>
  <c r="AO1157" i="2"/>
  <c r="AO1285" i="2"/>
  <c r="AO1416" i="2"/>
  <c r="AO581" i="2"/>
  <c r="AO629" i="2"/>
  <c r="AO725" i="2"/>
  <c r="AO1112" i="2"/>
  <c r="AO1211" i="2"/>
  <c r="AO1247" i="2"/>
  <c r="AO1090" i="2"/>
  <c r="AO1182" i="2"/>
  <c r="AO1230" i="2"/>
  <c r="AO773" i="2"/>
  <c r="AO857" i="2"/>
  <c r="AO885" i="2"/>
  <c r="AO913" i="2"/>
  <c r="AO1283" i="2"/>
  <c r="AO977" i="2"/>
  <c r="AO1025" i="2"/>
  <c r="AO1073" i="2"/>
  <c r="AO1336" i="2"/>
  <c r="AO1359" i="2"/>
  <c r="AO1403" i="2"/>
  <c r="AO1475" i="2"/>
  <c r="AO1302" i="2"/>
  <c r="AO1350" i="2"/>
  <c r="AO1398" i="2"/>
  <c r="AO1446" i="2"/>
  <c r="AO1137" i="2"/>
  <c r="AO1205" i="2"/>
  <c r="AO1225" i="2"/>
  <c r="AO1245" i="2"/>
  <c r="AO1265" i="2"/>
  <c r="AO1396" i="2"/>
  <c r="AO1218" i="2"/>
  <c r="AO781" i="2"/>
  <c r="AO829" i="2"/>
  <c r="AO865" i="2"/>
  <c r="AO1291" i="2"/>
  <c r="AO1311" i="2"/>
  <c r="AO1331" i="2"/>
  <c r="AO1351" i="2"/>
  <c r="AO1278" i="2"/>
  <c r="AO957" i="2"/>
  <c r="AO1005" i="2"/>
  <c r="AO1053" i="2"/>
  <c r="AO1101" i="2"/>
  <c r="AO1284" i="2"/>
  <c r="AO1304" i="2"/>
  <c r="AO1364" i="2"/>
  <c r="AO1391" i="2"/>
  <c r="AO1435" i="2"/>
  <c r="AO1455" i="2"/>
  <c r="AO1330" i="2"/>
  <c r="AO1378" i="2"/>
  <c r="AO1426" i="2"/>
  <c r="AO1165" i="2"/>
  <c r="AO1185" i="2"/>
  <c r="AO1293" i="2"/>
  <c r="AO1376" i="2"/>
  <c r="AO1424" i="2"/>
  <c r="AO1059" i="2"/>
  <c r="AO906" i="2"/>
  <c r="AO1192" i="2"/>
  <c r="AO1199" i="2"/>
  <c r="AO1102" i="2"/>
  <c r="AO1114" i="2"/>
  <c r="AO809" i="2"/>
  <c r="AO893" i="2"/>
  <c r="AO985" i="2"/>
  <c r="AO1033" i="2"/>
  <c r="AO1081" i="2"/>
  <c r="AO1324" i="2"/>
  <c r="AO1344" i="2"/>
  <c r="AO1379" i="2"/>
  <c r="AO1423" i="2"/>
  <c r="AO1483" i="2"/>
  <c r="AO1310" i="2"/>
  <c r="AO1358" i="2"/>
  <c r="AO1406" i="2"/>
  <c r="AO1454" i="2"/>
  <c r="AO1145" i="2"/>
  <c r="AO1213" i="2"/>
  <c r="AO1233" i="2"/>
  <c r="AO1253" i="2"/>
  <c r="AO1273" i="2"/>
  <c r="AO1404" i="2"/>
  <c r="AO794" i="2"/>
  <c r="AO846" i="2"/>
  <c r="AO1152" i="2"/>
  <c r="AO1191" i="2"/>
  <c r="AO1227" i="2"/>
  <c r="AO1162" i="2"/>
  <c r="AO1234" i="2"/>
  <c r="AO797" i="2"/>
  <c r="AO817" i="2"/>
  <c r="AO845" i="2"/>
  <c r="AO1268" i="2"/>
  <c r="AO1279" i="2"/>
  <c r="AO1299" i="2"/>
  <c r="AO1339" i="2"/>
  <c r="AO945" i="2"/>
  <c r="AO993" i="2"/>
  <c r="AO1041" i="2"/>
  <c r="AO1089" i="2"/>
  <c r="AO1312" i="2"/>
  <c r="AO1352" i="2"/>
  <c r="CA397" i="2"/>
  <c r="BT397" i="2"/>
  <c r="BQ397" i="2"/>
  <c r="BP397" i="2"/>
  <c r="CB397" i="2"/>
  <c r="BO397" i="2"/>
  <c r="CC397" i="2"/>
  <c r="BZ397" i="2"/>
  <c r="BL397" i="2"/>
  <c r="BW397" i="2"/>
  <c r="BS397" i="2"/>
  <c r="CE397" i="2"/>
  <c r="BY397" i="2"/>
  <c r="BN397" i="2"/>
  <c r="BR397" i="2"/>
  <c r="CD397" i="2"/>
  <c r="BU397" i="2"/>
  <c r="BV397" i="2"/>
  <c r="BX397" i="2"/>
  <c r="BM397" i="2"/>
  <c r="BL436" i="2"/>
  <c r="BM436" i="2"/>
  <c r="BY436" i="2"/>
  <c r="BW436" i="2"/>
  <c r="BX436" i="2"/>
  <c r="BN436" i="2"/>
  <c r="BZ436" i="2"/>
  <c r="CA436" i="2"/>
  <c r="CC436" i="2"/>
  <c r="BU436" i="2"/>
  <c r="BR436" i="2"/>
  <c r="CD436" i="2"/>
  <c r="BP436" i="2"/>
  <c r="CB436" i="2"/>
  <c r="BS436" i="2"/>
  <c r="BO436" i="2"/>
  <c r="BQ436" i="2"/>
  <c r="BV436" i="2"/>
  <c r="BT436" i="2"/>
  <c r="CE436" i="2"/>
  <c r="BZ1311" i="2"/>
  <c r="BP1311" i="2"/>
  <c r="BR1311" i="2"/>
  <c r="CB1311" i="2"/>
  <c r="CD1311" i="2"/>
  <c r="BS1311" i="2"/>
  <c r="CE1311" i="2"/>
  <c r="BL1311" i="2"/>
  <c r="BX1311" i="2"/>
  <c r="BU1311" i="2"/>
  <c r="BO1311" i="2"/>
  <c r="CA1311" i="2"/>
  <c r="BW1311" i="2"/>
  <c r="BM1311" i="2"/>
  <c r="BW1255" i="2"/>
  <c r="BT1255" i="2"/>
  <c r="BZ1255" i="2"/>
  <c r="BU1255" i="2"/>
  <c r="BQ1255" i="2"/>
  <c r="BO1255" i="2"/>
  <c r="CC1255" i="2"/>
  <c r="BL1255" i="2"/>
  <c r="CA1255" i="2"/>
  <c r="BX1255" i="2"/>
  <c r="BR1255" i="2"/>
  <c r="CD1255" i="2"/>
  <c r="BN1255" i="2"/>
  <c r="BM1255" i="2"/>
  <c r="BY1255" i="2"/>
  <c r="BV1255" i="2"/>
  <c r="BQ988" i="2"/>
  <c r="CD988" i="2"/>
  <c r="CC988" i="2"/>
  <c r="BN988" i="2"/>
  <c r="BL988" i="2"/>
  <c r="BW988" i="2"/>
  <c r="BZ988" i="2"/>
  <c r="BX988" i="2"/>
  <c r="BM988" i="2"/>
  <c r="CA988" i="2"/>
  <c r="BY988" i="2"/>
  <c r="BS988" i="2"/>
  <c r="BU988" i="2"/>
  <c r="BV988" i="2"/>
  <c r="CE988" i="2"/>
  <c r="BR988" i="2"/>
  <c r="BT988" i="2"/>
  <c r="BO988" i="2"/>
  <c r="BP988" i="2"/>
  <c r="CB988" i="2"/>
  <c r="BW1084" i="2"/>
  <c r="CA1084" i="2"/>
  <c r="BQ1084" i="2"/>
  <c r="CC1084" i="2"/>
  <c r="BM1084" i="2"/>
  <c r="BY1084" i="2"/>
  <c r="BP1084" i="2"/>
  <c r="BN1084" i="2"/>
  <c r="BL1084" i="2"/>
  <c r="BZ1084" i="2"/>
  <c r="BX1084" i="2"/>
  <c r="BU1084" i="2"/>
  <c r="BV1084" i="2"/>
  <c r="BO1084" i="2"/>
  <c r="BT1084" i="2"/>
  <c r="CB1084" i="2"/>
  <c r="BR1084" i="2"/>
  <c r="CD1084" i="2"/>
  <c r="BS1084" i="2"/>
  <c r="BT923" i="2"/>
  <c r="BY923" i="2"/>
  <c r="BW923" i="2"/>
  <c r="BU923" i="2"/>
  <c r="BN923" i="2"/>
  <c r="BV923" i="2"/>
  <c r="BL923" i="2"/>
  <c r="BZ923" i="2"/>
  <c r="BX923" i="2"/>
  <c r="BM923" i="2"/>
  <c r="CA923" i="2"/>
  <c r="CB923" i="2"/>
  <c r="BQ923" i="2"/>
  <c r="CC923" i="2"/>
  <c r="BS923" i="2"/>
  <c r="BO923" i="2"/>
  <c r="CE923" i="2"/>
  <c r="BP923" i="2"/>
  <c r="CD923" i="2"/>
  <c r="CC1181" i="2"/>
  <c r="BN1181" i="2"/>
  <c r="BZ1181" i="2"/>
  <c r="BT1181" i="2"/>
  <c r="BW1181" i="2"/>
  <c r="BR1181" i="2"/>
  <c r="BV1181" i="2"/>
  <c r="BQ1181" i="2"/>
  <c r="CD1181" i="2"/>
  <c r="BU1181" i="2"/>
  <c r="BL1181" i="2"/>
  <c r="BX1181" i="2"/>
  <c r="BM1181" i="2"/>
  <c r="BY1181" i="2"/>
  <c r="BO1181" i="2"/>
  <c r="CA1181" i="2"/>
  <c r="BP1181" i="2"/>
  <c r="BS1181" i="2"/>
  <c r="CB1181" i="2"/>
  <c r="CE1181" i="2"/>
  <c r="BT1083" i="2"/>
  <c r="BV1083" i="2"/>
  <c r="BO1083" i="2"/>
  <c r="CA1083" i="2"/>
  <c r="BW1083" i="2"/>
  <c r="BU1083" i="2"/>
  <c r="BL1083" i="2"/>
  <c r="CD1083" i="2"/>
  <c r="CE1083" i="2"/>
  <c r="BX1083" i="2"/>
  <c r="BN1083" i="2"/>
  <c r="BQ1083" i="2"/>
  <c r="BM1083" i="2"/>
  <c r="BZ1083" i="2"/>
  <c r="CC1083" i="2"/>
  <c r="BY1083" i="2"/>
  <c r="BP1083" i="2"/>
  <c r="CB1083" i="2"/>
  <c r="BR1083" i="2"/>
  <c r="BS1083" i="2"/>
  <c r="CD1202" i="2"/>
  <c r="BT1202" i="2"/>
  <c r="BQ1202" i="2"/>
  <c r="CC1202" i="2"/>
  <c r="BY1202" i="2"/>
  <c r="BU1202" i="2"/>
  <c r="BN1202" i="2"/>
  <c r="BW1202" i="2"/>
  <c r="BZ1202" i="2"/>
  <c r="BL1202" i="2"/>
  <c r="BS1202" i="2"/>
  <c r="BX1202" i="2"/>
  <c r="BR1202" i="2"/>
  <c r="CE1202" i="2"/>
  <c r="BO1202" i="2"/>
  <c r="BP1202" i="2"/>
  <c r="CA1202" i="2"/>
  <c r="CB1202" i="2"/>
  <c r="CC1113" i="2"/>
  <c r="BN1113" i="2"/>
  <c r="BZ1113" i="2"/>
  <c r="BR1113" i="2"/>
  <c r="BP1113" i="2"/>
  <c r="CB1113" i="2"/>
  <c r="BQ1113" i="2"/>
  <c r="CA1113" i="2"/>
  <c r="CE1113" i="2"/>
  <c r="BV1113" i="2"/>
  <c r="BU1113" i="2"/>
  <c r="BM1113" i="2"/>
  <c r="BY1113" i="2"/>
  <c r="BO1113" i="2"/>
  <c r="CD1113" i="2"/>
  <c r="BW1113" i="2"/>
  <c r="BT1113" i="2"/>
  <c r="BS1113" i="2"/>
  <c r="BX1113" i="2"/>
  <c r="BN1040" i="2"/>
  <c r="BP1040" i="2"/>
  <c r="BZ1040" i="2"/>
  <c r="BL1040" i="2"/>
  <c r="CB1040" i="2"/>
  <c r="BX1040" i="2"/>
  <c r="BW1040" i="2"/>
  <c r="BM1040" i="2"/>
  <c r="BY1040" i="2"/>
  <c r="CD1040" i="2"/>
  <c r="CC1040" i="2"/>
  <c r="BQ1040" i="2"/>
  <c r="BR1040" i="2"/>
  <c r="BS1040" i="2"/>
  <c r="BO1040" i="2"/>
  <c r="CE1040" i="2"/>
  <c r="CA1040" i="2"/>
  <c r="BU1040" i="2"/>
  <c r="BV1040" i="2"/>
  <c r="BT1190" i="2"/>
  <c r="BQ1190" i="2"/>
  <c r="CC1190" i="2"/>
  <c r="BW1190" i="2"/>
  <c r="BM1190" i="2"/>
  <c r="BN1190" i="2"/>
  <c r="BU1190" i="2"/>
  <c r="BY1190" i="2"/>
  <c r="BZ1190" i="2"/>
  <c r="BL1190" i="2"/>
  <c r="BO1190" i="2"/>
  <c r="BX1190" i="2"/>
  <c r="CA1190" i="2"/>
  <c r="BR1190" i="2"/>
  <c r="BP1190" i="2"/>
  <c r="CE1190" i="2"/>
  <c r="BV1190" i="2"/>
  <c r="BX1384" i="2"/>
  <c r="BO1384" i="2"/>
  <c r="CA1384" i="2"/>
  <c r="BU1384" i="2"/>
  <c r="BM1384" i="2"/>
  <c r="BY1384" i="2"/>
  <c r="BN1384" i="2"/>
  <c r="BQ1384" i="2"/>
  <c r="BZ1384" i="2"/>
  <c r="CC1384" i="2"/>
  <c r="BR1384" i="2"/>
  <c r="BL1384" i="2"/>
  <c r="BR282" i="2"/>
  <c r="BO282" i="2"/>
  <c r="BT282" i="2"/>
  <c r="BQ282" i="2"/>
  <c r="CD282" i="2"/>
  <c r="BS282" i="2"/>
  <c r="CE282" i="2"/>
  <c r="CC282" i="2"/>
  <c r="BU282" i="2"/>
  <c r="BV282" i="2"/>
  <c r="BM282" i="2"/>
  <c r="BW282" i="2"/>
  <c r="BY282" i="2"/>
  <c r="BP282" i="2"/>
  <c r="CA282" i="2"/>
  <c r="BN282" i="2"/>
  <c r="BL282" i="2"/>
  <c r="BX282" i="2"/>
  <c r="BZ282" i="2"/>
  <c r="CB282" i="2"/>
  <c r="BW390" i="2"/>
  <c r="BR390" i="2"/>
  <c r="BS390" i="2"/>
  <c r="CE390" i="2"/>
  <c r="BU390" i="2"/>
  <c r="CD390" i="2"/>
  <c r="BQ390" i="2"/>
  <c r="CC390" i="2"/>
  <c r="CA390" i="2"/>
  <c r="BZ390" i="2"/>
  <c r="CB390" i="2"/>
  <c r="BT390" i="2"/>
  <c r="BV390" i="2"/>
  <c r="BM390" i="2"/>
  <c r="BL390" i="2"/>
  <c r="BY390" i="2"/>
  <c r="BX390" i="2"/>
  <c r="BO390" i="2"/>
  <c r="BN390" i="2"/>
  <c r="BP390" i="2"/>
  <c r="BX116" i="2"/>
  <c r="BM116" i="2"/>
  <c r="CB116" i="2"/>
  <c r="CA116" i="2"/>
  <c r="BQ116" i="2"/>
  <c r="BZ116" i="2"/>
  <c r="CC116" i="2"/>
  <c r="CD116" i="2"/>
  <c r="BL116" i="2"/>
  <c r="BY116" i="2"/>
  <c r="BN116" i="2"/>
  <c r="CE116" i="2"/>
  <c r="BT116" i="2"/>
  <c r="BV116" i="2"/>
  <c r="BR116" i="2"/>
  <c r="BS116" i="2"/>
  <c r="BO116" i="2"/>
  <c r="BW116" i="2"/>
  <c r="BP116" i="2"/>
  <c r="BU116" i="2"/>
  <c r="CC278" i="2"/>
  <c r="BU278" i="2"/>
  <c r="BV278" i="2"/>
  <c r="BR278" i="2"/>
  <c r="BQ278" i="2"/>
  <c r="CD278" i="2"/>
  <c r="BO278" i="2"/>
  <c r="BL278" i="2"/>
  <c r="BZ278" i="2"/>
  <c r="BX278" i="2"/>
  <c r="BS278" i="2"/>
  <c r="CE278" i="2"/>
  <c r="BM278" i="2"/>
  <c r="CA278" i="2"/>
  <c r="BY278" i="2"/>
  <c r="BT278" i="2"/>
  <c r="BN278" i="2"/>
  <c r="BW278" i="2"/>
  <c r="CB278" i="2"/>
  <c r="BP278" i="2"/>
  <c r="AO9" i="2"/>
  <c r="BS1563" i="2"/>
  <c r="CD1578" i="2"/>
  <c r="BS1578" i="2"/>
  <c r="BU1564" i="2"/>
  <c r="BL1557" i="2"/>
  <c r="CD1543" i="2"/>
  <c r="BQ1537" i="2"/>
  <c r="CC1537" i="2"/>
  <c r="BT1537" i="2"/>
  <c r="BP1537" i="2"/>
  <c r="CB1537" i="2"/>
  <c r="BQ1517" i="2"/>
  <c r="BS1517" i="2"/>
  <c r="CC1517" i="2"/>
  <c r="CE1517" i="2"/>
  <c r="BP1517" i="2"/>
  <c r="BT1517" i="2"/>
  <c r="CB1517" i="2"/>
  <c r="CB1498" i="2"/>
  <c r="BM1498" i="2"/>
  <c r="BY1498" i="2"/>
  <c r="BV1498" i="2"/>
  <c r="BQ1498" i="2"/>
  <c r="BY1586" i="2"/>
  <c r="BM1578" i="2"/>
  <c r="BP1571" i="2"/>
  <c r="BU1545" i="2"/>
  <c r="BW1586" i="2"/>
  <c r="BT1557" i="2"/>
  <c r="BM1575" i="2"/>
  <c r="BX1575" i="2"/>
  <c r="CA1568" i="2"/>
  <c r="CD1553" i="2"/>
  <c r="BU1547" i="2"/>
  <c r="BP1547" i="2"/>
  <c r="BW1579" i="2"/>
  <c r="CC1578" i="2"/>
  <c r="BU1569" i="2"/>
  <c r="CB1569" i="2"/>
  <c r="BN1525" i="2"/>
  <c r="AO1508" i="2"/>
  <c r="BL1457" i="2"/>
  <c r="BW1545" i="2"/>
  <c r="BQ1539" i="2"/>
  <c r="BX1532" i="2"/>
  <c r="BS1532" i="2"/>
  <c r="CE1532" i="2"/>
  <c r="BN1532" i="2"/>
  <c r="BZ1532" i="2"/>
  <c r="BZ1518" i="2"/>
  <c r="BW1505" i="2"/>
  <c r="BZ1498" i="2"/>
  <c r="BZ1478" i="2"/>
  <c r="BQ1379" i="2"/>
  <c r="CB1563" i="2"/>
  <c r="BM1494" i="2"/>
  <c r="CD1580" i="2"/>
  <c r="BL1482" i="2"/>
  <c r="BQ1564" i="2"/>
  <c r="AO1522" i="2"/>
  <c r="BT1513" i="2"/>
  <c r="CB1568" i="2"/>
  <c r="CB1520" i="2"/>
  <c r="BS1489" i="2"/>
  <c r="CD1537" i="2"/>
  <c r="CD1517" i="2"/>
  <c r="BX1507" i="2"/>
  <c r="CA1507" i="2"/>
  <c r="BU1507" i="2"/>
  <c r="BS1507" i="2"/>
  <c r="CE1507" i="2"/>
  <c r="BP1507" i="2"/>
  <c r="BU1478" i="2"/>
  <c r="AO1579" i="2"/>
  <c r="BN1568" i="2"/>
  <c r="BW1555" i="2"/>
  <c r="AO1543" i="2"/>
  <c r="BZ1508" i="2"/>
  <c r="BT1498" i="2"/>
  <c r="AO1487" i="2"/>
  <c r="CE1578" i="2"/>
  <c r="BM1532" i="2"/>
  <c r="BM1520" i="2"/>
  <c r="BY1508" i="2"/>
  <c r="CE1498" i="2"/>
  <c r="BX1568" i="2"/>
  <c r="BO1557" i="2"/>
  <c r="BO1545" i="2"/>
  <c r="BQ1536" i="2"/>
  <c r="BM1536" i="2"/>
  <c r="CC1536" i="2"/>
  <c r="BY1536" i="2"/>
  <c r="BN1524" i="2"/>
  <c r="BZ1524" i="2"/>
  <c r="BP1524" i="2"/>
  <c r="BM1524" i="2"/>
  <c r="CB1524" i="2"/>
  <c r="BQ1524" i="2"/>
  <c r="BY1524" i="2"/>
  <c r="CC1524" i="2"/>
  <c r="BV1512" i="2"/>
  <c r="BX1512" i="2"/>
  <c r="BS1512" i="2"/>
  <c r="CE1512" i="2"/>
  <c r="BN1512" i="2"/>
  <c r="BP1512" i="2"/>
  <c r="BN1553" i="2"/>
  <c r="AO1500" i="2"/>
  <c r="CC1482" i="2"/>
  <c r="BM1557" i="2"/>
  <c r="BY1517" i="2"/>
  <c r="BM1505" i="2"/>
  <c r="BT1450" i="2"/>
  <c r="BM1450" i="2"/>
  <c r="BZ1450" i="2"/>
  <c r="BR1450" i="2"/>
  <c r="BY1450" i="2"/>
  <c r="CD1450" i="2"/>
  <c r="BW1450" i="2"/>
  <c r="BL1450" i="2"/>
  <c r="BX1450" i="2"/>
  <c r="BS1359" i="2"/>
  <c r="CA1438" i="2"/>
  <c r="BX1385" i="2"/>
  <c r="BT1332" i="2"/>
  <c r="AO1305" i="2"/>
  <c r="BP1391" i="2"/>
  <c r="BW1478" i="2"/>
  <c r="BV1450" i="2"/>
  <c r="BM1431" i="2"/>
  <c r="CE1431" i="2"/>
  <c r="BV1431" i="2"/>
  <c r="BY1431" i="2"/>
  <c r="BW1431" i="2"/>
  <c r="BQ1431" i="2"/>
  <c r="CC1431" i="2"/>
  <c r="BL1431" i="2"/>
  <c r="BO1431" i="2"/>
  <c r="BP1431" i="2"/>
  <c r="BN1431" i="2"/>
  <c r="BZ1431" i="2"/>
  <c r="BU1431" i="2"/>
  <c r="BM1375" i="2"/>
  <c r="BU1458" i="2"/>
  <c r="BU1402" i="2"/>
  <c r="BM1448" i="2"/>
  <c r="BL1480" i="2"/>
  <c r="BX1480" i="2"/>
  <c r="BQ1480" i="2"/>
  <c r="CC1480" i="2"/>
  <c r="BN1480" i="2"/>
  <c r="BV1480" i="2"/>
  <c r="BZ1480" i="2"/>
  <c r="BO1453" i="2"/>
  <c r="BU1443" i="2"/>
  <c r="AO1452" i="2"/>
  <c r="BT1439" i="2"/>
  <c r="BW1384" i="2"/>
  <c r="CD1355" i="2"/>
  <c r="BN1214" i="2"/>
  <c r="BM1202" i="2"/>
  <c r="BO1339" i="2"/>
  <c r="CD1326" i="2"/>
  <c r="BV1326" i="2"/>
  <c r="BX1326" i="2"/>
  <c r="BQ1326" i="2"/>
  <c r="BS1326" i="2"/>
  <c r="CC1326" i="2"/>
  <c r="CE1326" i="2"/>
  <c r="BW1326" i="2"/>
  <c r="BM1326" i="2"/>
  <c r="BY1326" i="2"/>
  <c r="BO1326" i="2"/>
  <c r="CA1326" i="2"/>
  <c r="BU1326" i="2"/>
  <c r="BT1326" i="2"/>
  <c r="BR1326" i="2"/>
  <c r="CB1345" i="2"/>
  <c r="BM1332" i="2"/>
  <c r="BW1344" i="2"/>
  <c r="CA1191" i="2"/>
  <c r="BR1152" i="2"/>
  <c r="BM1243" i="2"/>
  <c r="CB1156" i="2"/>
  <c r="BQ1345" i="2"/>
  <c r="AO1319" i="2"/>
  <c r="BQ1285" i="2"/>
  <c r="CA1085" i="2"/>
  <c r="BM80" i="2"/>
  <c r="CB80" i="2"/>
  <c r="BQ80" i="2"/>
  <c r="BX80" i="2"/>
  <c r="BZ80" i="2"/>
  <c r="BP80" i="2"/>
  <c r="BN80" i="2"/>
  <c r="BW80" i="2"/>
  <c r="BO80" i="2"/>
  <c r="BL80" i="2"/>
  <c r="CA80" i="2"/>
  <c r="CD80" i="2"/>
  <c r="BY80" i="2"/>
  <c r="BS80" i="2"/>
  <c r="BV80" i="2"/>
  <c r="BR80" i="2"/>
  <c r="CE80" i="2"/>
  <c r="CC80" i="2"/>
  <c r="BT80" i="2"/>
  <c r="BU80" i="2"/>
  <c r="CA1525" i="2"/>
  <c r="BV1525" i="2"/>
  <c r="BQ1525" i="2"/>
  <c r="CC1525" i="2"/>
  <c r="BS1525" i="2"/>
  <c r="BW1048" i="2"/>
  <c r="BQ1048" i="2"/>
  <c r="BN1048" i="2"/>
  <c r="CC1048" i="2"/>
  <c r="BO1048" i="2"/>
  <c r="BP1048" i="2"/>
  <c r="BZ1048" i="2"/>
  <c r="BL1048" i="2"/>
  <c r="CA1048" i="2"/>
  <c r="CB1048" i="2"/>
  <c r="BX1048" i="2"/>
  <c r="BM1048" i="2"/>
  <c r="BY1048" i="2"/>
  <c r="BR1048" i="2"/>
  <c r="BT1048" i="2"/>
  <c r="CD1048" i="2"/>
  <c r="BS1048" i="2"/>
  <c r="CE1048" i="2"/>
  <c r="BU1048" i="2"/>
  <c r="BT963" i="2"/>
  <c r="BO963" i="2"/>
  <c r="CA963" i="2"/>
  <c r="BV963" i="2"/>
  <c r="BW963" i="2"/>
  <c r="BN963" i="2"/>
  <c r="BZ963" i="2"/>
  <c r="BU963" i="2"/>
  <c r="BY963" i="2"/>
  <c r="BL963" i="2"/>
  <c r="BX963" i="2"/>
  <c r="BM963" i="2"/>
  <c r="BS963" i="2"/>
  <c r="BP963" i="2"/>
  <c r="CE963" i="2"/>
  <c r="CB963" i="2"/>
  <c r="BR963" i="2"/>
  <c r="BQ963" i="2"/>
  <c r="CD963" i="2"/>
  <c r="CC963" i="2"/>
  <c r="BN1025" i="2"/>
  <c r="BZ1025" i="2"/>
  <c r="CA1025" i="2"/>
  <c r="BX1025" i="2"/>
  <c r="BP1025" i="2"/>
  <c r="CB1025" i="2"/>
  <c r="BR1025" i="2"/>
  <c r="BU1025" i="2"/>
  <c r="BT1025" i="2"/>
  <c r="CC1025" i="2"/>
  <c r="BO1025" i="2"/>
  <c r="BV1025" i="2"/>
  <c r="BL1025" i="2"/>
  <c r="BS1025" i="2"/>
  <c r="BM1025" i="2"/>
  <c r="CE1025" i="2"/>
  <c r="BY1025" i="2"/>
  <c r="BW1025" i="2"/>
  <c r="CD1025" i="2"/>
  <c r="CD1217" i="2"/>
  <c r="BN1217" i="2"/>
  <c r="BZ1217" i="2"/>
  <c r="BQ1217" i="2"/>
  <c r="BS1217" i="2"/>
  <c r="CC1217" i="2"/>
  <c r="CE1217" i="2"/>
  <c r="BR1217" i="2"/>
  <c r="BV1217" i="2"/>
  <c r="BO1217" i="2"/>
  <c r="BW1217" i="2"/>
  <c r="CA1217" i="2"/>
  <c r="BP1217" i="2"/>
  <c r="BT1217" i="2"/>
  <c r="CB1217" i="2"/>
  <c r="BU1217" i="2"/>
  <c r="BM1217" i="2"/>
  <c r="BY1217" i="2"/>
  <c r="BX1217" i="2"/>
  <c r="BN668" i="2"/>
  <c r="BZ668" i="2"/>
  <c r="BP668" i="2"/>
  <c r="BR668" i="2"/>
  <c r="CA668" i="2"/>
  <c r="CC668" i="2"/>
  <c r="BM668" i="2"/>
  <c r="BU668" i="2"/>
  <c r="BL668" i="2"/>
  <c r="BY668" i="2"/>
  <c r="BX668" i="2"/>
  <c r="BW668" i="2"/>
  <c r="BO668" i="2"/>
  <c r="BS668" i="2"/>
  <c r="CE668" i="2"/>
  <c r="BV668" i="2"/>
  <c r="BT668" i="2"/>
  <c r="CB668" i="2"/>
  <c r="CD668" i="2"/>
  <c r="BQ668" i="2"/>
  <c r="CC578" i="2"/>
  <c r="BQ578" i="2"/>
  <c r="CE578" i="2"/>
  <c r="BR578" i="2"/>
  <c r="CD578" i="2"/>
  <c r="BW578" i="2"/>
  <c r="BM578" i="2"/>
  <c r="BY578" i="2"/>
  <c r="BV578" i="2"/>
  <c r="BL578" i="2"/>
  <c r="BX578" i="2"/>
  <c r="BS578" i="2"/>
  <c r="BU578" i="2"/>
  <c r="BT578" i="2"/>
  <c r="BP578" i="2"/>
  <c r="BN578" i="2"/>
  <c r="CB578" i="2"/>
  <c r="BZ578" i="2"/>
  <c r="BO578" i="2"/>
  <c r="CA578" i="2"/>
  <c r="BW1072" i="2"/>
  <c r="BO1072" i="2"/>
  <c r="CA1072" i="2"/>
  <c r="BM1072" i="2"/>
  <c r="BY1072" i="2"/>
  <c r="CD1072" i="2"/>
  <c r="BQ1072" i="2"/>
  <c r="CC1072" i="2"/>
  <c r="BP1072" i="2"/>
  <c r="BZ1072" i="2"/>
  <c r="BX1072" i="2"/>
  <c r="BS1072" i="2"/>
  <c r="BN1072" i="2"/>
  <c r="CE1072" i="2"/>
  <c r="BU1072" i="2"/>
  <c r="BV1072" i="2"/>
  <c r="CB1072" i="2"/>
  <c r="BR1072" i="2"/>
  <c r="BT1072" i="2"/>
  <c r="BL1072" i="2"/>
  <c r="BT943" i="2"/>
  <c r="CA943" i="2"/>
  <c r="BN943" i="2"/>
  <c r="BW943" i="2"/>
  <c r="BV943" i="2"/>
  <c r="BL943" i="2"/>
  <c r="BZ943" i="2"/>
  <c r="BU943" i="2"/>
  <c r="BX943" i="2"/>
  <c r="BY943" i="2"/>
  <c r="BO943" i="2"/>
  <c r="BS943" i="2"/>
  <c r="CE943" i="2"/>
  <c r="BP943" i="2"/>
  <c r="BQ943" i="2"/>
  <c r="CB943" i="2"/>
  <c r="CC943" i="2"/>
  <c r="CD943" i="2"/>
  <c r="BQ994" i="2"/>
  <c r="CC994" i="2"/>
  <c r="BY994" i="2"/>
  <c r="BR994" i="2"/>
  <c r="BT994" i="2"/>
  <c r="CD994" i="2"/>
  <c r="BS994" i="2"/>
  <c r="BL994" i="2"/>
  <c r="BW994" i="2"/>
  <c r="CB994" i="2"/>
  <c r="BN994" i="2"/>
  <c r="BZ994" i="2"/>
  <c r="BV994" i="2"/>
  <c r="BU994" i="2"/>
  <c r="CE994" i="2"/>
  <c r="BM994" i="2"/>
  <c r="CA994" i="2"/>
  <c r="BP994" i="2"/>
  <c r="BN1005" i="2"/>
  <c r="BZ1005" i="2"/>
  <c r="CC1005" i="2"/>
  <c r="CA1005" i="2"/>
  <c r="CE1005" i="2"/>
  <c r="BP1005" i="2"/>
  <c r="CB1005" i="2"/>
  <c r="BT1005" i="2"/>
  <c r="BU1005" i="2"/>
  <c r="BQ1005" i="2"/>
  <c r="BO1005" i="2"/>
  <c r="BV1005" i="2"/>
  <c r="BR1005" i="2"/>
  <c r="BL1005" i="2"/>
  <c r="CD1005" i="2"/>
  <c r="BS1005" i="2"/>
  <c r="BX1005" i="2"/>
  <c r="BM1005" i="2"/>
  <c r="BY1005" i="2"/>
  <c r="BW1005" i="2"/>
  <c r="BQ910" i="2"/>
  <c r="CC910" i="2"/>
  <c r="BT910" i="2"/>
  <c r="BR910" i="2"/>
  <c r="CD910" i="2"/>
  <c r="BV910" i="2"/>
  <c r="BU910" i="2"/>
  <c r="BS910" i="2"/>
  <c r="BW910" i="2"/>
  <c r="CE910" i="2"/>
  <c r="BY910" i="2"/>
  <c r="BX910" i="2"/>
  <c r="CA910" i="2"/>
  <c r="BN910" i="2"/>
  <c r="BZ910" i="2"/>
  <c r="BM910" i="2"/>
  <c r="BL910" i="2"/>
  <c r="BP910" i="2"/>
  <c r="CB910" i="2"/>
  <c r="BO910" i="2"/>
  <c r="BW1200" i="2"/>
  <c r="BM1200" i="2"/>
  <c r="BQ1200" i="2"/>
  <c r="CC1200" i="2"/>
  <c r="BR1200" i="2"/>
  <c r="BL1200" i="2"/>
  <c r="BY1200" i="2"/>
  <c r="CD1200" i="2"/>
  <c r="BX1200" i="2"/>
  <c r="BU1200" i="2"/>
  <c r="BV1200" i="2"/>
  <c r="BP1200" i="2"/>
  <c r="CB1200" i="2"/>
  <c r="BS1200" i="2"/>
  <c r="BO1200" i="2"/>
  <c r="CE1200" i="2"/>
  <c r="BZ1200" i="2"/>
  <c r="BN648" i="2"/>
  <c r="BZ648" i="2"/>
  <c r="BW648" i="2"/>
  <c r="BQ648" i="2"/>
  <c r="CD648" i="2"/>
  <c r="CC648" i="2"/>
  <c r="BO648" i="2"/>
  <c r="CB648" i="2"/>
  <c r="BU648" i="2"/>
  <c r="CA648" i="2"/>
  <c r="BM648" i="2"/>
  <c r="BL648" i="2"/>
  <c r="BY648" i="2"/>
  <c r="BX648" i="2"/>
  <c r="BR648" i="2"/>
  <c r="BS648" i="2"/>
  <c r="BP648" i="2"/>
  <c r="CE648" i="2"/>
  <c r="BV648" i="2"/>
  <c r="BT648" i="2"/>
  <c r="BW543" i="2"/>
  <c r="BT543" i="2"/>
  <c r="BU543" i="2"/>
  <c r="BM543" i="2"/>
  <c r="BY543" i="2"/>
  <c r="BO543" i="2"/>
  <c r="CA543" i="2"/>
  <c r="BL543" i="2"/>
  <c r="BZ543" i="2"/>
  <c r="BR543" i="2"/>
  <c r="BV543" i="2"/>
  <c r="CD543" i="2"/>
  <c r="BS543" i="2"/>
  <c r="CE543" i="2"/>
  <c r="BP543" i="2"/>
  <c r="BQ543" i="2"/>
  <c r="CB543" i="2"/>
  <c r="CC543" i="2"/>
  <c r="BN543" i="2"/>
  <c r="BX543" i="2"/>
  <c r="BT566" i="2"/>
  <c r="BQ566" i="2"/>
  <c r="CC566" i="2"/>
  <c r="BS566" i="2"/>
  <c r="BU566" i="2"/>
  <c r="CE566" i="2"/>
  <c r="BR566" i="2"/>
  <c r="BW566" i="2"/>
  <c r="CD566" i="2"/>
  <c r="BV566" i="2"/>
  <c r="BY566" i="2"/>
  <c r="BL566" i="2"/>
  <c r="BP566" i="2"/>
  <c r="BX566" i="2"/>
  <c r="BN566" i="2"/>
  <c r="CB566" i="2"/>
  <c r="BZ566" i="2"/>
  <c r="BM566" i="2"/>
  <c r="CA566" i="2"/>
  <c r="BO566" i="2"/>
  <c r="BQ538" i="2"/>
  <c r="BT538" i="2"/>
  <c r="CD538" i="2"/>
  <c r="BU538" i="2"/>
  <c r="BO538" i="2"/>
  <c r="BS538" i="2"/>
  <c r="BW538" i="2"/>
  <c r="CE538" i="2"/>
  <c r="BY538" i="2"/>
  <c r="BV538" i="2"/>
  <c r="CC538" i="2"/>
  <c r="BL538" i="2"/>
  <c r="BR538" i="2"/>
  <c r="BX538" i="2"/>
  <c r="CA538" i="2"/>
  <c r="BP538" i="2"/>
  <c r="CB538" i="2"/>
  <c r="BM538" i="2"/>
  <c r="BN538" i="2"/>
  <c r="BZ538" i="2"/>
  <c r="BS174" i="2"/>
  <c r="CE174" i="2"/>
  <c r="BW174" i="2"/>
  <c r="CD174" i="2"/>
  <c r="BV174" i="2"/>
  <c r="CC174" i="2"/>
  <c r="BR174" i="2"/>
  <c r="BU174" i="2"/>
  <c r="BO174" i="2"/>
  <c r="CB174" i="2"/>
  <c r="BL174" i="2"/>
  <c r="CA174" i="2"/>
  <c r="BQ174" i="2"/>
  <c r="BX174" i="2"/>
  <c r="BT174" i="2"/>
  <c r="BM174" i="2"/>
  <c r="BY174" i="2"/>
  <c r="BZ174" i="2"/>
  <c r="BP174" i="2"/>
  <c r="BN174" i="2"/>
  <c r="BN301" i="2"/>
  <c r="CC301" i="2"/>
  <c r="BP301" i="2"/>
  <c r="BO301" i="2"/>
  <c r="CB301" i="2"/>
  <c r="BQ301" i="2"/>
  <c r="BT301" i="2"/>
  <c r="CA301" i="2"/>
  <c r="BZ301" i="2"/>
  <c r="BS301" i="2"/>
  <c r="CE301" i="2"/>
  <c r="BY301" i="2"/>
  <c r="BW301" i="2"/>
  <c r="BX301" i="2"/>
  <c r="BU301" i="2"/>
  <c r="CD301" i="2"/>
  <c r="BV301" i="2"/>
  <c r="BL301" i="2"/>
  <c r="BR301" i="2"/>
  <c r="BM301" i="2"/>
  <c r="BY1367" i="2"/>
  <c r="BP1367" i="2"/>
  <c r="BQ1367" i="2"/>
  <c r="BV1367" i="2"/>
  <c r="BN1367" i="2"/>
  <c r="CB1367" i="2"/>
  <c r="CC1367" i="2"/>
  <c r="BT1367" i="2"/>
  <c r="BU1367" i="2"/>
  <c r="BZ1367" i="2"/>
  <c r="BO1367" i="2"/>
  <c r="BS1367" i="2"/>
  <c r="CA1367" i="2"/>
  <c r="CE1367" i="2"/>
  <c r="BL1367" i="2"/>
  <c r="BX1367" i="2"/>
  <c r="BR1367" i="2"/>
  <c r="BW1000" i="2"/>
  <c r="BN1000" i="2"/>
  <c r="BL1000" i="2"/>
  <c r="BP1000" i="2"/>
  <c r="BZ1000" i="2"/>
  <c r="BX1000" i="2"/>
  <c r="CB1000" i="2"/>
  <c r="BM1000" i="2"/>
  <c r="BY1000" i="2"/>
  <c r="BQ1000" i="2"/>
  <c r="CD1000" i="2"/>
  <c r="BT1000" i="2"/>
  <c r="BO1000" i="2"/>
  <c r="CA1000" i="2"/>
  <c r="CC1000" i="2"/>
  <c r="BR1000" i="2"/>
  <c r="BS1000" i="2"/>
  <c r="CE1000" i="2"/>
  <c r="BU1000" i="2"/>
  <c r="BU1258" i="2"/>
  <c r="BS1258" i="2"/>
  <c r="BV1258" i="2"/>
  <c r="CE1258" i="2"/>
  <c r="BM1258" i="2"/>
  <c r="BP1258" i="2"/>
  <c r="BT1258" i="2"/>
  <c r="BR1258" i="2"/>
  <c r="BY1258" i="2"/>
  <c r="CB1258" i="2"/>
  <c r="CD1258" i="2"/>
  <c r="BN1258" i="2"/>
  <c r="BQ1258" i="2"/>
  <c r="BL1258" i="2"/>
  <c r="BZ1258" i="2"/>
  <c r="CC1258" i="2"/>
  <c r="BX1258" i="2"/>
  <c r="BW1258" i="2"/>
  <c r="BW1140" i="2"/>
  <c r="BM1140" i="2"/>
  <c r="BO1140" i="2"/>
  <c r="BY1140" i="2"/>
  <c r="BL1140" i="2"/>
  <c r="BZ1140" i="2"/>
  <c r="CD1140" i="2"/>
  <c r="CA1140" i="2"/>
  <c r="BQ1140" i="2"/>
  <c r="BS1140" i="2"/>
  <c r="BU1140" i="2"/>
  <c r="BT1140" i="2"/>
  <c r="CC1140" i="2"/>
  <c r="CE1140" i="2"/>
  <c r="BX1140" i="2"/>
  <c r="BN1140" i="2"/>
  <c r="BP1140" i="2"/>
  <c r="BV1140" i="2"/>
  <c r="CB1140" i="2"/>
  <c r="BR1140" i="2"/>
  <c r="CC898" i="2"/>
  <c r="BQ898" i="2"/>
  <c r="BT898" i="2"/>
  <c r="CE898" i="2"/>
  <c r="BY898" i="2"/>
  <c r="BL898" i="2"/>
  <c r="BX898" i="2"/>
  <c r="BV898" i="2"/>
  <c r="BR898" i="2"/>
  <c r="CD898" i="2"/>
  <c r="BU898" i="2"/>
  <c r="BW898" i="2"/>
  <c r="BS898" i="2"/>
  <c r="BO898" i="2"/>
  <c r="CA898" i="2"/>
  <c r="BM898" i="2"/>
  <c r="BN898" i="2"/>
  <c r="BZ898" i="2"/>
  <c r="BP898" i="2"/>
  <c r="BQ1221" i="2"/>
  <c r="CC1221" i="2"/>
  <c r="BN1221" i="2"/>
  <c r="BZ1221" i="2"/>
  <c r="BO1221" i="2"/>
  <c r="BW1221" i="2"/>
  <c r="CA1221" i="2"/>
  <c r="BP1221" i="2"/>
  <c r="CB1221" i="2"/>
  <c r="BU1221" i="2"/>
  <c r="BM1221" i="2"/>
  <c r="BY1221" i="2"/>
  <c r="BL1221" i="2"/>
  <c r="BX1221" i="2"/>
  <c r="BS1221" i="2"/>
  <c r="BR1221" i="2"/>
  <c r="CE1221" i="2"/>
  <c r="CD1221" i="2"/>
  <c r="BT1221" i="2"/>
  <c r="BN985" i="2"/>
  <c r="BZ985" i="2"/>
  <c r="CC985" i="2"/>
  <c r="CA985" i="2"/>
  <c r="CE985" i="2"/>
  <c r="BX985" i="2"/>
  <c r="BR985" i="2"/>
  <c r="CD985" i="2"/>
  <c r="BP985" i="2"/>
  <c r="CB985" i="2"/>
  <c r="BU985" i="2"/>
  <c r="BT985" i="2"/>
  <c r="BQ985" i="2"/>
  <c r="BO985" i="2"/>
  <c r="BS985" i="2"/>
  <c r="BM985" i="2"/>
  <c r="BL985" i="2"/>
  <c r="BY985" i="2"/>
  <c r="BV985" i="2"/>
  <c r="BW900" i="2"/>
  <c r="CA900" i="2"/>
  <c r="BQ900" i="2"/>
  <c r="BM900" i="2"/>
  <c r="CC900" i="2"/>
  <c r="BY900" i="2"/>
  <c r="BS900" i="2"/>
  <c r="BR900" i="2"/>
  <c r="CD900" i="2"/>
  <c r="BP900" i="2"/>
  <c r="CB900" i="2"/>
  <c r="BN900" i="2"/>
  <c r="BL900" i="2"/>
  <c r="BO900" i="2"/>
  <c r="BV900" i="2"/>
  <c r="BZ900" i="2"/>
  <c r="CE900" i="2"/>
  <c r="BU900" i="2"/>
  <c r="BX900" i="2"/>
  <c r="BT643" i="2"/>
  <c r="CA643" i="2"/>
  <c r="BN643" i="2"/>
  <c r="BZ643" i="2"/>
  <c r="BM643" i="2"/>
  <c r="BW643" i="2"/>
  <c r="BV643" i="2"/>
  <c r="CC643" i="2"/>
  <c r="BR643" i="2"/>
  <c r="CD643" i="2"/>
  <c r="BU643" i="2"/>
  <c r="BL643" i="2"/>
  <c r="BX643" i="2"/>
  <c r="BO643" i="2"/>
  <c r="BP643" i="2"/>
  <c r="CB643" i="2"/>
  <c r="BQ643" i="2"/>
  <c r="CE643" i="2"/>
  <c r="BS643" i="2"/>
  <c r="CD354" i="2"/>
  <c r="BR354" i="2"/>
  <c r="CE354" i="2"/>
  <c r="BW354" i="2"/>
  <c r="CC354" i="2"/>
  <c r="BQ354" i="2"/>
  <c r="BV354" i="2"/>
  <c r="BM354" i="2"/>
  <c r="BT354" i="2"/>
  <c r="BY354" i="2"/>
  <c r="BU354" i="2"/>
  <c r="BL354" i="2"/>
  <c r="BX354" i="2"/>
  <c r="BS354" i="2"/>
  <c r="CA354" i="2"/>
  <c r="BP354" i="2"/>
  <c r="CB354" i="2"/>
  <c r="BN354" i="2"/>
  <c r="BZ354" i="2"/>
  <c r="BO354" i="2"/>
  <c r="CC398" i="2"/>
  <c r="BW398" i="2"/>
  <c r="BR398" i="2"/>
  <c r="BQ398" i="2"/>
  <c r="CD398" i="2"/>
  <c r="BO398" i="2"/>
  <c r="BZ398" i="2"/>
  <c r="BV398" i="2"/>
  <c r="CA398" i="2"/>
  <c r="BP398" i="2"/>
  <c r="CB398" i="2"/>
  <c r="BT398" i="2"/>
  <c r="BU398" i="2"/>
  <c r="BS398" i="2"/>
  <c r="BN398" i="2"/>
  <c r="BL398" i="2"/>
  <c r="CE398" i="2"/>
  <c r="BX398" i="2"/>
  <c r="BY398" i="2"/>
  <c r="BM398" i="2"/>
  <c r="BT475" i="2"/>
  <c r="BV475" i="2"/>
  <c r="BU475" i="2"/>
  <c r="BW475" i="2"/>
  <c r="BM475" i="2"/>
  <c r="BL475" i="2"/>
  <c r="BY475" i="2"/>
  <c r="BN475" i="2"/>
  <c r="CD475" i="2"/>
  <c r="BX475" i="2"/>
  <c r="BZ475" i="2"/>
  <c r="BO475" i="2"/>
  <c r="BQ475" i="2"/>
  <c r="CA475" i="2"/>
  <c r="CC475" i="2"/>
  <c r="BS475" i="2"/>
  <c r="CE475" i="2"/>
  <c r="BR475" i="2"/>
  <c r="BP475" i="2"/>
  <c r="CB475" i="2"/>
  <c r="BT271" i="2"/>
  <c r="BR271" i="2"/>
  <c r="BM271" i="2"/>
  <c r="BL271" i="2"/>
  <c r="BX271" i="2"/>
  <c r="BY271" i="2"/>
  <c r="CA271" i="2"/>
  <c r="CC271" i="2"/>
  <c r="BO271" i="2"/>
  <c r="BU271" i="2"/>
  <c r="BP271" i="2"/>
  <c r="CD271" i="2"/>
  <c r="CB271" i="2"/>
  <c r="BZ271" i="2"/>
  <c r="BV271" i="2"/>
  <c r="BN271" i="2"/>
  <c r="BS271" i="2"/>
  <c r="CE271" i="2"/>
  <c r="BW271" i="2"/>
  <c r="BQ271" i="2"/>
  <c r="BU109" i="2"/>
  <c r="CD109" i="2"/>
  <c r="BO109" i="2"/>
  <c r="BS109" i="2"/>
  <c r="CE109" i="2"/>
  <c r="CC109" i="2"/>
  <c r="BT109" i="2"/>
  <c r="CB109" i="2"/>
  <c r="BN109" i="2"/>
  <c r="BZ109" i="2"/>
  <c r="BQ109" i="2"/>
  <c r="BR109" i="2"/>
  <c r="CA109" i="2"/>
  <c r="BV109" i="2"/>
  <c r="BP109" i="2"/>
  <c r="BW109" i="2"/>
  <c r="BL109" i="2"/>
  <c r="BM109" i="2"/>
  <c r="BY109" i="2"/>
  <c r="BX109" i="2"/>
  <c r="BM1585" i="2"/>
  <c r="BO1585" i="2"/>
  <c r="BY1585" i="2"/>
  <c r="CA1585" i="2"/>
  <c r="BP1585" i="2"/>
  <c r="CD1563" i="2"/>
  <c r="BV1510" i="2"/>
  <c r="BS1510" i="2"/>
  <c r="BT1510" i="2"/>
  <c r="CE1510" i="2"/>
  <c r="BW1510" i="2"/>
  <c r="BL1510" i="2"/>
  <c r="BZ1586" i="2"/>
  <c r="BM1586" i="2"/>
  <c r="BT1585" i="2"/>
  <c r="BY1543" i="2"/>
  <c r="BQ1583" i="2"/>
  <c r="CC1583" i="2"/>
  <c r="BR1583" i="2"/>
  <c r="BV1583" i="2"/>
  <c r="BL1575" i="2"/>
  <c r="BR1553" i="2"/>
  <c r="BT1586" i="2"/>
  <c r="BT1578" i="2"/>
  <c r="BQ1578" i="2"/>
  <c r="BW1568" i="2"/>
  <c r="CC1498" i="2"/>
  <c r="CD1583" i="2"/>
  <c r="BQ1457" i="2"/>
  <c r="CC1457" i="2"/>
  <c r="BS1457" i="2"/>
  <c r="BV1457" i="2"/>
  <c r="BW1457" i="2"/>
  <c r="CE1457" i="2"/>
  <c r="BT1457" i="2"/>
  <c r="BO1457" i="2"/>
  <c r="CA1457" i="2"/>
  <c r="BU1457" i="2"/>
  <c r="BM1558" i="2"/>
  <c r="BT1558" i="2"/>
  <c r="BY1558" i="2"/>
  <c r="BS1558" i="2"/>
  <c r="BN1518" i="2"/>
  <c r="AO1505" i="2"/>
  <c r="BN1498" i="2"/>
  <c r="BN1478" i="2"/>
  <c r="BP1563" i="2"/>
  <c r="CB1543" i="2"/>
  <c r="CB1523" i="2"/>
  <c r="BR1580" i="2"/>
  <c r="BQ1526" i="2"/>
  <c r="BX1526" i="2"/>
  <c r="BR1526" i="2"/>
  <c r="BM1526" i="2"/>
  <c r="CD1526" i="2"/>
  <c r="BY1526" i="2"/>
  <c r="BX1506" i="2"/>
  <c r="BX1482" i="2"/>
  <c r="BS1482" i="2"/>
  <c r="BU1482" i="2"/>
  <c r="CE1482" i="2"/>
  <c r="BR1482" i="2"/>
  <c r="BT1482" i="2"/>
  <c r="AO1562" i="2"/>
  <c r="AO1534" i="2"/>
  <c r="BP1520" i="2"/>
  <c r="CE1509" i="2"/>
  <c r="BR1537" i="2"/>
  <c r="BU1526" i="2"/>
  <c r="BR1517" i="2"/>
  <c r="BU1506" i="2"/>
  <c r="CD1477" i="2"/>
  <c r="BZ1564" i="2"/>
  <c r="AO1555" i="2"/>
  <c r="BZ1520" i="2"/>
  <c r="BN1508" i="2"/>
  <c r="BM1576" i="2"/>
  <c r="BY1576" i="2"/>
  <c r="CB1553" i="2"/>
  <c r="BV1531" i="2"/>
  <c r="BV1519" i="2"/>
  <c r="BM1508" i="2"/>
  <c r="BS1498" i="2"/>
  <c r="BP1457" i="2"/>
  <c r="BO1565" i="2"/>
  <c r="BU1523" i="2"/>
  <c r="BL1500" i="2"/>
  <c r="BX1500" i="2"/>
  <c r="BV1500" i="2"/>
  <c r="BS1500" i="2"/>
  <c r="AO1552" i="2"/>
  <c r="BQ1482" i="2"/>
  <c r="BM1517" i="2"/>
  <c r="BV1504" i="2"/>
  <c r="CB1494" i="2"/>
  <c r="BP1482" i="2"/>
  <c r="BP1438" i="2"/>
  <c r="BR1438" i="2"/>
  <c r="BS1438" i="2"/>
  <c r="BV1438" i="2"/>
  <c r="CB1438" i="2"/>
  <c r="BN1438" i="2"/>
  <c r="CD1438" i="2"/>
  <c r="CE1438" i="2"/>
  <c r="BZ1438" i="2"/>
  <c r="BT1438" i="2"/>
  <c r="BM1438" i="2"/>
  <c r="BW1438" i="2"/>
  <c r="BR1378" i="2"/>
  <c r="BQ1378" i="2"/>
  <c r="CD1378" i="2"/>
  <c r="CC1378" i="2"/>
  <c r="BU1378" i="2"/>
  <c r="BS1378" i="2"/>
  <c r="BT1378" i="2"/>
  <c r="CE1378" i="2"/>
  <c r="BW1378" i="2"/>
  <c r="BU1448" i="2"/>
  <c r="BO1438" i="2"/>
  <c r="BL1385" i="2"/>
  <c r="AO1341" i="2"/>
  <c r="CC1331" i="2"/>
  <c r="AO1313" i="2"/>
  <c r="CE1564" i="2"/>
  <c r="BY1390" i="2"/>
  <c r="BV1373" i="2"/>
  <c r="CE1356" i="2"/>
  <c r="BW1466" i="2"/>
  <c r="BP1466" i="2"/>
  <c r="BQ1466" i="2"/>
  <c r="BT1466" i="2"/>
  <c r="CB1466" i="2"/>
  <c r="CC1466" i="2"/>
  <c r="BM1466" i="2"/>
  <c r="CC1446" i="2"/>
  <c r="BO1446" i="2"/>
  <c r="BP1446" i="2"/>
  <c r="BS1446" i="2"/>
  <c r="CA1446" i="2"/>
  <c r="CB1446" i="2"/>
  <c r="BN1446" i="2"/>
  <c r="CE1446" i="2"/>
  <c r="BV1446" i="2"/>
  <c r="BZ1446" i="2"/>
  <c r="BT1446" i="2"/>
  <c r="BW1446" i="2"/>
  <c r="AO1478" i="2"/>
  <c r="BY1391" i="2"/>
  <c r="BX1383" i="2"/>
  <c r="BR1383" i="2"/>
  <c r="CD1383" i="2"/>
  <c r="BQ1383" i="2"/>
  <c r="BP1383" i="2"/>
  <c r="CC1383" i="2"/>
  <c r="BV1383" i="2"/>
  <c r="BN1383" i="2"/>
  <c r="BW1383" i="2"/>
  <c r="BZ1383" i="2"/>
  <c r="BO1383" i="2"/>
  <c r="CA1383" i="2"/>
  <c r="BT1383" i="2"/>
  <c r="CD1457" i="2"/>
  <c r="BX1447" i="2"/>
  <c r="BT1447" i="2"/>
  <c r="BR1447" i="2"/>
  <c r="BS1447" i="2"/>
  <c r="BW1447" i="2"/>
  <c r="BN1447" i="2"/>
  <c r="BU1427" i="2"/>
  <c r="BR1427" i="2"/>
  <c r="BT1427" i="2"/>
  <c r="CD1427" i="2"/>
  <c r="BM1427" i="2"/>
  <c r="BS1427" i="2"/>
  <c r="BW1427" i="2"/>
  <c r="BN1576" i="2"/>
  <c r="BV1447" i="2"/>
  <c r="CA1461" i="2"/>
  <c r="BU1461" i="2"/>
  <c r="BP1461" i="2"/>
  <c r="BN1461" i="2"/>
  <c r="CB1461" i="2"/>
  <c r="BZ1461" i="2"/>
  <c r="BR1461" i="2"/>
  <c r="CD1461" i="2"/>
  <c r="BQ1461" i="2"/>
  <c r="CC1461" i="2"/>
  <c r="AO1464" i="2"/>
  <c r="BT1451" i="2"/>
  <c r="CC1438" i="2"/>
  <c r="AO1384" i="2"/>
  <c r="CE1255" i="2"/>
  <c r="CD1367" i="2"/>
  <c r="BR1355" i="2"/>
  <c r="BP1331" i="2"/>
  <c r="CB1255" i="2"/>
  <c r="CB1235" i="2"/>
  <c r="AO1462" i="2"/>
  <c r="AO1318" i="2"/>
  <c r="BQ1405" i="2"/>
  <c r="BP1345" i="2"/>
  <c r="BX1408" i="2"/>
  <c r="BS1408" i="2"/>
  <c r="BQ1408" i="2"/>
  <c r="CE1408" i="2"/>
  <c r="BU1408" i="2"/>
  <c r="CC1408" i="2"/>
  <c r="BN1408" i="2"/>
  <c r="BW1408" i="2"/>
  <c r="BZ1408" i="2"/>
  <c r="BL1408" i="2"/>
  <c r="BX1332" i="2"/>
  <c r="CB986" i="2"/>
  <c r="CD1223" i="2"/>
  <c r="BL1113" i="2"/>
  <c r="AO965" i="2"/>
  <c r="BX1259" i="2"/>
  <c r="CB802" i="2"/>
  <c r="AO1258" i="2"/>
  <c r="BU998" i="2"/>
  <c r="BN1200" i="2"/>
  <c r="BL1360" i="2"/>
  <c r="BM1360" i="2"/>
  <c r="CB1360" i="2"/>
  <c r="BS1360" i="2"/>
  <c r="BX1360" i="2"/>
  <c r="BY1360" i="2"/>
  <c r="BQ1360" i="2"/>
  <c r="BR1360" i="2"/>
  <c r="CE1360" i="2"/>
  <c r="BV1360" i="2"/>
  <c r="BW1360" i="2"/>
  <c r="CC1360" i="2"/>
  <c r="CD1360" i="2"/>
  <c r="BO1360" i="2"/>
  <c r="CA1360" i="2"/>
  <c r="BU1360" i="2"/>
  <c r="BN1360" i="2"/>
  <c r="BR1265" i="2"/>
  <c r="CE1265" i="2"/>
  <c r="BP1265" i="2"/>
  <c r="CB1265" i="2"/>
  <c r="BM1265" i="2"/>
  <c r="BO1265" i="2"/>
  <c r="BV1265" i="2"/>
  <c r="BY1265" i="2"/>
  <c r="BT1265" i="2"/>
  <c r="CA1265" i="2"/>
  <c r="BN1265" i="2"/>
  <c r="BZ1265" i="2"/>
  <c r="CD1265" i="2"/>
  <c r="BU1265" i="2"/>
  <c r="BW1265" i="2"/>
  <c r="CC1265" i="2"/>
  <c r="BT899" i="2"/>
  <c r="BV899" i="2"/>
  <c r="BP899" i="2"/>
  <c r="CD899" i="2"/>
  <c r="CB899" i="2"/>
  <c r="BO899" i="2"/>
  <c r="CA899" i="2"/>
  <c r="BM899" i="2"/>
  <c r="BY899" i="2"/>
  <c r="BW899" i="2"/>
  <c r="BU899" i="2"/>
  <c r="BL899" i="2"/>
  <c r="BZ899" i="2"/>
  <c r="CE899" i="2"/>
  <c r="BX899" i="2"/>
  <c r="BR899" i="2"/>
  <c r="BN899" i="2"/>
  <c r="BQ899" i="2"/>
  <c r="CC899" i="2"/>
  <c r="BS899" i="2"/>
  <c r="BT815" i="2"/>
  <c r="BN815" i="2"/>
  <c r="BZ815" i="2"/>
  <c r="BV815" i="2"/>
  <c r="BM815" i="2"/>
  <c r="CD815" i="2"/>
  <c r="BU815" i="2"/>
  <c r="BY815" i="2"/>
  <c r="BO815" i="2"/>
  <c r="BL815" i="2"/>
  <c r="CA815" i="2"/>
  <c r="BX815" i="2"/>
  <c r="BW815" i="2"/>
  <c r="BR815" i="2"/>
  <c r="BP815" i="2"/>
  <c r="CB815" i="2"/>
  <c r="BS815" i="2"/>
  <c r="CE815" i="2"/>
  <c r="BQ815" i="2"/>
  <c r="CC815" i="2"/>
  <c r="BP228" i="2"/>
  <c r="CB228" i="2"/>
  <c r="BR228" i="2"/>
  <c r="BM228" i="2"/>
  <c r="BN228" i="2"/>
  <c r="BY228" i="2"/>
  <c r="BQ228" i="2"/>
  <c r="BZ228" i="2"/>
  <c r="CC228" i="2"/>
  <c r="BW228" i="2"/>
  <c r="BO228" i="2"/>
  <c r="BL228" i="2"/>
  <c r="BS228" i="2"/>
  <c r="CA228" i="2"/>
  <c r="CE228" i="2"/>
  <c r="CD228" i="2"/>
  <c r="BU228" i="2"/>
  <c r="BT228" i="2"/>
  <c r="BX228" i="2"/>
  <c r="BV228" i="2"/>
  <c r="BT169" i="2"/>
  <c r="BP169" i="2"/>
  <c r="CB169" i="2"/>
  <c r="CA169" i="2"/>
  <c r="BQ169" i="2"/>
  <c r="BN169" i="2"/>
  <c r="BZ169" i="2"/>
  <c r="BO169" i="2"/>
  <c r="CD169" i="2"/>
  <c r="BU169" i="2"/>
  <c r="BM169" i="2"/>
  <c r="BX169" i="2"/>
  <c r="BY169" i="2"/>
  <c r="BS169" i="2"/>
  <c r="CE169" i="2"/>
  <c r="BV169" i="2"/>
  <c r="BL169" i="2"/>
  <c r="CC169" i="2"/>
  <c r="BR169" i="2"/>
  <c r="BW169" i="2"/>
  <c r="BX1546" i="2"/>
  <c r="BR1546" i="2"/>
  <c r="BW1546" i="2"/>
  <c r="CD1546" i="2"/>
  <c r="BM1546" i="2"/>
  <c r="BY1546" i="2"/>
  <c r="BR1545" i="2"/>
  <c r="BP1360" i="2"/>
  <c r="BZ1026" i="2"/>
  <c r="BW1355" i="2"/>
  <c r="BM1355" i="2"/>
  <c r="BY1355" i="2"/>
  <c r="BP1355" i="2"/>
  <c r="BU1355" i="2"/>
  <c r="BV1355" i="2"/>
  <c r="BN1355" i="2"/>
  <c r="BO1355" i="2"/>
  <c r="CB1355" i="2"/>
  <c r="BS1355" i="2"/>
  <c r="BT1355" i="2"/>
  <c r="BZ1355" i="2"/>
  <c r="CA1355" i="2"/>
  <c r="BQ1169" i="2"/>
  <c r="CA1169" i="2"/>
  <c r="CC1169" i="2"/>
  <c r="BN1169" i="2"/>
  <c r="BZ1169" i="2"/>
  <c r="BP1169" i="2"/>
  <c r="CB1169" i="2"/>
  <c r="BW1169" i="2"/>
  <c r="BU1169" i="2"/>
  <c r="BV1169" i="2"/>
  <c r="BL1169" i="2"/>
  <c r="BX1169" i="2"/>
  <c r="BT1169" i="2"/>
  <c r="BR1169" i="2"/>
  <c r="BM1169" i="2"/>
  <c r="CD1169" i="2"/>
  <c r="BS1169" i="2"/>
  <c r="BY1169" i="2"/>
  <c r="CE1169" i="2"/>
  <c r="BN568" i="2"/>
  <c r="BR568" i="2"/>
  <c r="CD568" i="2"/>
  <c r="BM568" i="2"/>
  <c r="BO568" i="2"/>
  <c r="BY568" i="2"/>
  <c r="CA568" i="2"/>
  <c r="BZ568" i="2"/>
  <c r="BL568" i="2"/>
  <c r="BQ568" i="2"/>
  <c r="BW568" i="2"/>
  <c r="CB568" i="2"/>
  <c r="BT568" i="2"/>
  <c r="BU568" i="2"/>
  <c r="BS568" i="2"/>
  <c r="CE568" i="2"/>
  <c r="BX568" i="2"/>
  <c r="CC568" i="2"/>
  <c r="BV568" i="2"/>
  <c r="BP568" i="2"/>
  <c r="BZ583" i="2"/>
  <c r="BM583" i="2"/>
  <c r="BW583" i="2"/>
  <c r="BY583" i="2"/>
  <c r="BO583" i="2"/>
  <c r="BR583" i="2"/>
  <c r="CA583" i="2"/>
  <c r="CD583" i="2"/>
  <c r="BL583" i="2"/>
  <c r="BV583" i="2"/>
  <c r="BX583" i="2"/>
  <c r="BT583" i="2"/>
  <c r="BU583" i="2"/>
  <c r="BN583" i="2"/>
  <c r="BS583" i="2"/>
  <c r="BQ583" i="2"/>
  <c r="CE583" i="2"/>
  <c r="CC583" i="2"/>
  <c r="BP583" i="2"/>
  <c r="CB583" i="2"/>
  <c r="BT542" i="2"/>
  <c r="BQ542" i="2"/>
  <c r="BR542" i="2"/>
  <c r="CD542" i="2"/>
  <c r="BV542" i="2"/>
  <c r="BL542" i="2"/>
  <c r="BX542" i="2"/>
  <c r="BU542" i="2"/>
  <c r="BS542" i="2"/>
  <c r="BO542" i="2"/>
  <c r="CA542" i="2"/>
  <c r="BP542" i="2"/>
  <c r="CE542" i="2"/>
  <c r="CB542" i="2"/>
  <c r="BM542" i="2"/>
  <c r="BN542" i="2"/>
  <c r="BY542" i="2"/>
  <c r="BZ542" i="2"/>
  <c r="CC542" i="2"/>
  <c r="BW542" i="2"/>
  <c r="BL520" i="2"/>
  <c r="BX520" i="2"/>
  <c r="BW520" i="2"/>
  <c r="BR520" i="2"/>
  <c r="CD520" i="2"/>
  <c r="BO520" i="2"/>
  <c r="BM520" i="2"/>
  <c r="CA520" i="2"/>
  <c r="BQ520" i="2"/>
  <c r="BY520" i="2"/>
  <c r="CC520" i="2"/>
  <c r="BN520" i="2"/>
  <c r="BZ520" i="2"/>
  <c r="BU520" i="2"/>
  <c r="BT520" i="2"/>
  <c r="BP520" i="2"/>
  <c r="CB520" i="2"/>
  <c r="BS520" i="2"/>
  <c r="CE520" i="2"/>
  <c r="BV520" i="2"/>
  <c r="BW544" i="2"/>
  <c r="BL544" i="2"/>
  <c r="BX544" i="2"/>
  <c r="BY544" i="2"/>
  <c r="BQ544" i="2"/>
  <c r="BS544" i="2"/>
  <c r="BU544" i="2"/>
  <c r="CC544" i="2"/>
  <c r="BP544" i="2"/>
  <c r="CB544" i="2"/>
  <c r="BR544" i="2"/>
  <c r="CD544" i="2"/>
  <c r="BM544" i="2"/>
  <c r="CA544" i="2"/>
  <c r="BV544" i="2"/>
  <c r="BN544" i="2"/>
  <c r="CE544" i="2"/>
  <c r="BT544" i="2"/>
  <c r="BZ544" i="2"/>
  <c r="BO544" i="2"/>
  <c r="BZ300" i="2"/>
  <c r="BM300" i="2"/>
  <c r="BN300" i="2"/>
  <c r="BY300" i="2"/>
  <c r="BQ300" i="2"/>
  <c r="CC300" i="2"/>
  <c r="BW300" i="2"/>
  <c r="BL300" i="2"/>
  <c r="BV300" i="2"/>
  <c r="BT300" i="2"/>
  <c r="BX300" i="2"/>
  <c r="CD300" i="2"/>
  <c r="BU300" i="2"/>
  <c r="BR300" i="2"/>
  <c r="BO300" i="2"/>
  <c r="CB300" i="2"/>
  <c r="BP300" i="2"/>
  <c r="CA300" i="2"/>
  <c r="BS300" i="2"/>
  <c r="CE300" i="2"/>
  <c r="CD126" i="2"/>
  <c r="BO126" i="2"/>
  <c r="CA126" i="2"/>
  <c r="BL126" i="2"/>
  <c r="CE126" i="2"/>
  <c r="BX126" i="2"/>
  <c r="BR126" i="2"/>
  <c r="BQ126" i="2"/>
  <c r="BS126" i="2"/>
  <c r="CC126" i="2"/>
  <c r="BU126" i="2"/>
  <c r="BM126" i="2"/>
  <c r="BY126" i="2"/>
  <c r="BT126" i="2"/>
  <c r="BV126" i="2"/>
  <c r="BW126" i="2"/>
  <c r="BZ126" i="2"/>
  <c r="BP126" i="2"/>
  <c r="BN126" i="2"/>
  <c r="CB126" i="2"/>
  <c r="BY140" i="2"/>
  <c r="BO140" i="2"/>
  <c r="BW140" i="2"/>
  <c r="BN140" i="2"/>
  <c r="CD140" i="2"/>
  <c r="BL140" i="2"/>
  <c r="BP140" i="2"/>
  <c r="CB140" i="2"/>
  <c r="BM140" i="2"/>
  <c r="BU140" i="2"/>
  <c r="BV140" i="2"/>
  <c r="BR140" i="2"/>
  <c r="CE140" i="2"/>
  <c r="BX140" i="2"/>
  <c r="BS140" i="2"/>
  <c r="BQ140" i="2"/>
  <c r="BZ140" i="2"/>
  <c r="CA140" i="2"/>
  <c r="CC140" i="2"/>
  <c r="BT140" i="2"/>
  <c r="BZ296" i="2"/>
  <c r="CB296" i="2"/>
  <c r="BO296" i="2"/>
  <c r="CA296" i="2"/>
  <c r="BL296" i="2"/>
  <c r="BM296" i="2"/>
  <c r="BY296" i="2"/>
  <c r="BR296" i="2"/>
  <c r="BS296" i="2"/>
  <c r="CD296" i="2"/>
  <c r="CE296" i="2"/>
  <c r="BU296" i="2"/>
  <c r="BW296" i="2"/>
  <c r="BQ296" i="2"/>
  <c r="BP296" i="2"/>
  <c r="CC296" i="2"/>
  <c r="BX296" i="2"/>
  <c r="BN296" i="2"/>
  <c r="BT296" i="2"/>
  <c r="BV296" i="2"/>
  <c r="BV270" i="2"/>
  <c r="CD270" i="2"/>
  <c r="BU270" i="2"/>
  <c r="CC270" i="2"/>
  <c r="BS270" i="2"/>
  <c r="CE270" i="2"/>
  <c r="BQ270" i="2"/>
  <c r="BR270" i="2"/>
  <c r="BZ270" i="2"/>
  <c r="BM270" i="2"/>
  <c r="BO270" i="2"/>
  <c r="BY270" i="2"/>
  <c r="CA270" i="2"/>
  <c r="BT270" i="2"/>
  <c r="BN270" i="2"/>
  <c r="BL270" i="2"/>
  <c r="BX270" i="2"/>
  <c r="BW270" i="2"/>
  <c r="CB270" i="2"/>
  <c r="BP270" i="2"/>
  <c r="BV1291" i="2"/>
  <c r="BN1291" i="2"/>
  <c r="CD1291" i="2"/>
  <c r="BZ1291" i="2"/>
  <c r="BP1291" i="2"/>
  <c r="CB1291" i="2"/>
  <c r="BS1291" i="2"/>
  <c r="CE1291" i="2"/>
  <c r="BU1291" i="2"/>
  <c r="BL1291" i="2"/>
  <c r="BX1291" i="2"/>
  <c r="BQ1291" i="2"/>
  <c r="CC1291" i="2"/>
  <c r="BO1291" i="2"/>
  <c r="CA1291" i="2"/>
  <c r="BW1291" i="2"/>
  <c r="BT1291" i="2"/>
  <c r="BO1307" i="2"/>
  <c r="CA1307" i="2"/>
  <c r="BW1307" i="2"/>
  <c r="BM1307" i="2"/>
  <c r="BT1307" i="2"/>
  <c r="BY1307" i="2"/>
  <c r="BV1307" i="2"/>
  <c r="BN1307" i="2"/>
  <c r="BR1307" i="2"/>
  <c r="BZ1307" i="2"/>
  <c r="BP1307" i="2"/>
  <c r="CD1307" i="2"/>
  <c r="CB1307" i="2"/>
  <c r="BS1307" i="2"/>
  <c r="CE1307" i="2"/>
  <c r="BL1307" i="2"/>
  <c r="BW1012" i="2"/>
  <c r="BZ1012" i="2"/>
  <c r="BL1012" i="2"/>
  <c r="CB1012" i="2"/>
  <c r="BX1012" i="2"/>
  <c r="BM1012" i="2"/>
  <c r="BY1012" i="2"/>
  <c r="CA1012" i="2"/>
  <c r="BR1012" i="2"/>
  <c r="BQ1012" i="2"/>
  <c r="CC1012" i="2"/>
  <c r="BN1012" i="2"/>
  <c r="BP1012" i="2"/>
  <c r="BS1012" i="2"/>
  <c r="BO1012" i="2"/>
  <c r="CE1012" i="2"/>
  <c r="BU1012" i="2"/>
  <c r="BV1012" i="2"/>
  <c r="CD1012" i="2"/>
  <c r="BT1012" i="2"/>
  <c r="CC918" i="2"/>
  <c r="BT918" i="2"/>
  <c r="BQ918" i="2"/>
  <c r="BL918" i="2"/>
  <c r="BX918" i="2"/>
  <c r="BV918" i="2"/>
  <c r="BS918" i="2"/>
  <c r="BU918" i="2"/>
  <c r="BW918" i="2"/>
  <c r="BR918" i="2"/>
  <c r="CE918" i="2"/>
  <c r="BO918" i="2"/>
  <c r="BM918" i="2"/>
  <c r="CA918" i="2"/>
  <c r="BY918" i="2"/>
  <c r="CD918" i="2"/>
  <c r="BN918" i="2"/>
  <c r="BZ918" i="2"/>
  <c r="BP918" i="2"/>
  <c r="BN944" i="2"/>
  <c r="BW944" i="2"/>
  <c r="BP944" i="2"/>
  <c r="CB944" i="2"/>
  <c r="BR944" i="2"/>
  <c r="CD944" i="2"/>
  <c r="BZ944" i="2"/>
  <c r="BM944" i="2"/>
  <c r="BQ944" i="2"/>
  <c r="BL944" i="2"/>
  <c r="BY944" i="2"/>
  <c r="BO944" i="2"/>
  <c r="CC944" i="2"/>
  <c r="BX944" i="2"/>
  <c r="CA944" i="2"/>
  <c r="BU944" i="2"/>
  <c r="BV944" i="2"/>
  <c r="CE944" i="2"/>
  <c r="BW876" i="2"/>
  <c r="CC876" i="2"/>
  <c r="BL876" i="2"/>
  <c r="BX876" i="2"/>
  <c r="BP876" i="2"/>
  <c r="BM876" i="2"/>
  <c r="CB876" i="2"/>
  <c r="BN876" i="2"/>
  <c r="BY876" i="2"/>
  <c r="BZ876" i="2"/>
  <c r="BO876" i="2"/>
  <c r="CA876" i="2"/>
  <c r="BR876" i="2"/>
  <c r="CD876" i="2"/>
  <c r="BS876" i="2"/>
  <c r="BQ876" i="2"/>
  <c r="BU876" i="2"/>
  <c r="BT876" i="2"/>
  <c r="CE876" i="2"/>
  <c r="BV876" i="2"/>
  <c r="BT1182" i="2"/>
  <c r="CD1182" i="2"/>
  <c r="BQ1182" i="2"/>
  <c r="CC1182" i="2"/>
  <c r="BN1182" i="2"/>
  <c r="BM1182" i="2"/>
  <c r="BZ1182" i="2"/>
  <c r="BU1182" i="2"/>
  <c r="BL1182" i="2"/>
  <c r="BY1182" i="2"/>
  <c r="BX1182" i="2"/>
  <c r="BO1182" i="2"/>
  <c r="CA1182" i="2"/>
  <c r="BP1182" i="2"/>
  <c r="CB1182" i="2"/>
  <c r="BW1182" i="2"/>
  <c r="BR1182" i="2"/>
  <c r="BS1182" i="2"/>
  <c r="BV1182" i="2"/>
  <c r="BU975" i="2"/>
  <c r="CA975" i="2"/>
  <c r="BN975" i="2"/>
  <c r="BT975" i="2"/>
  <c r="BZ975" i="2"/>
  <c r="BW975" i="2"/>
  <c r="BY975" i="2"/>
  <c r="BX975" i="2"/>
  <c r="BV975" i="2"/>
  <c r="BO975" i="2"/>
  <c r="BR975" i="2"/>
  <c r="BS975" i="2"/>
  <c r="BP975" i="2"/>
  <c r="CD975" i="2"/>
  <c r="CE975" i="2"/>
  <c r="CB975" i="2"/>
  <c r="BQ975" i="2"/>
  <c r="BL975" i="2"/>
  <c r="CC975" i="2"/>
  <c r="BM975" i="2"/>
  <c r="BV1123" i="2"/>
  <c r="BM1123" i="2"/>
  <c r="BU1123" i="2"/>
  <c r="BW1123" i="2"/>
  <c r="BT1123" i="2"/>
  <c r="BN1123" i="2"/>
  <c r="BR1123" i="2"/>
  <c r="BO1123" i="2"/>
  <c r="CD1123" i="2"/>
  <c r="CA1123" i="2"/>
  <c r="BP1123" i="2"/>
  <c r="BL1123" i="2"/>
  <c r="CB1123" i="2"/>
  <c r="BQ1123" i="2"/>
  <c r="BX1123" i="2"/>
  <c r="BZ1123" i="2"/>
  <c r="CC1123" i="2"/>
  <c r="CE1123" i="2"/>
  <c r="BO1112" i="2"/>
  <c r="CA1112" i="2"/>
  <c r="BQ1112" i="2"/>
  <c r="CC1112" i="2"/>
  <c r="BM1112" i="2"/>
  <c r="BY1112" i="2"/>
  <c r="BL1112" i="2"/>
  <c r="BN1112" i="2"/>
  <c r="BX1112" i="2"/>
  <c r="CB1112" i="2"/>
  <c r="CD1112" i="2"/>
  <c r="BW1112" i="2"/>
  <c r="CE1112" i="2"/>
  <c r="BR1112" i="2"/>
  <c r="BV1112" i="2"/>
  <c r="BT1112" i="2"/>
  <c r="BU1112" i="2"/>
  <c r="BS1112" i="2"/>
  <c r="BT663" i="2"/>
  <c r="BM663" i="2"/>
  <c r="BN663" i="2"/>
  <c r="BO663" i="2"/>
  <c r="BW663" i="2"/>
  <c r="BL663" i="2"/>
  <c r="BY663" i="2"/>
  <c r="BZ663" i="2"/>
  <c r="CA663" i="2"/>
  <c r="BV663" i="2"/>
  <c r="BU663" i="2"/>
  <c r="BR663" i="2"/>
  <c r="CD663" i="2"/>
  <c r="BP663" i="2"/>
  <c r="BX663" i="2"/>
  <c r="CB663" i="2"/>
  <c r="BS663" i="2"/>
  <c r="CC663" i="2"/>
  <c r="BQ663" i="2"/>
  <c r="CE663" i="2"/>
  <c r="BU519" i="2"/>
  <c r="BT519" i="2"/>
  <c r="BW519" i="2"/>
  <c r="BL519" i="2"/>
  <c r="CC519" i="2"/>
  <c r="BX519" i="2"/>
  <c r="BN519" i="2"/>
  <c r="BV519" i="2"/>
  <c r="BZ519" i="2"/>
  <c r="BP519" i="2"/>
  <c r="CB519" i="2"/>
  <c r="BM519" i="2"/>
  <c r="BY519" i="2"/>
  <c r="CA519" i="2"/>
  <c r="BO519" i="2"/>
  <c r="BR519" i="2"/>
  <c r="CD519" i="2"/>
  <c r="BQ519" i="2"/>
  <c r="BS519" i="2"/>
  <c r="CE519" i="2"/>
  <c r="CC514" i="2"/>
  <c r="BT514" i="2"/>
  <c r="BQ514" i="2"/>
  <c r="BR514" i="2"/>
  <c r="CD514" i="2"/>
  <c r="BO514" i="2"/>
  <c r="BL514" i="2"/>
  <c r="BX514" i="2"/>
  <c r="BZ514" i="2"/>
  <c r="BU514" i="2"/>
  <c r="BW514" i="2"/>
  <c r="BS514" i="2"/>
  <c r="CE514" i="2"/>
  <c r="BV514" i="2"/>
  <c r="BP514" i="2"/>
  <c r="CA514" i="2"/>
  <c r="BM514" i="2"/>
  <c r="CB514" i="2"/>
  <c r="BY514" i="2"/>
  <c r="BN514" i="2"/>
  <c r="BN497" i="2"/>
  <c r="BQ497" i="2"/>
  <c r="BZ497" i="2"/>
  <c r="CC497" i="2"/>
  <c r="BO497" i="2"/>
  <c r="CA497" i="2"/>
  <c r="BV497" i="2"/>
  <c r="BS497" i="2"/>
  <c r="CE497" i="2"/>
  <c r="BL497" i="2"/>
  <c r="BP497" i="2"/>
  <c r="BX497" i="2"/>
  <c r="CB497" i="2"/>
  <c r="BR497" i="2"/>
  <c r="BU497" i="2"/>
  <c r="CD497" i="2"/>
  <c r="BT497" i="2"/>
  <c r="BW497" i="2"/>
  <c r="BM497" i="2"/>
  <c r="BY497" i="2"/>
  <c r="CA133" i="2"/>
  <c r="CD133" i="2"/>
  <c r="BU133" i="2"/>
  <c r="BS133" i="2"/>
  <c r="CE133" i="2"/>
  <c r="BQ133" i="2"/>
  <c r="BP133" i="2"/>
  <c r="BZ133" i="2"/>
  <c r="BY133" i="2"/>
  <c r="BL133" i="2"/>
  <c r="BN133" i="2"/>
  <c r="CB133" i="2"/>
  <c r="BT133" i="2"/>
  <c r="CC133" i="2"/>
  <c r="BO133" i="2"/>
  <c r="BX133" i="2"/>
  <c r="BW133" i="2"/>
  <c r="BV133" i="2"/>
  <c r="BR133" i="2"/>
  <c r="BM133" i="2"/>
  <c r="BV259" i="2"/>
  <c r="BN259" i="2"/>
  <c r="BZ259" i="2"/>
  <c r="BL259" i="2"/>
  <c r="BT259" i="2"/>
  <c r="BX259" i="2"/>
  <c r="BW259" i="2"/>
  <c r="BU259" i="2"/>
  <c r="CA259" i="2"/>
  <c r="CB259" i="2"/>
  <c r="BQ259" i="2"/>
  <c r="CC259" i="2"/>
  <c r="BO259" i="2"/>
  <c r="BM259" i="2"/>
  <c r="BY259" i="2"/>
  <c r="BP259" i="2"/>
  <c r="BS259" i="2"/>
  <c r="CE259" i="2"/>
  <c r="BR259" i="2"/>
  <c r="CD259" i="2"/>
  <c r="BV1297" i="2"/>
  <c r="BM1297" i="2"/>
  <c r="BY1297" i="2"/>
  <c r="BO1297" i="2"/>
  <c r="CA1297" i="2"/>
  <c r="BR1297" i="2"/>
  <c r="CD1297" i="2"/>
  <c r="BU1297" i="2"/>
  <c r="BQ1297" i="2"/>
  <c r="CC1297" i="2"/>
  <c r="BN1297" i="2"/>
  <c r="BZ1297" i="2"/>
  <c r="BS1297" i="2"/>
  <c r="BL1297" i="2"/>
  <c r="BS1130" i="2"/>
  <c r="CE1130" i="2"/>
  <c r="BR1130" i="2"/>
  <c r="CD1130" i="2"/>
  <c r="BT1130" i="2"/>
  <c r="BQ1130" i="2"/>
  <c r="CC1130" i="2"/>
  <c r="BU1130" i="2"/>
  <c r="BW1130" i="2"/>
  <c r="BV1130" i="2"/>
  <c r="BL1130" i="2"/>
  <c r="BX1130" i="2"/>
  <c r="BM1130" i="2"/>
  <c r="BO1130" i="2"/>
  <c r="BY1130" i="2"/>
  <c r="CA1130" i="2"/>
  <c r="BN1130" i="2"/>
  <c r="BZ1130" i="2"/>
  <c r="CB1130" i="2"/>
  <c r="CA933" i="2"/>
  <c r="BN933" i="2"/>
  <c r="BZ933" i="2"/>
  <c r="CB933" i="2"/>
  <c r="BR933" i="2"/>
  <c r="BQ933" i="2"/>
  <c r="CD933" i="2"/>
  <c r="BV933" i="2"/>
  <c r="CC933" i="2"/>
  <c r="BS933" i="2"/>
  <c r="BU933" i="2"/>
  <c r="BO933" i="2"/>
  <c r="CE933" i="2"/>
  <c r="BP933" i="2"/>
  <c r="BY933" i="2"/>
  <c r="BL933" i="2"/>
  <c r="BX933" i="2"/>
  <c r="BW933" i="2"/>
  <c r="BM933" i="2"/>
  <c r="BQ1172" i="2"/>
  <c r="BY1172" i="2"/>
  <c r="CC1172" i="2"/>
  <c r="BN1172" i="2"/>
  <c r="BW1172" i="2"/>
  <c r="CA1172" i="2"/>
  <c r="CD1172" i="2"/>
  <c r="BP1172" i="2"/>
  <c r="BV1172" i="2"/>
  <c r="BL1172" i="2"/>
  <c r="CB1172" i="2"/>
  <c r="BX1172" i="2"/>
  <c r="BM1172" i="2"/>
  <c r="BZ1172" i="2"/>
  <c r="BT1172" i="2"/>
  <c r="BO1172" i="2"/>
  <c r="BR1172" i="2"/>
  <c r="CE1172" i="2"/>
  <c r="BU1172" i="2"/>
  <c r="BQ1006" i="2"/>
  <c r="CC1006" i="2"/>
  <c r="BT1006" i="2"/>
  <c r="BR1006" i="2"/>
  <c r="BV1006" i="2"/>
  <c r="BO1006" i="2"/>
  <c r="CD1006" i="2"/>
  <c r="BS1006" i="2"/>
  <c r="BU1006" i="2"/>
  <c r="CE1006" i="2"/>
  <c r="BW1006" i="2"/>
  <c r="BX1006" i="2"/>
  <c r="BM1006" i="2"/>
  <c r="BY1006" i="2"/>
  <c r="CA1006" i="2"/>
  <c r="BP1006" i="2"/>
  <c r="CB1006" i="2"/>
  <c r="BL1006" i="2"/>
  <c r="BZ1006" i="2"/>
  <c r="BW644" i="2"/>
  <c r="BR644" i="2"/>
  <c r="CD644" i="2"/>
  <c r="BQ644" i="2"/>
  <c r="CC644" i="2"/>
  <c r="BN644" i="2"/>
  <c r="BM644" i="2"/>
  <c r="BX644" i="2"/>
  <c r="CB644" i="2"/>
  <c r="BV644" i="2"/>
  <c r="BT644" i="2"/>
  <c r="BY644" i="2"/>
  <c r="BU644" i="2"/>
  <c r="BL644" i="2"/>
  <c r="BZ644" i="2"/>
  <c r="BO644" i="2"/>
  <c r="BP644" i="2"/>
  <c r="CE644" i="2"/>
  <c r="CA644" i="2"/>
  <c r="BS644" i="2"/>
  <c r="CC530" i="2"/>
  <c r="BT530" i="2"/>
  <c r="BR530" i="2"/>
  <c r="CD530" i="2"/>
  <c r="BQ530" i="2"/>
  <c r="CE530" i="2"/>
  <c r="BY530" i="2"/>
  <c r="BV530" i="2"/>
  <c r="BL530" i="2"/>
  <c r="BX530" i="2"/>
  <c r="BS530" i="2"/>
  <c r="BM530" i="2"/>
  <c r="BW530" i="2"/>
  <c r="BU530" i="2"/>
  <c r="BO530" i="2"/>
  <c r="BP530" i="2"/>
  <c r="CA530" i="2"/>
  <c r="CB530" i="2"/>
  <c r="BN530" i="2"/>
  <c r="BT66" i="2"/>
  <c r="BS66" i="2"/>
  <c r="BU66" i="2"/>
  <c r="BX66" i="2"/>
  <c r="CC66" i="2"/>
  <c r="BR66" i="2"/>
  <c r="BQ66" i="2"/>
  <c r="BV66" i="2"/>
  <c r="CD66" i="2"/>
  <c r="CE66" i="2"/>
  <c r="BL66" i="2"/>
  <c r="BM66" i="2"/>
  <c r="BY66" i="2"/>
  <c r="CB66" i="2"/>
  <c r="BO66" i="2"/>
  <c r="CA66" i="2"/>
  <c r="BW66" i="2"/>
  <c r="BN66" i="2"/>
  <c r="BZ66" i="2"/>
  <c r="BP66" i="2"/>
  <c r="BW366" i="2"/>
  <c r="BV366" i="2"/>
  <c r="BQ366" i="2"/>
  <c r="CC366" i="2"/>
  <c r="CD366" i="2"/>
  <c r="BT366" i="2"/>
  <c r="BR366" i="2"/>
  <c r="BL366" i="2"/>
  <c r="BX366" i="2"/>
  <c r="BU366" i="2"/>
  <c r="BS366" i="2"/>
  <c r="CE366" i="2"/>
  <c r="BY366" i="2"/>
  <c r="BM366" i="2"/>
  <c r="BN366" i="2"/>
  <c r="BP366" i="2"/>
  <c r="BO366" i="2"/>
  <c r="BZ366" i="2"/>
  <c r="CB366" i="2"/>
  <c r="CA366" i="2"/>
  <c r="BQ1313" i="2"/>
  <c r="CC1313" i="2"/>
  <c r="BN1313" i="2"/>
  <c r="BS1313" i="2"/>
  <c r="BZ1313" i="2"/>
  <c r="BP1313" i="2"/>
  <c r="CE1313" i="2"/>
  <c r="CB1313" i="2"/>
  <c r="BT1313" i="2"/>
  <c r="BL1313" i="2"/>
  <c r="BV1313" i="2"/>
  <c r="BX1313" i="2"/>
  <c r="BM1313" i="2"/>
  <c r="BY1313" i="2"/>
  <c r="BR1313" i="2"/>
  <c r="CD1313" i="2"/>
  <c r="CA1313" i="2"/>
  <c r="BR238" i="2"/>
  <c r="BQ238" i="2"/>
  <c r="BT238" i="2"/>
  <c r="BU238" i="2"/>
  <c r="BO238" i="2"/>
  <c r="CC238" i="2"/>
  <c r="CD238" i="2"/>
  <c r="CE238" i="2"/>
  <c r="BV238" i="2"/>
  <c r="BN238" i="2"/>
  <c r="BZ238" i="2"/>
  <c r="BP238" i="2"/>
  <c r="BX238" i="2"/>
  <c r="CA238" i="2"/>
  <c r="BW238" i="2"/>
  <c r="BS238" i="2"/>
  <c r="BY238" i="2"/>
  <c r="BM238" i="2"/>
  <c r="BL238" i="2"/>
  <c r="CB238" i="2"/>
  <c r="BT342" i="2"/>
  <c r="BS342" i="2"/>
  <c r="BU342" i="2"/>
  <c r="BW342" i="2"/>
  <c r="BR342" i="2"/>
  <c r="CE342" i="2"/>
  <c r="CD342" i="2"/>
  <c r="CC342" i="2"/>
  <c r="BO342" i="2"/>
  <c r="BV342" i="2"/>
  <c r="BZ342" i="2"/>
  <c r="BM342" i="2"/>
  <c r="CB342" i="2"/>
  <c r="BQ342" i="2"/>
  <c r="BY342" i="2"/>
  <c r="CA342" i="2"/>
  <c r="BL342" i="2"/>
  <c r="BX342" i="2"/>
  <c r="BP342" i="2"/>
  <c r="BN342" i="2"/>
  <c r="BU199" i="2"/>
  <c r="BZ199" i="2"/>
  <c r="BT199" i="2"/>
  <c r="BM199" i="2"/>
  <c r="BY199" i="2"/>
  <c r="BO199" i="2"/>
  <c r="BR199" i="2"/>
  <c r="BL199" i="2"/>
  <c r="BX199" i="2"/>
  <c r="BW199" i="2"/>
  <c r="BV199" i="2"/>
  <c r="CB199" i="2"/>
  <c r="BN199" i="2"/>
  <c r="BQ199" i="2"/>
  <c r="CD199" i="2"/>
  <c r="CC199" i="2"/>
  <c r="BP199" i="2"/>
  <c r="CA199" i="2"/>
  <c r="CE199" i="2"/>
  <c r="BS199" i="2"/>
  <c r="CB1586" i="2"/>
  <c r="BP1578" i="2"/>
  <c r="BY1569" i="2"/>
  <c r="BP1562" i="2"/>
  <c r="CB1546" i="2"/>
  <c r="BL1577" i="2"/>
  <c r="BS1570" i="2"/>
  <c r="CE1570" i="2"/>
  <c r="BR1563" i="2"/>
  <c r="BR1555" i="2"/>
  <c r="BP1549" i="2"/>
  <c r="CD1549" i="2"/>
  <c r="CB1549" i="2"/>
  <c r="BQ1549" i="2"/>
  <c r="BX1529" i="2"/>
  <c r="BT1529" i="2"/>
  <c r="BP1529" i="2"/>
  <c r="CB1529" i="2"/>
  <c r="BR1529" i="2"/>
  <c r="CD1529" i="2"/>
  <c r="BS1522" i="2"/>
  <c r="BW1522" i="2"/>
  <c r="CE1522" i="2"/>
  <c r="BU1522" i="2"/>
  <c r="BL1522" i="2"/>
  <c r="BX1522" i="2"/>
  <c r="BX1509" i="2"/>
  <c r="BN1586" i="2"/>
  <c r="CC1575" i="2"/>
  <c r="BV1585" i="2"/>
  <c r="CE1576" i="2"/>
  <c r="CE1568" i="2"/>
  <c r="BL1582" i="2"/>
  <c r="BR1574" i="2"/>
  <c r="BT1574" i="2"/>
  <c r="BW1551" i="2"/>
  <c r="CB1551" i="2"/>
  <c r="BV1551" i="2"/>
  <c r="CD1538" i="2"/>
  <c r="BY1538" i="2"/>
  <c r="BT1538" i="2"/>
  <c r="BW1538" i="2"/>
  <c r="BW1574" i="2"/>
  <c r="BT1565" i="2"/>
  <c r="BZ1547" i="2"/>
  <c r="BV1582" i="2"/>
  <c r="BV1574" i="2"/>
  <c r="BV1558" i="2"/>
  <c r="BM1551" i="2"/>
  <c r="BM1543" i="2"/>
  <c r="BV1526" i="2"/>
  <c r="BU1582" i="2"/>
  <c r="BU1574" i="2"/>
  <c r="BX1559" i="2"/>
  <c r="CC1585" i="2"/>
  <c r="BZ1577" i="2"/>
  <c r="AO1568" i="2"/>
  <c r="BQ1558" i="2"/>
  <c r="BN1549" i="2"/>
  <c r="BZ1541" i="2"/>
  <c r="CD1533" i="2"/>
  <c r="BO1533" i="2"/>
  <c r="CA1533" i="2"/>
  <c r="BV1533" i="2"/>
  <c r="BT1523" i="2"/>
  <c r="BQ1506" i="2"/>
  <c r="BZ1497" i="2"/>
  <c r="CD1571" i="2"/>
  <c r="BX1497" i="2"/>
  <c r="CA1486" i="2"/>
  <c r="CB1481" i="2"/>
  <c r="CD1481" i="2"/>
  <c r="BO1481" i="2"/>
  <c r="CA1481" i="2"/>
  <c r="BT1481" i="2"/>
  <c r="BQ1481" i="2"/>
  <c r="CC1481" i="2"/>
  <c r="CA1474" i="2"/>
  <c r="BR1469" i="2"/>
  <c r="CD1469" i="2"/>
  <c r="BP1469" i="2"/>
  <c r="BO1469" i="2"/>
  <c r="BU1469" i="2"/>
  <c r="CB1469" i="2"/>
  <c r="CA1469" i="2"/>
  <c r="BQ1469" i="2"/>
  <c r="CA1462" i="2"/>
  <c r="AO1581" i="2"/>
  <c r="BW1557" i="2"/>
  <c r="BQ1551" i="2"/>
  <c r="BN1538" i="2"/>
  <c r="BQ1531" i="2"/>
  <c r="CC1523" i="2"/>
  <c r="BW1517" i="2"/>
  <c r="BZ1510" i="2"/>
  <c r="BT1504" i="2"/>
  <c r="BW1497" i="2"/>
  <c r="BZ1484" i="2"/>
  <c r="BW1484" i="2"/>
  <c r="BP1484" i="2"/>
  <c r="BS1484" i="2"/>
  <c r="CB1484" i="2"/>
  <c r="CE1484" i="2"/>
  <c r="BR1484" i="2"/>
  <c r="BM1484" i="2"/>
  <c r="CD1484" i="2"/>
  <c r="BW1477" i="2"/>
  <c r="BZ1462" i="2"/>
  <c r="BQ1454" i="2"/>
  <c r="BU1454" i="2"/>
  <c r="CC1454" i="2"/>
  <c r="BT1454" i="2"/>
  <c r="BZ1442" i="2"/>
  <c r="BN1378" i="2"/>
  <c r="BY1562" i="2"/>
  <c r="BP1531" i="2"/>
  <c r="BV1501" i="2"/>
  <c r="BM1482" i="2"/>
  <c r="BP1455" i="2"/>
  <c r="CD1564" i="2"/>
  <c r="BU1525" i="2"/>
  <c r="BL1506" i="2"/>
  <c r="BX1498" i="2"/>
  <c r="BU1481" i="2"/>
  <c r="BT1533" i="2"/>
  <c r="CC1520" i="2"/>
  <c r="BQ1512" i="2"/>
  <c r="BQ1500" i="2"/>
  <c r="BY1519" i="2"/>
  <c r="BS1509" i="2"/>
  <c r="BP1480" i="2"/>
  <c r="BS1469" i="2"/>
  <c r="BS1461" i="2"/>
  <c r="BU1546" i="2"/>
  <c r="CA1536" i="2"/>
  <c r="CD1525" i="2"/>
  <c r="CD1505" i="2"/>
  <c r="BU1494" i="2"/>
  <c r="BN1564" i="2"/>
  <c r="CC1541" i="2"/>
  <c r="CC1529" i="2"/>
  <c r="BN1520" i="2"/>
  <c r="BW1507" i="2"/>
  <c r="BT1494" i="2"/>
  <c r="BV1575" i="2"/>
  <c r="CB1565" i="2"/>
  <c r="BP1553" i="2"/>
  <c r="BY1540" i="2"/>
  <c r="CE1518" i="2"/>
  <c r="BV1507" i="2"/>
  <c r="CE1494" i="2"/>
  <c r="BS1474" i="2"/>
  <c r="BS1466" i="2"/>
  <c r="BX1576" i="2"/>
  <c r="BX1564" i="2"/>
  <c r="BL1556" i="2"/>
  <c r="BL1532" i="2"/>
  <c r="CD1522" i="2"/>
  <c r="CD1510" i="2"/>
  <c r="BZ1489" i="2"/>
  <c r="BZ1481" i="2"/>
  <c r="CE1547" i="2"/>
  <c r="BY1481" i="2"/>
  <c r="BM1469" i="2"/>
  <c r="BY1457" i="2"/>
  <c r="BY1437" i="2"/>
  <c r="BV1332" i="2"/>
  <c r="CD1447" i="2"/>
  <c r="BX1437" i="2"/>
  <c r="BQ1393" i="2"/>
  <c r="CC1393" i="2"/>
  <c r="BM1393" i="2"/>
  <c r="BU1393" i="2"/>
  <c r="BN1393" i="2"/>
  <c r="BS1393" i="2"/>
  <c r="BY1393" i="2"/>
  <c r="BZ1393" i="2"/>
  <c r="CE1393" i="2"/>
  <c r="BO1393" i="2"/>
  <c r="CA1393" i="2"/>
  <c r="BR1393" i="2"/>
  <c r="CD1393" i="2"/>
  <c r="AO1485" i="2"/>
  <c r="AO1361" i="2"/>
  <c r="AO1353" i="2"/>
  <c r="AO1321" i="2"/>
  <c r="CB1447" i="2"/>
  <c r="BP1439" i="2"/>
  <c r="BP1427" i="2"/>
  <c r="BU1465" i="2"/>
  <c r="BX1454" i="2"/>
  <c r="BQ1434" i="2"/>
  <c r="BR1434" i="2"/>
  <c r="CC1434" i="2"/>
  <c r="BO1434" i="2"/>
  <c r="CD1434" i="2"/>
  <c r="CA1434" i="2"/>
  <c r="BP1434" i="2"/>
  <c r="BT1434" i="2"/>
  <c r="BT1477" i="2"/>
  <c r="BM1391" i="2"/>
  <c r="BY1371" i="2"/>
  <c r="BR1457" i="2"/>
  <c r="BU1446" i="2"/>
  <c r="BN1435" i="2"/>
  <c r="BL1435" i="2"/>
  <c r="BO1435" i="2"/>
  <c r="CB1435" i="2"/>
  <c r="BZ1435" i="2"/>
  <c r="BX1435" i="2"/>
  <c r="CA1435" i="2"/>
  <c r="BT1435" i="2"/>
  <c r="BU1435" i="2"/>
  <c r="BW1435" i="2"/>
  <c r="BV1455" i="2"/>
  <c r="BV1435" i="2"/>
  <c r="BV1415" i="2"/>
  <c r="BV1395" i="2"/>
  <c r="CD1478" i="2"/>
  <c r="BX1460" i="2"/>
  <c r="BR1442" i="2"/>
  <c r="CC1450" i="2"/>
  <c r="BQ1438" i="2"/>
  <c r="CE1295" i="2"/>
  <c r="BS1255" i="2"/>
  <c r="CE1235" i="2"/>
  <c r="BU1336" i="2"/>
  <c r="CD1323" i="2"/>
  <c r="AO1261" i="2"/>
  <c r="CE1344" i="2"/>
  <c r="BY1330" i="2"/>
  <c r="BP1255" i="2"/>
  <c r="BP1235" i="2"/>
  <c r="BU1313" i="2"/>
  <c r="CA1299" i="2"/>
  <c r="CD1252" i="2"/>
  <c r="BT1461" i="2"/>
  <c r="AO1434" i="2"/>
  <c r="AO1338" i="2"/>
  <c r="BT1297" i="2"/>
  <c r="BM1367" i="2"/>
  <c r="CB1332" i="2"/>
  <c r="BL1355" i="2"/>
  <c r="BQ1477" i="2"/>
  <c r="CC1449" i="2"/>
  <c r="BN1424" i="2"/>
  <c r="BM1424" i="2"/>
  <c r="CB1424" i="2"/>
  <c r="BZ1424" i="2"/>
  <c r="BY1424" i="2"/>
  <c r="BT1424" i="2"/>
  <c r="BO1424" i="2"/>
  <c r="CA1424" i="2"/>
  <c r="BR1424" i="2"/>
  <c r="BS1424" i="2"/>
  <c r="BQ1424" i="2"/>
  <c r="BL1424" i="2"/>
  <c r="CC1424" i="2"/>
  <c r="BX1424" i="2"/>
  <c r="BW1424" i="2"/>
  <c r="CB1297" i="2"/>
  <c r="CA1345" i="2"/>
  <c r="BS1211" i="2"/>
  <c r="CB898" i="2"/>
  <c r="CA1171" i="2"/>
  <c r="BO1252" i="2"/>
  <c r="CD1246" i="2"/>
  <c r="BT900" i="2"/>
  <c r="BZ802" i="2"/>
  <c r="AO1239" i="2"/>
  <c r="BZ1120" i="2"/>
  <c r="BW1120" i="2"/>
  <c r="BM1120" i="2"/>
  <c r="CA1120" i="2"/>
  <c r="BY1120" i="2"/>
  <c r="BN1120" i="2"/>
  <c r="BX1120" i="2"/>
  <c r="BR1120" i="2"/>
  <c r="CD1120" i="2"/>
  <c r="BS1120" i="2"/>
  <c r="CE1120" i="2"/>
  <c r="BT1120" i="2"/>
  <c r="BO1120" i="2"/>
  <c r="BQ1120" i="2"/>
  <c r="CC1120" i="2"/>
  <c r="BV1120" i="2"/>
  <c r="BL1120" i="2"/>
  <c r="BP1120" i="2"/>
  <c r="CB1120" i="2"/>
  <c r="BU1120" i="2"/>
  <c r="BO973" i="2"/>
  <c r="BQ973" i="2"/>
  <c r="CC973" i="2"/>
  <c r="BN973" i="2"/>
  <c r="BZ973" i="2"/>
  <c r="BL973" i="2"/>
  <c r="BS973" i="2"/>
  <c r="CE973" i="2"/>
  <c r="CD973" i="2"/>
  <c r="BP973" i="2"/>
  <c r="CA973" i="2"/>
  <c r="CB973" i="2"/>
  <c r="BU973" i="2"/>
  <c r="BV973" i="2"/>
  <c r="BW973" i="2"/>
  <c r="BR973" i="2"/>
  <c r="BT973" i="2"/>
  <c r="BX973" i="2"/>
  <c r="BY973" i="2"/>
  <c r="BN1049" i="2"/>
  <c r="BZ1049" i="2"/>
  <c r="BU1049" i="2"/>
  <c r="BT1049" i="2"/>
  <c r="BQ1049" i="2"/>
  <c r="CC1049" i="2"/>
  <c r="BO1049" i="2"/>
  <c r="CA1049" i="2"/>
  <c r="CB1049" i="2"/>
  <c r="BY1049" i="2"/>
  <c r="BW1049" i="2"/>
  <c r="BR1049" i="2"/>
  <c r="CD1049" i="2"/>
  <c r="BV1049" i="2"/>
  <c r="BS1049" i="2"/>
  <c r="BP1049" i="2"/>
  <c r="BX1049" i="2"/>
  <c r="BM1049" i="2"/>
  <c r="BL948" i="2"/>
  <c r="BX948" i="2"/>
  <c r="BM948" i="2"/>
  <c r="BQ948" i="2"/>
  <c r="BY948" i="2"/>
  <c r="BO948" i="2"/>
  <c r="CC948" i="2"/>
  <c r="CA948" i="2"/>
  <c r="BW948" i="2"/>
  <c r="BP948" i="2"/>
  <c r="CB948" i="2"/>
  <c r="BR948" i="2"/>
  <c r="BN948" i="2"/>
  <c r="CD948" i="2"/>
  <c r="BV948" i="2"/>
  <c r="BZ948" i="2"/>
  <c r="BS948" i="2"/>
  <c r="BT948" i="2"/>
  <c r="CE948" i="2"/>
  <c r="BU948" i="2"/>
  <c r="CC638" i="2"/>
  <c r="BQ638" i="2"/>
  <c r="BR638" i="2"/>
  <c r="CD638" i="2"/>
  <c r="BT638" i="2"/>
  <c r="BL638" i="2"/>
  <c r="BW638" i="2"/>
  <c r="CE638" i="2"/>
  <c r="BX638" i="2"/>
  <c r="BP638" i="2"/>
  <c r="BS638" i="2"/>
  <c r="BN638" i="2"/>
  <c r="CB638" i="2"/>
  <c r="BU638" i="2"/>
  <c r="BZ638" i="2"/>
  <c r="BV638" i="2"/>
  <c r="BO638" i="2"/>
  <c r="BY638" i="2"/>
  <c r="CA638" i="2"/>
  <c r="BM638" i="2"/>
  <c r="BW612" i="2"/>
  <c r="BL612" i="2"/>
  <c r="BX612" i="2"/>
  <c r="BQ612" i="2"/>
  <c r="CC612" i="2"/>
  <c r="BR612" i="2"/>
  <c r="CD612" i="2"/>
  <c r="BZ612" i="2"/>
  <c r="BY612" i="2"/>
  <c r="CA612" i="2"/>
  <c r="BS612" i="2"/>
  <c r="BN612" i="2"/>
  <c r="CE612" i="2"/>
  <c r="BP612" i="2"/>
  <c r="CB612" i="2"/>
  <c r="BU612" i="2"/>
  <c r="BV612" i="2"/>
  <c r="BT612" i="2"/>
  <c r="BM612" i="2"/>
  <c r="BO612" i="2"/>
  <c r="BL460" i="2"/>
  <c r="BX460" i="2"/>
  <c r="BN460" i="2"/>
  <c r="BZ460" i="2"/>
  <c r="BW460" i="2"/>
  <c r="CA460" i="2"/>
  <c r="CB460" i="2"/>
  <c r="BR460" i="2"/>
  <c r="BT460" i="2"/>
  <c r="CD460" i="2"/>
  <c r="BS460" i="2"/>
  <c r="BY460" i="2"/>
  <c r="BO460" i="2"/>
  <c r="BP460" i="2"/>
  <c r="BM460" i="2"/>
  <c r="BV460" i="2"/>
  <c r="BQ460" i="2"/>
  <c r="BU460" i="2"/>
  <c r="CC460" i="2"/>
  <c r="CE460" i="2"/>
  <c r="BN380" i="2"/>
  <c r="BX380" i="2"/>
  <c r="BP380" i="2"/>
  <c r="CB380" i="2"/>
  <c r="BQ380" i="2"/>
  <c r="CC380" i="2"/>
  <c r="BW380" i="2"/>
  <c r="BL380" i="2"/>
  <c r="BM380" i="2"/>
  <c r="CA380" i="2"/>
  <c r="BS380" i="2"/>
  <c r="BY380" i="2"/>
  <c r="BR380" i="2"/>
  <c r="CD380" i="2"/>
  <c r="BU380" i="2"/>
  <c r="BZ380" i="2"/>
  <c r="BO380" i="2"/>
  <c r="CE380" i="2"/>
  <c r="BT380" i="2"/>
  <c r="BV380" i="2"/>
  <c r="CA1545" i="2"/>
  <c r="BV1545" i="2"/>
  <c r="BQ1545" i="2"/>
  <c r="CC1545" i="2"/>
  <c r="BW1523" i="2"/>
  <c r="BM1523" i="2"/>
  <c r="BY1523" i="2"/>
  <c r="BN1523" i="2"/>
  <c r="BV1523" i="2"/>
  <c r="BZ1523" i="2"/>
  <c r="BL1523" i="2"/>
  <c r="BW1543" i="2"/>
  <c r="BV1543" i="2"/>
  <c r="BS1543" i="2"/>
  <c r="CE1543" i="2"/>
  <c r="CB1331" i="2"/>
  <c r="BR1331" i="2"/>
  <c r="CD1331" i="2"/>
  <c r="BL1331" i="2"/>
  <c r="BQ1331" i="2"/>
  <c r="BX1331" i="2"/>
  <c r="BU1331" i="2"/>
  <c r="BM1331" i="2"/>
  <c r="BO1331" i="2"/>
  <c r="BW1331" i="2"/>
  <c r="BY1331" i="2"/>
  <c r="CA1331" i="2"/>
  <c r="BT1331" i="2"/>
  <c r="BQ1252" i="2"/>
  <c r="CC1252" i="2"/>
  <c r="BZ1252" i="2"/>
  <c r="BP1252" i="2"/>
  <c r="BM1252" i="2"/>
  <c r="CB1252" i="2"/>
  <c r="BY1252" i="2"/>
  <c r="BS1252" i="2"/>
  <c r="CE1252" i="2"/>
  <c r="BV1252" i="2"/>
  <c r="BL1252" i="2"/>
  <c r="BX1252" i="2"/>
  <c r="BT1252" i="2"/>
  <c r="BR1252" i="2"/>
  <c r="BN1252" i="2"/>
  <c r="CA1252" i="2"/>
  <c r="BX1251" i="2"/>
  <c r="BT1251" i="2"/>
  <c r="BM1251" i="2"/>
  <c r="BY1251" i="2"/>
  <c r="BV1251" i="2"/>
  <c r="BP1251" i="2"/>
  <c r="CB1251" i="2"/>
  <c r="BS1251" i="2"/>
  <c r="BN1251" i="2"/>
  <c r="CE1251" i="2"/>
  <c r="BZ1251" i="2"/>
  <c r="BU1251" i="2"/>
  <c r="BQ1251" i="2"/>
  <c r="BO1251" i="2"/>
  <c r="CC1251" i="2"/>
  <c r="CA1251" i="2"/>
  <c r="BL1251" i="2"/>
  <c r="BR1251" i="2"/>
  <c r="BW1016" i="2"/>
  <c r="BM1016" i="2"/>
  <c r="BY1016" i="2"/>
  <c r="BO1016" i="2"/>
  <c r="BR1016" i="2"/>
  <c r="BQ1016" i="2"/>
  <c r="CA1016" i="2"/>
  <c r="CD1016" i="2"/>
  <c r="CC1016" i="2"/>
  <c r="BN1016" i="2"/>
  <c r="BP1016" i="2"/>
  <c r="BZ1016" i="2"/>
  <c r="BL1016" i="2"/>
  <c r="BX1016" i="2"/>
  <c r="BU1016" i="2"/>
  <c r="BV1016" i="2"/>
  <c r="BT1016" i="2"/>
  <c r="CB1016" i="2"/>
  <c r="CE1016" i="2"/>
  <c r="BT1219" i="2"/>
  <c r="BN1219" i="2"/>
  <c r="BZ1219" i="2"/>
  <c r="CA1219" i="2"/>
  <c r="BS1219" i="2"/>
  <c r="CE1219" i="2"/>
  <c r="BR1219" i="2"/>
  <c r="BW1219" i="2"/>
  <c r="BM1219" i="2"/>
  <c r="CD1219" i="2"/>
  <c r="BL1219" i="2"/>
  <c r="BY1219" i="2"/>
  <c r="BX1219" i="2"/>
  <c r="BP1219" i="2"/>
  <c r="CB1219" i="2"/>
  <c r="BQ1219" i="2"/>
  <c r="BU1219" i="2"/>
  <c r="CC1219" i="2"/>
  <c r="BO1219" i="2"/>
  <c r="BT579" i="2"/>
  <c r="BW579" i="2"/>
  <c r="BL579" i="2"/>
  <c r="BV579" i="2"/>
  <c r="BX579" i="2"/>
  <c r="BU579" i="2"/>
  <c r="BN579" i="2"/>
  <c r="BZ579" i="2"/>
  <c r="BM579" i="2"/>
  <c r="BY579" i="2"/>
  <c r="BO579" i="2"/>
  <c r="CA579" i="2"/>
  <c r="BP579" i="2"/>
  <c r="BS579" i="2"/>
  <c r="CB579" i="2"/>
  <c r="BQ579" i="2"/>
  <c r="CE579" i="2"/>
  <c r="CC579" i="2"/>
  <c r="BR579" i="2"/>
  <c r="CD579" i="2"/>
  <c r="BW976" i="2"/>
  <c r="BM976" i="2"/>
  <c r="BY976" i="2"/>
  <c r="BR976" i="2"/>
  <c r="CD976" i="2"/>
  <c r="BQ976" i="2"/>
  <c r="CC976" i="2"/>
  <c r="BN976" i="2"/>
  <c r="BZ976" i="2"/>
  <c r="BX976" i="2"/>
  <c r="BL976" i="2"/>
  <c r="BU976" i="2"/>
  <c r="BV976" i="2"/>
  <c r="BS976" i="2"/>
  <c r="BO976" i="2"/>
  <c r="CE976" i="2"/>
  <c r="BT976" i="2"/>
  <c r="CA976" i="2"/>
  <c r="BP976" i="2"/>
  <c r="CB976" i="2"/>
  <c r="BN952" i="2"/>
  <c r="BZ952" i="2"/>
  <c r="BW952" i="2"/>
  <c r="BP952" i="2"/>
  <c r="CB952" i="2"/>
  <c r="BL952" i="2"/>
  <c r="BX952" i="2"/>
  <c r="BM952" i="2"/>
  <c r="BQ952" i="2"/>
  <c r="BY952" i="2"/>
  <c r="CC952" i="2"/>
  <c r="CA952" i="2"/>
  <c r="BS952" i="2"/>
  <c r="BT952" i="2"/>
  <c r="CE952" i="2"/>
  <c r="BU952" i="2"/>
  <c r="BR952" i="2"/>
  <c r="CD952" i="2"/>
  <c r="BO952" i="2"/>
  <c r="BV952" i="2"/>
  <c r="BR974" i="2"/>
  <c r="CD974" i="2"/>
  <c r="BQ974" i="2"/>
  <c r="BW974" i="2"/>
  <c r="CC974" i="2"/>
  <c r="BM974" i="2"/>
  <c r="BT974" i="2"/>
  <c r="BS974" i="2"/>
  <c r="BL974" i="2"/>
  <c r="BO974" i="2"/>
  <c r="BP974" i="2"/>
  <c r="BX974" i="2"/>
  <c r="CA974" i="2"/>
  <c r="CB974" i="2"/>
  <c r="BY974" i="2"/>
  <c r="BN974" i="2"/>
  <c r="BZ974" i="2"/>
  <c r="BU974" i="2"/>
  <c r="CE974" i="2"/>
  <c r="BV974" i="2"/>
  <c r="BQ1232" i="2"/>
  <c r="CC1232" i="2"/>
  <c r="BW1232" i="2"/>
  <c r="BR1232" i="2"/>
  <c r="CD1232" i="2"/>
  <c r="BO1232" i="2"/>
  <c r="BP1232" i="2"/>
  <c r="BU1232" i="2"/>
  <c r="BM1232" i="2"/>
  <c r="BN1232" i="2"/>
  <c r="CA1232" i="2"/>
  <c r="CB1232" i="2"/>
  <c r="BY1232" i="2"/>
  <c r="BZ1232" i="2"/>
  <c r="BS1232" i="2"/>
  <c r="BV1232" i="2"/>
  <c r="CE1232" i="2"/>
  <c r="BL1232" i="2"/>
  <c r="BX1232" i="2"/>
  <c r="BT1232" i="2"/>
  <c r="BR1142" i="2"/>
  <c r="CD1142" i="2"/>
  <c r="BT1142" i="2"/>
  <c r="BQ1142" i="2"/>
  <c r="CC1142" i="2"/>
  <c r="BL1142" i="2"/>
  <c r="BU1142" i="2"/>
  <c r="BX1142" i="2"/>
  <c r="BW1142" i="2"/>
  <c r="BS1142" i="2"/>
  <c r="BM1142" i="2"/>
  <c r="BO1142" i="2"/>
  <c r="BN1142" i="2"/>
  <c r="CE1142" i="2"/>
  <c r="BY1142" i="2"/>
  <c r="CA1142" i="2"/>
  <c r="BZ1142" i="2"/>
  <c r="BV1142" i="2"/>
  <c r="BP1142" i="2"/>
  <c r="CB1142" i="2"/>
  <c r="BY1087" i="2"/>
  <c r="BW1087" i="2"/>
  <c r="BU1087" i="2"/>
  <c r="BZ1087" i="2"/>
  <c r="BV1087" i="2"/>
  <c r="BP1087" i="2"/>
  <c r="BL1087" i="2"/>
  <c r="CB1087" i="2"/>
  <c r="BX1087" i="2"/>
  <c r="BN1087" i="2"/>
  <c r="BR1087" i="2"/>
  <c r="BS1087" i="2"/>
  <c r="BM1087" i="2"/>
  <c r="CD1087" i="2"/>
  <c r="CE1087" i="2"/>
  <c r="BQ1087" i="2"/>
  <c r="BO1087" i="2"/>
  <c r="CC1087" i="2"/>
  <c r="BQ598" i="2"/>
  <c r="CC598" i="2"/>
  <c r="BU598" i="2"/>
  <c r="BR598" i="2"/>
  <c r="CD598" i="2"/>
  <c r="BW598" i="2"/>
  <c r="BL598" i="2"/>
  <c r="BX598" i="2"/>
  <c r="BT598" i="2"/>
  <c r="CE598" i="2"/>
  <c r="BS598" i="2"/>
  <c r="BP598" i="2"/>
  <c r="BN598" i="2"/>
  <c r="CB598" i="2"/>
  <c r="BZ598" i="2"/>
  <c r="BV598" i="2"/>
  <c r="BO598" i="2"/>
  <c r="BY598" i="2"/>
  <c r="BM598" i="2"/>
  <c r="CA181" i="2"/>
  <c r="BP181" i="2"/>
  <c r="BQ181" i="2"/>
  <c r="BO181" i="2"/>
  <c r="CB181" i="2"/>
  <c r="BT181" i="2"/>
  <c r="BS181" i="2"/>
  <c r="BN181" i="2"/>
  <c r="CE181" i="2"/>
  <c r="CC181" i="2"/>
  <c r="BR181" i="2"/>
  <c r="BZ181" i="2"/>
  <c r="BU181" i="2"/>
  <c r="BX181" i="2"/>
  <c r="BM181" i="2"/>
  <c r="BV181" i="2"/>
  <c r="BL181" i="2"/>
  <c r="BY181" i="2"/>
  <c r="BW181" i="2"/>
  <c r="CD181" i="2"/>
  <c r="AO1545" i="2"/>
  <c r="BL1351" i="2"/>
  <c r="BR1351" i="2"/>
  <c r="BQ1351" i="2"/>
  <c r="BX1351" i="2"/>
  <c r="CD1351" i="2"/>
  <c r="CC1351" i="2"/>
  <c r="BM1351" i="2"/>
  <c r="BU1351" i="2"/>
  <c r="BY1351" i="2"/>
  <c r="BW1351" i="2"/>
  <c r="BV1351" i="2"/>
  <c r="BN1351" i="2"/>
  <c r="BO1351" i="2"/>
  <c r="BT1359" i="2"/>
  <c r="BZ1359" i="2"/>
  <c r="CA1359" i="2"/>
  <c r="CE1359" i="2"/>
  <c r="BL1359" i="2"/>
  <c r="BX1359" i="2"/>
  <c r="BR1359" i="2"/>
  <c r="CD1359" i="2"/>
  <c r="BW1359" i="2"/>
  <c r="BM1359" i="2"/>
  <c r="BU1359" i="2"/>
  <c r="CC1054" i="2"/>
  <c r="BW1054" i="2"/>
  <c r="BU1054" i="2"/>
  <c r="BV1054" i="2"/>
  <c r="BT1054" i="2"/>
  <c r="BR1054" i="2"/>
  <c r="CD1054" i="2"/>
  <c r="BS1054" i="2"/>
  <c r="CE1054" i="2"/>
  <c r="BX1054" i="2"/>
  <c r="BQ1054" i="2"/>
  <c r="BM1054" i="2"/>
  <c r="BY1054" i="2"/>
  <c r="BL1054" i="2"/>
  <c r="BO1054" i="2"/>
  <c r="BP1054" i="2"/>
  <c r="CA1054" i="2"/>
  <c r="CB1054" i="2"/>
  <c r="BZ1054" i="2"/>
  <c r="BZ817" i="2"/>
  <c r="BQ817" i="2"/>
  <c r="CB817" i="2"/>
  <c r="CC817" i="2"/>
  <c r="BN817" i="2"/>
  <c r="CA817" i="2"/>
  <c r="BT817" i="2"/>
  <c r="BL817" i="2"/>
  <c r="BV817" i="2"/>
  <c r="BO817" i="2"/>
  <c r="BP817" i="2"/>
  <c r="BX817" i="2"/>
  <c r="BS817" i="2"/>
  <c r="CE817" i="2"/>
  <c r="BU817" i="2"/>
  <c r="BR817" i="2"/>
  <c r="CD817" i="2"/>
  <c r="BW817" i="2"/>
  <c r="BM817" i="2"/>
  <c r="BO1121" i="2"/>
  <c r="BS1121" i="2"/>
  <c r="BQ1121" i="2"/>
  <c r="CA1121" i="2"/>
  <c r="CE1121" i="2"/>
  <c r="CC1121" i="2"/>
  <c r="BN1121" i="2"/>
  <c r="BZ1121" i="2"/>
  <c r="BT1121" i="2"/>
  <c r="BP1121" i="2"/>
  <c r="CB1121" i="2"/>
  <c r="BL1121" i="2"/>
  <c r="BX1121" i="2"/>
  <c r="BU1121" i="2"/>
  <c r="BV1121" i="2"/>
  <c r="BR1121" i="2"/>
  <c r="BW1121" i="2"/>
  <c r="CD1121" i="2"/>
  <c r="BM1121" i="2"/>
  <c r="BY1121" i="2"/>
  <c r="BW1052" i="2"/>
  <c r="BM1052" i="2"/>
  <c r="BY1052" i="2"/>
  <c r="CD1052" i="2"/>
  <c r="BQ1052" i="2"/>
  <c r="CC1052" i="2"/>
  <c r="BO1052" i="2"/>
  <c r="BP1052" i="2"/>
  <c r="BZ1052" i="2"/>
  <c r="BX1052" i="2"/>
  <c r="BS1052" i="2"/>
  <c r="CB1052" i="2"/>
  <c r="CE1052" i="2"/>
  <c r="BU1052" i="2"/>
  <c r="BV1052" i="2"/>
  <c r="BL1052" i="2"/>
  <c r="BR1052" i="2"/>
  <c r="BT1052" i="2"/>
  <c r="BN1052" i="2"/>
  <c r="CA1052" i="2"/>
  <c r="CC906" i="2"/>
  <c r="BQ906" i="2"/>
  <c r="BS906" i="2"/>
  <c r="CE906" i="2"/>
  <c r="BM906" i="2"/>
  <c r="BO906" i="2"/>
  <c r="BY906" i="2"/>
  <c r="BL906" i="2"/>
  <c r="BT906" i="2"/>
  <c r="BX906" i="2"/>
  <c r="BR906" i="2"/>
  <c r="BV906" i="2"/>
  <c r="CD906" i="2"/>
  <c r="BW906" i="2"/>
  <c r="CB906" i="2"/>
  <c r="CA906" i="2"/>
  <c r="BU906" i="2"/>
  <c r="BN906" i="2"/>
  <c r="BZ906" i="2"/>
  <c r="BP906" i="2"/>
  <c r="BT639" i="2"/>
  <c r="BV639" i="2"/>
  <c r="BU639" i="2"/>
  <c r="BW639" i="2"/>
  <c r="BN639" i="2"/>
  <c r="CD639" i="2"/>
  <c r="BP639" i="2"/>
  <c r="CB639" i="2"/>
  <c r="BO639" i="2"/>
  <c r="CA639" i="2"/>
  <c r="BS639" i="2"/>
  <c r="BZ639" i="2"/>
  <c r="BL639" i="2"/>
  <c r="BQ639" i="2"/>
  <c r="CE639" i="2"/>
  <c r="BX639" i="2"/>
  <c r="CC639" i="2"/>
  <c r="BM639" i="2"/>
  <c r="BY639" i="2"/>
  <c r="BR639" i="2"/>
  <c r="BN241" i="2"/>
  <c r="BQ241" i="2"/>
  <c r="CE241" i="2"/>
  <c r="BP241" i="2"/>
  <c r="CB241" i="2"/>
  <c r="BT241" i="2"/>
  <c r="CC241" i="2"/>
  <c r="CA241" i="2"/>
  <c r="BR241" i="2"/>
  <c r="CD241" i="2"/>
  <c r="BV241" i="2"/>
  <c r="BX241" i="2"/>
  <c r="BS241" i="2"/>
  <c r="BU241" i="2"/>
  <c r="BZ241" i="2"/>
  <c r="BL241" i="2"/>
  <c r="BY241" i="2"/>
  <c r="BW241" i="2"/>
  <c r="BO241" i="2"/>
  <c r="BM241" i="2"/>
  <c r="BT875" i="2"/>
  <c r="BZ875" i="2"/>
  <c r="BY875" i="2"/>
  <c r="BV875" i="2"/>
  <c r="BQ875" i="2"/>
  <c r="BW875" i="2"/>
  <c r="BL875" i="2"/>
  <c r="BX875" i="2"/>
  <c r="BU875" i="2"/>
  <c r="BO875" i="2"/>
  <c r="CA875" i="2"/>
  <c r="BR875" i="2"/>
  <c r="BM875" i="2"/>
  <c r="CD875" i="2"/>
  <c r="BP875" i="2"/>
  <c r="CC875" i="2"/>
  <c r="CB875" i="2"/>
  <c r="BS875" i="2"/>
  <c r="CE875" i="2"/>
  <c r="BN875" i="2"/>
  <c r="BW374" i="2"/>
  <c r="BV374" i="2"/>
  <c r="BT374" i="2"/>
  <c r="CC374" i="2"/>
  <c r="BR374" i="2"/>
  <c r="BQ374" i="2"/>
  <c r="CD374" i="2"/>
  <c r="BY374" i="2"/>
  <c r="BU374" i="2"/>
  <c r="BL374" i="2"/>
  <c r="BX374" i="2"/>
  <c r="BS374" i="2"/>
  <c r="BO374" i="2"/>
  <c r="CE374" i="2"/>
  <c r="CA374" i="2"/>
  <c r="BM374" i="2"/>
  <c r="BN374" i="2"/>
  <c r="BZ374" i="2"/>
  <c r="BP374" i="2"/>
  <c r="CB374" i="2"/>
  <c r="BL223" i="2"/>
  <c r="BX223" i="2"/>
  <c r="CD223" i="2"/>
  <c r="BM223" i="2"/>
  <c r="BY223" i="2"/>
  <c r="BU223" i="2"/>
  <c r="BN223" i="2"/>
  <c r="BV223" i="2"/>
  <c r="BW223" i="2"/>
  <c r="BZ223" i="2"/>
  <c r="BO223" i="2"/>
  <c r="CC223" i="2"/>
  <c r="BS223" i="2"/>
  <c r="CE223" i="2"/>
  <c r="BT223" i="2"/>
  <c r="BR223" i="2"/>
  <c r="CA223" i="2"/>
  <c r="BP223" i="2"/>
  <c r="CB223" i="2"/>
  <c r="BQ223" i="2"/>
  <c r="BO236" i="2"/>
  <c r="CA236" i="2"/>
  <c r="BR236" i="2"/>
  <c r="BP236" i="2"/>
  <c r="CB236" i="2"/>
  <c r="BN236" i="2"/>
  <c r="BM236" i="2"/>
  <c r="BQ236" i="2"/>
  <c r="BL236" i="2"/>
  <c r="BY236" i="2"/>
  <c r="CC236" i="2"/>
  <c r="BX236" i="2"/>
  <c r="BW236" i="2"/>
  <c r="BT236" i="2"/>
  <c r="BU236" i="2"/>
  <c r="CD236" i="2"/>
  <c r="BS236" i="2"/>
  <c r="BZ236" i="2"/>
  <c r="CE236" i="2"/>
  <c r="BV236" i="2"/>
  <c r="BX292" i="2"/>
  <c r="BP292" i="2"/>
  <c r="BL292" i="2"/>
  <c r="CA292" i="2"/>
  <c r="BR292" i="2"/>
  <c r="BU292" i="2"/>
  <c r="BW292" i="2"/>
  <c r="BN292" i="2"/>
  <c r="CB292" i="2"/>
  <c r="BT292" i="2"/>
  <c r="CD292" i="2"/>
  <c r="BQ292" i="2"/>
  <c r="CC292" i="2"/>
  <c r="BZ292" i="2"/>
  <c r="BS292" i="2"/>
  <c r="CE292" i="2"/>
  <c r="BO292" i="2"/>
  <c r="BV292" i="2"/>
  <c r="BY292" i="2"/>
  <c r="BM292" i="2"/>
  <c r="BS266" i="2"/>
  <c r="CD266" i="2"/>
  <c r="CE266" i="2"/>
  <c r="BQ266" i="2"/>
  <c r="BT266" i="2"/>
  <c r="BU266" i="2"/>
  <c r="CC266" i="2"/>
  <c r="BR266" i="2"/>
  <c r="BX266" i="2"/>
  <c r="BO266" i="2"/>
  <c r="CA266" i="2"/>
  <c r="BV266" i="2"/>
  <c r="BW266" i="2"/>
  <c r="BN266" i="2"/>
  <c r="BZ266" i="2"/>
  <c r="BL266" i="2"/>
  <c r="BY266" i="2"/>
  <c r="BP266" i="2"/>
  <c r="CB266" i="2"/>
  <c r="BM266" i="2"/>
  <c r="BQ198" i="2"/>
  <c r="BL198" i="2"/>
  <c r="BV198" i="2"/>
  <c r="BX198" i="2"/>
  <c r="CD198" i="2"/>
  <c r="BO198" i="2"/>
  <c r="BR198" i="2"/>
  <c r="BU198" i="2"/>
  <c r="BS198" i="2"/>
  <c r="CC198" i="2"/>
  <c r="CE198" i="2"/>
  <c r="BW198" i="2"/>
  <c r="BN198" i="2"/>
  <c r="BZ198" i="2"/>
  <c r="CA198" i="2"/>
  <c r="BT198" i="2"/>
  <c r="BY198" i="2"/>
  <c r="BP198" i="2"/>
  <c r="CB198" i="2"/>
  <c r="BM198" i="2"/>
  <c r="BR318" i="2"/>
  <c r="BS318" i="2"/>
  <c r="BW318" i="2"/>
  <c r="CD318" i="2"/>
  <c r="CE318" i="2"/>
  <c r="BO318" i="2"/>
  <c r="CA318" i="2"/>
  <c r="BV318" i="2"/>
  <c r="BT318" i="2"/>
  <c r="BU318" i="2"/>
  <c r="BQ318" i="2"/>
  <c r="CC318" i="2"/>
  <c r="BZ318" i="2"/>
  <c r="BX318" i="2"/>
  <c r="BL318" i="2"/>
  <c r="BM318" i="2"/>
  <c r="BY318" i="2"/>
  <c r="BN318" i="2"/>
  <c r="BP318" i="2"/>
  <c r="CB318" i="2"/>
  <c r="BT482" i="2"/>
  <c r="BS482" i="2"/>
  <c r="BR482" i="2"/>
  <c r="CD482" i="2"/>
  <c r="BQ482" i="2"/>
  <c r="CC482" i="2"/>
  <c r="BV482" i="2"/>
  <c r="BO482" i="2"/>
  <c r="BU482" i="2"/>
  <c r="CA482" i="2"/>
  <c r="BW482" i="2"/>
  <c r="BL482" i="2"/>
  <c r="BN482" i="2"/>
  <c r="BX482" i="2"/>
  <c r="CE482" i="2"/>
  <c r="BP482" i="2"/>
  <c r="CB482" i="2"/>
  <c r="BM482" i="2"/>
  <c r="BY482" i="2"/>
  <c r="BZ482" i="2"/>
  <c r="BN192" i="2"/>
  <c r="BL192" i="2"/>
  <c r="BP192" i="2"/>
  <c r="BR192" i="2"/>
  <c r="BX192" i="2"/>
  <c r="BO192" i="2"/>
  <c r="CB192" i="2"/>
  <c r="CD192" i="2"/>
  <c r="BZ192" i="2"/>
  <c r="CA192" i="2"/>
  <c r="BW192" i="2"/>
  <c r="BY192" i="2"/>
  <c r="CE192" i="2"/>
  <c r="BU192" i="2"/>
  <c r="BT192" i="2"/>
  <c r="BM192" i="2"/>
  <c r="BS192" i="2"/>
  <c r="BQ192" i="2"/>
  <c r="CC192" i="2"/>
  <c r="BV192" i="2"/>
  <c r="BP1586" i="2"/>
  <c r="BM1569" i="2"/>
  <c r="BP1546" i="2"/>
  <c r="BY1537" i="2"/>
  <c r="BO1582" i="2"/>
  <c r="BP1577" i="2"/>
  <c r="CB1577" i="2"/>
  <c r="BX1569" i="2"/>
  <c r="CA1562" i="2"/>
  <c r="BX1541" i="2"/>
  <c r="BL1509" i="2"/>
  <c r="BW1585" i="2"/>
  <c r="BQ1575" i="2"/>
  <c r="BT1564" i="2"/>
  <c r="BS1576" i="2"/>
  <c r="BS1568" i="2"/>
  <c r="CA1579" i="2"/>
  <c r="BU1573" i="2"/>
  <c r="BX1558" i="2"/>
  <c r="BX1550" i="2"/>
  <c r="CA1543" i="2"/>
  <c r="CD1536" i="2"/>
  <c r="BT1573" i="2"/>
  <c r="CC1564" i="2"/>
  <c r="BZ1555" i="2"/>
  <c r="BN1547" i="2"/>
  <c r="CE1581" i="2"/>
  <c r="CE1573" i="2"/>
  <c r="CE1565" i="2"/>
  <c r="CE1557" i="2"/>
  <c r="CE1549" i="2"/>
  <c r="CE1525" i="2"/>
  <c r="CD1581" i="2"/>
  <c r="CD1573" i="2"/>
  <c r="BU1567" i="2"/>
  <c r="BW1567" i="2"/>
  <c r="BP1567" i="2"/>
  <c r="BU1559" i="2"/>
  <c r="BM1559" i="2"/>
  <c r="BY1559" i="2"/>
  <c r="BP1559" i="2"/>
  <c r="BW1559" i="2"/>
  <c r="CB1559" i="2"/>
  <c r="BQ1585" i="2"/>
  <c r="BT1583" i="2"/>
  <c r="BN1577" i="2"/>
  <c r="BT1567" i="2"/>
  <c r="BT1547" i="2"/>
  <c r="BN1541" i="2"/>
  <c r="BW1532" i="2"/>
  <c r="CC1522" i="2"/>
  <c r="BZ1505" i="2"/>
  <c r="BR1571" i="2"/>
  <c r="BU1492" i="2"/>
  <c r="BO1462" i="2"/>
  <c r="CD1455" i="2"/>
  <c r="AO1573" i="2"/>
  <c r="AO1557" i="2"/>
  <c r="BZ1550" i="2"/>
  <c r="CE1544" i="2"/>
  <c r="BN1544" i="2"/>
  <c r="BZ1544" i="2"/>
  <c r="BM1544" i="2"/>
  <c r="BY1544" i="2"/>
  <c r="BW1537" i="2"/>
  <c r="BQ1523" i="2"/>
  <c r="AO1517" i="2"/>
  <c r="BN1510" i="2"/>
  <c r="AO1497" i="2"/>
  <c r="AO1477" i="2"/>
  <c r="BN1462" i="2"/>
  <c r="BW1453" i="2"/>
  <c r="BM1562" i="2"/>
  <c r="BY1542" i="2"/>
  <c r="BY1530" i="2"/>
  <c r="BY1522" i="2"/>
  <c r="BY1510" i="2"/>
  <c r="CE1500" i="2"/>
  <c r="BV1481" i="2"/>
  <c r="BY1454" i="2"/>
  <c r="CD1524" i="2"/>
  <c r="BU1505" i="2"/>
  <c r="BL1498" i="2"/>
  <c r="CD1480" i="2"/>
  <c r="BZ1543" i="2"/>
  <c r="CC1532" i="2"/>
  <c r="BQ1520" i="2"/>
  <c r="BS1541" i="2"/>
  <c r="CB1508" i="2"/>
  <c r="BY1487" i="2"/>
  <c r="CB1460" i="2"/>
  <c r="CD1545" i="2"/>
  <c r="BO1536" i="2"/>
  <c r="BR1525" i="2"/>
  <c r="BR1505" i="2"/>
  <c r="CD1493" i="2"/>
  <c r="BZ1576" i="2"/>
  <c r="BW1563" i="2"/>
  <c r="CC1553" i="2"/>
  <c r="BQ1541" i="2"/>
  <c r="BQ1529" i="2"/>
  <c r="BW1519" i="2"/>
  <c r="AO1507" i="2"/>
  <c r="CC1493" i="2"/>
  <c r="CE1586" i="2"/>
  <c r="CE1574" i="2"/>
  <c r="BS1562" i="2"/>
  <c r="BM1540" i="2"/>
  <c r="BY1528" i="2"/>
  <c r="BO1528" i="2"/>
  <c r="CA1528" i="2"/>
  <c r="BL1528" i="2"/>
  <c r="BR1528" i="2"/>
  <c r="BS1518" i="2"/>
  <c r="BS1494" i="2"/>
  <c r="CB1465" i="2"/>
  <c r="BL1576" i="2"/>
  <c r="BL1564" i="2"/>
  <c r="BU1555" i="2"/>
  <c r="BU1543" i="2"/>
  <c r="BU1531" i="2"/>
  <c r="BR1522" i="2"/>
  <c r="BR1510" i="2"/>
  <c r="CD1498" i="2"/>
  <c r="AO1548" i="2"/>
  <c r="BN1489" i="2"/>
  <c r="BN1481" i="2"/>
  <c r="BZ1469" i="2"/>
  <c r="BY1525" i="2"/>
  <c r="BM1481" i="2"/>
  <c r="BM1457" i="2"/>
  <c r="BV1448" i="2"/>
  <c r="BM1437" i="2"/>
  <c r="CE1391" i="2"/>
  <c r="BY1385" i="2"/>
  <c r="CE1339" i="2"/>
  <c r="CE1331" i="2"/>
  <c r="BL1445" i="2"/>
  <c r="BM1445" i="2"/>
  <c r="BP1445" i="2"/>
  <c r="BX1445" i="2"/>
  <c r="BY1445" i="2"/>
  <c r="CB1445" i="2"/>
  <c r="BS1445" i="2"/>
  <c r="BW1445" i="2"/>
  <c r="BQ1445" i="2"/>
  <c r="BO1445" i="2"/>
  <c r="CE1445" i="2"/>
  <c r="CC1445" i="2"/>
  <c r="CA1445" i="2"/>
  <c r="BT1445" i="2"/>
  <c r="BL1437" i="2"/>
  <c r="AO1473" i="2"/>
  <c r="BT1360" i="2"/>
  <c r="CC1339" i="2"/>
  <c r="CC1311" i="2"/>
  <c r="BP1447" i="2"/>
  <c r="BY1438" i="2"/>
  <c r="BL1454" i="2"/>
  <c r="BT1465" i="2"/>
  <c r="CB1448" i="2"/>
  <c r="BV1390" i="2"/>
  <c r="CE1381" i="2"/>
  <c r="BM1371" i="2"/>
  <c r="CD1445" i="2"/>
  <c r="BU1434" i="2"/>
  <c r="CA1408" i="2"/>
  <c r="CE1454" i="2"/>
  <c r="CE1434" i="2"/>
  <c r="BR1478" i="2"/>
  <c r="BL1460" i="2"/>
  <c r="AO1460" i="2"/>
  <c r="BQ1450" i="2"/>
  <c r="BZ1437" i="2"/>
  <c r="BR1323" i="2"/>
  <c r="BR1291" i="2"/>
  <c r="AO1125" i="2"/>
  <c r="CA1391" i="2"/>
  <c r="BX1378" i="2"/>
  <c r="CA1351" i="2"/>
  <c r="BX1246" i="2"/>
  <c r="BN1455" i="2"/>
  <c r="CE1297" i="2"/>
  <c r="BS1285" i="2"/>
  <c r="CA1348" i="2"/>
  <c r="BQ1449" i="2"/>
  <c r="CC1373" i="2"/>
  <c r="BP1373" i="2"/>
  <c r="BP1297" i="2"/>
  <c r="BO1313" i="2"/>
  <c r="BM1069" i="2"/>
  <c r="BY993" i="2"/>
  <c r="BL1217" i="2"/>
  <c r="CE1182" i="2"/>
  <c r="AO837" i="2"/>
  <c r="BQ774" i="2"/>
  <c r="CC774" i="2"/>
  <c r="BU774" i="2"/>
  <c r="BW774" i="2"/>
  <c r="BX774" i="2"/>
  <c r="BT774" i="2"/>
  <c r="BV774" i="2"/>
  <c r="BL774" i="2"/>
  <c r="BZ774" i="2"/>
  <c r="BR774" i="2"/>
  <c r="BO774" i="2"/>
  <c r="CD774" i="2"/>
  <c r="CA774" i="2"/>
  <c r="BS774" i="2"/>
  <c r="BY774" i="2"/>
  <c r="CE774" i="2"/>
  <c r="BN774" i="2"/>
  <c r="BP774" i="2"/>
  <c r="BM774" i="2"/>
  <c r="BX1046" i="2"/>
  <c r="BX994" i="2"/>
  <c r="BM943" i="2"/>
  <c r="BM1096" i="2"/>
  <c r="BY1096" i="2"/>
  <c r="BR1096" i="2"/>
  <c r="BP1096" i="2"/>
  <c r="CD1096" i="2"/>
  <c r="BN1096" i="2"/>
  <c r="BL1096" i="2"/>
  <c r="BZ1096" i="2"/>
  <c r="BX1096" i="2"/>
  <c r="BW1096" i="2"/>
  <c r="BO1096" i="2"/>
  <c r="BQ1096" i="2"/>
  <c r="BT1096" i="2"/>
  <c r="CC1096" i="2"/>
  <c r="BU1096" i="2"/>
  <c r="CA1096" i="2"/>
  <c r="CB1096" i="2"/>
  <c r="BS1096" i="2"/>
  <c r="CE1096" i="2"/>
  <c r="BV1096" i="2"/>
  <c r="BY1116" i="2"/>
  <c r="BL1116" i="2"/>
  <c r="BP1116" i="2"/>
  <c r="BN1116" i="2"/>
  <c r="BX1116" i="2"/>
  <c r="BZ1116" i="2"/>
  <c r="BW1116" i="2"/>
  <c r="BO1116" i="2"/>
  <c r="BQ1116" i="2"/>
  <c r="BM1116" i="2"/>
  <c r="CC1116" i="2"/>
  <c r="CB1116" i="2"/>
  <c r="BU1116" i="2"/>
  <c r="BS1116" i="2"/>
  <c r="CE1116" i="2"/>
  <c r="BR1116" i="2"/>
  <c r="CD1116" i="2"/>
  <c r="CA1116" i="2"/>
  <c r="BT1116" i="2"/>
  <c r="BQ826" i="2"/>
  <c r="CC826" i="2"/>
  <c r="BS826" i="2"/>
  <c r="CE826" i="2"/>
  <c r="BT826" i="2"/>
  <c r="BW826" i="2"/>
  <c r="BR826" i="2"/>
  <c r="CD826" i="2"/>
  <c r="BO826" i="2"/>
  <c r="BY826" i="2"/>
  <c r="CA826" i="2"/>
  <c r="BL826" i="2"/>
  <c r="BX826" i="2"/>
  <c r="BP826" i="2"/>
  <c r="CB826" i="2"/>
  <c r="BM826" i="2"/>
  <c r="BN826" i="2"/>
  <c r="BZ826" i="2"/>
  <c r="BV826" i="2"/>
  <c r="BU826" i="2"/>
  <c r="BN580" i="2"/>
  <c r="BZ580" i="2"/>
  <c r="BW580" i="2"/>
  <c r="BM580" i="2"/>
  <c r="BO580" i="2"/>
  <c r="BY580" i="2"/>
  <c r="CA580" i="2"/>
  <c r="BL580" i="2"/>
  <c r="BX580" i="2"/>
  <c r="BQ580" i="2"/>
  <c r="CC580" i="2"/>
  <c r="BP580" i="2"/>
  <c r="CD580" i="2"/>
  <c r="BR580" i="2"/>
  <c r="CB580" i="2"/>
  <c r="BS580" i="2"/>
  <c r="BV580" i="2"/>
  <c r="CE580" i="2"/>
  <c r="BT580" i="2"/>
  <c r="BU580" i="2"/>
  <c r="BN316" i="2"/>
  <c r="BO316" i="2"/>
  <c r="CA316" i="2"/>
  <c r="BW316" i="2"/>
  <c r="BZ316" i="2"/>
  <c r="BL316" i="2"/>
  <c r="BM316" i="2"/>
  <c r="BY316" i="2"/>
  <c r="BS316" i="2"/>
  <c r="BR316" i="2"/>
  <c r="CE316" i="2"/>
  <c r="BV316" i="2"/>
  <c r="CD316" i="2"/>
  <c r="BP316" i="2"/>
  <c r="BQ316" i="2"/>
  <c r="BU316" i="2"/>
  <c r="BT316" i="2"/>
  <c r="BX316" i="2"/>
  <c r="CB316" i="2"/>
  <c r="CC316" i="2"/>
  <c r="BN212" i="2"/>
  <c r="CD212" i="2"/>
  <c r="BX212" i="2"/>
  <c r="BO212" i="2"/>
  <c r="BW212" i="2"/>
  <c r="CA212" i="2"/>
  <c r="BL212" i="2"/>
  <c r="BY212" i="2"/>
  <c r="CE212" i="2"/>
  <c r="BP212" i="2"/>
  <c r="BT212" i="2"/>
  <c r="BM212" i="2"/>
  <c r="BR212" i="2"/>
  <c r="CB212" i="2"/>
  <c r="BZ212" i="2"/>
  <c r="BU212" i="2"/>
  <c r="BS212" i="2"/>
  <c r="BQ212" i="2"/>
  <c r="CC212" i="2"/>
  <c r="BV212" i="2"/>
  <c r="BO1506" i="2"/>
  <c r="BR1506" i="2"/>
  <c r="BP1506" i="2"/>
  <c r="CD1506" i="2"/>
  <c r="CB1506" i="2"/>
  <c r="BM1506" i="2"/>
  <c r="BY1506" i="2"/>
  <c r="BP1525" i="2"/>
  <c r="BS1265" i="2"/>
  <c r="CC1198" i="2"/>
  <c r="BW495" i="2"/>
  <c r="BV495" i="2"/>
  <c r="BU495" i="2"/>
  <c r="BT495" i="2"/>
  <c r="BM495" i="2"/>
  <c r="BY495" i="2"/>
  <c r="BR495" i="2"/>
  <c r="BL495" i="2"/>
  <c r="BO495" i="2"/>
  <c r="CD495" i="2"/>
  <c r="BQ495" i="2"/>
  <c r="BX495" i="2"/>
  <c r="BN495" i="2"/>
  <c r="CA495" i="2"/>
  <c r="CC495" i="2"/>
  <c r="BZ495" i="2"/>
  <c r="BP495" i="2"/>
  <c r="CB495" i="2"/>
  <c r="BS495" i="2"/>
  <c r="CE495" i="2"/>
  <c r="BO1356" i="2"/>
  <c r="BU1356" i="2"/>
  <c r="BT1356" i="2"/>
  <c r="BN1356" i="2"/>
  <c r="CA1356" i="2"/>
  <c r="BZ1356" i="2"/>
  <c r="BP1356" i="2"/>
  <c r="BL1356" i="2"/>
  <c r="BM1356" i="2"/>
  <c r="CB1356" i="2"/>
  <c r="BX1356" i="2"/>
  <c r="BY1356" i="2"/>
  <c r="BQ1356" i="2"/>
  <c r="BR1356" i="2"/>
  <c r="BW1356" i="2"/>
  <c r="CC1356" i="2"/>
  <c r="CD1356" i="2"/>
  <c r="BL940" i="2"/>
  <c r="BW940" i="2"/>
  <c r="BZ940" i="2"/>
  <c r="BY940" i="2"/>
  <c r="BO940" i="2"/>
  <c r="CC940" i="2"/>
  <c r="CA940" i="2"/>
  <c r="BS940" i="2"/>
  <c r="BX940" i="2"/>
  <c r="BP940" i="2"/>
  <c r="BR940" i="2"/>
  <c r="CB940" i="2"/>
  <c r="CD940" i="2"/>
  <c r="BN940" i="2"/>
  <c r="BM940" i="2"/>
  <c r="BQ940" i="2"/>
  <c r="BV940" i="2"/>
  <c r="BT940" i="2"/>
  <c r="CE940" i="2"/>
  <c r="BU940" i="2"/>
  <c r="CC1161" i="2"/>
  <c r="BN1161" i="2"/>
  <c r="BZ1161" i="2"/>
  <c r="BT1161" i="2"/>
  <c r="CB1161" i="2"/>
  <c r="BU1161" i="2"/>
  <c r="BW1161" i="2"/>
  <c r="BV1161" i="2"/>
  <c r="BL1161" i="2"/>
  <c r="BX1161" i="2"/>
  <c r="BM1161" i="2"/>
  <c r="BR1161" i="2"/>
  <c r="BY1161" i="2"/>
  <c r="CD1161" i="2"/>
  <c r="BS1161" i="2"/>
  <c r="CE1161" i="2"/>
  <c r="BQ1161" i="2"/>
  <c r="BO1161" i="2"/>
  <c r="BP1161" i="2"/>
  <c r="BR1157" i="2"/>
  <c r="CD1157" i="2"/>
  <c r="BQ1157" i="2"/>
  <c r="CC1157" i="2"/>
  <c r="BN1157" i="2"/>
  <c r="BZ1157" i="2"/>
  <c r="CE1157" i="2"/>
  <c r="BO1157" i="2"/>
  <c r="CA1157" i="2"/>
  <c r="BP1157" i="2"/>
  <c r="CB1157" i="2"/>
  <c r="BU1157" i="2"/>
  <c r="BV1157" i="2"/>
  <c r="BW1157" i="2"/>
  <c r="BT1157" i="2"/>
  <c r="BL1157" i="2"/>
  <c r="BX1157" i="2"/>
  <c r="BM1157" i="2"/>
  <c r="BS1157" i="2"/>
  <c r="BN889" i="2"/>
  <c r="BZ889" i="2"/>
  <c r="CA889" i="2"/>
  <c r="BS889" i="2"/>
  <c r="CE889" i="2"/>
  <c r="BR889" i="2"/>
  <c r="CD889" i="2"/>
  <c r="BT889" i="2"/>
  <c r="BP889" i="2"/>
  <c r="BQ889" i="2"/>
  <c r="BO889" i="2"/>
  <c r="CB889" i="2"/>
  <c r="BU889" i="2"/>
  <c r="BX889" i="2"/>
  <c r="CC889" i="2"/>
  <c r="BW889" i="2"/>
  <c r="BM889" i="2"/>
  <c r="BY889" i="2"/>
  <c r="BV889" i="2"/>
  <c r="BL889" i="2"/>
  <c r="BQ618" i="2"/>
  <c r="CC618" i="2"/>
  <c r="BR618" i="2"/>
  <c r="CD618" i="2"/>
  <c r="BT618" i="2"/>
  <c r="BL618" i="2"/>
  <c r="BW618" i="2"/>
  <c r="BO618" i="2"/>
  <c r="BP618" i="2"/>
  <c r="CA618" i="2"/>
  <c r="BN618" i="2"/>
  <c r="CB618" i="2"/>
  <c r="BZ618" i="2"/>
  <c r="BS618" i="2"/>
  <c r="BU618" i="2"/>
  <c r="BV618" i="2"/>
  <c r="BY618" i="2"/>
  <c r="CE618" i="2"/>
  <c r="BM618" i="2"/>
  <c r="BX618" i="2"/>
  <c r="BZ657" i="2"/>
  <c r="BN657" i="2"/>
  <c r="BU657" i="2"/>
  <c r="BT657" i="2"/>
  <c r="BP657" i="2"/>
  <c r="CC657" i="2"/>
  <c r="BQ657" i="2"/>
  <c r="BO657" i="2"/>
  <c r="BW657" i="2"/>
  <c r="CA657" i="2"/>
  <c r="BR657" i="2"/>
  <c r="CD657" i="2"/>
  <c r="BS657" i="2"/>
  <c r="CE657" i="2"/>
  <c r="BX657" i="2"/>
  <c r="BY657" i="2"/>
  <c r="BL657" i="2"/>
  <c r="BM657" i="2"/>
  <c r="BV657" i="2"/>
  <c r="BQ253" i="2"/>
  <c r="BP253" i="2"/>
  <c r="CC253" i="2"/>
  <c r="CB253" i="2"/>
  <c r="BU253" i="2"/>
  <c r="CA253" i="2"/>
  <c r="BT253" i="2"/>
  <c r="BN253" i="2"/>
  <c r="BR253" i="2"/>
  <c r="CD253" i="2"/>
  <c r="BO253" i="2"/>
  <c r="BZ253" i="2"/>
  <c r="BV253" i="2"/>
  <c r="BL253" i="2"/>
  <c r="BX253" i="2"/>
  <c r="BW253" i="2"/>
  <c r="CE253" i="2"/>
  <c r="BS253" i="2"/>
  <c r="BM253" i="2"/>
  <c r="BY253" i="2"/>
  <c r="BO1272" i="2"/>
  <c r="BZ1272" i="2"/>
  <c r="CB1272" i="2"/>
  <c r="BU1272" i="2"/>
  <c r="BM1272" i="2"/>
  <c r="BL1272" i="2"/>
  <c r="BY1272" i="2"/>
  <c r="BX1272" i="2"/>
  <c r="BS1272" i="2"/>
  <c r="BV1272" i="2"/>
  <c r="CE1272" i="2"/>
  <c r="BN1272" i="2"/>
  <c r="CA1272" i="2"/>
  <c r="BR1272" i="2"/>
  <c r="BT1272" i="2"/>
  <c r="CD1272" i="2"/>
  <c r="CC1272" i="2"/>
  <c r="BW1272" i="2"/>
  <c r="CA1104" i="2"/>
  <c r="BQ1104" i="2"/>
  <c r="CC1104" i="2"/>
  <c r="BM1104" i="2"/>
  <c r="BY1104" i="2"/>
  <c r="BL1104" i="2"/>
  <c r="CB1104" i="2"/>
  <c r="CD1104" i="2"/>
  <c r="BN1104" i="2"/>
  <c r="BX1104" i="2"/>
  <c r="BZ1104" i="2"/>
  <c r="BW1104" i="2"/>
  <c r="BP1104" i="2"/>
  <c r="BV1104" i="2"/>
  <c r="BT1104" i="2"/>
  <c r="BU1104" i="2"/>
  <c r="BR1104" i="2"/>
  <c r="BS1104" i="2"/>
  <c r="BO1104" i="2"/>
  <c r="BZ1151" i="2"/>
  <c r="BL1151" i="2"/>
  <c r="BX1151" i="2"/>
  <c r="BW1151" i="2"/>
  <c r="BT1151" i="2"/>
  <c r="BY1151" i="2"/>
  <c r="CE1151" i="2"/>
  <c r="BN1151" i="2"/>
  <c r="BU1151" i="2"/>
  <c r="BV1151" i="2"/>
  <c r="BO1151" i="2"/>
  <c r="BP1151" i="2"/>
  <c r="BQ1151" i="2"/>
  <c r="CA1151" i="2"/>
  <c r="CB1151" i="2"/>
  <c r="CC1151" i="2"/>
  <c r="BM1151" i="2"/>
  <c r="CD1151" i="2"/>
  <c r="BS1151" i="2"/>
  <c r="BQ1152" i="2"/>
  <c r="BY1152" i="2"/>
  <c r="CC1152" i="2"/>
  <c r="BO1152" i="2"/>
  <c r="BN1152" i="2"/>
  <c r="BZ1152" i="2"/>
  <c r="BW1152" i="2"/>
  <c r="CA1152" i="2"/>
  <c r="BU1152" i="2"/>
  <c r="BP1152" i="2"/>
  <c r="BV1152" i="2"/>
  <c r="CB1152" i="2"/>
  <c r="BL1152" i="2"/>
  <c r="BX1152" i="2"/>
  <c r="BM1152" i="2"/>
  <c r="CD1152" i="2"/>
  <c r="CE1152" i="2"/>
  <c r="BW884" i="2"/>
  <c r="BZ884" i="2"/>
  <c r="BL884" i="2"/>
  <c r="CD884" i="2"/>
  <c r="CE884" i="2"/>
  <c r="BM884" i="2"/>
  <c r="BX884" i="2"/>
  <c r="BY884" i="2"/>
  <c r="BN884" i="2"/>
  <c r="BP884" i="2"/>
  <c r="CB884" i="2"/>
  <c r="BO884" i="2"/>
  <c r="CA884" i="2"/>
  <c r="BQ884" i="2"/>
  <c r="CC884" i="2"/>
  <c r="BR884" i="2"/>
  <c r="BS884" i="2"/>
  <c r="BU884" i="2"/>
  <c r="BT884" i="2"/>
  <c r="BV884" i="2"/>
  <c r="BQ1028" i="2"/>
  <c r="BO1028" i="2"/>
  <c r="CD1028" i="2"/>
  <c r="CC1028" i="2"/>
  <c r="CA1028" i="2"/>
  <c r="BN1028" i="2"/>
  <c r="BP1028" i="2"/>
  <c r="BZ1028" i="2"/>
  <c r="BL1028" i="2"/>
  <c r="BX1028" i="2"/>
  <c r="BM1028" i="2"/>
  <c r="BW1028" i="2"/>
  <c r="BY1028" i="2"/>
  <c r="BT1028" i="2"/>
  <c r="BR1028" i="2"/>
  <c r="BS1028" i="2"/>
  <c r="CB1028" i="2"/>
  <c r="CE1028" i="2"/>
  <c r="BU1028" i="2"/>
  <c r="BV1028" i="2"/>
  <c r="BW624" i="2"/>
  <c r="BX624" i="2"/>
  <c r="BR624" i="2"/>
  <c r="BQ624" i="2"/>
  <c r="CD624" i="2"/>
  <c r="CC624" i="2"/>
  <c r="BM624" i="2"/>
  <c r="BL624" i="2"/>
  <c r="BU624" i="2"/>
  <c r="BV624" i="2"/>
  <c r="BN624" i="2"/>
  <c r="BY624" i="2"/>
  <c r="BT624" i="2"/>
  <c r="BZ624" i="2"/>
  <c r="BO624" i="2"/>
  <c r="CA624" i="2"/>
  <c r="BP624" i="2"/>
  <c r="CB624" i="2"/>
  <c r="BS624" i="2"/>
  <c r="CE624" i="2"/>
  <c r="BQ641" i="2"/>
  <c r="BZ641" i="2"/>
  <c r="CC641" i="2"/>
  <c r="BN641" i="2"/>
  <c r="BT641" i="2"/>
  <c r="BR641" i="2"/>
  <c r="CE641" i="2"/>
  <c r="BX641" i="2"/>
  <c r="BP641" i="2"/>
  <c r="CD641" i="2"/>
  <c r="CB641" i="2"/>
  <c r="BO641" i="2"/>
  <c r="CA641" i="2"/>
  <c r="BL641" i="2"/>
  <c r="BV641" i="2"/>
  <c r="BU641" i="2"/>
  <c r="BM641" i="2"/>
  <c r="BY641" i="2"/>
  <c r="BW641" i="2"/>
  <c r="BS641" i="2"/>
  <c r="BW274" i="2"/>
  <c r="BQ274" i="2"/>
  <c r="BS274" i="2"/>
  <c r="CE274" i="2"/>
  <c r="BR274" i="2"/>
  <c r="CD274" i="2"/>
  <c r="CC274" i="2"/>
  <c r="BT274" i="2"/>
  <c r="BY274" i="2"/>
  <c r="BU274" i="2"/>
  <c r="BV274" i="2"/>
  <c r="BP274" i="2"/>
  <c r="CB274" i="2"/>
  <c r="CA274" i="2"/>
  <c r="BX274" i="2"/>
  <c r="BN274" i="2"/>
  <c r="BZ274" i="2"/>
  <c r="BL274" i="2"/>
  <c r="BM274" i="2"/>
  <c r="BO274" i="2"/>
  <c r="BZ493" i="2"/>
  <c r="CC493" i="2"/>
  <c r="CB493" i="2"/>
  <c r="BO493" i="2"/>
  <c r="CA493" i="2"/>
  <c r="BN493" i="2"/>
  <c r="BR493" i="2"/>
  <c r="BU493" i="2"/>
  <c r="BW493" i="2"/>
  <c r="CD493" i="2"/>
  <c r="BT493" i="2"/>
  <c r="BP493" i="2"/>
  <c r="BQ493" i="2"/>
  <c r="BL493" i="2"/>
  <c r="BX493" i="2"/>
  <c r="CE493" i="2"/>
  <c r="BY493" i="2"/>
  <c r="BV493" i="2"/>
  <c r="BS493" i="2"/>
  <c r="BM493" i="2"/>
  <c r="BY388" i="2"/>
  <c r="BO388" i="2"/>
  <c r="CA388" i="2"/>
  <c r="BX388" i="2"/>
  <c r="BP388" i="2"/>
  <c r="BL388" i="2"/>
  <c r="BW388" i="2"/>
  <c r="CB388" i="2"/>
  <c r="BS388" i="2"/>
  <c r="BZ388" i="2"/>
  <c r="BN388" i="2"/>
  <c r="BQ388" i="2"/>
  <c r="BR388" i="2"/>
  <c r="CE388" i="2"/>
  <c r="CC388" i="2"/>
  <c r="CD388" i="2"/>
  <c r="BU388" i="2"/>
  <c r="BM388" i="2"/>
  <c r="BT388" i="2"/>
  <c r="BV388" i="2"/>
  <c r="BT242" i="2"/>
  <c r="BQ242" i="2"/>
  <c r="BV242" i="2"/>
  <c r="BS242" i="2"/>
  <c r="CC242" i="2"/>
  <c r="CE242" i="2"/>
  <c r="BW242" i="2"/>
  <c r="BR242" i="2"/>
  <c r="BL242" i="2"/>
  <c r="CB242" i="2"/>
  <c r="BU242" i="2"/>
  <c r="BM242" i="2"/>
  <c r="CA242" i="2"/>
  <c r="BY242" i="2"/>
  <c r="CD242" i="2"/>
  <c r="BX242" i="2"/>
  <c r="BP242" i="2"/>
  <c r="BO242" i="2"/>
  <c r="BN242" i="2"/>
  <c r="BZ242" i="2"/>
  <c r="BU1223" i="2"/>
  <c r="BT1223" i="2"/>
  <c r="BZ1223" i="2"/>
  <c r="BX1223" i="2"/>
  <c r="BN1223" i="2"/>
  <c r="BP1223" i="2"/>
  <c r="CB1223" i="2"/>
  <c r="CE1223" i="2"/>
  <c r="BQ1223" i="2"/>
  <c r="CC1223" i="2"/>
  <c r="BV1223" i="2"/>
  <c r="BO1223" i="2"/>
  <c r="BW1223" i="2"/>
  <c r="CA1223" i="2"/>
  <c r="BS1223" i="2"/>
  <c r="BR1223" i="2"/>
  <c r="BL1223" i="2"/>
  <c r="BY1223" i="2"/>
  <c r="BW1044" i="2"/>
  <c r="BM1044" i="2"/>
  <c r="BY1044" i="2"/>
  <c r="BR1044" i="2"/>
  <c r="BQ1044" i="2"/>
  <c r="BO1044" i="2"/>
  <c r="BN1044" i="2"/>
  <c r="CC1044" i="2"/>
  <c r="BZ1044" i="2"/>
  <c r="BL1044" i="2"/>
  <c r="BX1044" i="2"/>
  <c r="CA1044" i="2"/>
  <c r="CE1044" i="2"/>
  <c r="BU1044" i="2"/>
  <c r="BV1044" i="2"/>
  <c r="BP1044" i="2"/>
  <c r="CB1044" i="2"/>
  <c r="BT1044" i="2"/>
  <c r="CD1044" i="2"/>
  <c r="BS1044" i="2"/>
  <c r="BQ1261" i="2"/>
  <c r="CC1261" i="2"/>
  <c r="BT1261" i="2"/>
  <c r="BN1261" i="2"/>
  <c r="BW1261" i="2"/>
  <c r="BZ1261" i="2"/>
  <c r="BR1261" i="2"/>
  <c r="BU1261" i="2"/>
  <c r="CD1261" i="2"/>
  <c r="BS1261" i="2"/>
  <c r="BL1261" i="2"/>
  <c r="CE1261" i="2"/>
  <c r="BX1261" i="2"/>
  <c r="BP1261" i="2"/>
  <c r="CB1261" i="2"/>
  <c r="BM1261" i="2"/>
  <c r="BV1261" i="2"/>
  <c r="BY1261" i="2"/>
  <c r="CA1261" i="2"/>
  <c r="BX1148" i="2"/>
  <c r="BN1148" i="2"/>
  <c r="BZ1148" i="2"/>
  <c r="BW1148" i="2"/>
  <c r="BQ1148" i="2"/>
  <c r="CA1148" i="2"/>
  <c r="BL1148" i="2"/>
  <c r="BM1148" i="2"/>
  <c r="BY1148" i="2"/>
  <c r="BR1148" i="2"/>
  <c r="CD1148" i="2"/>
  <c r="BS1148" i="2"/>
  <c r="BT1148" i="2"/>
  <c r="CE1148" i="2"/>
  <c r="BU1148" i="2"/>
  <c r="BP1148" i="2"/>
  <c r="BV1148" i="2"/>
  <c r="CB1148" i="2"/>
  <c r="BO1148" i="2"/>
  <c r="BN873" i="2"/>
  <c r="BZ873" i="2"/>
  <c r="BP873" i="2"/>
  <c r="CB873" i="2"/>
  <c r="BR873" i="2"/>
  <c r="CD873" i="2"/>
  <c r="BO873" i="2"/>
  <c r="BU873" i="2"/>
  <c r="CA873" i="2"/>
  <c r="BL873" i="2"/>
  <c r="BX873" i="2"/>
  <c r="BT873" i="2"/>
  <c r="BS873" i="2"/>
  <c r="CE873" i="2"/>
  <c r="CC873" i="2"/>
  <c r="BY873" i="2"/>
  <c r="BQ873" i="2"/>
  <c r="BV873" i="2"/>
  <c r="BW873" i="2"/>
  <c r="BM873" i="2"/>
  <c r="BT903" i="2"/>
  <c r="BW903" i="2"/>
  <c r="BU903" i="2"/>
  <c r="BM903" i="2"/>
  <c r="BY903" i="2"/>
  <c r="BL903" i="2"/>
  <c r="BX903" i="2"/>
  <c r="BN903" i="2"/>
  <c r="BZ903" i="2"/>
  <c r="BV903" i="2"/>
  <c r="CB903" i="2"/>
  <c r="CA903" i="2"/>
  <c r="BR903" i="2"/>
  <c r="CD903" i="2"/>
  <c r="BQ903" i="2"/>
  <c r="CC903" i="2"/>
  <c r="BO903" i="2"/>
  <c r="BS903" i="2"/>
  <c r="CE903" i="2"/>
  <c r="BT603" i="2"/>
  <c r="BW603" i="2"/>
  <c r="BN603" i="2"/>
  <c r="BZ603" i="2"/>
  <c r="BO603" i="2"/>
  <c r="CA603" i="2"/>
  <c r="BR603" i="2"/>
  <c r="CD603" i="2"/>
  <c r="BV603" i="2"/>
  <c r="BX603" i="2"/>
  <c r="BS603" i="2"/>
  <c r="BQ603" i="2"/>
  <c r="CE603" i="2"/>
  <c r="BM603" i="2"/>
  <c r="CC603" i="2"/>
  <c r="BY603" i="2"/>
  <c r="BP603" i="2"/>
  <c r="CB603" i="2"/>
  <c r="BU603" i="2"/>
  <c r="BL603" i="2"/>
  <c r="BN597" i="2"/>
  <c r="CA597" i="2"/>
  <c r="BT597" i="2"/>
  <c r="BU597" i="2"/>
  <c r="BL597" i="2"/>
  <c r="BQ597" i="2"/>
  <c r="CC597" i="2"/>
  <c r="BZ597" i="2"/>
  <c r="BP597" i="2"/>
  <c r="BO597" i="2"/>
  <c r="CD597" i="2"/>
  <c r="CB597" i="2"/>
  <c r="BM597" i="2"/>
  <c r="BY597" i="2"/>
  <c r="BW597" i="2"/>
  <c r="BS597" i="2"/>
  <c r="CE597" i="2"/>
  <c r="BX597" i="2"/>
  <c r="BV597" i="2"/>
  <c r="BR597" i="2"/>
  <c r="BT411" i="2"/>
  <c r="BN411" i="2"/>
  <c r="BZ411" i="2"/>
  <c r="BU411" i="2"/>
  <c r="BW411" i="2"/>
  <c r="BX411" i="2"/>
  <c r="BQ411" i="2"/>
  <c r="BS411" i="2"/>
  <c r="BR411" i="2"/>
  <c r="CE411" i="2"/>
  <c r="CD411" i="2"/>
  <c r="BM411" i="2"/>
  <c r="BY411" i="2"/>
  <c r="BO411" i="2"/>
  <c r="BV411" i="2"/>
  <c r="BL411" i="2"/>
  <c r="BP411" i="2"/>
  <c r="CB411" i="2"/>
  <c r="CA411" i="2"/>
  <c r="CC411" i="2"/>
  <c r="BY1332" i="2"/>
  <c r="BQ1332" i="2"/>
  <c r="BW1332" i="2"/>
  <c r="CC1332" i="2"/>
  <c r="BS1332" i="2"/>
  <c r="CE1332" i="2"/>
  <c r="BU1332" i="2"/>
  <c r="BO1332" i="2"/>
  <c r="CA1332" i="2"/>
  <c r="BL1332" i="2"/>
  <c r="BZ1332" i="2"/>
  <c r="BU1344" i="2"/>
  <c r="BO1344" i="2"/>
  <c r="BT1344" i="2"/>
  <c r="CA1344" i="2"/>
  <c r="BL1344" i="2"/>
  <c r="BP1344" i="2"/>
  <c r="BN1344" i="2"/>
  <c r="BX1344" i="2"/>
  <c r="BM1344" i="2"/>
  <c r="CB1344" i="2"/>
  <c r="BR1344" i="2"/>
  <c r="BZ1344" i="2"/>
  <c r="BY1344" i="2"/>
  <c r="BQ1344" i="2"/>
  <c r="CD1344" i="2"/>
  <c r="BT887" i="2"/>
  <c r="BL887" i="2"/>
  <c r="BX887" i="2"/>
  <c r="BN887" i="2"/>
  <c r="CC887" i="2"/>
  <c r="BZ887" i="2"/>
  <c r="BV887" i="2"/>
  <c r="BO887" i="2"/>
  <c r="BW887" i="2"/>
  <c r="CA887" i="2"/>
  <c r="BU887" i="2"/>
  <c r="BM887" i="2"/>
  <c r="BY887" i="2"/>
  <c r="BS887" i="2"/>
  <c r="CE887" i="2"/>
  <c r="BP887" i="2"/>
  <c r="CB887" i="2"/>
  <c r="BR887" i="2"/>
  <c r="CD887" i="2"/>
  <c r="BQ887" i="2"/>
  <c r="BZ853" i="2"/>
  <c r="BN853" i="2"/>
  <c r="BP853" i="2"/>
  <c r="CB853" i="2"/>
  <c r="BQ853" i="2"/>
  <c r="CD853" i="2"/>
  <c r="BU853" i="2"/>
  <c r="BO853" i="2"/>
  <c r="CA853" i="2"/>
  <c r="BL853" i="2"/>
  <c r="BX853" i="2"/>
  <c r="BT853" i="2"/>
  <c r="BS853" i="2"/>
  <c r="BR853" i="2"/>
  <c r="BM853" i="2"/>
  <c r="BW853" i="2"/>
  <c r="BY853" i="2"/>
  <c r="CC853" i="2"/>
  <c r="CE853" i="2"/>
  <c r="BV853" i="2"/>
  <c r="BQ1042" i="2"/>
  <c r="CC1042" i="2"/>
  <c r="BX1042" i="2"/>
  <c r="BU1042" i="2"/>
  <c r="BW1042" i="2"/>
  <c r="BT1042" i="2"/>
  <c r="BR1042" i="2"/>
  <c r="CD1042" i="2"/>
  <c r="CE1042" i="2"/>
  <c r="CB1042" i="2"/>
  <c r="BV1042" i="2"/>
  <c r="BN1042" i="2"/>
  <c r="BZ1042" i="2"/>
  <c r="BL1042" i="2"/>
  <c r="BM1042" i="2"/>
  <c r="BY1042" i="2"/>
  <c r="BS1042" i="2"/>
  <c r="BO1042" i="2"/>
  <c r="BP1042" i="2"/>
  <c r="BZ877" i="2"/>
  <c r="BN877" i="2"/>
  <c r="BQ877" i="2"/>
  <c r="BT877" i="2"/>
  <c r="BO877" i="2"/>
  <c r="BL877" i="2"/>
  <c r="BX877" i="2"/>
  <c r="BS877" i="2"/>
  <c r="BP877" i="2"/>
  <c r="CE877" i="2"/>
  <c r="CC877" i="2"/>
  <c r="CB877" i="2"/>
  <c r="CA877" i="2"/>
  <c r="BR877" i="2"/>
  <c r="CD877" i="2"/>
  <c r="BU877" i="2"/>
  <c r="BV877" i="2"/>
  <c r="BW877" i="2"/>
  <c r="BM877" i="2"/>
  <c r="BY877" i="2"/>
  <c r="BT979" i="2"/>
  <c r="BW979" i="2"/>
  <c r="BM979" i="2"/>
  <c r="BU979" i="2"/>
  <c r="BY979" i="2"/>
  <c r="BR979" i="2"/>
  <c r="BL979" i="2"/>
  <c r="BV979" i="2"/>
  <c r="BO979" i="2"/>
  <c r="BN979" i="2"/>
  <c r="BZ979" i="2"/>
  <c r="CC979" i="2"/>
  <c r="CA979" i="2"/>
  <c r="BX979" i="2"/>
  <c r="BS979" i="2"/>
  <c r="CB979" i="2"/>
  <c r="BQ979" i="2"/>
  <c r="BN813" i="2"/>
  <c r="BZ813" i="2"/>
  <c r="BP813" i="2"/>
  <c r="BQ813" i="2"/>
  <c r="CC813" i="2"/>
  <c r="BO813" i="2"/>
  <c r="CD813" i="2"/>
  <c r="CA813" i="2"/>
  <c r="BW813" i="2"/>
  <c r="CB813" i="2"/>
  <c r="BL813" i="2"/>
  <c r="BX813" i="2"/>
  <c r="BT813" i="2"/>
  <c r="BS813" i="2"/>
  <c r="BR813" i="2"/>
  <c r="BV813" i="2"/>
  <c r="BM813" i="2"/>
  <c r="BY813" i="2"/>
  <c r="CE813" i="2"/>
  <c r="CD946" i="2"/>
  <c r="BT946" i="2"/>
  <c r="BQ946" i="2"/>
  <c r="CC946" i="2"/>
  <c r="BO946" i="2"/>
  <c r="BV946" i="2"/>
  <c r="BL946" i="2"/>
  <c r="BX946" i="2"/>
  <c r="BR946" i="2"/>
  <c r="CE946" i="2"/>
  <c r="BU946" i="2"/>
  <c r="BS946" i="2"/>
  <c r="BM946" i="2"/>
  <c r="BN946" i="2"/>
  <c r="BY946" i="2"/>
  <c r="BZ946" i="2"/>
  <c r="CA946" i="2"/>
  <c r="BW946" i="2"/>
  <c r="CB946" i="2"/>
  <c r="BQ850" i="2"/>
  <c r="CC850" i="2"/>
  <c r="BR850" i="2"/>
  <c r="BW850" i="2"/>
  <c r="CD850" i="2"/>
  <c r="BO850" i="2"/>
  <c r="BY850" i="2"/>
  <c r="CA850" i="2"/>
  <c r="BV850" i="2"/>
  <c r="BU850" i="2"/>
  <c r="BL850" i="2"/>
  <c r="BS850" i="2"/>
  <c r="BX850" i="2"/>
  <c r="BT850" i="2"/>
  <c r="CE850" i="2"/>
  <c r="BM850" i="2"/>
  <c r="BN850" i="2"/>
  <c r="BP850" i="2"/>
  <c r="BZ850" i="2"/>
  <c r="CB850" i="2"/>
  <c r="BT907" i="2"/>
  <c r="BX907" i="2"/>
  <c r="BN907" i="2"/>
  <c r="BV907" i="2"/>
  <c r="BZ907" i="2"/>
  <c r="BQ907" i="2"/>
  <c r="BP907" i="2"/>
  <c r="BO907" i="2"/>
  <c r="BW907" i="2"/>
  <c r="CA907" i="2"/>
  <c r="BM907" i="2"/>
  <c r="BU907" i="2"/>
  <c r="BY907" i="2"/>
  <c r="BL907" i="2"/>
  <c r="CB907" i="2"/>
  <c r="BS907" i="2"/>
  <c r="CE907" i="2"/>
  <c r="BR907" i="2"/>
  <c r="CD907" i="2"/>
  <c r="CC574" i="2"/>
  <c r="BT574" i="2"/>
  <c r="BX574" i="2"/>
  <c r="CA574" i="2"/>
  <c r="BS574" i="2"/>
  <c r="BU574" i="2"/>
  <c r="CE574" i="2"/>
  <c r="BR574" i="2"/>
  <c r="BW574" i="2"/>
  <c r="BQ574" i="2"/>
  <c r="CD574" i="2"/>
  <c r="BL574" i="2"/>
  <c r="BV574" i="2"/>
  <c r="BY574" i="2"/>
  <c r="BO574" i="2"/>
  <c r="BP574" i="2"/>
  <c r="BM574" i="2"/>
  <c r="BZ574" i="2"/>
  <c r="BN574" i="2"/>
  <c r="CB574" i="2"/>
  <c r="BZ593" i="2"/>
  <c r="BN593" i="2"/>
  <c r="BQ593" i="2"/>
  <c r="CC593" i="2"/>
  <c r="BP593" i="2"/>
  <c r="CB593" i="2"/>
  <c r="BR593" i="2"/>
  <c r="BO593" i="2"/>
  <c r="CD593" i="2"/>
  <c r="CA593" i="2"/>
  <c r="BT593" i="2"/>
  <c r="BS593" i="2"/>
  <c r="CE593" i="2"/>
  <c r="BV593" i="2"/>
  <c r="BL593" i="2"/>
  <c r="BX593" i="2"/>
  <c r="BM593" i="2"/>
  <c r="BY593" i="2"/>
  <c r="BU593" i="2"/>
  <c r="BW593" i="2"/>
  <c r="BW556" i="2"/>
  <c r="BX556" i="2"/>
  <c r="BP556" i="2"/>
  <c r="BU556" i="2"/>
  <c r="CB556" i="2"/>
  <c r="BR556" i="2"/>
  <c r="CD556" i="2"/>
  <c r="BN556" i="2"/>
  <c r="BM556" i="2"/>
  <c r="BO556" i="2"/>
  <c r="BL556" i="2"/>
  <c r="CC556" i="2"/>
  <c r="CA556" i="2"/>
  <c r="BQ556" i="2"/>
  <c r="BT556" i="2"/>
  <c r="BV556" i="2"/>
  <c r="BY556" i="2"/>
  <c r="BZ556" i="2"/>
  <c r="CE556" i="2"/>
  <c r="BS556" i="2"/>
  <c r="BW656" i="2"/>
  <c r="BN656" i="2"/>
  <c r="BR656" i="2"/>
  <c r="BP656" i="2"/>
  <c r="CD656" i="2"/>
  <c r="BQ656" i="2"/>
  <c r="BO656" i="2"/>
  <c r="CB656" i="2"/>
  <c r="CC656" i="2"/>
  <c r="BM656" i="2"/>
  <c r="BL656" i="2"/>
  <c r="BY656" i="2"/>
  <c r="BX656" i="2"/>
  <c r="CA656" i="2"/>
  <c r="BS656" i="2"/>
  <c r="BU656" i="2"/>
  <c r="CE656" i="2"/>
  <c r="BV656" i="2"/>
  <c r="BZ656" i="2"/>
  <c r="BT656" i="2"/>
  <c r="BW560" i="2"/>
  <c r="BN560" i="2"/>
  <c r="BZ560" i="2"/>
  <c r="CD560" i="2"/>
  <c r="BM560" i="2"/>
  <c r="BO560" i="2"/>
  <c r="BY560" i="2"/>
  <c r="CA560" i="2"/>
  <c r="BQ560" i="2"/>
  <c r="BL560" i="2"/>
  <c r="CC560" i="2"/>
  <c r="BX560" i="2"/>
  <c r="BP560" i="2"/>
  <c r="CB560" i="2"/>
  <c r="BR560" i="2"/>
  <c r="BU560" i="2"/>
  <c r="BS560" i="2"/>
  <c r="CE560" i="2"/>
  <c r="BT560" i="2"/>
  <c r="BV560" i="2"/>
  <c r="BW627" i="2"/>
  <c r="BT627" i="2"/>
  <c r="BM627" i="2"/>
  <c r="BR627" i="2"/>
  <c r="BV627" i="2"/>
  <c r="BX627" i="2"/>
  <c r="BU627" i="2"/>
  <c r="BZ627" i="2"/>
  <c r="BY627" i="2"/>
  <c r="BP627" i="2"/>
  <c r="CB627" i="2"/>
  <c r="CD627" i="2"/>
  <c r="BS627" i="2"/>
  <c r="BN627" i="2"/>
  <c r="BQ627" i="2"/>
  <c r="CE627" i="2"/>
  <c r="CC627" i="2"/>
  <c r="BL627" i="2"/>
  <c r="CA627" i="2"/>
  <c r="BO627" i="2"/>
  <c r="BO234" i="2"/>
  <c r="BX234" i="2"/>
  <c r="BS234" i="2"/>
  <c r="BW234" i="2"/>
  <c r="CE234" i="2"/>
  <c r="BQ234" i="2"/>
  <c r="CD234" i="2"/>
  <c r="BU234" i="2"/>
  <c r="BR234" i="2"/>
  <c r="CC234" i="2"/>
  <c r="BM234" i="2"/>
  <c r="CA234" i="2"/>
  <c r="BY234" i="2"/>
  <c r="BL234" i="2"/>
  <c r="BN234" i="2"/>
  <c r="BP234" i="2"/>
  <c r="CB234" i="2"/>
  <c r="BT234" i="2"/>
  <c r="BV234" i="2"/>
  <c r="BZ234" i="2"/>
  <c r="BM311" i="2"/>
  <c r="BY311" i="2"/>
  <c r="BL311" i="2"/>
  <c r="BX311" i="2"/>
  <c r="BT311" i="2"/>
  <c r="BU311" i="2"/>
  <c r="CA311" i="2"/>
  <c r="CC311" i="2"/>
  <c r="BN311" i="2"/>
  <c r="BZ311" i="2"/>
  <c r="BO311" i="2"/>
  <c r="BR311" i="2"/>
  <c r="CD311" i="2"/>
  <c r="BV311" i="2"/>
  <c r="BP311" i="2"/>
  <c r="CB311" i="2"/>
  <c r="BW311" i="2"/>
  <c r="BQ311" i="2"/>
  <c r="BS311" i="2"/>
  <c r="CE311" i="2"/>
  <c r="BN469" i="2"/>
  <c r="BP469" i="2"/>
  <c r="CB469" i="2"/>
  <c r="BO469" i="2"/>
  <c r="BQ469" i="2"/>
  <c r="CA469" i="2"/>
  <c r="CC469" i="2"/>
  <c r="BZ469" i="2"/>
  <c r="BL469" i="2"/>
  <c r="BS469" i="2"/>
  <c r="BT469" i="2"/>
  <c r="BX469" i="2"/>
  <c r="BR469" i="2"/>
  <c r="CE469" i="2"/>
  <c r="CD469" i="2"/>
  <c r="BU469" i="2"/>
  <c r="BV469" i="2"/>
  <c r="BM469" i="2"/>
  <c r="BY469" i="2"/>
  <c r="BW469" i="2"/>
  <c r="CA325" i="2"/>
  <c r="BP325" i="2"/>
  <c r="BQ325" i="2"/>
  <c r="BT325" i="2"/>
  <c r="CB325" i="2"/>
  <c r="BS325" i="2"/>
  <c r="CE325" i="2"/>
  <c r="BN325" i="2"/>
  <c r="BW325" i="2"/>
  <c r="BR325" i="2"/>
  <c r="BZ325" i="2"/>
  <c r="CD325" i="2"/>
  <c r="BX325" i="2"/>
  <c r="BL325" i="2"/>
  <c r="CC325" i="2"/>
  <c r="BV325" i="2"/>
  <c r="BO325" i="2"/>
  <c r="BU325" i="2"/>
  <c r="BM325" i="2"/>
  <c r="BY325" i="2"/>
  <c r="BN364" i="2"/>
  <c r="BZ364" i="2"/>
  <c r="BM364" i="2"/>
  <c r="BO364" i="2"/>
  <c r="BX364" i="2"/>
  <c r="BW364" i="2"/>
  <c r="BL364" i="2"/>
  <c r="CA364" i="2"/>
  <c r="BP364" i="2"/>
  <c r="BT364" i="2"/>
  <c r="CB364" i="2"/>
  <c r="BY364" i="2"/>
  <c r="BV364" i="2"/>
  <c r="BQ364" i="2"/>
  <c r="BU364" i="2"/>
  <c r="CC364" i="2"/>
  <c r="BS364" i="2"/>
  <c r="CE364" i="2"/>
  <c r="CD364" i="2"/>
  <c r="BR364" i="2"/>
  <c r="CA216" i="2"/>
  <c r="BZ216" i="2"/>
  <c r="BP216" i="2"/>
  <c r="BL216" i="2"/>
  <c r="CB216" i="2"/>
  <c r="BM216" i="2"/>
  <c r="BN216" i="2"/>
  <c r="BW216" i="2"/>
  <c r="BY216" i="2"/>
  <c r="BQ216" i="2"/>
  <c r="CC216" i="2"/>
  <c r="BX216" i="2"/>
  <c r="BR216" i="2"/>
  <c r="BV216" i="2"/>
  <c r="BO216" i="2"/>
  <c r="CD216" i="2"/>
  <c r="BU216" i="2"/>
  <c r="BS216" i="2"/>
  <c r="CE216" i="2"/>
  <c r="BT216" i="2"/>
  <c r="CD229" i="2"/>
  <c r="BU229" i="2"/>
  <c r="BS229" i="2"/>
  <c r="CE229" i="2"/>
  <c r="BP229" i="2"/>
  <c r="BO229" i="2"/>
  <c r="CB229" i="2"/>
  <c r="BT229" i="2"/>
  <c r="BZ229" i="2"/>
  <c r="BQ229" i="2"/>
  <c r="CA229" i="2"/>
  <c r="BN229" i="2"/>
  <c r="CC229" i="2"/>
  <c r="BW229" i="2"/>
  <c r="BM229" i="2"/>
  <c r="BR229" i="2"/>
  <c r="BV229" i="2"/>
  <c r="BX229" i="2"/>
  <c r="BY229" i="2"/>
  <c r="BL229" i="2"/>
  <c r="CB265" i="2"/>
  <c r="BO265" i="2"/>
  <c r="BU265" i="2"/>
  <c r="BN265" i="2"/>
  <c r="BZ265" i="2"/>
  <c r="BR265" i="2"/>
  <c r="CC265" i="2"/>
  <c r="CD265" i="2"/>
  <c r="BQ265" i="2"/>
  <c r="BP265" i="2"/>
  <c r="BL265" i="2"/>
  <c r="BS265" i="2"/>
  <c r="CE265" i="2"/>
  <c r="BT265" i="2"/>
  <c r="BX265" i="2"/>
  <c r="BW265" i="2"/>
  <c r="BM265" i="2"/>
  <c r="BY265" i="2"/>
  <c r="BV265" i="2"/>
  <c r="CA265" i="2"/>
  <c r="BL260" i="2"/>
  <c r="CC260" i="2"/>
  <c r="BX260" i="2"/>
  <c r="BM260" i="2"/>
  <c r="BY260" i="2"/>
  <c r="BQ260" i="2"/>
  <c r="BU260" i="2"/>
  <c r="BN260" i="2"/>
  <c r="BW260" i="2"/>
  <c r="BO260" i="2"/>
  <c r="CA260" i="2"/>
  <c r="BZ260" i="2"/>
  <c r="BS260" i="2"/>
  <c r="BT260" i="2"/>
  <c r="BR260" i="2"/>
  <c r="CE260" i="2"/>
  <c r="BV260" i="2"/>
  <c r="BP260" i="2"/>
  <c r="CB260" i="2"/>
  <c r="CD260" i="2"/>
  <c r="BW452" i="2"/>
  <c r="BZ452" i="2"/>
  <c r="BX452" i="2"/>
  <c r="BN452" i="2"/>
  <c r="BY452" i="2"/>
  <c r="BT452" i="2"/>
  <c r="CE452" i="2"/>
  <c r="BV452" i="2"/>
  <c r="BQ452" i="2"/>
  <c r="CC452" i="2"/>
  <c r="BU452" i="2"/>
  <c r="BR452" i="2"/>
  <c r="BM452" i="2"/>
  <c r="BO452" i="2"/>
  <c r="CA452" i="2"/>
  <c r="CD452" i="2"/>
  <c r="BP452" i="2"/>
  <c r="CB452" i="2"/>
  <c r="BL452" i="2"/>
  <c r="BS452" i="2"/>
  <c r="BV150" i="2"/>
  <c r="BQ150" i="2"/>
  <c r="BU150" i="2"/>
  <c r="BT150" i="2"/>
  <c r="CC150" i="2"/>
  <c r="BS150" i="2"/>
  <c r="CD150" i="2"/>
  <c r="CE150" i="2"/>
  <c r="BW150" i="2"/>
  <c r="BR150" i="2"/>
  <c r="BM150" i="2"/>
  <c r="BN150" i="2"/>
  <c r="BZ150" i="2"/>
  <c r="BX150" i="2"/>
  <c r="BL150" i="2"/>
  <c r="CA150" i="2"/>
  <c r="BO150" i="2"/>
  <c r="BY150" i="2"/>
  <c r="BP150" i="2"/>
  <c r="CB150" i="2"/>
  <c r="BX308" i="2"/>
  <c r="BZ308" i="2"/>
  <c r="BN308" i="2"/>
  <c r="BQ308" i="2"/>
  <c r="BM308" i="2"/>
  <c r="BL308" i="2"/>
  <c r="BY308" i="2"/>
  <c r="BW308" i="2"/>
  <c r="BS308" i="2"/>
  <c r="CE308" i="2"/>
  <c r="BU308" i="2"/>
  <c r="BV308" i="2"/>
  <c r="BT308" i="2"/>
  <c r="BO308" i="2"/>
  <c r="CA308" i="2"/>
  <c r="CD308" i="2"/>
  <c r="CC308" i="2"/>
  <c r="BP308" i="2"/>
  <c r="CB308" i="2"/>
  <c r="BR308" i="2"/>
  <c r="BQ458" i="2"/>
  <c r="CC458" i="2"/>
  <c r="BR458" i="2"/>
  <c r="BM458" i="2"/>
  <c r="BT458" i="2"/>
  <c r="BW458" i="2"/>
  <c r="BL458" i="2"/>
  <c r="BO458" i="2"/>
  <c r="BS458" i="2"/>
  <c r="CA458" i="2"/>
  <c r="CE458" i="2"/>
  <c r="BU458" i="2"/>
  <c r="BV458" i="2"/>
  <c r="CD458" i="2"/>
  <c r="BX458" i="2"/>
  <c r="BN458" i="2"/>
  <c r="BZ458" i="2"/>
  <c r="BY458" i="2"/>
  <c r="BP458" i="2"/>
  <c r="CB458" i="2"/>
  <c r="BU151" i="2"/>
  <c r="BM151" i="2"/>
  <c r="BN151" i="2"/>
  <c r="BZ151" i="2"/>
  <c r="BT151" i="2"/>
  <c r="BY151" i="2"/>
  <c r="BO151" i="2"/>
  <c r="BL151" i="2"/>
  <c r="BV151" i="2"/>
  <c r="BW151" i="2"/>
  <c r="BX151" i="2"/>
  <c r="CA151" i="2"/>
  <c r="BP151" i="2"/>
  <c r="BQ151" i="2"/>
  <c r="CC151" i="2"/>
  <c r="CB151" i="2"/>
  <c r="BR151" i="2"/>
  <c r="CD151" i="2"/>
  <c r="BS151" i="2"/>
  <c r="CE151" i="2"/>
  <c r="CE1583" i="2"/>
  <c r="BV1568" i="2"/>
  <c r="BY1553" i="2"/>
  <c r="BY1545" i="2"/>
  <c r="BM1537" i="2"/>
  <c r="BU1576" i="2"/>
  <c r="BL1569" i="2"/>
  <c r="BO1562" i="2"/>
  <c r="CD1547" i="2"/>
  <c r="BL1541" i="2"/>
  <c r="BU1508" i="2"/>
  <c r="BX1501" i="2"/>
  <c r="CC1563" i="2"/>
  <c r="CB1575" i="2"/>
  <c r="BO1579" i="2"/>
  <c r="BU1565" i="2"/>
  <c r="BL1558" i="2"/>
  <c r="BL1550" i="2"/>
  <c r="BO1543" i="2"/>
  <c r="BR1536" i="2"/>
  <c r="BZ1583" i="2"/>
  <c r="BZ1563" i="2"/>
  <c r="BN1555" i="2"/>
  <c r="BT1545" i="2"/>
  <c r="BS1581" i="2"/>
  <c r="BS1573" i="2"/>
  <c r="BS1565" i="2"/>
  <c r="BS1557" i="2"/>
  <c r="BS1549" i="2"/>
  <c r="BN1509" i="2"/>
  <c r="BR1581" i="2"/>
  <c r="BR1573" i="2"/>
  <c r="BU1558" i="2"/>
  <c r="BX1551" i="2"/>
  <c r="CC1582" i="2"/>
  <c r="BW1576" i="2"/>
  <c r="BZ1565" i="2"/>
  <c r="AO1556" i="2"/>
  <c r="CC1546" i="2"/>
  <c r="AO1532" i="2"/>
  <c r="BQ1522" i="2"/>
  <c r="BZ1513" i="2"/>
  <c r="BN1505" i="2"/>
  <c r="BS1497" i="2"/>
  <c r="CE1497" i="2"/>
  <c r="BP1497" i="2"/>
  <c r="CB1497" i="2"/>
  <c r="BQ1497" i="2"/>
  <c r="BU1497" i="2"/>
  <c r="BX1565" i="2"/>
  <c r="CD1486" i="2"/>
  <c r="BP1486" i="2"/>
  <c r="CB1486" i="2"/>
  <c r="BM1486" i="2"/>
  <c r="BQ1486" i="2"/>
  <c r="BV1486" i="2"/>
  <c r="BY1486" i="2"/>
  <c r="BR1474" i="2"/>
  <c r="BL1474" i="2"/>
  <c r="CE1474" i="2"/>
  <c r="CD1474" i="2"/>
  <c r="BX1474" i="2"/>
  <c r="BW1474" i="2"/>
  <c r="BT1474" i="2"/>
  <c r="BR1455" i="2"/>
  <c r="CC1571" i="2"/>
  <c r="CC1543" i="2"/>
  <c r="BT1536" i="2"/>
  <c r="BZ1522" i="2"/>
  <c r="BW1509" i="2"/>
  <c r="BT1496" i="2"/>
  <c r="BW1469" i="2"/>
  <c r="BW1461" i="2"/>
  <c r="BL1442" i="2"/>
  <c r="BY1442" i="2"/>
  <c r="BW1442" i="2"/>
  <c r="BX1442" i="2"/>
  <c r="BU1442" i="2"/>
  <c r="BQ1442" i="2"/>
  <c r="AO1429" i="2"/>
  <c r="AO1421" i="2"/>
  <c r="AO1413" i="2"/>
  <c r="BW1385" i="2"/>
  <c r="BY1582" i="2"/>
  <c r="BV1561" i="2"/>
  <c r="BM1542" i="2"/>
  <c r="BM1530" i="2"/>
  <c r="BM1522" i="2"/>
  <c r="BM1510" i="2"/>
  <c r="CE1480" i="2"/>
  <c r="BM1454" i="2"/>
  <c r="BU1537" i="2"/>
  <c r="BR1524" i="2"/>
  <c r="CD1504" i="2"/>
  <c r="BR1480" i="2"/>
  <c r="BN1543" i="2"/>
  <c r="BQ1532" i="2"/>
  <c r="BZ1519" i="2"/>
  <c r="CB1536" i="2"/>
  <c r="BP1508" i="2"/>
  <c r="BP1460" i="2"/>
  <c r="CA1544" i="2"/>
  <c r="CA1524" i="2"/>
  <c r="CD1513" i="2"/>
  <c r="CA1504" i="2"/>
  <c r="BR1493" i="2"/>
  <c r="CA1484" i="2"/>
  <c r="BL1475" i="2"/>
  <c r="BV1475" i="2"/>
  <c r="BX1475" i="2"/>
  <c r="BU1475" i="2"/>
  <c r="BO1475" i="2"/>
  <c r="CA1475" i="2"/>
  <c r="BW1475" i="2"/>
  <c r="BW1575" i="2"/>
  <c r="BT1562" i="2"/>
  <c r="BZ1540" i="2"/>
  <c r="BT1506" i="2"/>
  <c r="BQ1493" i="2"/>
  <c r="BS1586" i="2"/>
  <c r="BS1574" i="2"/>
  <c r="BV1539" i="2"/>
  <c r="BS1506" i="2"/>
  <c r="CB1493" i="2"/>
  <c r="BY1484" i="2"/>
  <c r="BP1465" i="2"/>
  <c r="BX1584" i="2"/>
  <c r="BU1575" i="2"/>
  <c r="BU1563" i="2"/>
  <c r="BU1551" i="2"/>
  <c r="CD1518" i="2"/>
  <c r="CA1509" i="2"/>
  <c r="BR1498" i="2"/>
  <c r="BQ1586" i="2"/>
  <c r="AO1540" i="2"/>
  <c r="BW1480" i="2"/>
  <c r="BN1469" i="2"/>
  <c r="BM1525" i="2"/>
  <c r="BY1477" i="2"/>
  <c r="CE1447" i="2"/>
  <c r="CE1427" i="2"/>
  <c r="BS1391" i="2"/>
  <c r="BM1385" i="2"/>
  <c r="BQ1366" i="2"/>
  <c r="BR1366" i="2"/>
  <c r="CE1366" i="2"/>
  <c r="BW1366" i="2"/>
  <c r="BL1366" i="2"/>
  <c r="BP1366" i="2"/>
  <c r="CC1366" i="2"/>
  <c r="CD1366" i="2"/>
  <c r="BX1366" i="2"/>
  <c r="CB1366" i="2"/>
  <c r="BU1366" i="2"/>
  <c r="BO1366" i="2"/>
  <c r="CA1366" i="2"/>
  <c r="BT1366" i="2"/>
  <c r="BS1339" i="2"/>
  <c r="BS1331" i="2"/>
  <c r="CE1323" i="2"/>
  <c r="BU1436" i="2"/>
  <c r="CD1391" i="2"/>
  <c r="AO1445" i="2"/>
  <c r="CC1359" i="2"/>
  <c r="AO1349" i="2"/>
  <c r="CC1327" i="2"/>
  <c r="BQ1311" i="2"/>
  <c r="AO1301" i="2"/>
  <c r="BY1446" i="2"/>
  <c r="CB1371" i="2"/>
  <c r="CB1363" i="2"/>
  <c r="BU1453" i="2"/>
  <c r="CD1432" i="2"/>
  <c r="BP1448" i="2"/>
  <c r="BR1445" i="2"/>
  <c r="BX1415" i="2"/>
  <c r="BO1408" i="2"/>
  <c r="BS1454" i="2"/>
  <c r="BV1443" i="2"/>
  <c r="BS1434" i="2"/>
  <c r="CA1477" i="2"/>
  <c r="BU1459" i="2"/>
  <c r="BO1449" i="2"/>
  <c r="BT1459" i="2"/>
  <c r="BN1437" i="2"/>
  <c r="BX1265" i="2"/>
  <c r="BU1252" i="2"/>
  <c r="AO1173" i="2"/>
  <c r="BO1391" i="2"/>
  <c r="BL1378" i="2"/>
  <c r="BW1454" i="2"/>
  <c r="BP1272" i="2"/>
  <c r="BO1348" i="2"/>
  <c r="AO1443" i="2"/>
  <c r="BV1359" i="2"/>
  <c r="BX1420" i="2"/>
  <c r="BU1420" i="2"/>
  <c r="BW1420" i="2"/>
  <c r="BV1420" i="2"/>
  <c r="BN1420" i="2"/>
  <c r="BP1420" i="2"/>
  <c r="BZ1420" i="2"/>
  <c r="BL1420" i="2"/>
  <c r="BY1157" i="2"/>
  <c r="BP1130" i="2"/>
  <c r="BV1116" i="2"/>
  <c r="BS959" i="2"/>
  <c r="BM833" i="2"/>
  <c r="CD1171" i="2"/>
  <c r="BT944" i="2"/>
  <c r="BU1222" i="2"/>
  <c r="CA986" i="2"/>
  <c r="BZ917" i="2"/>
  <c r="BN917" i="2"/>
  <c r="BQ917" i="2"/>
  <c r="BS917" i="2"/>
  <c r="CE917" i="2"/>
  <c r="BP917" i="2"/>
  <c r="BR917" i="2"/>
  <c r="BT917" i="2"/>
  <c r="CC917" i="2"/>
  <c r="BO917" i="2"/>
  <c r="CB917" i="2"/>
  <c r="CD917" i="2"/>
  <c r="CA917" i="2"/>
  <c r="BV917" i="2"/>
  <c r="BU917" i="2"/>
  <c r="BX917" i="2"/>
  <c r="BW917" i="2"/>
  <c r="BM917" i="2"/>
  <c r="BY917" i="2"/>
  <c r="BL917" i="2"/>
  <c r="BP1112" i="2"/>
  <c r="BY643" i="2"/>
  <c r="BW1235" i="2"/>
  <c r="BT1235" i="2"/>
  <c r="BN1235" i="2"/>
  <c r="BZ1235" i="2"/>
  <c r="BU1235" i="2"/>
  <c r="BQ1235" i="2"/>
  <c r="CC1235" i="2"/>
  <c r="BO1235" i="2"/>
  <c r="CA1235" i="2"/>
  <c r="BL1235" i="2"/>
  <c r="BM1235" i="2"/>
  <c r="BR1235" i="2"/>
  <c r="BX1235" i="2"/>
  <c r="BY1235" i="2"/>
  <c r="CD1235" i="2"/>
  <c r="BV1235" i="2"/>
  <c r="BQ1026" i="2"/>
  <c r="CC1026" i="2"/>
  <c r="BT1026" i="2"/>
  <c r="BV1026" i="2"/>
  <c r="BR1026" i="2"/>
  <c r="CD1026" i="2"/>
  <c r="BS1026" i="2"/>
  <c r="CE1026" i="2"/>
  <c r="BW1026" i="2"/>
  <c r="BX1026" i="2"/>
  <c r="BM1026" i="2"/>
  <c r="BY1026" i="2"/>
  <c r="BO1026" i="2"/>
  <c r="CA1026" i="2"/>
  <c r="BP1026" i="2"/>
  <c r="CB1026" i="2"/>
  <c r="BN1026" i="2"/>
  <c r="BL1026" i="2"/>
  <c r="BN600" i="2"/>
  <c r="BW600" i="2"/>
  <c r="BZ600" i="2"/>
  <c r="BO600" i="2"/>
  <c r="BM600" i="2"/>
  <c r="BY600" i="2"/>
  <c r="CB600" i="2"/>
  <c r="BL600" i="2"/>
  <c r="BX600" i="2"/>
  <c r="BQ600" i="2"/>
  <c r="CC600" i="2"/>
  <c r="BR600" i="2"/>
  <c r="BP600" i="2"/>
  <c r="CD600" i="2"/>
  <c r="BU600" i="2"/>
  <c r="BS600" i="2"/>
  <c r="CE600" i="2"/>
  <c r="BV600" i="2"/>
  <c r="BT600" i="2"/>
  <c r="CA600" i="2"/>
  <c r="BM235" i="2"/>
  <c r="BR235" i="2"/>
  <c r="BY235" i="2"/>
  <c r="CD235" i="2"/>
  <c r="BN235" i="2"/>
  <c r="BO235" i="2"/>
  <c r="BV235" i="2"/>
  <c r="BZ235" i="2"/>
  <c r="BU235" i="2"/>
  <c r="BT235" i="2"/>
  <c r="BW235" i="2"/>
  <c r="CE235" i="2"/>
  <c r="BP235" i="2"/>
  <c r="CB235" i="2"/>
  <c r="BL235" i="2"/>
  <c r="CA235" i="2"/>
  <c r="BX235" i="2"/>
  <c r="BS235" i="2"/>
  <c r="BQ235" i="2"/>
  <c r="CC235" i="2"/>
  <c r="BR156" i="2"/>
  <c r="CD156" i="2"/>
  <c r="BM156" i="2"/>
  <c r="BL156" i="2"/>
  <c r="BW156" i="2"/>
  <c r="BY156" i="2"/>
  <c r="BZ156" i="2"/>
  <c r="CA156" i="2"/>
  <c r="CC156" i="2"/>
  <c r="BO156" i="2"/>
  <c r="BX156" i="2"/>
  <c r="BT156" i="2"/>
  <c r="BU156" i="2"/>
  <c r="BV156" i="2"/>
  <c r="BP156" i="2"/>
  <c r="BN156" i="2"/>
  <c r="BS156" i="2"/>
  <c r="CB156" i="2"/>
  <c r="BQ156" i="2"/>
  <c r="CE156" i="2"/>
  <c r="CA294" i="2"/>
  <c r="BW294" i="2"/>
  <c r="CD294" i="2"/>
  <c r="BS294" i="2"/>
  <c r="CE294" i="2"/>
  <c r="BR294" i="2"/>
  <c r="CC294" i="2"/>
  <c r="BQ294" i="2"/>
  <c r="BX294" i="2"/>
  <c r="CB294" i="2"/>
  <c r="BU294" i="2"/>
  <c r="BL294" i="2"/>
  <c r="BO294" i="2"/>
  <c r="BT294" i="2"/>
  <c r="BV294" i="2"/>
  <c r="BN294" i="2"/>
  <c r="BZ294" i="2"/>
  <c r="BY294" i="2"/>
  <c r="BM294" i="2"/>
  <c r="BP294" i="2"/>
  <c r="BP1581" i="2"/>
  <c r="BO1249" i="2"/>
  <c r="BQ1249" i="2"/>
  <c r="BN1249" i="2"/>
  <c r="BZ1249" i="2"/>
  <c r="BY1249" i="2"/>
  <c r="BT1249" i="2"/>
  <c r="CA1249" i="2"/>
  <c r="BW1249" i="2"/>
  <c r="BU1249" i="2"/>
  <c r="BL1249" i="2"/>
  <c r="BR1249" i="2"/>
  <c r="BX1249" i="2"/>
  <c r="CD1249" i="2"/>
  <c r="CC1249" i="2"/>
  <c r="BS1249" i="2"/>
  <c r="BP1249" i="2"/>
  <c r="BW1024" i="2"/>
  <c r="BM1024" i="2"/>
  <c r="BY1024" i="2"/>
  <c r="BQ1024" i="2"/>
  <c r="CC1024" i="2"/>
  <c r="BN1024" i="2"/>
  <c r="BZ1024" i="2"/>
  <c r="BL1024" i="2"/>
  <c r="CB1024" i="2"/>
  <c r="BS1024" i="2"/>
  <c r="CE1024" i="2"/>
  <c r="BX1024" i="2"/>
  <c r="BU1024" i="2"/>
  <c r="BP1024" i="2"/>
  <c r="BV1024" i="2"/>
  <c r="BT1024" i="2"/>
  <c r="BO1024" i="2"/>
  <c r="CA1024" i="2"/>
  <c r="BR1024" i="2"/>
  <c r="BQ1090" i="2"/>
  <c r="CC1090" i="2"/>
  <c r="BS1090" i="2"/>
  <c r="CE1090" i="2"/>
  <c r="BL1090" i="2"/>
  <c r="BT1090" i="2"/>
  <c r="BR1090" i="2"/>
  <c r="CD1090" i="2"/>
  <c r="BX1090" i="2"/>
  <c r="CB1090" i="2"/>
  <c r="BN1090" i="2"/>
  <c r="BZ1090" i="2"/>
  <c r="CA1090" i="2"/>
  <c r="BM1090" i="2"/>
  <c r="BU1090" i="2"/>
  <c r="BW1090" i="2"/>
  <c r="BY1090" i="2"/>
  <c r="BP1090" i="2"/>
  <c r="BO1124" i="2"/>
  <c r="CC1124" i="2"/>
  <c r="BM1124" i="2"/>
  <c r="CA1124" i="2"/>
  <c r="BY1124" i="2"/>
  <c r="BL1124" i="2"/>
  <c r="BX1124" i="2"/>
  <c r="CB1124" i="2"/>
  <c r="BN1124" i="2"/>
  <c r="BZ1124" i="2"/>
  <c r="BW1124" i="2"/>
  <c r="BV1124" i="2"/>
  <c r="BU1124" i="2"/>
  <c r="BR1124" i="2"/>
  <c r="CD1124" i="2"/>
  <c r="BS1124" i="2"/>
  <c r="BQ1124" i="2"/>
  <c r="CE1124" i="2"/>
  <c r="BT1124" i="2"/>
  <c r="BP1124" i="2"/>
  <c r="BW567" i="2"/>
  <c r="BT567" i="2"/>
  <c r="CA567" i="2"/>
  <c r="BL567" i="2"/>
  <c r="BV567" i="2"/>
  <c r="BX567" i="2"/>
  <c r="BN567" i="2"/>
  <c r="BU567" i="2"/>
  <c r="BZ567" i="2"/>
  <c r="BM567" i="2"/>
  <c r="BO567" i="2"/>
  <c r="BR567" i="2"/>
  <c r="BP567" i="2"/>
  <c r="CD567" i="2"/>
  <c r="CB567" i="2"/>
  <c r="BY567" i="2"/>
  <c r="BS567" i="2"/>
  <c r="CC567" i="2"/>
  <c r="BQ567" i="2"/>
  <c r="CE567" i="2"/>
  <c r="BZ1345" i="2"/>
  <c r="BV1345" i="2"/>
  <c r="BL1345" i="2"/>
  <c r="BX1345" i="2"/>
  <c r="BR1345" i="2"/>
  <c r="CD1345" i="2"/>
  <c r="BO1345" i="2"/>
  <c r="BS1345" i="2"/>
  <c r="CC1345" i="2"/>
  <c r="BN1345" i="2"/>
  <c r="BL412" i="2"/>
  <c r="BX412" i="2"/>
  <c r="BN412" i="2"/>
  <c r="BZ412" i="2"/>
  <c r="BM412" i="2"/>
  <c r="CE412" i="2"/>
  <c r="BY412" i="2"/>
  <c r="BO412" i="2"/>
  <c r="CA412" i="2"/>
  <c r="BT412" i="2"/>
  <c r="BV412" i="2"/>
  <c r="BU412" i="2"/>
  <c r="BP412" i="2"/>
  <c r="BW412" i="2"/>
  <c r="CB412" i="2"/>
  <c r="CD412" i="2"/>
  <c r="BS412" i="2"/>
  <c r="BQ412" i="2"/>
  <c r="CC412" i="2"/>
  <c r="BR412" i="2"/>
  <c r="BS286" i="2"/>
  <c r="BW286" i="2"/>
  <c r="CD286" i="2"/>
  <c r="CE286" i="2"/>
  <c r="BQ286" i="2"/>
  <c r="CA286" i="2"/>
  <c r="BR286" i="2"/>
  <c r="CC286" i="2"/>
  <c r="CB286" i="2"/>
  <c r="BT286" i="2"/>
  <c r="BN286" i="2"/>
  <c r="BU286" i="2"/>
  <c r="BZ286" i="2"/>
  <c r="BV286" i="2"/>
  <c r="BX286" i="2"/>
  <c r="BO286" i="2"/>
  <c r="BM286" i="2"/>
  <c r="BL286" i="2"/>
  <c r="BY286" i="2"/>
  <c r="BP286" i="2"/>
  <c r="BW1381" i="2"/>
  <c r="BP1381" i="2"/>
  <c r="BQ1381" i="2"/>
  <c r="BV1381" i="2"/>
  <c r="CB1381" i="2"/>
  <c r="CC1381" i="2"/>
  <c r="BT1381" i="2"/>
  <c r="BM1381" i="2"/>
  <c r="BU1381" i="2"/>
  <c r="BS1381" i="2"/>
  <c r="BY1381" i="2"/>
  <c r="BN1381" i="2"/>
  <c r="BO1381" i="2"/>
  <c r="BZ1381" i="2"/>
  <c r="CA1381" i="2"/>
  <c r="BR1381" i="2"/>
  <c r="CD1381" i="2"/>
  <c r="BO1379" i="2"/>
  <c r="BM1379" i="2"/>
  <c r="BS1379" i="2"/>
  <c r="CA1379" i="2"/>
  <c r="BY1379" i="2"/>
  <c r="CE1379" i="2"/>
  <c r="BU1379" i="2"/>
  <c r="BT1379" i="2"/>
  <c r="BL1379" i="2"/>
  <c r="BX1379" i="2"/>
  <c r="BQ1082" i="2"/>
  <c r="CC1082" i="2"/>
  <c r="CE1082" i="2"/>
  <c r="BL1082" i="2"/>
  <c r="BX1082" i="2"/>
  <c r="CA1082" i="2"/>
  <c r="BV1082" i="2"/>
  <c r="BT1082" i="2"/>
  <c r="BR1082" i="2"/>
  <c r="CD1082" i="2"/>
  <c r="BW1082" i="2"/>
  <c r="BS1082" i="2"/>
  <c r="BU1082" i="2"/>
  <c r="BZ1082" i="2"/>
  <c r="BM1082" i="2"/>
  <c r="BY1082" i="2"/>
  <c r="BP1082" i="2"/>
  <c r="BN1082" i="2"/>
  <c r="CD934" i="2"/>
  <c r="BQ934" i="2"/>
  <c r="CC934" i="2"/>
  <c r="BW934" i="2"/>
  <c r="BS934" i="2"/>
  <c r="CE934" i="2"/>
  <c r="BU934" i="2"/>
  <c r="BT934" i="2"/>
  <c r="BL934" i="2"/>
  <c r="BR934" i="2"/>
  <c r="BV934" i="2"/>
  <c r="BX934" i="2"/>
  <c r="BP934" i="2"/>
  <c r="CB934" i="2"/>
  <c r="BM934" i="2"/>
  <c r="BY934" i="2"/>
  <c r="BO934" i="2"/>
  <c r="CA934" i="2"/>
  <c r="BZ934" i="2"/>
  <c r="BQ1066" i="2"/>
  <c r="CC1066" i="2"/>
  <c r="BT1066" i="2"/>
  <c r="CD1066" i="2"/>
  <c r="BU1066" i="2"/>
  <c r="BS1066" i="2"/>
  <c r="BL1066" i="2"/>
  <c r="CE1066" i="2"/>
  <c r="BW1066" i="2"/>
  <c r="BR1066" i="2"/>
  <c r="BM1066" i="2"/>
  <c r="BY1066" i="2"/>
  <c r="BP1066" i="2"/>
  <c r="BO1066" i="2"/>
  <c r="CB1066" i="2"/>
  <c r="CA1066" i="2"/>
  <c r="BN1066" i="2"/>
  <c r="BZ1066" i="2"/>
  <c r="BV1066" i="2"/>
  <c r="BX1066" i="2"/>
  <c r="BQ1038" i="2"/>
  <c r="CC1038" i="2"/>
  <c r="BO1038" i="2"/>
  <c r="BS1038" i="2"/>
  <c r="CE1038" i="2"/>
  <c r="BW1038" i="2"/>
  <c r="BT1038" i="2"/>
  <c r="BV1038" i="2"/>
  <c r="CD1038" i="2"/>
  <c r="BL1038" i="2"/>
  <c r="BM1038" i="2"/>
  <c r="BX1038" i="2"/>
  <c r="BY1038" i="2"/>
  <c r="BU1038" i="2"/>
  <c r="CA1038" i="2"/>
  <c r="BP1038" i="2"/>
  <c r="CB1038" i="2"/>
  <c r="BN1038" i="2"/>
  <c r="BZ1038" i="2"/>
  <c r="BR1038" i="2"/>
  <c r="BN640" i="2"/>
  <c r="BZ640" i="2"/>
  <c r="BO640" i="2"/>
  <c r="CB640" i="2"/>
  <c r="BU640" i="2"/>
  <c r="BM640" i="2"/>
  <c r="BY640" i="2"/>
  <c r="BL640" i="2"/>
  <c r="BX640" i="2"/>
  <c r="BW640" i="2"/>
  <c r="CC640" i="2"/>
  <c r="BS640" i="2"/>
  <c r="CE640" i="2"/>
  <c r="BR640" i="2"/>
  <c r="BQ640" i="2"/>
  <c r="CD640" i="2"/>
  <c r="BV640" i="2"/>
  <c r="CA640" i="2"/>
  <c r="BT640" i="2"/>
  <c r="BP640" i="2"/>
  <c r="BT483" i="2"/>
  <c r="BW483" i="2"/>
  <c r="BU483" i="2"/>
  <c r="BV483" i="2"/>
  <c r="BM483" i="2"/>
  <c r="BL483" i="2"/>
  <c r="BY483" i="2"/>
  <c r="BR483" i="2"/>
  <c r="BX483" i="2"/>
  <c r="BN483" i="2"/>
  <c r="CD483" i="2"/>
  <c r="BZ483" i="2"/>
  <c r="BO483" i="2"/>
  <c r="CA483" i="2"/>
  <c r="BS483" i="2"/>
  <c r="CE483" i="2"/>
  <c r="CB483" i="2"/>
  <c r="CC483" i="2"/>
  <c r="BP483" i="2"/>
  <c r="BQ483" i="2"/>
  <c r="BU247" i="2"/>
  <c r="BO247" i="2"/>
  <c r="BR247" i="2"/>
  <c r="BV247" i="2"/>
  <c r="BN247" i="2"/>
  <c r="CD247" i="2"/>
  <c r="BZ247" i="2"/>
  <c r="BT247" i="2"/>
  <c r="BW247" i="2"/>
  <c r="BL247" i="2"/>
  <c r="BX247" i="2"/>
  <c r="BM247" i="2"/>
  <c r="BY247" i="2"/>
  <c r="BP247" i="2"/>
  <c r="CB247" i="2"/>
  <c r="BQ247" i="2"/>
  <c r="CC247" i="2"/>
  <c r="CA247" i="2"/>
  <c r="BS247" i="2"/>
  <c r="CE247" i="2"/>
  <c r="BY272" i="2"/>
  <c r="BZ272" i="2"/>
  <c r="BN272" i="2"/>
  <c r="BW272" i="2"/>
  <c r="BU272" i="2"/>
  <c r="BX272" i="2"/>
  <c r="BL272" i="2"/>
  <c r="BQ272" i="2"/>
  <c r="CC272" i="2"/>
  <c r="CD272" i="2"/>
  <c r="BT272" i="2"/>
  <c r="BR272" i="2"/>
  <c r="BS272" i="2"/>
  <c r="CB272" i="2"/>
  <c r="BP272" i="2"/>
  <c r="BM272" i="2"/>
  <c r="BV272" i="2"/>
  <c r="CE272" i="2"/>
  <c r="BO272" i="2"/>
  <c r="CA272" i="2"/>
  <c r="BT298" i="2"/>
  <c r="BV298" i="2"/>
  <c r="BR298" i="2"/>
  <c r="BO298" i="2"/>
  <c r="CD298" i="2"/>
  <c r="BQ298" i="2"/>
  <c r="CC298" i="2"/>
  <c r="BS298" i="2"/>
  <c r="BW298" i="2"/>
  <c r="BN298" i="2"/>
  <c r="CE298" i="2"/>
  <c r="BX298" i="2"/>
  <c r="BU298" i="2"/>
  <c r="BL298" i="2"/>
  <c r="BM298" i="2"/>
  <c r="CA298" i="2"/>
  <c r="BY298" i="2"/>
  <c r="BP298" i="2"/>
  <c r="CB298" i="2"/>
  <c r="BZ298" i="2"/>
  <c r="BS1327" i="2"/>
  <c r="BW1327" i="2"/>
  <c r="BU1327" i="2"/>
  <c r="BM1327" i="2"/>
  <c r="BO1327" i="2"/>
  <c r="CE1327" i="2"/>
  <c r="BY1327" i="2"/>
  <c r="CA1327" i="2"/>
  <c r="BT1327" i="2"/>
  <c r="BV1327" i="2"/>
  <c r="BN1327" i="2"/>
  <c r="BZ1327" i="2"/>
  <c r="BP1327" i="2"/>
  <c r="CB1327" i="2"/>
  <c r="BR1327" i="2"/>
  <c r="CD1327" i="2"/>
  <c r="BL1327" i="2"/>
  <c r="BW1339" i="2"/>
  <c r="BV1339" i="2"/>
  <c r="BN1339" i="2"/>
  <c r="CA1339" i="2"/>
  <c r="BT1339" i="2"/>
  <c r="BZ1339" i="2"/>
  <c r="BP1339" i="2"/>
  <c r="CB1339" i="2"/>
  <c r="BR1339" i="2"/>
  <c r="BL1339" i="2"/>
  <c r="CD1339" i="2"/>
  <c r="BX1339" i="2"/>
  <c r="BR1375" i="2"/>
  <c r="CD1375" i="2"/>
  <c r="BQ1375" i="2"/>
  <c r="BW1375" i="2"/>
  <c r="BP1375" i="2"/>
  <c r="CC1375" i="2"/>
  <c r="BV1375" i="2"/>
  <c r="BN1375" i="2"/>
  <c r="CB1375" i="2"/>
  <c r="BZ1375" i="2"/>
  <c r="BS1375" i="2"/>
  <c r="BO1375" i="2"/>
  <c r="BU1375" i="2"/>
  <c r="CA1375" i="2"/>
  <c r="BT1375" i="2"/>
  <c r="BL1375" i="2"/>
  <c r="BL1131" i="2"/>
  <c r="BZ1131" i="2"/>
  <c r="BX1131" i="2"/>
  <c r="BV1131" i="2"/>
  <c r="BU1131" i="2"/>
  <c r="BM1131" i="2"/>
  <c r="BW1131" i="2"/>
  <c r="BT1131" i="2"/>
  <c r="BS1131" i="2"/>
  <c r="CE1131" i="2"/>
  <c r="BN1131" i="2"/>
  <c r="BY1131" i="2"/>
  <c r="BO1131" i="2"/>
  <c r="CA1131" i="2"/>
  <c r="BP1131" i="2"/>
  <c r="BR1131" i="2"/>
  <c r="CB1131" i="2"/>
  <c r="CD1131" i="2"/>
  <c r="BQ1131" i="2"/>
  <c r="BN1080" i="2"/>
  <c r="BL1080" i="2"/>
  <c r="CB1080" i="2"/>
  <c r="BZ1080" i="2"/>
  <c r="BX1080" i="2"/>
  <c r="BM1080" i="2"/>
  <c r="BW1080" i="2"/>
  <c r="BY1080" i="2"/>
  <c r="BR1080" i="2"/>
  <c r="BP1080" i="2"/>
  <c r="BS1080" i="2"/>
  <c r="CD1080" i="2"/>
  <c r="CE1080" i="2"/>
  <c r="BV1080" i="2"/>
  <c r="BU1080" i="2"/>
  <c r="BQ1080" i="2"/>
  <c r="BT1080" i="2"/>
  <c r="BO1080" i="2"/>
  <c r="CC1080" i="2"/>
  <c r="CC1022" i="2"/>
  <c r="BQ1022" i="2"/>
  <c r="CE1022" i="2"/>
  <c r="BU1022" i="2"/>
  <c r="BL1022" i="2"/>
  <c r="BX1022" i="2"/>
  <c r="BW1022" i="2"/>
  <c r="BT1022" i="2"/>
  <c r="BR1022" i="2"/>
  <c r="CD1022" i="2"/>
  <c r="BS1022" i="2"/>
  <c r="CA1022" i="2"/>
  <c r="BP1022" i="2"/>
  <c r="BV1022" i="2"/>
  <c r="CB1022" i="2"/>
  <c r="BN1022" i="2"/>
  <c r="BZ1022" i="2"/>
  <c r="BM1022" i="2"/>
  <c r="BY1022" i="2"/>
  <c r="BO1022" i="2"/>
  <c r="BN997" i="2"/>
  <c r="BZ997" i="2"/>
  <c r="BP997" i="2"/>
  <c r="BR997" i="2"/>
  <c r="CB997" i="2"/>
  <c r="CD997" i="2"/>
  <c r="BU997" i="2"/>
  <c r="BT997" i="2"/>
  <c r="BQ997" i="2"/>
  <c r="BO997" i="2"/>
  <c r="BS997" i="2"/>
  <c r="CA997" i="2"/>
  <c r="CC997" i="2"/>
  <c r="BL997" i="2"/>
  <c r="BV997" i="2"/>
  <c r="BX997" i="2"/>
  <c r="BM997" i="2"/>
  <c r="BY997" i="2"/>
  <c r="BW997" i="2"/>
  <c r="CE997" i="2"/>
  <c r="BZ572" i="2"/>
  <c r="BW572" i="2"/>
  <c r="BM572" i="2"/>
  <c r="BO572" i="2"/>
  <c r="BY572" i="2"/>
  <c r="CA572" i="2"/>
  <c r="BN572" i="2"/>
  <c r="BL572" i="2"/>
  <c r="BQ572" i="2"/>
  <c r="BX572" i="2"/>
  <c r="CC572" i="2"/>
  <c r="BP572" i="2"/>
  <c r="CB572" i="2"/>
  <c r="BR572" i="2"/>
  <c r="BV572" i="2"/>
  <c r="BT572" i="2"/>
  <c r="BS572" i="2"/>
  <c r="CD572" i="2"/>
  <c r="CE572" i="2"/>
  <c r="BU572" i="2"/>
  <c r="BW240" i="2"/>
  <c r="BL240" i="2"/>
  <c r="BM240" i="2"/>
  <c r="BY240" i="2"/>
  <c r="BQ240" i="2"/>
  <c r="CC240" i="2"/>
  <c r="BO240" i="2"/>
  <c r="CA240" i="2"/>
  <c r="BX240" i="2"/>
  <c r="BZ240" i="2"/>
  <c r="BS240" i="2"/>
  <c r="BP240" i="2"/>
  <c r="CE240" i="2"/>
  <c r="BU240" i="2"/>
  <c r="CB240" i="2"/>
  <c r="BN240" i="2"/>
  <c r="BT240" i="2"/>
  <c r="BR240" i="2"/>
  <c r="CD240" i="2"/>
  <c r="BV240" i="2"/>
  <c r="CC474" i="2"/>
  <c r="BS474" i="2"/>
  <c r="BR474" i="2"/>
  <c r="BT474" i="2"/>
  <c r="CE474" i="2"/>
  <c r="CD474" i="2"/>
  <c r="BQ474" i="2"/>
  <c r="BV474" i="2"/>
  <c r="CA474" i="2"/>
  <c r="BU474" i="2"/>
  <c r="BW474" i="2"/>
  <c r="BL474" i="2"/>
  <c r="BN474" i="2"/>
  <c r="BX474" i="2"/>
  <c r="BZ474" i="2"/>
  <c r="BP474" i="2"/>
  <c r="CB474" i="2"/>
  <c r="BO474" i="2"/>
  <c r="BM474" i="2"/>
  <c r="BY474" i="2"/>
  <c r="CC1277" i="2"/>
  <c r="CB1277" i="2"/>
  <c r="BM1277" i="2"/>
  <c r="BO1277" i="2"/>
  <c r="BV1277" i="2"/>
  <c r="BY1277" i="2"/>
  <c r="CA1277" i="2"/>
  <c r="BR1277" i="2"/>
  <c r="CD1277" i="2"/>
  <c r="BU1277" i="2"/>
  <c r="BW1277" i="2"/>
  <c r="BT1277" i="2"/>
  <c r="BN1277" i="2"/>
  <c r="BZ1277" i="2"/>
  <c r="BQ1277" i="2"/>
  <c r="BS1277" i="2"/>
  <c r="BL1277" i="2"/>
  <c r="BO1289" i="2"/>
  <c r="CA1289" i="2"/>
  <c r="BR1289" i="2"/>
  <c r="CD1289" i="2"/>
  <c r="BW1289" i="2"/>
  <c r="BU1289" i="2"/>
  <c r="BN1289" i="2"/>
  <c r="BQ1289" i="2"/>
  <c r="BZ1289" i="2"/>
  <c r="CC1289" i="2"/>
  <c r="BS1289" i="2"/>
  <c r="BL1289" i="2"/>
  <c r="BP1289" i="2"/>
  <c r="CE1289" i="2"/>
  <c r="BX1289" i="2"/>
  <c r="CB1289" i="2"/>
  <c r="BT1289" i="2"/>
  <c r="BM852" i="2"/>
  <c r="BW852" i="2"/>
  <c r="BN852" i="2"/>
  <c r="BZ852" i="2"/>
  <c r="BX852" i="2"/>
  <c r="BS852" i="2"/>
  <c r="BU852" i="2"/>
  <c r="BQ852" i="2"/>
  <c r="CC852" i="2"/>
  <c r="BP852" i="2"/>
  <c r="CB852" i="2"/>
  <c r="BO852" i="2"/>
  <c r="BL852" i="2"/>
  <c r="CD852" i="2"/>
  <c r="BY852" i="2"/>
  <c r="BR852" i="2"/>
  <c r="CE852" i="2"/>
  <c r="CA852" i="2"/>
  <c r="BT852" i="2"/>
  <c r="BV852" i="2"/>
  <c r="CC1126" i="2"/>
  <c r="BW1126" i="2"/>
  <c r="BS1126" i="2"/>
  <c r="CE1126" i="2"/>
  <c r="BR1126" i="2"/>
  <c r="BV1126" i="2"/>
  <c r="BT1126" i="2"/>
  <c r="BQ1126" i="2"/>
  <c r="BY1126" i="2"/>
  <c r="BN1126" i="2"/>
  <c r="BZ1126" i="2"/>
  <c r="BP1126" i="2"/>
  <c r="CB1126" i="2"/>
  <c r="BU1126" i="2"/>
  <c r="BX1126" i="2"/>
  <c r="BM1126" i="2"/>
  <c r="CA1126" i="2"/>
  <c r="BZ1264" i="2"/>
  <c r="BQ1264" i="2"/>
  <c r="BY1264" i="2"/>
  <c r="BL1264" i="2"/>
  <c r="BS1264" i="2"/>
  <c r="BV1264" i="2"/>
  <c r="BX1264" i="2"/>
  <c r="CE1264" i="2"/>
  <c r="CC1264" i="2"/>
  <c r="BW1264" i="2"/>
  <c r="BO1264" i="2"/>
  <c r="BR1264" i="2"/>
  <c r="BT1264" i="2"/>
  <c r="CA1264" i="2"/>
  <c r="CD1264" i="2"/>
  <c r="BN1264" i="2"/>
  <c r="BP1264" i="2"/>
  <c r="BU1264" i="2"/>
  <c r="BW1267" i="2"/>
  <c r="BN1267" i="2"/>
  <c r="BZ1267" i="2"/>
  <c r="CA1267" i="2"/>
  <c r="CC1267" i="2"/>
  <c r="BM1267" i="2"/>
  <c r="BR1267" i="2"/>
  <c r="BY1267" i="2"/>
  <c r="CD1267" i="2"/>
  <c r="BV1267" i="2"/>
  <c r="BP1267" i="2"/>
  <c r="BS1267" i="2"/>
  <c r="BU1267" i="2"/>
  <c r="CB1267" i="2"/>
  <c r="CE1267" i="2"/>
  <c r="BX1267" i="2"/>
  <c r="BQ1014" i="2"/>
  <c r="BT1014" i="2"/>
  <c r="BV1014" i="2"/>
  <c r="CC1014" i="2"/>
  <c r="BR1014" i="2"/>
  <c r="CD1014" i="2"/>
  <c r="BS1014" i="2"/>
  <c r="BU1014" i="2"/>
  <c r="BL1014" i="2"/>
  <c r="BW1014" i="2"/>
  <c r="BN1014" i="2"/>
  <c r="BZ1014" i="2"/>
  <c r="BM1014" i="2"/>
  <c r="BY1014" i="2"/>
  <c r="CE1014" i="2"/>
  <c r="BO1014" i="2"/>
  <c r="BX1014" i="2"/>
  <c r="CB1014" i="2"/>
  <c r="BQ1201" i="2"/>
  <c r="CC1201" i="2"/>
  <c r="BN1201" i="2"/>
  <c r="BZ1201" i="2"/>
  <c r="CD1201" i="2"/>
  <c r="BW1201" i="2"/>
  <c r="BT1201" i="2"/>
  <c r="BP1201" i="2"/>
  <c r="BU1201" i="2"/>
  <c r="BO1201" i="2"/>
  <c r="CB1201" i="2"/>
  <c r="BL1201" i="2"/>
  <c r="BM1201" i="2"/>
  <c r="CA1201" i="2"/>
  <c r="BX1201" i="2"/>
  <c r="BY1201" i="2"/>
  <c r="BS1201" i="2"/>
  <c r="CE1201" i="2"/>
  <c r="BR1201" i="2"/>
  <c r="CD1117" i="2"/>
  <c r="BP1117" i="2"/>
  <c r="CB1117" i="2"/>
  <c r="BO1117" i="2"/>
  <c r="BQ1117" i="2"/>
  <c r="CA1117" i="2"/>
  <c r="CE1117" i="2"/>
  <c r="BU1117" i="2"/>
  <c r="CC1117" i="2"/>
  <c r="BN1117" i="2"/>
  <c r="BZ1117" i="2"/>
  <c r="BR1117" i="2"/>
  <c r="BY1117" i="2"/>
  <c r="BT1117" i="2"/>
  <c r="BW1117" i="2"/>
  <c r="BS1117" i="2"/>
  <c r="BL1117" i="2"/>
  <c r="BX1117" i="2"/>
  <c r="BV1117" i="2"/>
  <c r="BM1117" i="2"/>
  <c r="BN1248" i="2"/>
  <c r="BZ1248" i="2"/>
  <c r="BW1248" i="2"/>
  <c r="CC1248" i="2"/>
  <c r="BL1248" i="2"/>
  <c r="BQ1248" i="2"/>
  <c r="BX1248" i="2"/>
  <c r="BT1248" i="2"/>
  <c r="BR1248" i="2"/>
  <c r="CD1248" i="2"/>
  <c r="BO1248" i="2"/>
  <c r="BU1248" i="2"/>
  <c r="CA1248" i="2"/>
  <c r="BP1248" i="2"/>
  <c r="BM1248" i="2"/>
  <c r="CB1248" i="2"/>
  <c r="BY1248" i="2"/>
  <c r="BS1248" i="2"/>
  <c r="BV1248" i="2"/>
  <c r="BZ857" i="2"/>
  <c r="BN857" i="2"/>
  <c r="CC857" i="2"/>
  <c r="BT857" i="2"/>
  <c r="BO857" i="2"/>
  <c r="BL857" i="2"/>
  <c r="BV857" i="2"/>
  <c r="BX857" i="2"/>
  <c r="BP857" i="2"/>
  <c r="BQ857" i="2"/>
  <c r="CB857" i="2"/>
  <c r="BS857" i="2"/>
  <c r="CE857" i="2"/>
  <c r="CA857" i="2"/>
  <c r="BR857" i="2"/>
  <c r="CD857" i="2"/>
  <c r="BU857" i="2"/>
  <c r="BM857" i="2"/>
  <c r="BW857" i="2"/>
  <c r="BY857" i="2"/>
  <c r="BQ526" i="2"/>
  <c r="BR526" i="2"/>
  <c r="CD526" i="2"/>
  <c r="CC526" i="2"/>
  <c r="BT526" i="2"/>
  <c r="BN526" i="2"/>
  <c r="BU526" i="2"/>
  <c r="BS526" i="2"/>
  <c r="BW526" i="2"/>
  <c r="CE526" i="2"/>
  <c r="BM526" i="2"/>
  <c r="BV526" i="2"/>
  <c r="BX526" i="2"/>
  <c r="BO526" i="2"/>
  <c r="BZ526" i="2"/>
  <c r="BY526" i="2"/>
  <c r="BL526" i="2"/>
  <c r="CA526" i="2"/>
  <c r="BP526" i="2"/>
  <c r="CC506" i="2"/>
  <c r="BR506" i="2"/>
  <c r="CD506" i="2"/>
  <c r="BQ506" i="2"/>
  <c r="BU506" i="2"/>
  <c r="BX506" i="2"/>
  <c r="BW506" i="2"/>
  <c r="BS506" i="2"/>
  <c r="CE506" i="2"/>
  <c r="BM506" i="2"/>
  <c r="BT506" i="2"/>
  <c r="BL506" i="2"/>
  <c r="BO506" i="2"/>
  <c r="BY506" i="2"/>
  <c r="CA506" i="2"/>
  <c r="BN506" i="2"/>
  <c r="BZ506" i="2"/>
  <c r="CB506" i="2"/>
  <c r="BV506" i="2"/>
  <c r="BP506" i="2"/>
  <c r="BN608" i="2"/>
  <c r="BW608" i="2"/>
  <c r="BZ608" i="2"/>
  <c r="CD608" i="2"/>
  <c r="BU608" i="2"/>
  <c r="BO608" i="2"/>
  <c r="BM608" i="2"/>
  <c r="CA608" i="2"/>
  <c r="BP608" i="2"/>
  <c r="BY608" i="2"/>
  <c r="CB608" i="2"/>
  <c r="BL608" i="2"/>
  <c r="BX608" i="2"/>
  <c r="CC608" i="2"/>
  <c r="BR608" i="2"/>
  <c r="BS608" i="2"/>
  <c r="CE608" i="2"/>
  <c r="BQ608" i="2"/>
  <c r="BV608" i="2"/>
  <c r="BT608" i="2"/>
  <c r="BT295" i="2"/>
  <c r="BX295" i="2"/>
  <c r="BR295" i="2"/>
  <c r="CD295" i="2"/>
  <c r="BN295" i="2"/>
  <c r="BZ295" i="2"/>
  <c r="BU295" i="2"/>
  <c r="BV295" i="2"/>
  <c r="BP295" i="2"/>
  <c r="CB295" i="2"/>
  <c r="BS295" i="2"/>
  <c r="BL295" i="2"/>
  <c r="CA295" i="2"/>
  <c r="CE295" i="2"/>
  <c r="BO295" i="2"/>
  <c r="BW295" i="2"/>
  <c r="BM295" i="2"/>
  <c r="BY295" i="2"/>
  <c r="BQ295" i="2"/>
  <c r="CC295" i="2"/>
  <c r="BQ450" i="2"/>
  <c r="BS450" i="2"/>
  <c r="BR450" i="2"/>
  <c r="CC450" i="2"/>
  <c r="CD450" i="2"/>
  <c r="BT450" i="2"/>
  <c r="BW450" i="2"/>
  <c r="BO450" i="2"/>
  <c r="BL450" i="2"/>
  <c r="CA450" i="2"/>
  <c r="BX450" i="2"/>
  <c r="BV450" i="2"/>
  <c r="BU450" i="2"/>
  <c r="BP450" i="2"/>
  <c r="BN450" i="2"/>
  <c r="CB450" i="2"/>
  <c r="BZ450" i="2"/>
  <c r="BM450" i="2"/>
  <c r="BY450" i="2"/>
  <c r="CE450" i="2"/>
  <c r="BQ280" i="2"/>
  <c r="BW280" i="2"/>
  <c r="BX280" i="2"/>
  <c r="BM280" i="2"/>
  <c r="CC280" i="2"/>
  <c r="BY280" i="2"/>
  <c r="BN280" i="2"/>
  <c r="BZ280" i="2"/>
  <c r="BL280" i="2"/>
  <c r="BU280" i="2"/>
  <c r="BT280" i="2"/>
  <c r="BO280" i="2"/>
  <c r="BR280" i="2"/>
  <c r="CE280" i="2"/>
  <c r="CD280" i="2"/>
  <c r="BV280" i="2"/>
  <c r="CA280" i="2"/>
  <c r="BP280" i="2"/>
  <c r="CB280" i="2"/>
  <c r="BS280" i="2"/>
  <c r="BT494" i="2"/>
  <c r="BS494" i="2"/>
  <c r="CE494" i="2"/>
  <c r="CC494" i="2"/>
  <c r="BR494" i="2"/>
  <c r="CD494" i="2"/>
  <c r="BQ494" i="2"/>
  <c r="BO494" i="2"/>
  <c r="BL494" i="2"/>
  <c r="BU494" i="2"/>
  <c r="BX494" i="2"/>
  <c r="BZ494" i="2"/>
  <c r="BW494" i="2"/>
  <c r="BV494" i="2"/>
  <c r="BY494" i="2"/>
  <c r="BP494" i="2"/>
  <c r="CB494" i="2"/>
  <c r="BN494" i="2"/>
  <c r="CA494" i="2"/>
  <c r="BM494" i="2"/>
  <c r="BQ350" i="2"/>
  <c r="CD350" i="2"/>
  <c r="BT350" i="2"/>
  <c r="BS350" i="2"/>
  <c r="BU350" i="2"/>
  <c r="BW350" i="2"/>
  <c r="BR350" i="2"/>
  <c r="CE350" i="2"/>
  <c r="CC350" i="2"/>
  <c r="BZ350" i="2"/>
  <c r="BO350" i="2"/>
  <c r="BP350" i="2"/>
  <c r="CA350" i="2"/>
  <c r="CB350" i="2"/>
  <c r="BM350" i="2"/>
  <c r="BY350" i="2"/>
  <c r="BV350" i="2"/>
  <c r="BL350" i="2"/>
  <c r="BN350" i="2"/>
  <c r="BX350" i="2"/>
  <c r="BZ175" i="2"/>
  <c r="BR175" i="2"/>
  <c r="BV175" i="2"/>
  <c r="CA175" i="2"/>
  <c r="BM175" i="2"/>
  <c r="BN175" i="2"/>
  <c r="BY175" i="2"/>
  <c r="BU175" i="2"/>
  <c r="CC175" i="2"/>
  <c r="CD175" i="2"/>
  <c r="CE175" i="2"/>
  <c r="BP175" i="2"/>
  <c r="BL175" i="2"/>
  <c r="BO175" i="2"/>
  <c r="CB175" i="2"/>
  <c r="BX175" i="2"/>
  <c r="BW175" i="2"/>
  <c r="BQ175" i="2"/>
  <c r="BS175" i="2"/>
  <c r="BT175" i="2"/>
  <c r="BT210" i="2"/>
  <c r="BU210" i="2"/>
  <c r="BO210" i="2"/>
  <c r="BQ210" i="2"/>
  <c r="CC210" i="2"/>
  <c r="CD210" i="2"/>
  <c r="BR210" i="2"/>
  <c r="BS210" i="2"/>
  <c r="BW210" i="2"/>
  <c r="CE210" i="2"/>
  <c r="BL210" i="2"/>
  <c r="BN210" i="2"/>
  <c r="BV210" i="2"/>
  <c r="BZ210" i="2"/>
  <c r="BP210" i="2"/>
  <c r="CA210" i="2"/>
  <c r="CB210" i="2"/>
  <c r="BX210" i="2"/>
  <c r="BM210" i="2"/>
  <c r="BY210" i="2"/>
  <c r="CC254" i="2"/>
  <c r="BR254" i="2"/>
  <c r="BQ254" i="2"/>
  <c r="BS254" i="2"/>
  <c r="CD254" i="2"/>
  <c r="CE254" i="2"/>
  <c r="BT254" i="2"/>
  <c r="BW254" i="2"/>
  <c r="BU254" i="2"/>
  <c r="BV254" i="2"/>
  <c r="BM254" i="2"/>
  <c r="BY254" i="2"/>
  <c r="BL254" i="2"/>
  <c r="BO254" i="2"/>
  <c r="BX254" i="2"/>
  <c r="CA254" i="2"/>
  <c r="BN254" i="2"/>
  <c r="BZ254" i="2"/>
  <c r="BP254" i="2"/>
  <c r="CB254" i="2"/>
  <c r="BO211" i="2"/>
  <c r="BL211" i="2"/>
  <c r="BT211" i="2"/>
  <c r="BU211" i="2"/>
  <c r="BX211" i="2"/>
  <c r="BW211" i="2"/>
  <c r="BR211" i="2"/>
  <c r="BN211" i="2"/>
  <c r="BV211" i="2"/>
  <c r="BZ211" i="2"/>
  <c r="CA211" i="2"/>
  <c r="BM211" i="2"/>
  <c r="BQ211" i="2"/>
  <c r="BY211" i="2"/>
  <c r="CD211" i="2"/>
  <c r="CC211" i="2"/>
  <c r="BS211" i="2"/>
  <c r="CE211" i="2"/>
  <c r="CB211" i="2"/>
  <c r="BP211" i="2"/>
  <c r="BY428" i="2"/>
  <c r="BQ428" i="2"/>
  <c r="CC428" i="2"/>
  <c r="BO428" i="2"/>
  <c r="BL428" i="2"/>
  <c r="CA428" i="2"/>
  <c r="BX428" i="2"/>
  <c r="BN428" i="2"/>
  <c r="BZ428" i="2"/>
  <c r="BW428" i="2"/>
  <c r="BR428" i="2"/>
  <c r="CD428" i="2"/>
  <c r="BP428" i="2"/>
  <c r="CB428" i="2"/>
  <c r="BS428" i="2"/>
  <c r="CE428" i="2"/>
  <c r="BU428" i="2"/>
  <c r="BV428" i="2"/>
  <c r="BT428" i="2"/>
  <c r="BM428" i="2"/>
  <c r="BN277" i="2"/>
  <c r="BZ277" i="2"/>
  <c r="CA277" i="2"/>
  <c r="BR277" i="2"/>
  <c r="BS277" i="2"/>
  <c r="CD277" i="2"/>
  <c r="CE277" i="2"/>
  <c r="CC277" i="2"/>
  <c r="BO277" i="2"/>
  <c r="BP277" i="2"/>
  <c r="CB277" i="2"/>
  <c r="BL277" i="2"/>
  <c r="BW277" i="2"/>
  <c r="BV277" i="2"/>
  <c r="BX277" i="2"/>
  <c r="BU277" i="2"/>
  <c r="BT277" i="2"/>
  <c r="BQ277" i="2"/>
  <c r="BM277" i="2"/>
  <c r="BY277" i="2"/>
  <c r="BM448" i="2"/>
  <c r="BY448" i="2"/>
  <c r="BL448" i="2"/>
  <c r="BX448" i="2"/>
  <c r="BN448" i="2"/>
  <c r="BO448" i="2"/>
  <c r="BZ448" i="2"/>
  <c r="BW448" i="2"/>
  <c r="BU448" i="2"/>
  <c r="BR448" i="2"/>
  <c r="CD448" i="2"/>
  <c r="BP448" i="2"/>
  <c r="CB448" i="2"/>
  <c r="CA448" i="2"/>
  <c r="BT448" i="2"/>
  <c r="BS448" i="2"/>
  <c r="CE448" i="2"/>
  <c r="BQ448" i="2"/>
  <c r="CC448" i="2"/>
  <c r="BV448" i="2"/>
  <c r="BP144" i="2"/>
  <c r="CB144" i="2"/>
  <c r="CA144" i="2"/>
  <c r="BL144" i="2"/>
  <c r="BZ144" i="2"/>
  <c r="BQ144" i="2"/>
  <c r="BN144" i="2"/>
  <c r="BM144" i="2"/>
  <c r="BX144" i="2"/>
  <c r="CD144" i="2"/>
  <c r="BY144" i="2"/>
  <c r="BW144" i="2"/>
  <c r="BR144" i="2"/>
  <c r="BU144" i="2"/>
  <c r="BT144" i="2"/>
  <c r="BO144" i="2"/>
  <c r="BS144" i="2"/>
  <c r="CC144" i="2"/>
  <c r="BV144" i="2"/>
  <c r="CE144" i="2"/>
  <c r="BS1583" i="2"/>
  <c r="BV1576" i="2"/>
  <c r="BM1553" i="2"/>
  <c r="BM1545" i="2"/>
  <c r="BV1536" i="2"/>
  <c r="BX1581" i="2"/>
  <c r="CD1575" i="2"/>
  <c r="BU1568" i="2"/>
  <c r="BX1561" i="2"/>
  <c r="BL1561" i="2"/>
  <c r="BO1561" i="2"/>
  <c r="BX1553" i="2"/>
  <c r="BR1547" i="2"/>
  <c r="BT1541" i="2"/>
  <c r="BR1541" i="2"/>
  <c r="CD1541" i="2"/>
  <c r="BO1541" i="2"/>
  <c r="BO1534" i="2"/>
  <c r="BP1534" i="2"/>
  <c r="CB1534" i="2"/>
  <c r="BU1534" i="2"/>
  <c r="CC1534" i="2"/>
  <c r="BR1534" i="2"/>
  <c r="CD1534" i="2"/>
  <c r="BM1534" i="2"/>
  <c r="CD1519" i="2"/>
  <c r="BX1513" i="2"/>
  <c r="CD1507" i="2"/>
  <c r="CA1494" i="2"/>
  <c r="BW1581" i="2"/>
  <c r="BQ1563" i="2"/>
  <c r="CB1583" i="2"/>
  <c r="BP1575" i="2"/>
  <c r="BX1586" i="2"/>
  <c r="BX1578" i="2"/>
  <c r="CA1563" i="2"/>
  <c r="BU1557" i="2"/>
  <c r="BS1550" i="2"/>
  <c r="BW1550" i="2"/>
  <c r="CE1550" i="2"/>
  <c r="BN1583" i="2"/>
  <c r="BN1563" i="2"/>
  <c r="CB1580" i="2"/>
  <c r="CB1564" i="2"/>
  <c r="CA1580" i="2"/>
  <c r="CD1565" i="2"/>
  <c r="CD1557" i="2"/>
  <c r="BL1551" i="2"/>
  <c r="BQ1582" i="2"/>
  <c r="BT1575" i="2"/>
  <c r="BN1565" i="2"/>
  <c r="BT1555" i="2"/>
  <c r="BQ1546" i="2"/>
  <c r="CC1538" i="2"/>
  <c r="BT1531" i="2"/>
  <c r="BR1521" i="2"/>
  <c r="CD1521" i="2"/>
  <c r="BU1521" i="2"/>
  <c r="BM1521" i="2"/>
  <c r="BO1521" i="2"/>
  <c r="BY1521" i="2"/>
  <c r="CA1521" i="2"/>
  <c r="BN1513" i="2"/>
  <c r="BW1504" i="2"/>
  <c r="BQ1571" i="2"/>
  <c r="BM1556" i="2"/>
  <c r="BY1556" i="2"/>
  <c r="BW1549" i="2"/>
  <c r="BQ1543" i="2"/>
  <c r="BW1529" i="2"/>
  <c r="BN1522" i="2"/>
  <c r="AO1509" i="2"/>
  <c r="BM1496" i="2"/>
  <c r="BY1496" i="2"/>
  <c r="BN1496" i="2"/>
  <c r="BR1496" i="2"/>
  <c r="BZ1496" i="2"/>
  <c r="BO1496" i="2"/>
  <c r="BQ1496" i="2"/>
  <c r="CD1496" i="2"/>
  <c r="BL1496" i="2"/>
  <c r="CA1496" i="2"/>
  <c r="CC1496" i="2"/>
  <c r="BW1489" i="2"/>
  <c r="BZ1482" i="2"/>
  <c r="AO1469" i="2"/>
  <c r="AO1461" i="2"/>
  <c r="BN1450" i="2"/>
  <c r="BW1405" i="2"/>
  <c r="AO1385" i="2"/>
  <c r="BM1582" i="2"/>
  <c r="BP1551" i="2"/>
  <c r="BL1542" i="2"/>
  <c r="BS1542" i="2"/>
  <c r="CE1542" i="2"/>
  <c r="BU1542" i="2"/>
  <c r="BP1530" i="2"/>
  <c r="BT1530" i="2"/>
  <c r="BQ1530" i="2"/>
  <c r="CC1530" i="2"/>
  <c r="BW1530" i="2"/>
  <c r="BS1530" i="2"/>
  <c r="CE1530" i="2"/>
  <c r="BV1521" i="2"/>
  <c r="BV1509" i="2"/>
  <c r="BV1489" i="2"/>
  <c r="BS1480" i="2"/>
  <c r="BY1462" i="2"/>
  <c r="BV1453" i="2"/>
  <c r="BU1533" i="2"/>
  <c r="CA1523" i="2"/>
  <c r="BU1514" i="2"/>
  <c r="BL1514" i="2"/>
  <c r="BX1514" i="2"/>
  <c r="BP1514" i="2"/>
  <c r="BR1514" i="2"/>
  <c r="CB1514" i="2"/>
  <c r="CD1514" i="2"/>
  <c r="BM1514" i="2"/>
  <c r="BR1504" i="2"/>
  <c r="BW1542" i="2"/>
  <c r="BN1519" i="2"/>
  <c r="BQ1508" i="2"/>
  <c r="BW1498" i="2"/>
  <c r="CB1532" i="2"/>
  <c r="BY1507" i="2"/>
  <c r="BP1496" i="2"/>
  <c r="BZ1487" i="2"/>
  <c r="BU1487" i="2"/>
  <c r="BS1487" i="2"/>
  <c r="BY1459" i="2"/>
  <c r="BO1544" i="2"/>
  <c r="BR1533" i="2"/>
  <c r="BO1524" i="2"/>
  <c r="BR1513" i="2"/>
  <c r="BO1504" i="2"/>
  <c r="CA1492" i="2"/>
  <c r="BO1484" i="2"/>
  <c r="BU1474" i="2"/>
  <c r="BU1466" i="2"/>
  <c r="AO1575" i="2"/>
  <c r="CC1561" i="2"/>
  <c r="BT1550" i="2"/>
  <c r="CC1505" i="2"/>
  <c r="BZ1492" i="2"/>
  <c r="CB1585" i="2"/>
  <c r="CB1573" i="2"/>
  <c r="BP1561" i="2"/>
  <c r="CE1538" i="2"/>
  <c r="CE1526" i="2"/>
  <c r="CB1505" i="2"/>
  <c r="BP1493" i="2"/>
  <c r="BP1481" i="2"/>
  <c r="CD1574" i="2"/>
  <c r="CD1562" i="2"/>
  <c r="CD1550" i="2"/>
  <c r="BR1542" i="2"/>
  <c r="BR1530" i="2"/>
  <c r="BR1518" i="2"/>
  <c r="BO1509" i="2"/>
  <c r="CA1497" i="2"/>
  <c r="BZ1585" i="2"/>
  <c r="BT1539" i="2"/>
  <c r="AO1488" i="2"/>
  <c r="BN1477" i="2"/>
  <c r="BV1524" i="2"/>
  <c r="BY1489" i="2"/>
  <c r="BM1477" i="2"/>
  <c r="CE1455" i="2"/>
  <c r="BM1405" i="2"/>
  <c r="CB1390" i="2"/>
  <c r="BV1384" i="2"/>
  <c r="CE1375" i="2"/>
  <c r="BV1356" i="2"/>
  <c r="BY1345" i="2"/>
  <c r="CB1330" i="2"/>
  <c r="CD1443" i="2"/>
  <c r="BX1417" i="2"/>
  <c r="BL1381" i="2"/>
  <c r="AO1433" i="2"/>
  <c r="BQ1359" i="2"/>
  <c r="BQ1327" i="2"/>
  <c r="BM1446" i="2"/>
  <c r="BP1379" i="2"/>
  <c r="BP1371" i="2"/>
  <c r="BX1478" i="2"/>
  <c r="CD1460" i="2"/>
  <c r="BR1432" i="2"/>
  <c r="BL1422" i="2"/>
  <c r="BM1422" i="2"/>
  <c r="BX1422" i="2"/>
  <c r="BY1422" i="2"/>
  <c r="BW1422" i="2"/>
  <c r="BR1422" i="2"/>
  <c r="CD1422" i="2"/>
  <c r="BO1422" i="2"/>
  <c r="BQ1422" i="2"/>
  <c r="CC1422" i="2"/>
  <c r="BT1422" i="2"/>
  <c r="AO1486" i="2"/>
  <c r="BZ1475" i="2"/>
  <c r="BY1447" i="2"/>
  <c r="BS1437" i="2"/>
  <c r="CB1396" i="2"/>
  <c r="BR1453" i="2"/>
  <c r="CE1442" i="2"/>
  <c r="BS1422" i="2"/>
  <c r="CB1393" i="2"/>
  <c r="BR1486" i="2"/>
  <c r="BO1477" i="2"/>
  <c r="CD1466" i="2"/>
  <c r="CD1458" i="2"/>
  <c r="CA1449" i="2"/>
  <c r="BT1449" i="2"/>
  <c r="BU1449" i="2"/>
  <c r="BR1449" i="2"/>
  <c r="BN1449" i="2"/>
  <c r="CD1449" i="2"/>
  <c r="CC1458" i="2"/>
  <c r="BQ1446" i="2"/>
  <c r="BW1436" i="2"/>
  <c r="BR1349" i="2"/>
  <c r="BX1349" i="2"/>
  <c r="BW1349" i="2"/>
  <c r="CD1349" i="2"/>
  <c r="BO1349" i="2"/>
  <c r="BS1349" i="2"/>
  <c r="BM1349" i="2"/>
  <c r="BQ1349" i="2"/>
  <c r="CA1349" i="2"/>
  <c r="BP1349" i="2"/>
  <c r="CE1349" i="2"/>
  <c r="BU1349" i="2"/>
  <c r="CC1349" i="2"/>
  <c r="BN1349" i="2"/>
  <c r="CB1349" i="2"/>
  <c r="BT1349" i="2"/>
  <c r="BZ1349" i="2"/>
  <c r="BV1349" i="2"/>
  <c r="BL1305" i="2"/>
  <c r="BX1277" i="2"/>
  <c r="BL1265" i="2"/>
  <c r="CD1251" i="2"/>
  <c r="BP1283" i="2"/>
  <c r="BV1249" i="2"/>
  <c r="BO1267" i="2"/>
  <c r="AO1414" i="2"/>
  <c r="AO1386" i="2"/>
  <c r="BZ1351" i="2"/>
  <c r="BZ1331" i="2"/>
  <c r="BY1271" i="2"/>
  <c r="BT1442" i="2"/>
  <c r="CC1417" i="2"/>
  <c r="BZ1360" i="2"/>
  <c r="BV1311" i="2"/>
  <c r="CB1249" i="2"/>
  <c r="AO1292" i="2"/>
  <c r="BP946" i="2"/>
  <c r="BY845" i="2"/>
  <c r="BN1006" i="2"/>
  <c r="BS1016" i="2"/>
  <c r="CD1132" i="2"/>
  <c r="CD1024" i="2"/>
  <c r="BN1188" i="2"/>
  <c r="CD1126" i="2"/>
  <c r="BT1087" i="2"/>
  <c r="CA1204" i="2"/>
  <c r="BZ1204" i="2"/>
  <c r="BW1204" i="2"/>
  <c r="BN1204" i="2"/>
  <c r="BP1204" i="2"/>
  <c r="CB1204" i="2"/>
  <c r="BS1204" i="2"/>
  <c r="BO1204" i="2"/>
  <c r="CE1204" i="2"/>
  <c r="BQ1204" i="2"/>
  <c r="CC1204" i="2"/>
  <c r="BT1204" i="2"/>
  <c r="BL1204" i="2"/>
  <c r="BM1204" i="2"/>
  <c r="BR1204" i="2"/>
  <c r="BX1204" i="2"/>
  <c r="BY1204" i="2"/>
  <c r="CD1204" i="2"/>
  <c r="BL1256" i="2"/>
  <c r="BN1256" i="2"/>
  <c r="BW1256" i="2"/>
  <c r="BS1256" i="2"/>
  <c r="BV1256" i="2"/>
  <c r="BX1256" i="2"/>
  <c r="CE1256" i="2"/>
  <c r="BZ1256" i="2"/>
  <c r="BT1256" i="2"/>
  <c r="BR1256" i="2"/>
  <c r="BO1256" i="2"/>
  <c r="CD1256" i="2"/>
  <c r="CA1256" i="2"/>
  <c r="BU1256" i="2"/>
  <c r="BQ1256" i="2"/>
  <c r="CC1256" i="2"/>
  <c r="BP1256" i="2"/>
  <c r="BM1256" i="2"/>
  <c r="BT1222" i="2"/>
  <c r="BQ1222" i="2"/>
  <c r="CC1222" i="2"/>
  <c r="BW1222" i="2"/>
  <c r="BY1222" i="2"/>
  <c r="BN1222" i="2"/>
  <c r="BR1222" i="2"/>
  <c r="BZ1222" i="2"/>
  <c r="CD1222" i="2"/>
  <c r="BS1222" i="2"/>
  <c r="CE1222" i="2"/>
  <c r="BL1222" i="2"/>
  <c r="BX1222" i="2"/>
  <c r="BP1222" i="2"/>
  <c r="CB1222" i="2"/>
  <c r="BO1222" i="2"/>
  <c r="CA1222" i="2"/>
  <c r="BV1222" i="2"/>
  <c r="CC658" i="2"/>
  <c r="BQ658" i="2"/>
  <c r="BT658" i="2"/>
  <c r="CD658" i="2"/>
  <c r="BW658" i="2"/>
  <c r="BR658" i="2"/>
  <c r="CE658" i="2"/>
  <c r="BO658" i="2"/>
  <c r="BY658" i="2"/>
  <c r="BP658" i="2"/>
  <c r="CA658" i="2"/>
  <c r="BN658" i="2"/>
  <c r="CB658" i="2"/>
  <c r="BZ658" i="2"/>
  <c r="BL658" i="2"/>
  <c r="BU658" i="2"/>
  <c r="BX658" i="2"/>
  <c r="BV658" i="2"/>
  <c r="BS658" i="2"/>
  <c r="BM658" i="2"/>
  <c r="BR132" i="2"/>
  <c r="CA132" i="2"/>
  <c r="BZ132" i="2"/>
  <c r="BN132" i="2"/>
  <c r="BX132" i="2"/>
  <c r="CB132" i="2"/>
  <c r="BM132" i="2"/>
  <c r="BW132" i="2"/>
  <c r="BY132" i="2"/>
  <c r="BL132" i="2"/>
  <c r="BQ132" i="2"/>
  <c r="BP132" i="2"/>
  <c r="BO132" i="2"/>
  <c r="BU132" i="2"/>
  <c r="BT132" i="2"/>
  <c r="CC132" i="2"/>
  <c r="CE132" i="2"/>
  <c r="BS132" i="2"/>
  <c r="CD132" i="2"/>
  <c r="BV132" i="2"/>
  <c r="BO120" i="2"/>
  <c r="BZ120" i="2"/>
  <c r="CC120" i="2"/>
  <c r="BX120" i="2"/>
  <c r="CA120" i="2"/>
  <c r="BM120" i="2"/>
  <c r="BQ120" i="2"/>
  <c r="BY120" i="2"/>
  <c r="BW120" i="2"/>
  <c r="BV120" i="2"/>
  <c r="BU120" i="2"/>
  <c r="CE120" i="2"/>
  <c r="BL120" i="2"/>
  <c r="BN120" i="2"/>
  <c r="BS120" i="2"/>
  <c r="CB120" i="2"/>
  <c r="BT120" i="2"/>
  <c r="BR120" i="2"/>
  <c r="CD120" i="2"/>
  <c r="BP120" i="2"/>
  <c r="CC386" i="2"/>
  <c r="BR386" i="2"/>
  <c r="CD386" i="2"/>
  <c r="BV386" i="2"/>
  <c r="BW386" i="2"/>
  <c r="BQ386" i="2"/>
  <c r="BL386" i="2"/>
  <c r="BY386" i="2"/>
  <c r="BX386" i="2"/>
  <c r="BT386" i="2"/>
  <c r="BO386" i="2"/>
  <c r="BN386" i="2"/>
  <c r="BU386" i="2"/>
  <c r="CA386" i="2"/>
  <c r="BS386" i="2"/>
  <c r="CE386" i="2"/>
  <c r="BP386" i="2"/>
  <c r="CB386" i="2"/>
  <c r="BM386" i="2"/>
  <c r="BZ386" i="2"/>
  <c r="BV993" i="2"/>
  <c r="BW378" i="2"/>
  <c r="BR378" i="2"/>
  <c r="CC378" i="2"/>
  <c r="CD378" i="2"/>
  <c r="BO378" i="2"/>
  <c r="BN378" i="2"/>
  <c r="BT378" i="2"/>
  <c r="BZ378" i="2"/>
  <c r="BP378" i="2"/>
  <c r="BU378" i="2"/>
  <c r="BV378" i="2"/>
  <c r="BQ378" i="2"/>
  <c r="BM378" i="2"/>
  <c r="BX378" i="2"/>
  <c r="BL378" i="2"/>
  <c r="CA378" i="2"/>
  <c r="CB378" i="2"/>
  <c r="BS378" i="2"/>
  <c r="CE378" i="2"/>
  <c r="BY378" i="2"/>
  <c r="BS422" i="2"/>
  <c r="BR422" i="2"/>
  <c r="CE422" i="2"/>
  <c r="BW422" i="2"/>
  <c r="BU422" i="2"/>
  <c r="BQ422" i="2"/>
  <c r="CC422" i="2"/>
  <c r="BT422" i="2"/>
  <c r="CA422" i="2"/>
  <c r="BL422" i="2"/>
  <c r="BX422" i="2"/>
  <c r="BV422" i="2"/>
  <c r="BM422" i="2"/>
  <c r="BY422" i="2"/>
  <c r="CD422" i="2"/>
  <c r="BN422" i="2"/>
  <c r="BZ422" i="2"/>
  <c r="BP422" i="2"/>
  <c r="BO422" i="2"/>
  <c r="CB422" i="2"/>
  <c r="BW268" i="2"/>
  <c r="CA268" i="2"/>
  <c r="BU268" i="2"/>
  <c r="BQ268" i="2"/>
  <c r="BN268" i="2"/>
  <c r="CC268" i="2"/>
  <c r="BM268" i="2"/>
  <c r="BY268" i="2"/>
  <c r="BX268" i="2"/>
  <c r="BL268" i="2"/>
  <c r="BZ268" i="2"/>
  <c r="BS268" i="2"/>
  <c r="BO268" i="2"/>
  <c r="BR268" i="2"/>
  <c r="CE268" i="2"/>
  <c r="CD268" i="2"/>
  <c r="BP268" i="2"/>
  <c r="CB268" i="2"/>
  <c r="BT268" i="2"/>
  <c r="BV268" i="2"/>
  <c r="BW1247" i="2"/>
  <c r="BT1247" i="2"/>
  <c r="BN1247" i="2"/>
  <c r="BZ1247" i="2"/>
  <c r="BO1247" i="2"/>
  <c r="CC1247" i="2"/>
  <c r="CA1247" i="2"/>
  <c r="BL1247" i="2"/>
  <c r="BR1247" i="2"/>
  <c r="BX1247" i="2"/>
  <c r="CD1247" i="2"/>
  <c r="BM1247" i="2"/>
  <c r="BY1247" i="2"/>
  <c r="BV1247" i="2"/>
  <c r="BP1247" i="2"/>
  <c r="BS1247" i="2"/>
  <c r="CB1247" i="2"/>
  <c r="CE1247" i="2"/>
  <c r="BU1247" i="2"/>
  <c r="CB1373" i="2"/>
  <c r="BT1373" i="2"/>
  <c r="BM1373" i="2"/>
  <c r="BU1373" i="2"/>
  <c r="BY1373" i="2"/>
  <c r="BO1373" i="2"/>
  <c r="BS1373" i="2"/>
  <c r="CA1373" i="2"/>
  <c r="BN1373" i="2"/>
  <c r="CE1373" i="2"/>
  <c r="BZ1373" i="2"/>
  <c r="BR1373" i="2"/>
  <c r="CD1373" i="2"/>
  <c r="BL1373" i="2"/>
  <c r="BX1373" i="2"/>
  <c r="BQ1214" i="2"/>
  <c r="CC1214" i="2"/>
  <c r="BZ1214" i="2"/>
  <c r="BR1214" i="2"/>
  <c r="BS1214" i="2"/>
  <c r="BL1214" i="2"/>
  <c r="CD1214" i="2"/>
  <c r="CE1214" i="2"/>
  <c r="BX1214" i="2"/>
  <c r="BW1214" i="2"/>
  <c r="BP1214" i="2"/>
  <c r="CB1214" i="2"/>
  <c r="BO1214" i="2"/>
  <c r="CA1214" i="2"/>
  <c r="BV1214" i="2"/>
  <c r="BU1214" i="2"/>
  <c r="BM1214" i="2"/>
  <c r="BT1214" i="2"/>
  <c r="BS1110" i="2"/>
  <c r="CE1110" i="2"/>
  <c r="BR1110" i="2"/>
  <c r="BT1110" i="2"/>
  <c r="BQ1110" i="2"/>
  <c r="CD1110" i="2"/>
  <c r="CC1110" i="2"/>
  <c r="BX1110" i="2"/>
  <c r="BN1110" i="2"/>
  <c r="CB1110" i="2"/>
  <c r="BZ1110" i="2"/>
  <c r="BU1110" i="2"/>
  <c r="BO1110" i="2"/>
  <c r="BW1110" i="2"/>
  <c r="CA1110" i="2"/>
  <c r="BV1110" i="2"/>
  <c r="BM1110" i="2"/>
  <c r="BY1110" i="2"/>
  <c r="BL1110" i="2"/>
  <c r="BP1110" i="2"/>
  <c r="BZ1171" i="2"/>
  <c r="BL1171" i="2"/>
  <c r="BT1171" i="2"/>
  <c r="BY1171" i="2"/>
  <c r="CE1171" i="2"/>
  <c r="BU1171" i="2"/>
  <c r="BV1171" i="2"/>
  <c r="BW1171" i="2"/>
  <c r="BQ1171" i="2"/>
  <c r="BP1171" i="2"/>
  <c r="CC1171" i="2"/>
  <c r="BN1171" i="2"/>
  <c r="BO1171" i="2"/>
  <c r="CB1171" i="2"/>
  <c r="BR1171" i="2"/>
  <c r="BM1171" i="2"/>
  <c r="BS1171" i="2"/>
  <c r="BW1032" i="2"/>
  <c r="BX1032" i="2"/>
  <c r="BU1032" i="2"/>
  <c r="BM1032" i="2"/>
  <c r="BY1032" i="2"/>
  <c r="BR1032" i="2"/>
  <c r="BQ1032" i="2"/>
  <c r="CC1032" i="2"/>
  <c r="BZ1032" i="2"/>
  <c r="BL1032" i="2"/>
  <c r="BN1032" i="2"/>
  <c r="BP1032" i="2"/>
  <c r="BS1032" i="2"/>
  <c r="CB1032" i="2"/>
  <c r="CE1032" i="2"/>
  <c r="BV1032" i="2"/>
  <c r="BO1032" i="2"/>
  <c r="CD1032" i="2"/>
  <c r="CA1032" i="2"/>
  <c r="BT1032" i="2"/>
  <c r="BT1162" i="2"/>
  <c r="CD1162" i="2"/>
  <c r="BQ1162" i="2"/>
  <c r="CC1162" i="2"/>
  <c r="BW1162" i="2"/>
  <c r="BS1162" i="2"/>
  <c r="CE1162" i="2"/>
  <c r="BL1162" i="2"/>
  <c r="BN1162" i="2"/>
  <c r="BX1162" i="2"/>
  <c r="BM1162" i="2"/>
  <c r="BZ1162" i="2"/>
  <c r="BY1162" i="2"/>
  <c r="BO1162" i="2"/>
  <c r="CA1162" i="2"/>
  <c r="BP1162" i="2"/>
  <c r="BU1162" i="2"/>
  <c r="CB1162" i="2"/>
  <c r="BV1162" i="2"/>
  <c r="BR1162" i="2"/>
  <c r="CD1097" i="2"/>
  <c r="BP1097" i="2"/>
  <c r="CB1097" i="2"/>
  <c r="BQ1097" i="2"/>
  <c r="BO1097" i="2"/>
  <c r="CE1097" i="2"/>
  <c r="CC1097" i="2"/>
  <c r="BN1097" i="2"/>
  <c r="CA1097" i="2"/>
  <c r="BZ1097" i="2"/>
  <c r="BM1097" i="2"/>
  <c r="BY1097" i="2"/>
  <c r="BW1097" i="2"/>
  <c r="BT1097" i="2"/>
  <c r="BL1097" i="2"/>
  <c r="BR1097" i="2"/>
  <c r="BX1097" i="2"/>
  <c r="BS1097" i="2"/>
  <c r="BU1097" i="2"/>
  <c r="BV1097" i="2"/>
  <c r="BT895" i="2"/>
  <c r="BU895" i="2"/>
  <c r="BL895" i="2"/>
  <c r="BX895" i="2"/>
  <c r="BN895" i="2"/>
  <c r="BZ895" i="2"/>
  <c r="BW895" i="2"/>
  <c r="BV895" i="2"/>
  <c r="BP895" i="2"/>
  <c r="BO895" i="2"/>
  <c r="CA895" i="2"/>
  <c r="BY895" i="2"/>
  <c r="BQ895" i="2"/>
  <c r="CB895" i="2"/>
  <c r="CC895" i="2"/>
  <c r="BS895" i="2"/>
  <c r="CE895" i="2"/>
  <c r="BM895" i="2"/>
  <c r="CD895" i="2"/>
  <c r="BQ1030" i="2"/>
  <c r="CC1030" i="2"/>
  <c r="BS1030" i="2"/>
  <c r="CE1030" i="2"/>
  <c r="BL1030" i="2"/>
  <c r="BX1030" i="2"/>
  <c r="BW1030" i="2"/>
  <c r="BT1030" i="2"/>
  <c r="BR1030" i="2"/>
  <c r="CD1030" i="2"/>
  <c r="BO1030" i="2"/>
  <c r="CA1030" i="2"/>
  <c r="BP1030" i="2"/>
  <c r="CB1030" i="2"/>
  <c r="BU1030" i="2"/>
  <c r="BN1030" i="2"/>
  <c r="BZ1030" i="2"/>
  <c r="BV1030" i="2"/>
  <c r="BY1030" i="2"/>
  <c r="BQ622" i="2"/>
  <c r="BT622" i="2"/>
  <c r="CC622" i="2"/>
  <c r="BX622" i="2"/>
  <c r="BW622" i="2"/>
  <c r="BO622" i="2"/>
  <c r="CA622" i="2"/>
  <c r="BV622" i="2"/>
  <c r="BS622" i="2"/>
  <c r="CE622" i="2"/>
  <c r="BR622" i="2"/>
  <c r="BU622" i="2"/>
  <c r="BL622" i="2"/>
  <c r="BM622" i="2"/>
  <c r="BY622" i="2"/>
  <c r="CD622" i="2"/>
  <c r="BP622" i="2"/>
  <c r="BZ622" i="2"/>
  <c r="BN622" i="2"/>
  <c r="CB622" i="2"/>
  <c r="CD518" i="2"/>
  <c r="CC518" i="2"/>
  <c r="BQ518" i="2"/>
  <c r="BT518" i="2"/>
  <c r="BR518" i="2"/>
  <c r="BS518" i="2"/>
  <c r="BW518" i="2"/>
  <c r="CE518" i="2"/>
  <c r="BY518" i="2"/>
  <c r="BV518" i="2"/>
  <c r="BO518" i="2"/>
  <c r="BL518" i="2"/>
  <c r="CA518" i="2"/>
  <c r="BU518" i="2"/>
  <c r="BX518" i="2"/>
  <c r="BN518" i="2"/>
  <c r="BZ518" i="2"/>
  <c r="BM518" i="2"/>
  <c r="BP518" i="2"/>
  <c r="CB518" i="2"/>
  <c r="CC666" i="2"/>
  <c r="BQ666" i="2"/>
  <c r="BS666" i="2"/>
  <c r="CA666" i="2"/>
  <c r="BR666" i="2"/>
  <c r="CE666" i="2"/>
  <c r="CD666" i="2"/>
  <c r="BO666" i="2"/>
  <c r="BM666" i="2"/>
  <c r="BT666" i="2"/>
  <c r="BU666" i="2"/>
  <c r="BY666" i="2"/>
  <c r="BP666" i="2"/>
  <c r="BN666" i="2"/>
  <c r="CB666" i="2"/>
  <c r="BL666" i="2"/>
  <c r="BZ666" i="2"/>
  <c r="BV666" i="2"/>
  <c r="BX666" i="2"/>
  <c r="BW666" i="2"/>
  <c r="BV290" i="2"/>
  <c r="CC290" i="2"/>
  <c r="BT290" i="2"/>
  <c r="BU290" i="2"/>
  <c r="BS290" i="2"/>
  <c r="CD290" i="2"/>
  <c r="CE290" i="2"/>
  <c r="BR290" i="2"/>
  <c r="BQ290" i="2"/>
  <c r="BO290" i="2"/>
  <c r="BW290" i="2"/>
  <c r="BL290" i="2"/>
  <c r="CA290" i="2"/>
  <c r="BX290" i="2"/>
  <c r="BM290" i="2"/>
  <c r="BY290" i="2"/>
  <c r="BZ290" i="2"/>
  <c r="BP290" i="2"/>
  <c r="CB290" i="2"/>
  <c r="BN290" i="2"/>
  <c r="BT373" i="2"/>
  <c r="BZ373" i="2"/>
  <c r="BS373" i="2"/>
  <c r="CA373" i="2"/>
  <c r="CE373" i="2"/>
  <c r="BN373" i="2"/>
  <c r="BO373" i="2"/>
  <c r="BV373" i="2"/>
  <c r="BQ373" i="2"/>
  <c r="BR373" i="2"/>
  <c r="CD373" i="2"/>
  <c r="BU373" i="2"/>
  <c r="BP373" i="2"/>
  <c r="CC373" i="2"/>
  <c r="CB373" i="2"/>
  <c r="BX373" i="2"/>
  <c r="BL373" i="2"/>
  <c r="BW373" i="2"/>
  <c r="BM373" i="2"/>
  <c r="BY373" i="2"/>
  <c r="CD307" i="2"/>
  <c r="BN307" i="2"/>
  <c r="BZ307" i="2"/>
  <c r="BV307" i="2"/>
  <c r="BU307" i="2"/>
  <c r="CA307" i="2"/>
  <c r="BS307" i="2"/>
  <c r="BR307" i="2"/>
  <c r="BQ307" i="2"/>
  <c r="BL307" i="2"/>
  <c r="CC307" i="2"/>
  <c r="BX307" i="2"/>
  <c r="BM307" i="2"/>
  <c r="BW307" i="2"/>
  <c r="BY307" i="2"/>
  <c r="CB307" i="2"/>
  <c r="CE307" i="2"/>
  <c r="BT307" i="2"/>
  <c r="BO307" i="2"/>
  <c r="BP307" i="2"/>
  <c r="BL1363" i="2"/>
  <c r="BQ1363" i="2"/>
  <c r="BX1363" i="2"/>
  <c r="CC1363" i="2"/>
  <c r="BR1363" i="2"/>
  <c r="BW1363" i="2"/>
  <c r="CD1363" i="2"/>
  <c r="BM1363" i="2"/>
  <c r="BY1363" i="2"/>
  <c r="BU1363" i="2"/>
  <c r="BV1363" i="2"/>
  <c r="BN1363" i="2"/>
  <c r="BT1363" i="2"/>
  <c r="BZ1363" i="2"/>
  <c r="BO1363" i="2"/>
  <c r="CA1363" i="2"/>
  <c r="BT915" i="2"/>
  <c r="BU915" i="2"/>
  <c r="BL915" i="2"/>
  <c r="BN915" i="2"/>
  <c r="BV915" i="2"/>
  <c r="BX915" i="2"/>
  <c r="BZ915" i="2"/>
  <c r="BW915" i="2"/>
  <c r="CB915" i="2"/>
  <c r="BO915" i="2"/>
  <c r="CA915" i="2"/>
  <c r="BM915" i="2"/>
  <c r="CC915" i="2"/>
  <c r="BS915" i="2"/>
  <c r="CE915" i="2"/>
  <c r="BR915" i="2"/>
  <c r="BY915" i="2"/>
  <c r="CD915" i="2"/>
  <c r="BP915" i="2"/>
  <c r="BQ915" i="2"/>
  <c r="BN841" i="2"/>
  <c r="BZ841" i="2"/>
  <c r="BT841" i="2"/>
  <c r="BS841" i="2"/>
  <c r="CE841" i="2"/>
  <c r="BU841" i="2"/>
  <c r="BR841" i="2"/>
  <c r="CD841" i="2"/>
  <c r="BP841" i="2"/>
  <c r="BQ841" i="2"/>
  <c r="CB841" i="2"/>
  <c r="BL841" i="2"/>
  <c r="CC841" i="2"/>
  <c r="BX841" i="2"/>
  <c r="CA841" i="2"/>
  <c r="BM841" i="2"/>
  <c r="BO841" i="2"/>
  <c r="BY841" i="2"/>
  <c r="BW841" i="2"/>
  <c r="BV841" i="2"/>
  <c r="BU935" i="2"/>
  <c r="BT935" i="2"/>
  <c r="BN935" i="2"/>
  <c r="BZ935" i="2"/>
  <c r="BV935" i="2"/>
  <c r="BL935" i="2"/>
  <c r="BX935" i="2"/>
  <c r="BW935" i="2"/>
  <c r="BM935" i="2"/>
  <c r="BO935" i="2"/>
  <c r="BY935" i="2"/>
  <c r="CA935" i="2"/>
  <c r="BQ935" i="2"/>
  <c r="CC935" i="2"/>
  <c r="BS935" i="2"/>
  <c r="CE935" i="2"/>
  <c r="BP935" i="2"/>
  <c r="CB935" i="2"/>
  <c r="BR935" i="2"/>
  <c r="CD935" i="2"/>
  <c r="BW1020" i="2"/>
  <c r="BN1020" i="2"/>
  <c r="BP1020" i="2"/>
  <c r="BZ1020" i="2"/>
  <c r="BL1020" i="2"/>
  <c r="CB1020" i="2"/>
  <c r="BX1020" i="2"/>
  <c r="BM1020" i="2"/>
  <c r="BY1020" i="2"/>
  <c r="BQ1020" i="2"/>
  <c r="CA1020" i="2"/>
  <c r="BR1020" i="2"/>
  <c r="BO1020" i="2"/>
  <c r="CC1020" i="2"/>
  <c r="CD1020" i="2"/>
  <c r="BS1020" i="2"/>
  <c r="CE1020" i="2"/>
  <c r="BU1020" i="2"/>
  <c r="BV1020" i="2"/>
  <c r="BT1020" i="2"/>
  <c r="BW664" i="2"/>
  <c r="BN664" i="2"/>
  <c r="BZ664" i="2"/>
  <c r="BM664" i="2"/>
  <c r="BT664" i="2"/>
  <c r="BY664" i="2"/>
  <c r="BP664" i="2"/>
  <c r="BR664" i="2"/>
  <c r="CB664" i="2"/>
  <c r="CD664" i="2"/>
  <c r="BL664" i="2"/>
  <c r="BQ664" i="2"/>
  <c r="BX664" i="2"/>
  <c r="CC664" i="2"/>
  <c r="BU664" i="2"/>
  <c r="CA664" i="2"/>
  <c r="CE664" i="2"/>
  <c r="BV664" i="2"/>
  <c r="BS664" i="2"/>
  <c r="BO664" i="2"/>
  <c r="BW284" i="2"/>
  <c r="BU284" i="2"/>
  <c r="BP284" i="2"/>
  <c r="BL284" i="2"/>
  <c r="BO284" i="2"/>
  <c r="CB284" i="2"/>
  <c r="CA284" i="2"/>
  <c r="BX284" i="2"/>
  <c r="BM284" i="2"/>
  <c r="BY284" i="2"/>
  <c r="BZ284" i="2"/>
  <c r="BT284" i="2"/>
  <c r="BQ284" i="2"/>
  <c r="BS284" i="2"/>
  <c r="BN284" i="2"/>
  <c r="CC284" i="2"/>
  <c r="CD284" i="2"/>
  <c r="CE284" i="2"/>
  <c r="BR284" i="2"/>
  <c r="BV284" i="2"/>
  <c r="BY303" i="2"/>
  <c r="BL303" i="2"/>
  <c r="BW303" i="2"/>
  <c r="BX303" i="2"/>
  <c r="BT303" i="2"/>
  <c r="BV303" i="2"/>
  <c r="BU303" i="2"/>
  <c r="BM303" i="2"/>
  <c r="BP303" i="2"/>
  <c r="BN303" i="2"/>
  <c r="CB303" i="2"/>
  <c r="BZ303" i="2"/>
  <c r="BQ303" i="2"/>
  <c r="CC303" i="2"/>
  <c r="BR303" i="2"/>
  <c r="CD303" i="2"/>
  <c r="BO303" i="2"/>
  <c r="CA303" i="2"/>
  <c r="BS303" i="2"/>
  <c r="CE303" i="2"/>
  <c r="BM1347" i="2"/>
  <c r="BU1347" i="2"/>
  <c r="BY1347" i="2"/>
  <c r="BO1347" i="2"/>
  <c r="BS1347" i="2"/>
  <c r="BW1347" i="2"/>
  <c r="BV1347" i="2"/>
  <c r="BN1347" i="2"/>
  <c r="CA1347" i="2"/>
  <c r="CE1347" i="2"/>
  <c r="BT1347" i="2"/>
  <c r="BZ1347" i="2"/>
  <c r="BP1347" i="2"/>
  <c r="CB1347" i="2"/>
  <c r="BR1347" i="2"/>
  <c r="BL1347" i="2"/>
  <c r="CD1347" i="2"/>
  <c r="BX1347" i="2"/>
  <c r="BN1385" i="2"/>
  <c r="BS1385" i="2"/>
  <c r="BO1385" i="2"/>
  <c r="BZ1385" i="2"/>
  <c r="CE1385" i="2"/>
  <c r="CA1385" i="2"/>
  <c r="BR1385" i="2"/>
  <c r="CD1385" i="2"/>
  <c r="BP1385" i="2"/>
  <c r="BQ1385" i="2"/>
  <c r="BT1385" i="2"/>
  <c r="BN881" i="2"/>
  <c r="BZ881" i="2"/>
  <c r="CA881" i="2"/>
  <c r="BP881" i="2"/>
  <c r="CC881" i="2"/>
  <c r="BO881" i="2"/>
  <c r="BR881" i="2"/>
  <c r="CD881" i="2"/>
  <c r="BT881" i="2"/>
  <c r="BU881" i="2"/>
  <c r="BV881" i="2"/>
  <c r="CB881" i="2"/>
  <c r="BQ881" i="2"/>
  <c r="CE881" i="2"/>
  <c r="BW881" i="2"/>
  <c r="BM881" i="2"/>
  <c r="BY881" i="2"/>
  <c r="BS881" i="2"/>
  <c r="BL881" i="2"/>
  <c r="BN913" i="2"/>
  <c r="BZ913" i="2"/>
  <c r="BQ913" i="2"/>
  <c r="CB913" i="2"/>
  <c r="CD913" i="2"/>
  <c r="CC913" i="2"/>
  <c r="BL913" i="2"/>
  <c r="BV913" i="2"/>
  <c r="BO913" i="2"/>
  <c r="CA913" i="2"/>
  <c r="BU913" i="2"/>
  <c r="BS913" i="2"/>
  <c r="CE913" i="2"/>
  <c r="BP913" i="2"/>
  <c r="BR913" i="2"/>
  <c r="BT913" i="2"/>
  <c r="BM913" i="2"/>
  <c r="BY913" i="2"/>
  <c r="BX913" i="2"/>
  <c r="BW913" i="2"/>
  <c r="BW888" i="2"/>
  <c r="BX888" i="2"/>
  <c r="BO888" i="2"/>
  <c r="CA888" i="2"/>
  <c r="BQ888" i="2"/>
  <c r="CC888" i="2"/>
  <c r="BM888" i="2"/>
  <c r="BS888" i="2"/>
  <c r="BN888" i="2"/>
  <c r="BY888" i="2"/>
  <c r="BR888" i="2"/>
  <c r="BZ888" i="2"/>
  <c r="BL888" i="2"/>
  <c r="CD888" i="2"/>
  <c r="CB888" i="2"/>
  <c r="BT888" i="2"/>
  <c r="BV888" i="2"/>
  <c r="CE888" i="2"/>
  <c r="BP888" i="2"/>
  <c r="BN925" i="2"/>
  <c r="BQ925" i="2"/>
  <c r="BZ925" i="2"/>
  <c r="CC925" i="2"/>
  <c r="BU925" i="2"/>
  <c r="BS925" i="2"/>
  <c r="CE925" i="2"/>
  <c r="BO925" i="2"/>
  <c r="CA925" i="2"/>
  <c r="BP925" i="2"/>
  <c r="BT925" i="2"/>
  <c r="CB925" i="2"/>
  <c r="BR925" i="2"/>
  <c r="BL925" i="2"/>
  <c r="BX925" i="2"/>
  <c r="BV925" i="2"/>
  <c r="BW925" i="2"/>
  <c r="CD925" i="2"/>
  <c r="BM925" i="2"/>
  <c r="BN1001" i="2"/>
  <c r="BQ1001" i="2"/>
  <c r="BO1001" i="2"/>
  <c r="CC1001" i="2"/>
  <c r="CA1001" i="2"/>
  <c r="BP1001" i="2"/>
  <c r="BR1001" i="2"/>
  <c r="BZ1001" i="2"/>
  <c r="BT1001" i="2"/>
  <c r="BY1001" i="2"/>
  <c r="BS1001" i="2"/>
  <c r="CE1001" i="2"/>
  <c r="BW1001" i="2"/>
  <c r="CD1001" i="2"/>
  <c r="BU1001" i="2"/>
  <c r="BV1001" i="2"/>
  <c r="BX1001" i="2"/>
  <c r="BM1001" i="2"/>
  <c r="BN609" i="2"/>
  <c r="BZ609" i="2"/>
  <c r="BT609" i="2"/>
  <c r="BU609" i="2"/>
  <c r="BX609" i="2"/>
  <c r="BR609" i="2"/>
  <c r="BQ609" i="2"/>
  <c r="BP609" i="2"/>
  <c r="CC609" i="2"/>
  <c r="CB609" i="2"/>
  <c r="BO609" i="2"/>
  <c r="CA609" i="2"/>
  <c r="BL609" i="2"/>
  <c r="BW609" i="2"/>
  <c r="CD609" i="2"/>
  <c r="BV609" i="2"/>
  <c r="BS609" i="2"/>
  <c r="BY609" i="2"/>
  <c r="BM609" i="2"/>
  <c r="CE609" i="2"/>
  <c r="BN605" i="2"/>
  <c r="BZ605" i="2"/>
  <c r="BO605" i="2"/>
  <c r="CA605" i="2"/>
  <c r="BQ605" i="2"/>
  <c r="CC605" i="2"/>
  <c r="BT605" i="2"/>
  <c r="BU605" i="2"/>
  <c r="CB605" i="2"/>
  <c r="BR605" i="2"/>
  <c r="BM605" i="2"/>
  <c r="BP605" i="2"/>
  <c r="CD605" i="2"/>
  <c r="BY605" i="2"/>
  <c r="BW605" i="2"/>
  <c r="BS605" i="2"/>
  <c r="BL605" i="2"/>
  <c r="CE605" i="2"/>
  <c r="BX605" i="2"/>
  <c r="BV605" i="2"/>
  <c r="BW507" i="2"/>
  <c r="BU507" i="2"/>
  <c r="BT507" i="2"/>
  <c r="CD507" i="2"/>
  <c r="BQ507" i="2"/>
  <c r="BL507" i="2"/>
  <c r="BO507" i="2"/>
  <c r="BX507" i="2"/>
  <c r="BN507" i="2"/>
  <c r="CA507" i="2"/>
  <c r="BZ507" i="2"/>
  <c r="BV507" i="2"/>
  <c r="BY507" i="2"/>
  <c r="BS507" i="2"/>
  <c r="CE507" i="2"/>
  <c r="BP507" i="2"/>
  <c r="BR507" i="2"/>
  <c r="CB507" i="2"/>
  <c r="BM507" i="2"/>
  <c r="CC507" i="2"/>
  <c r="BV435" i="2"/>
  <c r="BZ435" i="2"/>
  <c r="BL435" i="2"/>
  <c r="BX435" i="2"/>
  <c r="BT435" i="2"/>
  <c r="BW435" i="2"/>
  <c r="BU435" i="2"/>
  <c r="BR435" i="2"/>
  <c r="BO435" i="2"/>
  <c r="CA435" i="2"/>
  <c r="BM435" i="2"/>
  <c r="BY435" i="2"/>
  <c r="BP435" i="2"/>
  <c r="CB435" i="2"/>
  <c r="CD435" i="2"/>
  <c r="BS435" i="2"/>
  <c r="BQ435" i="2"/>
  <c r="CE435" i="2"/>
  <c r="BN435" i="2"/>
  <c r="CC435" i="2"/>
  <c r="BN349" i="2"/>
  <c r="BO349" i="2"/>
  <c r="BP349" i="2"/>
  <c r="BR349" i="2"/>
  <c r="BT349" i="2"/>
  <c r="CB349" i="2"/>
  <c r="CD349" i="2"/>
  <c r="CA349" i="2"/>
  <c r="BZ349" i="2"/>
  <c r="BQ349" i="2"/>
  <c r="BW349" i="2"/>
  <c r="BL349" i="2"/>
  <c r="BY349" i="2"/>
  <c r="CC349" i="2"/>
  <c r="BX349" i="2"/>
  <c r="BV349" i="2"/>
  <c r="BS349" i="2"/>
  <c r="BU349" i="2"/>
  <c r="BM349" i="2"/>
  <c r="CE349" i="2"/>
  <c r="BU471" i="2"/>
  <c r="BW471" i="2"/>
  <c r="BP471" i="2"/>
  <c r="BM471" i="2"/>
  <c r="BN471" i="2"/>
  <c r="BR471" i="2"/>
  <c r="BL471" i="2"/>
  <c r="BY471" i="2"/>
  <c r="BZ471" i="2"/>
  <c r="CD471" i="2"/>
  <c r="BT471" i="2"/>
  <c r="BX471" i="2"/>
  <c r="BO471" i="2"/>
  <c r="CA471" i="2"/>
  <c r="CB471" i="2"/>
  <c r="BV471" i="2"/>
  <c r="BS471" i="2"/>
  <c r="BQ471" i="2"/>
  <c r="CE471" i="2"/>
  <c r="CC471" i="2"/>
  <c r="CA1301" i="2"/>
  <c r="CD1301" i="2"/>
  <c r="BW1301" i="2"/>
  <c r="BU1301" i="2"/>
  <c r="BQ1301" i="2"/>
  <c r="BN1301" i="2"/>
  <c r="CC1301" i="2"/>
  <c r="BZ1301" i="2"/>
  <c r="BS1301" i="2"/>
  <c r="BL1301" i="2"/>
  <c r="BP1301" i="2"/>
  <c r="CE1301" i="2"/>
  <c r="BX1301" i="2"/>
  <c r="CB1301" i="2"/>
  <c r="BT1301" i="2"/>
  <c r="BV1301" i="2"/>
  <c r="BM1301" i="2"/>
  <c r="BY1301" i="2"/>
  <c r="BO1301" i="2"/>
  <c r="BL1294" i="2"/>
  <c r="BZ1294" i="2"/>
  <c r="BX1294" i="2"/>
  <c r="BT1294" i="2"/>
  <c r="BQ1294" i="2"/>
  <c r="CC1294" i="2"/>
  <c r="BV1294" i="2"/>
  <c r="BO1294" i="2"/>
  <c r="BS1294" i="2"/>
  <c r="CA1294" i="2"/>
  <c r="CE1294" i="2"/>
  <c r="BW1294" i="2"/>
  <c r="BM1294" i="2"/>
  <c r="BY1294" i="2"/>
  <c r="BP1294" i="2"/>
  <c r="CB1294" i="2"/>
  <c r="BR1294" i="2"/>
  <c r="BL1099" i="2"/>
  <c r="BN1099" i="2"/>
  <c r="BX1099" i="2"/>
  <c r="BZ1099" i="2"/>
  <c r="BV1099" i="2"/>
  <c r="BY1099" i="2"/>
  <c r="CA1099" i="2"/>
  <c r="BT1099" i="2"/>
  <c r="CB1099" i="2"/>
  <c r="BU1099" i="2"/>
  <c r="BS1099" i="2"/>
  <c r="BQ1099" i="2"/>
  <c r="CE1099" i="2"/>
  <c r="BW1099" i="2"/>
  <c r="CC1099" i="2"/>
  <c r="BM1099" i="2"/>
  <c r="BR1099" i="2"/>
  <c r="CD1099" i="2"/>
  <c r="BO1099" i="2"/>
  <c r="BP1099" i="2"/>
  <c r="BW908" i="2"/>
  <c r="BX908" i="2"/>
  <c r="BO908" i="2"/>
  <c r="BM908" i="2"/>
  <c r="CA908" i="2"/>
  <c r="BQ908" i="2"/>
  <c r="BY908" i="2"/>
  <c r="CC908" i="2"/>
  <c r="CE908" i="2"/>
  <c r="BN908" i="2"/>
  <c r="BR908" i="2"/>
  <c r="BZ908" i="2"/>
  <c r="CD908" i="2"/>
  <c r="BL908" i="2"/>
  <c r="BP908" i="2"/>
  <c r="CB908" i="2"/>
  <c r="BS908" i="2"/>
  <c r="BV908" i="2"/>
  <c r="BU908" i="2"/>
  <c r="BT908" i="2"/>
  <c r="BT883" i="2"/>
  <c r="BW883" i="2"/>
  <c r="BU883" i="2"/>
  <c r="BV883" i="2"/>
  <c r="BM883" i="2"/>
  <c r="BY883" i="2"/>
  <c r="BL883" i="2"/>
  <c r="BX883" i="2"/>
  <c r="BN883" i="2"/>
  <c r="BZ883" i="2"/>
  <c r="BO883" i="2"/>
  <c r="BP883" i="2"/>
  <c r="CB883" i="2"/>
  <c r="BR883" i="2"/>
  <c r="CD883" i="2"/>
  <c r="BQ883" i="2"/>
  <c r="CC883" i="2"/>
  <c r="BS883" i="2"/>
  <c r="CE883" i="2"/>
  <c r="CA883" i="2"/>
  <c r="BZ905" i="2"/>
  <c r="BN905" i="2"/>
  <c r="BQ905" i="2"/>
  <c r="CC905" i="2"/>
  <c r="BV905" i="2"/>
  <c r="BU905" i="2"/>
  <c r="BO905" i="2"/>
  <c r="BS905" i="2"/>
  <c r="CA905" i="2"/>
  <c r="CE905" i="2"/>
  <c r="BR905" i="2"/>
  <c r="CD905" i="2"/>
  <c r="BT905" i="2"/>
  <c r="CB905" i="2"/>
  <c r="BL905" i="2"/>
  <c r="BX905" i="2"/>
  <c r="BP905" i="2"/>
  <c r="BW905" i="2"/>
  <c r="BM905" i="2"/>
  <c r="BQ986" i="2"/>
  <c r="CC986" i="2"/>
  <c r="BT986" i="2"/>
  <c r="BR986" i="2"/>
  <c r="BV986" i="2"/>
  <c r="CD986" i="2"/>
  <c r="BS986" i="2"/>
  <c r="CE986" i="2"/>
  <c r="BW986" i="2"/>
  <c r="BL986" i="2"/>
  <c r="BZ986" i="2"/>
  <c r="BX986" i="2"/>
  <c r="BU986" i="2"/>
  <c r="BO986" i="2"/>
  <c r="BP986" i="2"/>
  <c r="BY986" i="2"/>
  <c r="BN986" i="2"/>
  <c r="BW592" i="2"/>
  <c r="BZ592" i="2"/>
  <c r="BY592" i="2"/>
  <c r="BN592" i="2"/>
  <c r="BO592" i="2"/>
  <c r="BL592" i="2"/>
  <c r="CA592" i="2"/>
  <c r="BX592" i="2"/>
  <c r="BQ592" i="2"/>
  <c r="BP592" i="2"/>
  <c r="CC592" i="2"/>
  <c r="CB592" i="2"/>
  <c r="BR592" i="2"/>
  <c r="CD592" i="2"/>
  <c r="BM592" i="2"/>
  <c r="CE592" i="2"/>
  <c r="BU592" i="2"/>
  <c r="BV592" i="2"/>
  <c r="BT592" i="2"/>
  <c r="BS592" i="2"/>
  <c r="BW604" i="2"/>
  <c r="BX604" i="2"/>
  <c r="BN604" i="2"/>
  <c r="BZ604" i="2"/>
  <c r="BQ604" i="2"/>
  <c r="CC604" i="2"/>
  <c r="BR604" i="2"/>
  <c r="CD604" i="2"/>
  <c r="BM604" i="2"/>
  <c r="BL604" i="2"/>
  <c r="BO604" i="2"/>
  <c r="CA604" i="2"/>
  <c r="BV604" i="2"/>
  <c r="BY604" i="2"/>
  <c r="BT604" i="2"/>
  <c r="BP604" i="2"/>
  <c r="CB604" i="2"/>
  <c r="BU604" i="2"/>
  <c r="BS604" i="2"/>
  <c r="CE604" i="2"/>
  <c r="BW652" i="2"/>
  <c r="BL652" i="2"/>
  <c r="BY652" i="2"/>
  <c r="BX652" i="2"/>
  <c r="BN652" i="2"/>
  <c r="BZ652" i="2"/>
  <c r="BQ652" i="2"/>
  <c r="BM652" i="2"/>
  <c r="BP652" i="2"/>
  <c r="BS652" i="2"/>
  <c r="CB652" i="2"/>
  <c r="CE652" i="2"/>
  <c r="BV652" i="2"/>
  <c r="BT652" i="2"/>
  <c r="BU652" i="2"/>
  <c r="BO652" i="2"/>
  <c r="BR652" i="2"/>
  <c r="CC652" i="2"/>
  <c r="CA652" i="2"/>
  <c r="CD652" i="2"/>
  <c r="BR330" i="2"/>
  <c r="BW330" i="2"/>
  <c r="CC330" i="2"/>
  <c r="BQ330" i="2"/>
  <c r="BS330" i="2"/>
  <c r="BU330" i="2"/>
  <c r="BT330" i="2"/>
  <c r="CA330" i="2"/>
  <c r="CE330" i="2"/>
  <c r="BL330" i="2"/>
  <c r="BX330" i="2"/>
  <c r="BM330" i="2"/>
  <c r="BP330" i="2"/>
  <c r="BY330" i="2"/>
  <c r="BO330" i="2"/>
  <c r="CD330" i="2"/>
  <c r="BN330" i="2"/>
  <c r="BV330" i="2"/>
  <c r="CB330" i="2"/>
  <c r="BZ330" i="2"/>
  <c r="BW1180" i="2"/>
  <c r="BN1180" i="2"/>
  <c r="BO1180" i="2"/>
  <c r="BS1180" i="2"/>
  <c r="CA1180" i="2"/>
  <c r="BR1180" i="2"/>
  <c r="CE1180" i="2"/>
  <c r="BZ1180" i="2"/>
  <c r="CD1180" i="2"/>
  <c r="BU1180" i="2"/>
  <c r="BV1180" i="2"/>
  <c r="BL1180" i="2"/>
  <c r="BQ1180" i="2"/>
  <c r="BX1180" i="2"/>
  <c r="BM1180" i="2"/>
  <c r="BP1180" i="2"/>
  <c r="CC1180" i="2"/>
  <c r="BY1180" i="2"/>
  <c r="CB1180" i="2"/>
  <c r="BU1283" i="2"/>
  <c r="CB1283" i="2"/>
  <c r="BS1283" i="2"/>
  <c r="CE1283" i="2"/>
  <c r="BL1283" i="2"/>
  <c r="BX1283" i="2"/>
  <c r="BQ1283" i="2"/>
  <c r="BO1283" i="2"/>
  <c r="CC1283" i="2"/>
  <c r="BN1283" i="2"/>
  <c r="CA1283" i="2"/>
  <c r="BZ1283" i="2"/>
  <c r="BT1283" i="2"/>
  <c r="BM1283" i="2"/>
  <c r="BW1283" i="2"/>
  <c r="BY1283" i="2"/>
  <c r="BR1283" i="2"/>
  <c r="CD1283" i="2"/>
  <c r="BO1092" i="2"/>
  <c r="CA1092" i="2"/>
  <c r="BQ1092" i="2"/>
  <c r="CC1092" i="2"/>
  <c r="BM1092" i="2"/>
  <c r="BY1092" i="2"/>
  <c r="BN1092" i="2"/>
  <c r="BL1092" i="2"/>
  <c r="CB1092" i="2"/>
  <c r="BX1092" i="2"/>
  <c r="CE1092" i="2"/>
  <c r="BP1092" i="2"/>
  <c r="BW1092" i="2"/>
  <c r="BR1092" i="2"/>
  <c r="BV1092" i="2"/>
  <c r="CD1092" i="2"/>
  <c r="BZ1092" i="2"/>
  <c r="BT1092" i="2"/>
  <c r="BU1092" i="2"/>
  <c r="BS1092" i="2"/>
  <c r="BW1034" i="2"/>
  <c r="BQ1034" i="2"/>
  <c r="CC1034" i="2"/>
  <c r="BT1034" i="2"/>
  <c r="BV1034" i="2"/>
  <c r="BR1034" i="2"/>
  <c r="CD1034" i="2"/>
  <c r="BS1034" i="2"/>
  <c r="CE1034" i="2"/>
  <c r="BL1034" i="2"/>
  <c r="BZ1034" i="2"/>
  <c r="BM1034" i="2"/>
  <c r="BY1034" i="2"/>
  <c r="BO1034" i="2"/>
  <c r="CA1034" i="2"/>
  <c r="BX1034" i="2"/>
  <c r="BP1034" i="2"/>
  <c r="BN1034" i="2"/>
  <c r="BT1225" i="2"/>
  <c r="BZ1225" i="2"/>
  <c r="BL1225" i="2"/>
  <c r="BX1225" i="2"/>
  <c r="BR1225" i="2"/>
  <c r="BS1225" i="2"/>
  <c r="CD1225" i="2"/>
  <c r="CE1225" i="2"/>
  <c r="BN1225" i="2"/>
  <c r="BM1225" i="2"/>
  <c r="BV1225" i="2"/>
  <c r="BY1225" i="2"/>
  <c r="BO1225" i="2"/>
  <c r="CA1225" i="2"/>
  <c r="BP1225" i="2"/>
  <c r="BW1225" i="2"/>
  <c r="BQ1225" i="2"/>
  <c r="CB1225" i="2"/>
  <c r="BL1128" i="2"/>
  <c r="BX1128" i="2"/>
  <c r="BP1128" i="2"/>
  <c r="BN1128" i="2"/>
  <c r="CB1128" i="2"/>
  <c r="BZ1128" i="2"/>
  <c r="BW1128" i="2"/>
  <c r="BQ1128" i="2"/>
  <c r="BM1128" i="2"/>
  <c r="BY1128" i="2"/>
  <c r="CA1128" i="2"/>
  <c r="CC1128" i="2"/>
  <c r="BR1128" i="2"/>
  <c r="BU1128" i="2"/>
  <c r="CD1128" i="2"/>
  <c r="BS1128" i="2"/>
  <c r="CE1128" i="2"/>
  <c r="BT1128" i="2"/>
  <c r="BV1128" i="2"/>
  <c r="BO1128" i="2"/>
  <c r="BL1108" i="2"/>
  <c r="BP1108" i="2"/>
  <c r="BR1108" i="2"/>
  <c r="BN1108" i="2"/>
  <c r="BX1108" i="2"/>
  <c r="CB1108" i="2"/>
  <c r="CD1108" i="2"/>
  <c r="BZ1108" i="2"/>
  <c r="BW1108" i="2"/>
  <c r="BO1108" i="2"/>
  <c r="BM1108" i="2"/>
  <c r="BU1108" i="2"/>
  <c r="CA1108" i="2"/>
  <c r="BQ1108" i="2"/>
  <c r="CC1108" i="2"/>
  <c r="BS1108" i="2"/>
  <c r="BY1108" i="2"/>
  <c r="CE1108" i="2"/>
  <c r="BV1108" i="2"/>
  <c r="BT1108" i="2"/>
  <c r="BL1323" i="2"/>
  <c r="BQ1323" i="2"/>
  <c r="BX1323" i="2"/>
  <c r="CC1323" i="2"/>
  <c r="BU1323" i="2"/>
  <c r="BO1323" i="2"/>
  <c r="BW1323" i="2"/>
  <c r="BM1323" i="2"/>
  <c r="CA1323" i="2"/>
  <c r="BY1323" i="2"/>
  <c r="BT1323" i="2"/>
  <c r="BV1323" i="2"/>
  <c r="BN1323" i="2"/>
  <c r="BZ1323" i="2"/>
  <c r="BP1323" i="2"/>
  <c r="BT1273" i="2"/>
  <c r="BN1273" i="2"/>
  <c r="BQ1273" i="2"/>
  <c r="BZ1273" i="2"/>
  <c r="BS1273" i="2"/>
  <c r="CC1273" i="2"/>
  <c r="CE1273" i="2"/>
  <c r="BL1273" i="2"/>
  <c r="BX1273" i="2"/>
  <c r="BP1273" i="2"/>
  <c r="BO1273" i="2"/>
  <c r="CB1273" i="2"/>
  <c r="BM1273" i="2"/>
  <c r="CA1273" i="2"/>
  <c r="BV1273" i="2"/>
  <c r="BY1273" i="2"/>
  <c r="BR1273" i="2"/>
  <c r="CD1273" i="2"/>
  <c r="BX1335" i="2"/>
  <c r="CC1335" i="2"/>
  <c r="BU1335" i="2"/>
  <c r="BM1335" i="2"/>
  <c r="BO1335" i="2"/>
  <c r="BS1335" i="2"/>
  <c r="BY1335" i="2"/>
  <c r="CA1335" i="2"/>
  <c r="CE1335" i="2"/>
  <c r="BW1335" i="2"/>
  <c r="BV1335" i="2"/>
  <c r="BN1335" i="2"/>
  <c r="BT1335" i="2"/>
  <c r="BZ1335" i="2"/>
  <c r="BP1335" i="2"/>
  <c r="CB1335" i="2"/>
  <c r="BR1335" i="2"/>
  <c r="BN1089" i="2"/>
  <c r="BZ1089" i="2"/>
  <c r="BP1089" i="2"/>
  <c r="CB1089" i="2"/>
  <c r="BX1089" i="2"/>
  <c r="BU1089" i="2"/>
  <c r="BS1089" i="2"/>
  <c r="BQ1089" i="2"/>
  <c r="BO1089" i="2"/>
  <c r="CC1089" i="2"/>
  <c r="CA1089" i="2"/>
  <c r="CD1089" i="2"/>
  <c r="BT1089" i="2"/>
  <c r="BW1089" i="2"/>
  <c r="BV1089" i="2"/>
  <c r="BR1089" i="2"/>
  <c r="CE1089" i="2"/>
  <c r="BL1089" i="2"/>
  <c r="BM1089" i="2"/>
  <c r="BT847" i="2"/>
  <c r="BV847" i="2"/>
  <c r="BN847" i="2"/>
  <c r="BL847" i="2"/>
  <c r="BZ847" i="2"/>
  <c r="BX847" i="2"/>
  <c r="BO847" i="2"/>
  <c r="CC847" i="2"/>
  <c r="CA847" i="2"/>
  <c r="BW847" i="2"/>
  <c r="BP847" i="2"/>
  <c r="BU847" i="2"/>
  <c r="BR847" i="2"/>
  <c r="CD847" i="2"/>
  <c r="BY847" i="2"/>
  <c r="BS847" i="2"/>
  <c r="CE847" i="2"/>
  <c r="BM847" i="2"/>
  <c r="CB847" i="2"/>
  <c r="BQ847" i="2"/>
  <c r="BW864" i="2"/>
  <c r="BN864" i="2"/>
  <c r="BQ864" i="2"/>
  <c r="BY864" i="2"/>
  <c r="BS864" i="2"/>
  <c r="BZ864" i="2"/>
  <c r="BU864" i="2"/>
  <c r="CE864" i="2"/>
  <c r="BL864" i="2"/>
  <c r="BX864" i="2"/>
  <c r="BP864" i="2"/>
  <c r="CB864" i="2"/>
  <c r="BO864" i="2"/>
  <c r="CC864" i="2"/>
  <c r="CA864" i="2"/>
  <c r="BR864" i="2"/>
  <c r="BM864" i="2"/>
  <c r="CD864" i="2"/>
  <c r="BT864" i="2"/>
  <c r="BV864" i="2"/>
  <c r="BZ1100" i="2"/>
  <c r="BX1100" i="2"/>
  <c r="BW1100" i="2"/>
  <c r="BM1100" i="2"/>
  <c r="BY1100" i="2"/>
  <c r="BN1100" i="2"/>
  <c r="BL1100" i="2"/>
  <c r="BR1100" i="2"/>
  <c r="CD1100" i="2"/>
  <c r="BS1100" i="2"/>
  <c r="CE1100" i="2"/>
  <c r="BQ1100" i="2"/>
  <c r="BO1100" i="2"/>
  <c r="CC1100" i="2"/>
  <c r="BV1100" i="2"/>
  <c r="CA1100" i="2"/>
  <c r="BT1100" i="2"/>
  <c r="BP1100" i="2"/>
  <c r="BW848" i="2"/>
  <c r="BQ848" i="2"/>
  <c r="BX848" i="2"/>
  <c r="BP848" i="2"/>
  <c r="CB848" i="2"/>
  <c r="CC848" i="2"/>
  <c r="BO848" i="2"/>
  <c r="BM848" i="2"/>
  <c r="CA848" i="2"/>
  <c r="BR848" i="2"/>
  <c r="BN848" i="2"/>
  <c r="BY848" i="2"/>
  <c r="CD848" i="2"/>
  <c r="BZ848" i="2"/>
  <c r="BL848" i="2"/>
  <c r="BU848" i="2"/>
  <c r="CE848" i="2"/>
  <c r="BV848" i="2"/>
  <c r="BS848" i="2"/>
  <c r="BT848" i="2"/>
  <c r="CC965" i="2"/>
  <c r="BN965" i="2"/>
  <c r="BZ965" i="2"/>
  <c r="BS965" i="2"/>
  <c r="CE965" i="2"/>
  <c r="BR965" i="2"/>
  <c r="CD965" i="2"/>
  <c r="BP965" i="2"/>
  <c r="BQ965" i="2"/>
  <c r="CB965" i="2"/>
  <c r="BT965" i="2"/>
  <c r="BO965" i="2"/>
  <c r="BM965" i="2"/>
  <c r="CA965" i="2"/>
  <c r="BY965" i="2"/>
  <c r="BX965" i="2"/>
  <c r="BW965" i="2"/>
  <c r="BW872" i="2"/>
  <c r="BM872" i="2"/>
  <c r="BN872" i="2"/>
  <c r="BZ872" i="2"/>
  <c r="BL872" i="2"/>
  <c r="BR872" i="2"/>
  <c r="BX872" i="2"/>
  <c r="CD872" i="2"/>
  <c r="BS872" i="2"/>
  <c r="CE872" i="2"/>
  <c r="BU872" i="2"/>
  <c r="BQ872" i="2"/>
  <c r="CC872" i="2"/>
  <c r="BP872" i="2"/>
  <c r="CB872" i="2"/>
  <c r="BY872" i="2"/>
  <c r="CA872" i="2"/>
  <c r="BO872" i="2"/>
  <c r="BT872" i="2"/>
  <c r="BZ969" i="2"/>
  <c r="BO969" i="2"/>
  <c r="BN969" i="2"/>
  <c r="BP969" i="2"/>
  <c r="BU969" i="2"/>
  <c r="CA969" i="2"/>
  <c r="CB969" i="2"/>
  <c r="BT969" i="2"/>
  <c r="BR969" i="2"/>
  <c r="CC969" i="2"/>
  <c r="CE969" i="2"/>
  <c r="BM969" i="2"/>
  <c r="BL969" i="2"/>
  <c r="BY969" i="2"/>
  <c r="BX969" i="2"/>
  <c r="BQ969" i="2"/>
  <c r="BV969" i="2"/>
  <c r="BW969" i="2"/>
  <c r="BS969" i="2"/>
  <c r="BO941" i="2"/>
  <c r="CA941" i="2"/>
  <c r="BN941" i="2"/>
  <c r="BZ941" i="2"/>
  <c r="BQ941" i="2"/>
  <c r="BP941" i="2"/>
  <c r="BT941" i="2"/>
  <c r="CC941" i="2"/>
  <c r="CB941" i="2"/>
  <c r="BR941" i="2"/>
  <c r="CD941" i="2"/>
  <c r="BS941" i="2"/>
  <c r="BU941" i="2"/>
  <c r="CE941" i="2"/>
  <c r="BM941" i="2"/>
  <c r="BY941" i="2"/>
  <c r="BV941" i="2"/>
  <c r="BW941" i="2"/>
  <c r="BL941" i="2"/>
  <c r="BX941" i="2"/>
  <c r="CC814" i="2"/>
  <c r="BQ814" i="2"/>
  <c r="BT814" i="2"/>
  <c r="CD814" i="2"/>
  <c r="BX814" i="2"/>
  <c r="BU814" i="2"/>
  <c r="BP814" i="2"/>
  <c r="BO814" i="2"/>
  <c r="BY814" i="2"/>
  <c r="BR814" i="2"/>
  <c r="CE814" i="2"/>
  <c r="BV814" i="2"/>
  <c r="BL814" i="2"/>
  <c r="BS814" i="2"/>
  <c r="BM814" i="2"/>
  <c r="CA814" i="2"/>
  <c r="BW814" i="2"/>
  <c r="CB814" i="2"/>
  <c r="BN814" i="2"/>
  <c r="BZ814" i="2"/>
  <c r="CC554" i="2"/>
  <c r="BT554" i="2"/>
  <c r="BQ554" i="2"/>
  <c r="BL554" i="2"/>
  <c r="BX554" i="2"/>
  <c r="BS554" i="2"/>
  <c r="BU554" i="2"/>
  <c r="CE554" i="2"/>
  <c r="BW554" i="2"/>
  <c r="BR554" i="2"/>
  <c r="CD554" i="2"/>
  <c r="BV554" i="2"/>
  <c r="BO554" i="2"/>
  <c r="BM554" i="2"/>
  <c r="CA554" i="2"/>
  <c r="BY554" i="2"/>
  <c r="BZ554" i="2"/>
  <c r="CB554" i="2"/>
  <c r="BN554" i="2"/>
  <c r="BP554" i="2"/>
  <c r="CC562" i="2"/>
  <c r="BQ562" i="2"/>
  <c r="CA562" i="2"/>
  <c r="BT562" i="2"/>
  <c r="BL562" i="2"/>
  <c r="BX562" i="2"/>
  <c r="BS562" i="2"/>
  <c r="BU562" i="2"/>
  <c r="CE562" i="2"/>
  <c r="CD562" i="2"/>
  <c r="BV562" i="2"/>
  <c r="BN562" i="2"/>
  <c r="BP562" i="2"/>
  <c r="BZ562" i="2"/>
  <c r="CB562" i="2"/>
  <c r="BO562" i="2"/>
  <c r="BR562" i="2"/>
  <c r="BW562" i="2"/>
  <c r="BM562" i="2"/>
  <c r="BY562" i="2"/>
  <c r="BT631" i="2"/>
  <c r="BU631" i="2"/>
  <c r="BO631" i="2"/>
  <c r="BW631" i="2"/>
  <c r="BN631" i="2"/>
  <c r="BZ631" i="2"/>
  <c r="BS631" i="2"/>
  <c r="CA631" i="2"/>
  <c r="BQ631" i="2"/>
  <c r="CE631" i="2"/>
  <c r="BL631" i="2"/>
  <c r="CC631" i="2"/>
  <c r="BV631" i="2"/>
  <c r="BX631" i="2"/>
  <c r="BM631" i="2"/>
  <c r="BY631" i="2"/>
  <c r="CD631" i="2"/>
  <c r="CB631" i="2"/>
  <c r="BR631" i="2"/>
  <c r="BP631" i="2"/>
  <c r="BN187" i="2"/>
  <c r="BZ187" i="2"/>
  <c r="CA187" i="2"/>
  <c r="BV187" i="2"/>
  <c r="BO187" i="2"/>
  <c r="BU187" i="2"/>
  <c r="BM187" i="2"/>
  <c r="BL187" i="2"/>
  <c r="BY187" i="2"/>
  <c r="BX187" i="2"/>
  <c r="CE187" i="2"/>
  <c r="BT187" i="2"/>
  <c r="BP187" i="2"/>
  <c r="CB187" i="2"/>
  <c r="BW187" i="2"/>
  <c r="BR187" i="2"/>
  <c r="CD187" i="2"/>
  <c r="BQ187" i="2"/>
  <c r="CC187" i="2"/>
  <c r="BS187" i="2"/>
  <c r="BU1391" i="2"/>
  <c r="BL1391" i="2"/>
  <c r="BX1391" i="2"/>
  <c r="BV1391" i="2"/>
  <c r="BR1391" i="2"/>
  <c r="BN1391" i="2"/>
  <c r="BZ1391" i="2"/>
  <c r="BW1391" i="2"/>
  <c r="BW1036" i="2"/>
  <c r="BY1036" i="2"/>
  <c r="BR1036" i="2"/>
  <c r="CD1036" i="2"/>
  <c r="BQ1036" i="2"/>
  <c r="BO1036" i="2"/>
  <c r="CC1036" i="2"/>
  <c r="BN1036" i="2"/>
  <c r="BZ1036" i="2"/>
  <c r="BL1036" i="2"/>
  <c r="CB1036" i="2"/>
  <c r="BX1036" i="2"/>
  <c r="BM1036" i="2"/>
  <c r="CA1036" i="2"/>
  <c r="BV1036" i="2"/>
  <c r="BT1036" i="2"/>
  <c r="BP1036" i="2"/>
  <c r="BS1036" i="2"/>
  <c r="BU1036" i="2"/>
  <c r="BW1240" i="2"/>
  <c r="BQ1240" i="2"/>
  <c r="BZ1240" i="2"/>
  <c r="BR1240" i="2"/>
  <c r="BU1240" i="2"/>
  <c r="CD1240" i="2"/>
  <c r="BO1240" i="2"/>
  <c r="CA1240" i="2"/>
  <c r="BM1240" i="2"/>
  <c r="BP1240" i="2"/>
  <c r="BY1240" i="2"/>
  <c r="CC1240" i="2"/>
  <c r="CB1240" i="2"/>
  <c r="BS1240" i="2"/>
  <c r="BV1240" i="2"/>
  <c r="CE1240" i="2"/>
  <c r="BN1240" i="2"/>
  <c r="BX1240" i="2"/>
  <c r="CE1303" i="2"/>
  <c r="BL1303" i="2"/>
  <c r="BU1303" i="2"/>
  <c r="BX1303" i="2"/>
  <c r="BQ1303" i="2"/>
  <c r="CC1303" i="2"/>
  <c r="BO1303" i="2"/>
  <c r="BW1303" i="2"/>
  <c r="CA1303" i="2"/>
  <c r="BT1303" i="2"/>
  <c r="BM1303" i="2"/>
  <c r="BY1303" i="2"/>
  <c r="BR1303" i="2"/>
  <c r="BV1303" i="2"/>
  <c r="BN1303" i="2"/>
  <c r="CD1303" i="2"/>
  <c r="BL1348" i="2"/>
  <c r="BP1348" i="2"/>
  <c r="BN1348" i="2"/>
  <c r="BX1348" i="2"/>
  <c r="BM1348" i="2"/>
  <c r="CB1348" i="2"/>
  <c r="BR1348" i="2"/>
  <c r="BV1348" i="2"/>
  <c r="BZ1348" i="2"/>
  <c r="BY1348" i="2"/>
  <c r="BQ1348" i="2"/>
  <c r="CD1348" i="2"/>
  <c r="BW1348" i="2"/>
  <c r="CC1348" i="2"/>
  <c r="BS1348" i="2"/>
  <c r="CE1348" i="2"/>
  <c r="BU1348" i="2"/>
  <c r="BN1259" i="2"/>
  <c r="BZ1259" i="2"/>
  <c r="BW1259" i="2"/>
  <c r="BY1259" i="2"/>
  <c r="BR1259" i="2"/>
  <c r="CD1259" i="2"/>
  <c r="BV1259" i="2"/>
  <c r="BP1259" i="2"/>
  <c r="BS1259" i="2"/>
  <c r="BU1259" i="2"/>
  <c r="CB1259" i="2"/>
  <c r="CE1259" i="2"/>
  <c r="BQ1259" i="2"/>
  <c r="BT1259" i="2"/>
  <c r="BL1259" i="2"/>
  <c r="BO1259" i="2"/>
  <c r="CC1259" i="2"/>
  <c r="BW1315" i="2"/>
  <c r="BX1315" i="2"/>
  <c r="BQ1315" i="2"/>
  <c r="CC1315" i="2"/>
  <c r="BU1315" i="2"/>
  <c r="BO1315" i="2"/>
  <c r="BM1315" i="2"/>
  <c r="CA1315" i="2"/>
  <c r="BT1315" i="2"/>
  <c r="BY1315" i="2"/>
  <c r="BV1315" i="2"/>
  <c r="BN1315" i="2"/>
  <c r="BZ1315" i="2"/>
  <c r="BP1315" i="2"/>
  <c r="BR1315" i="2"/>
  <c r="CB1315" i="2"/>
  <c r="CD1315" i="2"/>
  <c r="BS1315" i="2"/>
  <c r="CE1315" i="2"/>
  <c r="BT1003" i="2"/>
  <c r="BL1003" i="2"/>
  <c r="BV1003" i="2"/>
  <c r="BX1003" i="2"/>
  <c r="BN1003" i="2"/>
  <c r="BO1003" i="2"/>
  <c r="BZ1003" i="2"/>
  <c r="CA1003" i="2"/>
  <c r="BW1003" i="2"/>
  <c r="BU1003" i="2"/>
  <c r="CB1003" i="2"/>
  <c r="BR1003" i="2"/>
  <c r="BM1003" i="2"/>
  <c r="CD1003" i="2"/>
  <c r="BS1003" i="2"/>
  <c r="BY1003" i="2"/>
  <c r="CE1003" i="2"/>
  <c r="BQ1003" i="2"/>
  <c r="CC1003" i="2"/>
  <c r="BP1003" i="2"/>
  <c r="BT835" i="2"/>
  <c r="BZ835" i="2"/>
  <c r="BV835" i="2"/>
  <c r="BM835" i="2"/>
  <c r="BW835" i="2"/>
  <c r="BL835" i="2"/>
  <c r="BY835" i="2"/>
  <c r="BO835" i="2"/>
  <c r="BU835" i="2"/>
  <c r="BX835" i="2"/>
  <c r="CA835" i="2"/>
  <c r="BP835" i="2"/>
  <c r="CD835" i="2"/>
  <c r="CB835" i="2"/>
  <c r="BS835" i="2"/>
  <c r="CE835" i="2"/>
  <c r="BR835" i="2"/>
  <c r="BQ835" i="2"/>
  <c r="CC835" i="2"/>
  <c r="BW1004" i="2"/>
  <c r="BM1004" i="2"/>
  <c r="BO1004" i="2"/>
  <c r="BY1004" i="2"/>
  <c r="CA1004" i="2"/>
  <c r="BQ1004" i="2"/>
  <c r="CC1004" i="2"/>
  <c r="BN1004" i="2"/>
  <c r="BL1004" i="2"/>
  <c r="BP1004" i="2"/>
  <c r="BS1004" i="2"/>
  <c r="CE1004" i="2"/>
  <c r="BX1004" i="2"/>
  <c r="BZ1004" i="2"/>
  <c r="BU1004" i="2"/>
  <c r="CB1004" i="2"/>
  <c r="BV1004" i="2"/>
  <c r="BT1004" i="2"/>
  <c r="BR1004" i="2"/>
  <c r="BW859" i="2"/>
  <c r="BT859" i="2"/>
  <c r="CA859" i="2"/>
  <c r="BN859" i="2"/>
  <c r="BZ859" i="2"/>
  <c r="BP859" i="2"/>
  <c r="BR859" i="2"/>
  <c r="CD859" i="2"/>
  <c r="BV859" i="2"/>
  <c r="BM859" i="2"/>
  <c r="BY859" i="2"/>
  <c r="BU859" i="2"/>
  <c r="BL859" i="2"/>
  <c r="BO859" i="2"/>
  <c r="CC859" i="2"/>
  <c r="CE859" i="2"/>
  <c r="BX859" i="2"/>
  <c r="CB859" i="2"/>
  <c r="BQ859" i="2"/>
  <c r="BS859" i="2"/>
  <c r="CC1093" i="2"/>
  <c r="BN1093" i="2"/>
  <c r="CA1093" i="2"/>
  <c r="BZ1093" i="2"/>
  <c r="BR1093" i="2"/>
  <c r="BP1093" i="2"/>
  <c r="CB1093" i="2"/>
  <c r="BU1093" i="2"/>
  <c r="BQ1093" i="2"/>
  <c r="BO1093" i="2"/>
  <c r="BV1093" i="2"/>
  <c r="BS1093" i="2"/>
  <c r="CE1093" i="2"/>
  <c r="BM1093" i="2"/>
  <c r="BY1093" i="2"/>
  <c r="BW1093" i="2"/>
  <c r="BL1093" i="2"/>
  <c r="CD1093" i="2"/>
  <c r="BT1093" i="2"/>
  <c r="BZ1191" i="2"/>
  <c r="BL1191" i="2"/>
  <c r="BT1191" i="2"/>
  <c r="BW1191" i="2"/>
  <c r="BV1191" i="2"/>
  <c r="BM1191" i="2"/>
  <c r="CE1191" i="2"/>
  <c r="BY1191" i="2"/>
  <c r="BN1191" i="2"/>
  <c r="BX1191" i="2"/>
  <c r="BP1191" i="2"/>
  <c r="BQ1191" i="2"/>
  <c r="CB1191" i="2"/>
  <c r="CC1191" i="2"/>
  <c r="BO1191" i="2"/>
  <c r="BR1191" i="2"/>
  <c r="BU1191" i="2"/>
  <c r="BS1191" i="2"/>
  <c r="BW836" i="2"/>
  <c r="BL836" i="2"/>
  <c r="BQ836" i="2"/>
  <c r="CC836" i="2"/>
  <c r="BU836" i="2"/>
  <c r="CE836" i="2"/>
  <c r="BM836" i="2"/>
  <c r="BN836" i="2"/>
  <c r="BY836" i="2"/>
  <c r="BP836" i="2"/>
  <c r="BZ836" i="2"/>
  <c r="BX836" i="2"/>
  <c r="BO836" i="2"/>
  <c r="CB836" i="2"/>
  <c r="BR836" i="2"/>
  <c r="CA836" i="2"/>
  <c r="CD836" i="2"/>
  <c r="BS836" i="2"/>
  <c r="BV836" i="2"/>
  <c r="BT836" i="2"/>
  <c r="BU955" i="2"/>
  <c r="BN955" i="2"/>
  <c r="BV955" i="2"/>
  <c r="BZ955" i="2"/>
  <c r="BL955" i="2"/>
  <c r="BW955" i="2"/>
  <c r="BM955" i="2"/>
  <c r="BT955" i="2"/>
  <c r="BX955" i="2"/>
  <c r="BO955" i="2"/>
  <c r="BS955" i="2"/>
  <c r="BP955" i="2"/>
  <c r="CE955" i="2"/>
  <c r="CB955" i="2"/>
  <c r="BR955" i="2"/>
  <c r="BQ955" i="2"/>
  <c r="CD955" i="2"/>
  <c r="CC955" i="2"/>
  <c r="BY955" i="2"/>
  <c r="BQ1070" i="2"/>
  <c r="CC1070" i="2"/>
  <c r="BS1070" i="2"/>
  <c r="BL1070" i="2"/>
  <c r="BO1070" i="2"/>
  <c r="CE1070" i="2"/>
  <c r="BX1070" i="2"/>
  <c r="BW1070" i="2"/>
  <c r="BV1070" i="2"/>
  <c r="BT1070" i="2"/>
  <c r="BR1070" i="2"/>
  <c r="CD1070" i="2"/>
  <c r="BU1070" i="2"/>
  <c r="BP1070" i="2"/>
  <c r="CA1070" i="2"/>
  <c r="CB1070" i="2"/>
  <c r="BN1070" i="2"/>
  <c r="BZ1070" i="2"/>
  <c r="BM1070" i="2"/>
  <c r="BY1070" i="2"/>
  <c r="BZ861" i="2"/>
  <c r="BN861" i="2"/>
  <c r="BO861" i="2"/>
  <c r="BP861" i="2"/>
  <c r="CE861" i="2"/>
  <c r="CA861" i="2"/>
  <c r="BR861" i="2"/>
  <c r="BW861" i="2"/>
  <c r="CD861" i="2"/>
  <c r="BU861" i="2"/>
  <c r="BT861" i="2"/>
  <c r="CB861" i="2"/>
  <c r="BL861" i="2"/>
  <c r="BQ861" i="2"/>
  <c r="BX861" i="2"/>
  <c r="CC861" i="2"/>
  <c r="BS861" i="2"/>
  <c r="BM861" i="2"/>
  <c r="BY861" i="2"/>
  <c r="BV861" i="2"/>
  <c r="BW959" i="2"/>
  <c r="BT959" i="2"/>
  <c r="BM959" i="2"/>
  <c r="CD959" i="2"/>
  <c r="BU959" i="2"/>
  <c r="BY959" i="2"/>
  <c r="BL959" i="2"/>
  <c r="BV959" i="2"/>
  <c r="BN959" i="2"/>
  <c r="CB959" i="2"/>
  <c r="BR959" i="2"/>
  <c r="BQ959" i="2"/>
  <c r="BZ959" i="2"/>
  <c r="CC959" i="2"/>
  <c r="BO959" i="2"/>
  <c r="CA959" i="2"/>
  <c r="BP959" i="2"/>
  <c r="CE959" i="2"/>
  <c r="BQ1212" i="2"/>
  <c r="CC1212" i="2"/>
  <c r="BW1212" i="2"/>
  <c r="BV1212" i="2"/>
  <c r="BU1212" i="2"/>
  <c r="BP1212" i="2"/>
  <c r="CB1212" i="2"/>
  <c r="BO1212" i="2"/>
  <c r="CA1212" i="2"/>
  <c r="BS1212" i="2"/>
  <c r="CE1212" i="2"/>
  <c r="BN1212" i="2"/>
  <c r="BT1212" i="2"/>
  <c r="BZ1212" i="2"/>
  <c r="BL1212" i="2"/>
  <c r="BY1212" i="2"/>
  <c r="CD1212" i="2"/>
  <c r="BN885" i="2"/>
  <c r="BZ885" i="2"/>
  <c r="CB885" i="2"/>
  <c r="BQ885" i="2"/>
  <c r="CC885" i="2"/>
  <c r="BU885" i="2"/>
  <c r="BV885" i="2"/>
  <c r="BO885" i="2"/>
  <c r="BP885" i="2"/>
  <c r="CA885" i="2"/>
  <c r="BS885" i="2"/>
  <c r="CE885" i="2"/>
  <c r="BR885" i="2"/>
  <c r="CD885" i="2"/>
  <c r="BT885" i="2"/>
  <c r="BL885" i="2"/>
  <c r="BX885" i="2"/>
  <c r="BW885" i="2"/>
  <c r="BM885" i="2"/>
  <c r="BY885" i="2"/>
  <c r="BW896" i="2"/>
  <c r="BZ896" i="2"/>
  <c r="BX896" i="2"/>
  <c r="BP896" i="2"/>
  <c r="CB896" i="2"/>
  <c r="BO896" i="2"/>
  <c r="BL896" i="2"/>
  <c r="CA896" i="2"/>
  <c r="BQ896" i="2"/>
  <c r="BN896" i="2"/>
  <c r="CC896" i="2"/>
  <c r="BM896" i="2"/>
  <c r="BY896" i="2"/>
  <c r="CE896" i="2"/>
  <c r="CD896" i="2"/>
  <c r="BU896" i="2"/>
  <c r="BR896" i="2"/>
  <c r="BS896" i="2"/>
  <c r="BT896" i="2"/>
  <c r="BV896" i="2"/>
  <c r="BT851" i="2"/>
  <c r="BP851" i="2"/>
  <c r="BR851" i="2"/>
  <c r="CB851" i="2"/>
  <c r="BN851" i="2"/>
  <c r="CD851" i="2"/>
  <c r="BZ851" i="2"/>
  <c r="BM851" i="2"/>
  <c r="BY851" i="2"/>
  <c r="BL851" i="2"/>
  <c r="BX851" i="2"/>
  <c r="BO851" i="2"/>
  <c r="BW851" i="2"/>
  <c r="BV851" i="2"/>
  <c r="CA851" i="2"/>
  <c r="BU851" i="2"/>
  <c r="BQ851" i="2"/>
  <c r="BS851" i="2"/>
  <c r="BT531" i="2"/>
  <c r="BW531" i="2"/>
  <c r="BZ531" i="2"/>
  <c r="BV531" i="2"/>
  <c r="CB531" i="2"/>
  <c r="BM531" i="2"/>
  <c r="BY531" i="2"/>
  <c r="BU531" i="2"/>
  <c r="BO531" i="2"/>
  <c r="CA531" i="2"/>
  <c r="BX531" i="2"/>
  <c r="BN531" i="2"/>
  <c r="CC531" i="2"/>
  <c r="BP531" i="2"/>
  <c r="BL531" i="2"/>
  <c r="BR531" i="2"/>
  <c r="BS531" i="2"/>
  <c r="CD531" i="2"/>
  <c r="CE531" i="2"/>
  <c r="BQ531" i="2"/>
  <c r="BT555" i="2"/>
  <c r="BO555" i="2"/>
  <c r="CA555" i="2"/>
  <c r="BL555" i="2"/>
  <c r="BW555" i="2"/>
  <c r="BV555" i="2"/>
  <c r="BX555" i="2"/>
  <c r="BN555" i="2"/>
  <c r="BY555" i="2"/>
  <c r="BQ555" i="2"/>
  <c r="BS555" i="2"/>
  <c r="BZ555" i="2"/>
  <c r="CC555" i="2"/>
  <c r="CE555" i="2"/>
  <c r="BU555" i="2"/>
  <c r="BM555" i="2"/>
  <c r="BR555" i="2"/>
  <c r="BP555" i="2"/>
  <c r="CD555" i="2"/>
  <c r="CB555" i="2"/>
  <c r="BW660" i="2"/>
  <c r="BZ660" i="2"/>
  <c r="CA660" i="2"/>
  <c r="BU660" i="2"/>
  <c r="BM660" i="2"/>
  <c r="BL660" i="2"/>
  <c r="BY660" i="2"/>
  <c r="BN660" i="2"/>
  <c r="BX660" i="2"/>
  <c r="CC660" i="2"/>
  <c r="BS660" i="2"/>
  <c r="CE660" i="2"/>
  <c r="BV660" i="2"/>
  <c r="BT660" i="2"/>
  <c r="BO660" i="2"/>
  <c r="BR660" i="2"/>
  <c r="CD660" i="2"/>
  <c r="CB660" i="2"/>
  <c r="BQ660" i="2"/>
  <c r="CC610" i="2"/>
  <c r="BQ610" i="2"/>
  <c r="BW610" i="2"/>
  <c r="BL610" i="2"/>
  <c r="BX610" i="2"/>
  <c r="BO610" i="2"/>
  <c r="CA610" i="2"/>
  <c r="BT610" i="2"/>
  <c r="BS610" i="2"/>
  <c r="CE610" i="2"/>
  <c r="CD610" i="2"/>
  <c r="BP610" i="2"/>
  <c r="BR610" i="2"/>
  <c r="BN610" i="2"/>
  <c r="CB610" i="2"/>
  <c r="BZ610" i="2"/>
  <c r="BU610" i="2"/>
  <c r="BM610" i="2"/>
  <c r="BY610" i="2"/>
  <c r="BV610" i="2"/>
  <c r="BT651" i="2"/>
  <c r="BW651" i="2"/>
  <c r="BN651" i="2"/>
  <c r="BZ651" i="2"/>
  <c r="BU651" i="2"/>
  <c r="BS651" i="2"/>
  <c r="BQ651" i="2"/>
  <c r="CE651" i="2"/>
  <c r="CC651" i="2"/>
  <c r="BR651" i="2"/>
  <c r="CD651" i="2"/>
  <c r="BL651" i="2"/>
  <c r="BO651" i="2"/>
  <c r="BX651" i="2"/>
  <c r="CA651" i="2"/>
  <c r="BV651" i="2"/>
  <c r="BY651" i="2"/>
  <c r="CB651" i="2"/>
  <c r="BM651" i="2"/>
  <c r="BP651" i="2"/>
  <c r="CC602" i="2"/>
  <c r="BQ602" i="2"/>
  <c r="BL602" i="2"/>
  <c r="BX602" i="2"/>
  <c r="CA602" i="2"/>
  <c r="BU602" i="2"/>
  <c r="BS602" i="2"/>
  <c r="CE602" i="2"/>
  <c r="BR602" i="2"/>
  <c r="BW602" i="2"/>
  <c r="BZ602" i="2"/>
  <c r="BV602" i="2"/>
  <c r="BO602" i="2"/>
  <c r="BM602" i="2"/>
  <c r="BY602" i="2"/>
  <c r="BT602" i="2"/>
  <c r="BN602" i="2"/>
  <c r="CB602" i="2"/>
  <c r="BP602" i="2"/>
  <c r="CD602" i="2"/>
  <c r="BY180" i="2"/>
  <c r="BU180" i="2"/>
  <c r="BW180" i="2"/>
  <c r="BN180" i="2"/>
  <c r="BP180" i="2"/>
  <c r="BQ180" i="2"/>
  <c r="CB180" i="2"/>
  <c r="BO180" i="2"/>
  <c r="BZ180" i="2"/>
  <c r="CA180" i="2"/>
  <c r="BL180" i="2"/>
  <c r="BX180" i="2"/>
  <c r="BM180" i="2"/>
  <c r="CC180" i="2"/>
  <c r="BS180" i="2"/>
  <c r="CE180" i="2"/>
  <c r="CD180" i="2"/>
  <c r="BR180" i="2"/>
  <c r="BT180" i="2"/>
  <c r="BV180" i="2"/>
  <c r="BX252" i="2"/>
  <c r="BY252" i="2"/>
  <c r="BQ252" i="2"/>
  <c r="BN252" i="2"/>
  <c r="CC252" i="2"/>
  <c r="BO252" i="2"/>
  <c r="CA252" i="2"/>
  <c r="BZ252" i="2"/>
  <c r="BL252" i="2"/>
  <c r="BW252" i="2"/>
  <c r="BM252" i="2"/>
  <c r="CE252" i="2"/>
  <c r="BR252" i="2"/>
  <c r="BU252" i="2"/>
  <c r="CD252" i="2"/>
  <c r="BT252" i="2"/>
  <c r="BP252" i="2"/>
  <c r="BS252" i="2"/>
  <c r="BV252" i="2"/>
  <c r="CB252" i="2"/>
  <c r="CC445" i="2"/>
  <c r="BO445" i="2"/>
  <c r="CA445" i="2"/>
  <c r="BN445" i="2"/>
  <c r="BW445" i="2"/>
  <c r="BR445" i="2"/>
  <c r="CD445" i="2"/>
  <c r="BY445" i="2"/>
  <c r="BP445" i="2"/>
  <c r="BT445" i="2"/>
  <c r="CB445" i="2"/>
  <c r="BZ445" i="2"/>
  <c r="BL445" i="2"/>
  <c r="BX445" i="2"/>
  <c r="BU445" i="2"/>
  <c r="BQ445" i="2"/>
  <c r="BV445" i="2"/>
  <c r="BM445" i="2"/>
  <c r="BS445" i="2"/>
  <c r="CE445" i="2"/>
  <c r="BW264" i="2"/>
  <c r="BX264" i="2"/>
  <c r="BZ264" i="2"/>
  <c r="BO264" i="2"/>
  <c r="BP264" i="2"/>
  <c r="CA264" i="2"/>
  <c r="CB264" i="2"/>
  <c r="BM264" i="2"/>
  <c r="BN264" i="2"/>
  <c r="BQ264" i="2"/>
  <c r="CC264" i="2"/>
  <c r="BU264" i="2"/>
  <c r="BV264" i="2"/>
  <c r="BR264" i="2"/>
  <c r="BL264" i="2"/>
  <c r="BY264" i="2"/>
  <c r="BS264" i="2"/>
  <c r="CE264" i="2"/>
  <c r="BT264" i="2"/>
  <c r="CD264" i="2"/>
  <c r="BW484" i="2"/>
  <c r="BN484" i="2"/>
  <c r="BL484" i="2"/>
  <c r="BZ484" i="2"/>
  <c r="BX484" i="2"/>
  <c r="BS484" i="2"/>
  <c r="BM484" i="2"/>
  <c r="BY484" i="2"/>
  <c r="BP484" i="2"/>
  <c r="BO484" i="2"/>
  <c r="CB484" i="2"/>
  <c r="BU484" i="2"/>
  <c r="CA484" i="2"/>
  <c r="BQ484" i="2"/>
  <c r="CC484" i="2"/>
  <c r="BR484" i="2"/>
  <c r="CE484" i="2"/>
  <c r="BT484" i="2"/>
  <c r="BV484" i="2"/>
  <c r="CD484" i="2"/>
  <c r="BW340" i="2"/>
  <c r="BZ340" i="2"/>
  <c r="BP340" i="2"/>
  <c r="BL340" i="2"/>
  <c r="BX340" i="2"/>
  <c r="CE340" i="2"/>
  <c r="BM340" i="2"/>
  <c r="BN340" i="2"/>
  <c r="BY340" i="2"/>
  <c r="BU340" i="2"/>
  <c r="BR340" i="2"/>
  <c r="CD340" i="2"/>
  <c r="BQ340" i="2"/>
  <c r="CC340" i="2"/>
  <c r="BS340" i="2"/>
  <c r="CB340" i="2"/>
  <c r="BV340" i="2"/>
  <c r="BT340" i="2"/>
  <c r="BO340" i="2"/>
  <c r="CA340" i="2"/>
  <c r="BL168" i="2"/>
  <c r="BM168" i="2"/>
  <c r="BY168" i="2"/>
  <c r="BR168" i="2"/>
  <c r="CD168" i="2"/>
  <c r="BO168" i="2"/>
  <c r="BX168" i="2"/>
  <c r="BQ168" i="2"/>
  <c r="BP168" i="2"/>
  <c r="BW168" i="2"/>
  <c r="CB168" i="2"/>
  <c r="CA168" i="2"/>
  <c r="BU168" i="2"/>
  <c r="BS168" i="2"/>
  <c r="CE168" i="2"/>
  <c r="BN168" i="2"/>
  <c r="BZ168" i="2"/>
  <c r="BT168" i="2"/>
  <c r="CC168" i="2"/>
  <c r="BV168" i="2"/>
  <c r="BS162" i="2"/>
  <c r="BX162" i="2"/>
  <c r="CD162" i="2"/>
  <c r="CE162" i="2"/>
  <c r="BQ162" i="2"/>
  <c r="CC162" i="2"/>
  <c r="BR162" i="2"/>
  <c r="BU162" i="2"/>
  <c r="BV162" i="2"/>
  <c r="BN162" i="2"/>
  <c r="BP162" i="2"/>
  <c r="CB162" i="2"/>
  <c r="BM162" i="2"/>
  <c r="BY162" i="2"/>
  <c r="BL162" i="2"/>
  <c r="BW162" i="2"/>
  <c r="CA162" i="2"/>
  <c r="BO162" i="2"/>
  <c r="BT162" i="2"/>
  <c r="BZ162" i="2"/>
  <c r="BR217" i="2"/>
  <c r="BQ217" i="2"/>
  <c r="CD217" i="2"/>
  <c r="BO217" i="2"/>
  <c r="BU217" i="2"/>
  <c r="CC217" i="2"/>
  <c r="BZ217" i="2"/>
  <c r="BP217" i="2"/>
  <c r="CA217" i="2"/>
  <c r="CB217" i="2"/>
  <c r="BT217" i="2"/>
  <c r="BN217" i="2"/>
  <c r="BS217" i="2"/>
  <c r="CE217" i="2"/>
  <c r="BW217" i="2"/>
  <c r="BM217" i="2"/>
  <c r="BY217" i="2"/>
  <c r="BX217" i="2"/>
  <c r="BL217" i="2"/>
  <c r="BV217" i="2"/>
  <c r="BP204" i="2"/>
  <c r="BL204" i="2"/>
  <c r="CB204" i="2"/>
  <c r="BW204" i="2"/>
  <c r="BO204" i="2"/>
  <c r="CA204" i="2"/>
  <c r="BX204" i="2"/>
  <c r="BM204" i="2"/>
  <c r="BY204" i="2"/>
  <c r="BZ204" i="2"/>
  <c r="BQ204" i="2"/>
  <c r="CC204" i="2"/>
  <c r="CD204" i="2"/>
  <c r="BT204" i="2"/>
  <c r="BN204" i="2"/>
  <c r="BU204" i="2"/>
  <c r="BS204" i="2"/>
  <c r="CE204" i="2"/>
  <c r="BV204" i="2"/>
  <c r="BR204" i="2"/>
  <c r="BW404" i="2"/>
  <c r="BQ404" i="2"/>
  <c r="CC404" i="2"/>
  <c r="BL404" i="2"/>
  <c r="BN404" i="2"/>
  <c r="BM404" i="2"/>
  <c r="BX404" i="2"/>
  <c r="BZ404" i="2"/>
  <c r="BT404" i="2"/>
  <c r="BO404" i="2"/>
  <c r="BV404" i="2"/>
  <c r="BY404" i="2"/>
  <c r="CA404" i="2"/>
  <c r="BP404" i="2"/>
  <c r="BR404" i="2"/>
  <c r="BS404" i="2"/>
  <c r="CD404" i="2"/>
  <c r="CB404" i="2"/>
  <c r="CE404" i="2"/>
  <c r="BU404" i="2"/>
  <c r="BR486" i="2"/>
  <c r="CE486" i="2"/>
  <c r="CD486" i="2"/>
  <c r="BQ486" i="2"/>
  <c r="CC486" i="2"/>
  <c r="BW486" i="2"/>
  <c r="BX486" i="2"/>
  <c r="BZ486" i="2"/>
  <c r="BT486" i="2"/>
  <c r="BM486" i="2"/>
  <c r="BY486" i="2"/>
  <c r="BS486" i="2"/>
  <c r="BL486" i="2"/>
  <c r="BU486" i="2"/>
  <c r="BN486" i="2"/>
  <c r="BV486" i="2"/>
  <c r="BO486" i="2"/>
  <c r="CA486" i="2"/>
  <c r="CB486" i="2"/>
  <c r="BP486" i="2"/>
  <c r="BR250" i="2"/>
  <c r="BT250" i="2"/>
  <c r="BL250" i="2"/>
  <c r="CD250" i="2"/>
  <c r="BQ250" i="2"/>
  <c r="BU250" i="2"/>
  <c r="CC250" i="2"/>
  <c r="BV250" i="2"/>
  <c r="BS250" i="2"/>
  <c r="CE250" i="2"/>
  <c r="BW250" i="2"/>
  <c r="BO250" i="2"/>
  <c r="BN250" i="2"/>
  <c r="BX250" i="2"/>
  <c r="CA250" i="2"/>
  <c r="CB250" i="2"/>
  <c r="BM250" i="2"/>
  <c r="BY250" i="2"/>
  <c r="BZ250" i="2"/>
  <c r="BP250" i="2"/>
  <c r="CE434" i="2"/>
  <c r="CD434" i="2"/>
  <c r="BU434" i="2"/>
  <c r="BQ434" i="2"/>
  <c r="BT434" i="2"/>
  <c r="CC434" i="2"/>
  <c r="BR434" i="2"/>
  <c r="BL434" i="2"/>
  <c r="BX434" i="2"/>
  <c r="BV434" i="2"/>
  <c r="BM434" i="2"/>
  <c r="BY434" i="2"/>
  <c r="BN434" i="2"/>
  <c r="BS434" i="2"/>
  <c r="CA434" i="2"/>
  <c r="BP434" i="2"/>
  <c r="CB434" i="2"/>
  <c r="BZ434" i="2"/>
  <c r="BW434" i="2"/>
  <c r="BO434" i="2"/>
  <c r="BW102" i="2"/>
  <c r="CD102" i="2"/>
  <c r="BS102" i="2"/>
  <c r="CE102" i="2"/>
  <c r="BQ102" i="2"/>
  <c r="BT102" i="2"/>
  <c r="BV102" i="2"/>
  <c r="CC102" i="2"/>
  <c r="BR102" i="2"/>
  <c r="BL102" i="2"/>
  <c r="BY102" i="2"/>
  <c r="BN102" i="2"/>
  <c r="BX102" i="2"/>
  <c r="BZ102" i="2"/>
  <c r="BP102" i="2"/>
  <c r="CB102" i="2"/>
  <c r="BM102" i="2"/>
  <c r="BO102" i="2"/>
  <c r="CA102" i="2"/>
  <c r="BU102" i="2"/>
  <c r="CE1575" i="2"/>
  <c r="BL1581" i="2"/>
  <c r="BL1553" i="2"/>
  <c r="CA1546" i="2"/>
  <c r="CA1526" i="2"/>
  <c r="BR1519" i="2"/>
  <c r="BL1513" i="2"/>
  <c r="BR1507" i="2"/>
  <c r="BR1501" i="2"/>
  <c r="CD1501" i="2"/>
  <c r="BO1501" i="2"/>
  <c r="CA1501" i="2"/>
  <c r="BM1501" i="2"/>
  <c r="BO1494" i="2"/>
  <c r="BT1580" i="2"/>
  <c r="BW1573" i="2"/>
  <c r="BZ1562" i="2"/>
  <c r="BP1583" i="2"/>
  <c r="BL1586" i="2"/>
  <c r="BL1578" i="2"/>
  <c r="CA1571" i="2"/>
  <c r="BO1563" i="2"/>
  <c r="BU1549" i="2"/>
  <c r="BU1541" i="2"/>
  <c r="BW1582" i="2"/>
  <c r="BZ1571" i="2"/>
  <c r="BW1562" i="2"/>
  <c r="BT1553" i="2"/>
  <c r="BP1580" i="2"/>
  <c r="BP1564" i="2"/>
  <c r="BY1531" i="2"/>
  <c r="BU1586" i="2"/>
  <c r="BO1580" i="2"/>
  <c r="BR1565" i="2"/>
  <c r="BR1557" i="2"/>
  <c r="BU1550" i="2"/>
  <c r="BW1583" i="2"/>
  <c r="BZ1581" i="2"/>
  <c r="BW1564" i="2"/>
  <c r="BZ1545" i="2"/>
  <c r="BQ1538" i="2"/>
  <c r="BZ1529" i="2"/>
  <c r="BW1520" i="2"/>
  <c r="AO1496" i="2"/>
  <c r="CA1478" i="2"/>
  <c r="CA1466" i="2"/>
  <c r="BU1460" i="2"/>
  <c r="BZ1570" i="2"/>
  <c r="CC1555" i="2"/>
  <c r="AO1549" i="2"/>
  <c r="AO1529" i="2"/>
  <c r="BW1521" i="2"/>
  <c r="BT1508" i="2"/>
  <c r="AO1489" i="2"/>
  <c r="BN1482" i="2"/>
  <c r="BT1460" i="2"/>
  <c r="AO1441" i="2"/>
  <c r="CC1427" i="2"/>
  <c r="AO1393" i="2"/>
  <c r="BT1384" i="2"/>
  <c r="BV1581" i="2"/>
  <c r="BY1550" i="2"/>
  <c r="BV1541" i="2"/>
  <c r="BV1529" i="2"/>
  <c r="BM1518" i="2"/>
  <c r="CE1508" i="2"/>
  <c r="BV1497" i="2"/>
  <c r="BM1462" i="2"/>
  <c r="BO1531" i="2"/>
  <c r="BO1523" i="2"/>
  <c r="BU1513" i="2"/>
  <c r="BX1494" i="2"/>
  <c r="AO1542" i="2"/>
  <c r="BW1518" i="2"/>
  <c r="BZ1507" i="2"/>
  <c r="BT1497" i="2"/>
  <c r="BP1532" i="2"/>
  <c r="BM1507" i="2"/>
  <c r="BX1543" i="2"/>
  <c r="CA1532" i="2"/>
  <c r="BX1523" i="2"/>
  <c r="CA1512" i="2"/>
  <c r="CA1500" i="2"/>
  <c r="BO1492" i="2"/>
  <c r="CD1465" i="2"/>
  <c r="BW1571" i="2"/>
  <c r="BQ1561" i="2"/>
  <c r="CC1549" i="2"/>
  <c r="BO1540" i="2"/>
  <c r="CA1540" i="2"/>
  <c r="BL1540" i="2"/>
  <c r="BX1540" i="2"/>
  <c r="BS1540" i="2"/>
  <c r="CE1540" i="2"/>
  <c r="BQ1505" i="2"/>
  <c r="BN1492" i="2"/>
  <c r="BS1582" i="2"/>
  <c r="BP1573" i="2"/>
  <c r="BS1538" i="2"/>
  <c r="BS1526" i="2"/>
  <c r="CE1514" i="2"/>
  <c r="BP1505" i="2"/>
  <c r="BY1492" i="2"/>
  <c r="BY1480" i="2"/>
  <c r="BM1584" i="2"/>
  <c r="BY1584" i="2"/>
  <c r="BU1572" i="2"/>
  <c r="BV1572" i="2"/>
  <c r="BL1572" i="2"/>
  <c r="BN1572" i="2"/>
  <c r="BX1572" i="2"/>
  <c r="BZ1572" i="2"/>
  <c r="BM1572" i="2"/>
  <c r="BR1562" i="2"/>
  <c r="BR1550" i="2"/>
  <c r="CA1541" i="2"/>
  <c r="CA1529" i="2"/>
  <c r="CA1517" i="2"/>
  <c r="CA1505" i="2"/>
  <c r="BO1497" i="2"/>
  <c r="BN1585" i="2"/>
  <c r="BZ1521" i="2"/>
  <c r="BT1487" i="2"/>
  <c r="AO1468" i="2"/>
  <c r="CE1523" i="2"/>
  <c r="BY1501" i="2"/>
  <c r="BM1489" i="2"/>
  <c r="BS1455" i="2"/>
  <c r="CE1443" i="2"/>
  <c r="BP1390" i="2"/>
  <c r="CE1383" i="2"/>
  <c r="CE1355" i="2"/>
  <c r="BM1345" i="2"/>
  <c r="BP1330" i="2"/>
  <c r="BR1443" i="2"/>
  <c r="BL1417" i="2"/>
  <c r="AO1405" i="2"/>
  <c r="CC1347" i="2"/>
  <c r="BZ1326" i="2"/>
  <c r="CC1299" i="2"/>
  <c r="BV1445" i="2"/>
  <c r="BY1378" i="2"/>
  <c r="BL1478" i="2"/>
  <c r="BR1460" i="2"/>
  <c r="CA1431" i="2"/>
  <c r="BU1405" i="2"/>
  <c r="CC1484" i="2"/>
  <c r="BN1475" i="2"/>
  <c r="BM1447" i="2"/>
  <c r="CB1436" i="2"/>
  <c r="BY1427" i="2"/>
  <c r="BY1403" i="2"/>
  <c r="BP1396" i="2"/>
  <c r="BV1378" i="2"/>
  <c r="CA1432" i="2"/>
  <c r="BU1422" i="2"/>
  <c r="CA1415" i="2"/>
  <c r="BP1415" i="2"/>
  <c r="BU1415" i="2"/>
  <c r="BN1415" i="2"/>
  <c r="CB1415" i="2"/>
  <c r="BZ1415" i="2"/>
  <c r="BR1415" i="2"/>
  <c r="CD1415" i="2"/>
  <c r="BT1415" i="2"/>
  <c r="BW1415" i="2"/>
  <c r="BS1442" i="2"/>
  <c r="BS1430" i="2"/>
  <c r="CE1402" i="2"/>
  <c r="BP1393" i="2"/>
  <c r="BR1466" i="2"/>
  <c r="BR1458" i="2"/>
  <c r="BX1448" i="2"/>
  <c r="BQ1458" i="2"/>
  <c r="BZ1445" i="2"/>
  <c r="AO1436" i="2"/>
  <c r="BN1405" i="2"/>
  <c r="CC1390" i="2"/>
  <c r="CC1246" i="2"/>
  <c r="BW1246" i="2"/>
  <c r="BQ1246" i="2"/>
  <c r="BO1246" i="2"/>
  <c r="BU1246" i="2"/>
  <c r="CA1246" i="2"/>
  <c r="BV1246" i="2"/>
  <c r="BS1246" i="2"/>
  <c r="CE1246" i="2"/>
  <c r="BM1246" i="2"/>
  <c r="BP1246" i="2"/>
  <c r="BT1246" i="2"/>
  <c r="BY1246" i="2"/>
  <c r="CB1246" i="2"/>
  <c r="BR1246" i="2"/>
  <c r="BN1246" i="2"/>
  <c r="AO1221" i="2"/>
  <c r="BT1180" i="2"/>
  <c r="CE1248" i="2"/>
  <c r="BV1221" i="2"/>
  <c r="CD1332" i="2"/>
  <c r="BZ1427" i="2"/>
  <c r="BN1331" i="2"/>
  <c r="BN1311" i="2"/>
  <c r="CC1469" i="2"/>
  <c r="BQ1417" i="2"/>
  <c r="CC1385" i="2"/>
  <c r="BU1383" i="2"/>
  <c r="BU1371" i="2"/>
  <c r="CD1294" i="2"/>
  <c r="BT1311" i="2"/>
  <c r="AO1272" i="2"/>
  <c r="BX1198" i="2"/>
  <c r="BQ1166" i="2"/>
  <c r="CC1166" i="2"/>
  <c r="BW1166" i="2"/>
  <c r="BX1166" i="2"/>
  <c r="BY1166" i="2"/>
  <c r="BO1166" i="2"/>
  <c r="BT1166" i="2"/>
  <c r="BU1166" i="2"/>
  <c r="CA1166" i="2"/>
  <c r="BP1166" i="2"/>
  <c r="BV1166" i="2"/>
  <c r="CB1166" i="2"/>
  <c r="BR1166" i="2"/>
  <c r="CD1166" i="2"/>
  <c r="BS1166" i="2"/>
  <c r="CE1166" i="2"/>
  <c r="BL1166" i="2"/>
  <c r="BM1166" i="2"/>
  <c r="BP1216" i="2"/>
  <c r="BO1164" i="2"/>
  <c r="BN1332" i="2"/>
  <c r="BQ1305" i="2"/>
  <c r="BO1169" i="2"/>
  <c r="AO1260" i="2"/>
  <c r="CC851" i="2"/>
  <c r="AO789" i="2"/>
  <c r="CC1148" i="2"/>
  <c r="CC1225" i="2"/>
  <c r="AO677" i="2"/>
  <c r="BZ530" i="2"/>
  <c r="CA1244" i="2"/>
  <c r="BN1244" i="2"/>
  <c r="BW1244" i="2"/>
  <c r="CD1282" i="2"/>
  <c r="BT1165" i="2"/>
  <c r="CB1165" i="2"/>
  <c r="BQ1165" i="2"/>
  <c r="BZ1165" i="2"/>
  <c r="BU1224" i="2"/>
  <c r="BX1165" i="2"/>
  <c r="BQ1226" i="2"/>
  <c r="CC1226" i="2"/>
  <c r="CE1226" i="2"/>
  <c r="BW1226" i="2"/>
  <c r="BT1226" i="2"/>
  <c r="BL1206" i="2"/>
  <c r="BQ1186" i="2"/>
  <c r="CC1186" i="2"/>
  <c r="BS1186" i="2"/>
  <c r="BW1186" i="2"/>
  <c r="BZ1279" i="2"/>
  <c r="BN1257" i="2"/>
  <c r="CC1257" i="2"/>
  <c r="BZ1257" i="2"/>
  <c r="BT1257" i="2"/>
  <c r="BR1245" i="2"/>
  <c r="BR1165" i="2"/>
  <c r="BW1319" i="2"/>
  <c r="BZ1312" i="2"/>
  <c r="CA1269" i="2"/>
  <c r="CD1254" i="2"/>
  <c r="BN1228" i="2"/>
  <c r="BZ1228" i="2"/>
  <c r="BW1228" i="2"/>
  <c r="CC1228" i="2"/>
  <c r="BX1184" i="2"/>
  <c r="BO1177" i="2"/>
  <c r="BM880" i="2"/>
  <c r="BY880" i="2"/>
  <c r="BW880" i="2"/>
  <c r="BO880" i="2"/>
  <c r="CA880" i="2"/>
  <c r="BQ880" i="2"/>
  <c r="BR880" i="2"/>
  <c r="CC880" i="2"/>
  <c r="CD880" i="2"/>
  <c r="BP880" i="2"/>
  <c r="BN880" i="2"/>
  <c r="CB880" i="2"/>
  <c r="BX880" i="2"/>
  <c r="BW837" i="2"/>
  <c r="BQ1078" i="2"/>
  <c r="CC1078" i="2"/>
  <c r="BU1078" i="2"/>
  <c r="BS1078" i="2"/>
  <c r="CE1078" i="2"/>
  <c r="BW1078" i="2"/>
  <c r="BX1078" i="2"/>
  <c r="BT1078" i="2"/>
  <c r="BR1078" i="2"/>
  <c r="CD966" i="2"/>
  <c r="BT966" i="2"/>
  <c r="BQ966" i="2"/>
  <c r="CC966" i="2"/>
  <c r="BO966" i="2"/>
  <c r="BV966" i="2"/>
  <c r="BL966" i="2"/>
  <c r="BS966" i="2"/>
  <c r="CE966" i="2"/>
  <c r="BR966" i="2"/>
  <c r="CC1244" i="2"/>
  <c r="BT1197" i="2"/>
  <c r="BQ1184" i="2"/>
  <c r="BT1149" i="2"/>
  <c r="BN1103" i="2"/>
  <c r="CD1149" i="2"/>
  <c r="CC1177" i="2"/>
  <c r="CA977" i="2"/>
  <c r="CC930" i="2"/>
  <c r="BT930" i="2"/>
  <c r="BQ930" i="2"/>
  <c r="BV930" i="2"/>
  <c r="BX930" i="2"/>
  <c r="BR930" i="2"/>
  <c r="CD930" i="2"/>
  <c r="BS930" i="2"/>
  <c r="BW930" i="2"/>
  <c r="CE930" i="2"/>
  <c r="BU930" i="2"/>
  <c r="BL930" i="2"/>
  <c r="BL879" i="2"/>
  <c r="BQ1065" i="2"/>
  <c r="BW860" i="2"/>
  <c r="BM860" i="2"/>
  <c r="BY860" i="2"/>
  <c r="BX860" i="2"/>
  <c r="CA860" i="2"/>
  <c r="BR860" i="2"/>
  <c r="CD860" i="2"/>
  <c r="BQ860" i="2"/>
  <c r="CC860" i="2"/>
  <c r="BN860" i="2"/>
  <c r="BU860" i="2"/>
  <c r="CE860" i="2"/>
  <c r="BZ860" i="2"/>
  <c r="BP860" i="2"/>
  <c r="BL860" i="2"/>
  <c r="BO860" i="2"/>
  <c r="BN513" i="2"/>
  <c r="BO513" i="2"/>
  <c r="CA513" i="2"/>
  <c r="BZ513" i="2"/>
  <c r="BU513" i="2"/>
  <c r="BW513" i="2"/>
  <c r="BR513" i="2"/>
  <c r="CD513" i="2"/>
  <c r="BT513" i="2"/>
  <c r="BQ513" i="2"/>
  <c r="BP513" i="2"/>
  <c r="CC513" i="2"/>
  <c r="CB513" i="2"/>
  <c r="BX513" i="2"/>
  <c r="BV513" i="2"/>
  <c r="BS513" i="2"/>
  <c r="CE513" i="2"/>
  <c r="BL513" i="2"/>
  <c r="BY513" i="2"/>
  <c r="BW511" i="2"/>
  <c r="BT511" i="2"/>
  <c r="BU511" i="2"/>
  <c r="BV511" i="2"/>
  <c r="CB511" i="2"/>
  <c r="BM511" i="2"/>
  <c r="BY511" i="2"/>
  <c r="BR511" i="2"/>
  <c r="CD511" i="2"/>
  <c r="BL511" i="2"/>
  <c r="BO511" i="2"/>
  <c r="BZ511" i="2"/>
  <c r="BX511" i="2"/>
  <c r="CA511" i="2"/>
  <c r="BQ511" i="2"/>
  <c r="CC511" i="2"/>
  <c r="BS511" i="2"/>
  <c r="CE511" i="2"/>
  <c r="BN511" i="2"/>
  <c r="BP511" i="2"/>
  <c r="BX1309" i="2"/>
  <c r="BO1270" i="2"/>
  <c r="BL1245" i="2"/>
  <c r="BV1309" i="2"/>
  <c r="BM1282" i="2"/>
  <c r="BY1254" i="2"/>
  <c r="BL1338" i="2"/>
  <c r="BU1245" i="2"/>
  <c r="BX1238" i="2"/>
  <c r="BV1338" i="2"/>
  <c r="BR1361" i="2"/>
  <c r="BU1354" i="2"/>
  <c r="CC1441" i="2"/>
  <c r="BQ1429" i="2"/>
  <c r="BT1410" i="2"/>
  <c r="CC1397" i="2"/>
  <c r="BZ1372" i="2"/>
  <c r="CC1353" i="2"/>
  <c r="BM1372" i="2"/>
  <c r="BS1358" i="2"/>
  <c r="CE1282" i="2"/>
  <c r="BP1269" i="2"/>
  <c r="BO1425" i="2"/>
  <c r="BU1419" i="2"/>
  <c r="BO1413" i="2"/>
  <c r="BU1407" i="2"/>
  <c r="BO1401" i="2"/>
  <c r="BO1389" i="2"/>
  <c r="BR1358" i="2"/>
  <c r="CD1338" i="2"/>
  <c r="BU1319" i="2"/>
  <c r="BX1312" i="2"/>
  <c r="BL1300" i="2"/>
  <c r="CC1350" i="2"/>
  <c r="BN1337" i="2"/>
  <c r="BN1317" i="2"/>
  <c r="BQ1278" i="2"/>
  <c r="BL1197" i="2"/>
  <c r="BU1184" i="2"/>
  <c r="BX1177" i="2"/>
  <c r="BT1145" i="2"/>
  <c r="CB1145" i="2"/>
  <c r="BR1145" i="2"/>
  <c r="BO1145" i="2"/>
  <c r="CA1145" i="2"/>
  <c r="BQ1145" i="2"/>
  <c r="CC1145" i="2"/>
  <c r="BZ1145" i="2"/>
  <c r="BO1138" i="2"/>
  <c r="BX1125" i="2"/>
  <c r="BZ1094" i="2"/>
  <c r="BM1158" i="2"/>
  <c r="BX1230" i="2"/>
  <c r="CD1224" i="2"/>
  <c r="BL1218" i="2"/>
  <c r="CD1184" i="2"/>
  <c r="BU1165" i="2"/>
  <c r="BQ1146" i="2"/>
  <c r="CC1146" i="2"/>
  <c r="BW1146" i="2"/>
  <c r="BR1146" i="2"/>
  <c r="CD1146" i="2"/>
  <c r="BT1146" i="2"/>
  <c r="BU1125" i="2"/>
  <c r="BW1278" i="2"/>
  <c r="BY1195" i="2"/>
  <c r="BS1189" i="2"/>
  <c r="CE1149" i="2"/>
  <c r="BL1207" i="2"/>
  <c r="BU1170" i="2"/>
  <c r="CC1337" i="2"/>
  <c r="BQ1325" i="2"/>
  <c r="BT1318" i="2"/>
  <c r="BZ1304" i="2"/>
  <c r="BZ1284" i="2"/>
  <c r="BP1197" i="2"/>
  <c r="CB1189" i="2"/>
  <c r="BM1160" i="2"/>
  <c r="BP1145" i="2"/>
  <c r="BL1268" i="2"/>
  <c r="BX1260" i="2"/>
  <c r="CA1253" i="2"/>
  <c r="CD1226" i="2"/>
  <c r="BL1176" i="2"/>
  <c r="BN1176" i="2"/>
  <c r="BZ1176" i="2"/>
  <c r="BW1176" i="2"/>
  <c r="BQ1176" i="2"/>
  <c r="BL929" i="2"/>
  <c r="BL909" i="2"/>
  <c r="BX901" i="2"/>
  <c r="CC843" i="2"/>
  <c r="BP891" i="2"/>
  <c r="CE880" i="2"/>
  <c r="BQ794" i="2"/>
  <c r="BW794" i="2"/>
  <c r="BX794" i="2"/>
  <c r="CC794" i="2"/>
  <c r="BT794" i="2"/>
  <c r="BV794" i="2"/>
  <c r="BP794" i="2"/>
  <c r="BS794" i="2"/>
  <c r="CE794" i="2"/>
  <c r="BO794" i="2"/>
  <c r="BL794" i="2"/>
  <c r="CA794" i="2"/>
  <c r="BU794" i="2"/>
  <c r="BM794" i="2"/>
  <c r="CD794" i="2"/>
  <c r="BU1098" i="2"/>
  <c r="BW1098" i="2"/>
  <c r="BS1098" i="2"/>
  <c r="CE1098" i="2"/>
  <c r="BL1098" i="2"/>
  <c r="BT1098" i="2"/>
  <c r="BR1098" i="2"/>
  <c r="BQ1098" i="2"/>
  <c r="CD1098" i="2"/>
  <c r="CC982" i="2"/>
  <c r="CE982" i="2"/>
  <c r="BL982" i="2"/>
  <c r="BX982" i="2"/>
  <c r="BW982" i="2"/>
  <c r="BQ982" i="2"/>
  <c r="BT982" i="2"/>
  <c r="BR982" i="2"/>
  <c r="BV982" i="2"/>
  <c r="CD982" i="2"/>
  <c r="BU982" i="2"/>
  <c r="BS982" i="2"/>
  <c r="BZ1207" i="2"/>
  <c r="BZ1147" i="2"/>
  <c r="BT1238" i="2"/>
  <c r="BW1187" i="2"/>
  <c r="CC1118" i="2"/>
  <c r="CB860" i="2"/>
  <c r="BP800" i="2"/>
  <c r="CC1105" i="2"/>
  <c r="BL1309" i="2"/>
  <c r="BT1245" i="2"/>
  <c r="BN1245" i="2"/>
  <c r="CC1245" i="2"/>
  <c r="BW1245" i="2"/>
  <c r="BZ1238" i="2"/>
  <c r="CE1308" i="2"/>
  <c r="BY1206" i="2"/>
  <c r="BX1350" i="2"/>
  <c r="BX1278" i="2"/>
  <c r="CD1244" i="2"/>
  <c r="BL1238" i="2"/>
  <c r="BW1350" i="2"/>
  <c r="BT1309" i="2"/>
  <c r="BV1270" i="2"/>
  <c r="BY1263" i="2"/>
  <c r="BX1387" i="2"/>
  <c r="CD1353" i="2"/>
  <c r="BX1319" i="2"/>
  <c r="BX1279" i="2"/>
  <c r="BQ1441" i="2"/>
  <c r="CC1409" i="2"/>
  <c r="BQ1397" i="2"/>
  <c r="BN1372" i="2"/>
  <c r="BQ1353" i="2"/>
  <c r="CE1350" i="2"/>
  <c r="CB1309" i="2"/>
  <c r="BS1282" i="2"/>
  <c r="BY1268" i="2"/>
  <c r="BR1338" i="2"/>
  <c r="BX1324" i="2"/>
  <c r="CD1318" i="2"/>
  <c r="BL1312" i="2"/>
  <c r="BN1357" i="2"/>
  <c r="BQ1350" i="2"/>
  <c r="BZ1329" i="2"/>
  <c r="CC1270" i="2"/>
  <c r="BY1189" i="2"/>
  <c r="CB1094" i="2"/>
  <c r="BY897" i="2"/>
  <c r="CE831" i="2"/>
  <c r="BQ1210" i="2"/>
  <c r="CC1210" i="2"/>
  <c r="CD1197" i="2"/>
  <c r="CC1197" i="2"/>
  <c r="BN1197" i="2"/>
  <c r="BZ1197" i="2"/>
  <c r="BL1177" i="2"/>
  <c r="BW1138" i="2"/>
  <c r="BU1138" i="2"/>
  <c r="BS1138" i="2"/>
  <c r="CE1138" i="2"/>
  <c r="BR1138" i="2"/>
  <c r="CD1138" i="2"/>
  <c r="BT1138" i="2"/>
  <c r="BQ1138" i="2"/>
  <c r="BX1105" i="2"/>
  <c r="BN1094" i="2"/>
  <c r="CE1184" i="2"/>
  <c r="BW1158" i="2"/>
  <c r="BU1158" i="2"/>
  <c r="BT1158" i="2"/>
  <c r="BQ1158" i="2"/>
  <c r="CB1103" i="2"/>
  <c r="BR1224" i="2"/>
  <c r="BW1218" i="2"/>
  <c r="BT1218" i="2"/>
  <c r="CC1218" i="2"/>
  <c r="BU1197" i="2"/>
  <c r="BR1184" i="2"/>
  <c r="BU1177" i="2"/>
  <c r="BX1170" i="2"/>
  <c r="BL1158" i="2"/>
  <c r="BU1145" i="2"/>
  <c r="BX1138" i="2"/>
  <c r="CB1228" i="2"/>
  <c r="BM1195" i="2"/>
  <c r="BY1175" i="2"/>
  <c r="BY1155" i="2"/>
  <c r="BS1149" i="2"/>
  <c r="CD1257" i="2"/>
  <c r="CA1228" i="2"/>
  <c r="BQ1337" i="2"/>
  <c r="BZ1324" i="2"/>
  <c r="CC1317" i="2"/>
  <c r="BS1218" i="2"/>
  <c r="CE1210" i="2"/>
  <c r="BP1189" i="2"/>
  <c r="BW1160" i="2"/>
  <c r="BN1160" i="2"/>
  <c r="BO1253" i="2"/>
  <c r="CA1245" i="2"/>
  <c r="CD1238" i="2"/>
  <c r="BR1226" i="2"/>
  <c r="CD1218" i="2"/>
  <c r="CA1189" i="2"/>
  <c r="BU1175" i="2"/>
  <c r="BX1160" i="2"/>
  <c r="BO929" i="2"/>
  <c r="CA929" i="2"/>
  <c r="BP929" i="2"/>
  <c r="BT929" i="2"/>
  <c r="CB929" i="2"/>
  <c r="BR929" i="2"/>
  <c r="CD929" i="2"/>
  <c r="BN929" i="2"/>
  <c r="BZ929" i="2"/>
  <c r="BU929" i="2"/>
  <c r="CC929" i="2"/>
  <c r="CE929" i="2"/>
  <c r="BU880" i="2"/>
  <c r="BT879" i="2"/>
  <c r="BN879" i="2"/>
  <c r="BO879" i="2"/>
  <c r="CD879" i="2"/>
  <c r="BZ879" i="2"/>
  <c r="CA879" i="2"/>
  <c r="BP879" i="2"/>
  <c r="CB879" i="2"/>
  <c r="BM879" i="2"/>
  <c r="BY879" i="2"/>
  <c r="BW879" i="2"/>
  <c r="BV879" i="2"/>
  <c r="BU879" i="2"/>
  <c r="BX879" i="2"/>
  <c r="BQ843" i="2"/>
  <c r="BY890" i="2"/>
  <c r="BS880" i="2"/>
  <c r="CC1106" i="2"/>
  <c r="BU1106" i="2"/>
  <c r="BS1106" i="2"/>
  <c r="CE1106" i="2"/>
  <c r="BV1106" i="2"/>
  <c r="BL1106" i="2"/>
  <c r="BT1106" i="2"/>
  <c r="BQ1106" i="2"/>
  <c r="CD1106" i="2"/>
  <c r="CC1074" i="2"/>
  <c r="BV1074" i="2"/>
  <c r="BT1074" i="2"/>
  <c r="BR1074" i="2"/>
  <c r="CD1074" i="2"/>
  <c r="BQ1074" i="2"/>
  <c r="BS1074" i="2"/>
  <c r="CE1074" i="2"/>
  <c r="BL1074" i="2"/>
  <c r="BW1074" i="2"/>
  <c r="CC1002" i="2"/>
  <c r="BQ1002" i="2"/>
  <c r="CE1002" i="2"/>
  <c r="BL1002" i="2"/>
  <c r="BW1002" i="2"/>
  <c r="BX1002" i="2"/>
  <c r="BT1002" i="2"/>
  <c r="BR1002" i="2"/>
  <c r="BV1002" i="2"/>
  <c r="CD1002" i="2"/>
  <c r="BS1002" i="2"/>
  <c r="BN1207" i="2"/>
  <c r="BW1170" i="2"/>
  <c r="BN1147" i="2"/>
  <c r="BX1147" i="2"/>
  <c r="BW1263" i="2"/>
  <c r="BN1224" i="2"/>
  <c r="BT1186" i="2"/>
  <c r="BQ1174" i="2"/>
  <c r="CC1174" i="2"/>
  <c r="BW1174" i="2"/>
  <c r="CD1078" i="2"/>
  <c r="BN1185" i="2"/>
  <c r="BT1053" i="2"/>
  <c r="BT1018" i="2"/>
  <c r="BU1372" i="2"/>
  <c r="BX1353" i="2"/>
  <c r="BX1321" i="2"/>
  <c r="CA1282" i="2"/>
  <c r="BX1269" i="2"/>
  <c r="BU1244" i="2"/>
  <c r="BN1238" i="2"/>
  <c r="BT1184" i="2"/>
  <c r="BS1308" i="2"/>
  <c r="BT1254" i="2"/>
  <c r="BQ1254" i="2"/>
  <c r="CC1254" i="2"/>
  <c r="BM1206" i="2"/>
  <c r="BL1350" i="2"/>
  <c r="BL1278" i="2"/>
  <c r="BR1244" i="2"/>
  <c r="CC1308" i="2"/>
  <c r="CE1309" i="2"/>
  <c r="CE1269" i="2"/>
  <c r="BM1263" i="2"/>
  <c r="BL1387" i="2"/>
  <c r="BR1353" i="2"/>
  <c r="BL1319" i="2"/>
  <c r="BL1279" i="2"/>
  <c r="CC1421" i="2"/>
  <c r="BQ1409" i="2"/>
  <c r="BS1350" i="2"/>
  <c r="BP1309" i="2"/>
  <c r="CE1254" i="2"/>
  <c r="CD1350" i="2"/>
  <c r="BL1324" i="2"/>
  <c r="BR1318" i="2"/>
  <c r="CC1342" i="2"/>
  <c r="BN1329" i="2"/>
  <c r="BZ1309" i="2"/>
  <c r="CB890" i="2"/>
  <c r="CE843" i="2"/>
  <c r="BY837" i="2"/>
  <c r="CD1177" i="2"/>
  <c r="BN1177" i="2"/>
  <c r="BZ1177" i="2"/>
  <c r="BX1149" i="2"/>
  <c r="BT1125" i="2"/>
  <c r="BR1125" i="2"/>
  <c r="BP1125" i="2"/>
  <c r="CD1125" i="2"/>
  <c r="CB1125" i="2"/>
  <c r="BO1125" i="2"/>
  <c r="CA1125" i="2"/>
  <c r="BQ1125" i="2"/>
  <c r="BN1125" i="2"/>
  <c r="BL1105" i="2"/>
  <c r="BS1184" i="2"/>
  <c r="BV1177" i="2"/>
  <c r="BQ1230" i="2"/>
  <c r="CC1230" i="2"/>
  <c r="BW1230" i="2"/>
  <c r="BX1210" i="2"/>
  <c r="BX1150" i="2"/>
  <c r="BL1138" i="2"/>
  <c r="BW1270" i="2"/>
  <c r="BP1228" i="2"/>
  <c r="BW1195" i="2"/>
  <c r="BT1195" i="2"/>
  <c r="BN1195" i="2"/>
  <c r="BR1257" i="2"/>
  <c r="BO1228" i="2"/>
  <c r="BT1350" i="2"/>
  <c r="BN1324" i="2"/>
  <c r="BQ1317" i="2"/>
  <c r="BY1224" i="2"/>
  <c r="BS1210" i="2"/>
  <c r="CE1158" i="2"/>
  <c r="BQ1260" i="2"/>
  <c r="CC1260" i="2"/>
  <c r="BO1245" i="2"/>
  <c r="BR1218" i="2"/>
  <c r="CD1210" i="2"/>
  <c r="BL1160" i="2"/>
  <c r="BX1073" i="2"/>
  <c r="BX1053" i="2"/>
  <c r="BX977" i="2"/>
  <c r="BN901" i="2"/>
  <c r="BZ901" i="2"/>
  <c r="CC901" i="2"/>
  <c r="CA901" i="2"/>
  <c r="BR901" i="2"/>
  <c r="CD901" i="2"/>
  <c r="BT901" i="2"/>
  <c r="BP901" i="2"/>
  <c r="CB901" i="2"/>
  <c r="BU901" i="2"/>
  <c r="BS901" i="2"/>
  <c r="BQ901" i="2"/>
  <c r="BO901" i="2"/>
  <c r="CC891" i="2"/>
  <c r="BV977" i="2"/>
  <c r="BV901" i="2"/>
  <c r="BQ786" i="2"/>
  <c r="CC786" i="2"/>
  <c r="BV786" i="2"/>
  <c r="BR786" i="2"/>
  <c r="BS786" i="2"/>
  <c r="BT786" i="2"/>
  <c r="CE786" i="2"/>
  <c r="BO786" i="2"/>
  <c r="CA786" i="2"/>
  <c r="BU786" i="2"/>
  <c r="BM786" i="2"/>
  <c r="BL786" i="2"/>
  <c r="CD786" i="2"/>
  <c r="BW786" i="2"/>
  <c r="BQ1086" i="2"/>
  <c r="CC1086" i="2"/>
  <c r="CD1086" i="2"/>
  <c r="BU1086" i="2"/>
  <c r="BS1086" i="2"/>
  <c r="CE1086" i="2"/>
  <c r="BX1086" i="2"/>
  <c r="BT1086" i="2"/>
  <c r="BR1086" i="2"/>
  <c r="BU1073" i="2"/>
  <c r="BU1053" i="2"/>
  <c r="BV1098" i="2"/>
  <c r="BU1146" i="2"/>
  <c r="BN1015" i="2"/>
  <c r="BX1015" i="2"/>
  <c r="CA1015" i="2"/>
  <c r="BZ1015" i="2"/>
  <c r="BT1015" i="2"/>
  <c r="BW1015" i="2"/>
  <c r="BU1015" i="2"/>
  <c r="BV1015" i="2"/>
  <c r="BT1007" i="2"/>
  <c r="BM1007" i="2"/>
  <c r="BW1007" i="2"/>
  <c r="BU1007" i="2"/>
  <c r="BY1007" i="2"/>
  <c r="BV1007" i="2"/>
  <c r="BN1007" i="2"/>
  <c r="BX1007" i="2"/>
  <c r="BO1007" i="2"/>
  <c r="BZ1260" i="2"/>
  <c r="BQ1197" i="2"/>
  <c r="CC1185" i="2"/>
  <c r="BZ1160" i="2"/>
  <c r="BZ1007" i="2"/>
  <c r="BR794" i="2"/>
  <c r="BZ1053" i="2"/>
  <c r="BL1353" i="2"/>
  <c r="BL1321" i="2"/>
  <c r="BO1282" i="2"/>
  <c r="BL1269" i="2"/>
  <c r="BT1244" i="2"/>
  <c r="BW1238" i="2"/>
  <c r="BQ1238" i="2"/>
  <c r="BT1224" i="2"/>
  <c r="CC1184" i="2"/>
  <c r="CA1184" i="2"/>
  <c r="BW1184" i="2"/>
  <c r="BV1321" i="2"/>
  <c r="CC1206" i="2"/>
  <c r="CE1206" i="2"/>
  <c r="BW1206" i="2"/>
  <c r="BT1206" i="2"/>
  <c r="BQ1206" i="2"/>
  <c r="BQ1308" i="2"/>
  <c r="BV1350" i="2"/>
  <c r="BS1309" i="2"/>
  <c r="BV1282" i="2"/>
  <c r="CC1433" i="2"/>
  <c r="BQ1421" i="2"/>
  <c r="BT1358" i="2"/>
  <c r="CE1342" i="2"/>
  <c r="BY1308" i="2"/>
  <c r="BN1268" i="2"/>
  <c r="BZ1268" i="2"/>
  <c r="BS1254" i="2"/>
  <c r="CA1429" i="2"/>
  <c r="BR1350" i="2"/>
  <c r="BQ1342" i="2"/>
  <c r="BN1309" i="2"/>
  <c r="CC1282" i="2"/>
  <c r="BQ1189" i="2"/>
  <c r="BO1189" i="2"/>
  <c r="CC1189" i="2"/>
  <c r="BN1189" i="2"/>
  <c r="BZ1189" i="2"/>
  <c r="BV1094" i="2"/>
  <c r="BT1094" i="2"/>
  <c r="BR1094" i="2"/>
  <c r="BQ1094" i="2"/>
  <c r="CD1094" i="2"/>
  <c r="CC1094" i="2"/>
  <c r="BW1094" i="2"/>
  <c r="BS1094" i="2"/>
  <c r="BN897" i="2"/>
  <c r="BZ897" i="2"/>
  <c r="CC897" i="2"/>
  <c r="BO897" i="2"/>
  <c r="CA897" i="2"/>
  <c r="BU897" i="2"/>
  <c r="BS897" i="2"/>
  <c r="CE897" i="2"/>
  <c r="BR897" i="2"/>
  <c r="BQ897" i="2"/>
  <c r="CD897" i="2"/>
  <c r="BT897" i="2"/>
  <c r="BP897" i="2"/>
  <c r="BT831" i="2"/>
  <c r="BV831" i="2"/>
  <c r="BW831" i="2"/>
  <c r="BU831" i="2"/>
  <c r="BP831" i="2"/>
  <c r="BR831" i="2"/>
  <c r="CB831" i="2"/>
  <c r="BN831" i="2"/>
  <c r="CD831" i="2"/>
  <c r="BZ831" i="2"/>
  <c r="BO831" i="2"/>
  <c r="BM831" i="2"/>
  <c r="CA831" i="2"/>
  <c r="BL831" i="2"/>
  <c r="BY831" i="2"/>
  <c r="BX831" i="2"/>
  <c r="BX1189" i="2"/>
  <c r="BR1105" i="2"/>
  <c r="CD1105" i="2"/>
  <c r="BT1105" i="2"/>
  <c r="BP1105" i="2"/>
  <c r="CB1105" i="2"/>
  <c r="BO1105" i="2"/>
  <c r="BQ1105" i="2"/>
  <c r="BN1105" i="2"/>
  <c r="CA1105" i="2"/>
  <c r="BV1103" i="2"/>
  <c r="BM1103" i="2"/>
  <c r="BO1103" i="2"/>
  <c r="BU1103" i="2"/>
  <c r="BW1103" i="2"/>
  <c r="BT1103" i="2"/>
  <c r="BL1103" i="2"/>
  <c r="BL1210" i="2"/>
  <c r="BU1189" i="2"/>
  <c r="BT1170" i="2"/>
  <c r="BQ1170" i="2"/>
  <c r="CC1170" i="2"/>
  <c r="BL1150" i="2"/>
  <c r="BV1254" i="2"/>
  <c r="BY1187" i="2"/>
  <c r="BW1175" i="2"/>
  <c r="BT1175" i="2"/>
  <c r="BW1155" i="2"/>
  <c r="BT1155" i="2"/>
  <c r="BX1155" i="2"/>
  <c r="CC1329" i="2"/>
  <c r="BN1296" i="2"/>
  <c r="BT1282" i="2"/>
  <c r="BW1275" i="2"/>
  <c r="BV1195" i="2"/>
  <c r="BP1165" i="2"/>
  <c r="BS1158" i="2"/>
  <c r="BX1244" i="2"/>
  <c r="BR1210" i="2"/>
  <c r="BU1195" i="2"/>
  <c r="BL1073" i="2"/>
  <c r="BN893" i="2"/>
  <c r="BZ893" i="2"/>
  <c r="BQ893" i="2"/>
  <c r="CD893" i="2"/>
  <c r="BT893" i="2"/>
  <c r="CC893" i="2"/>
  <c r="BO893" i="2"/>
  <c r="BL893" i="2"/>
  <c r="CA893" i="2"/>
  <c r="BP893" i="2"/>
  <c r="CB893" i="2"/>
  <c r="BV893" i="2"/>
  <c r="BU893" i="2"/>
  <c r="BS893" i="2"/>
  <c r="CE893" i="2"/>
  <c r="BR893" i="2"/>
  <c r="BQ891" i="2"/>
  <c r="BW849" i="2"/>
  <c r="BW800" i="2"/>
  <c r="BQ800" i="2"/>
  <c r="BR800" i="2"/>
  <c r="BN800" i="2"/>
  <c r="BZ800" i="2"/>
  <c r="BV800" i="2"/>
  <c r="CD800" i="2"/>
  <c r="BL800" i="2"/>
  <c r="BX800" i="2"/>
  <c r="CC800" i="2"/>
  <c r="BU800" i="2"/>
  <c r="BM800" i="2"/>
  <c r="BY800" i="2"/>
  <c r="BO800" i="2"/>
  <c r="CE800" i="2"/>
  <c r="CB800" i="2"/>
  <c r="BS800" i="2"/>
  <c r="BX1094" i="2"/>
  <c r="BW1254" i="2"/>
  <c r="BZ1155" i="2"/>
  <c r="CE1109" i="2"/>
  <c r="BV1086" i="2"/>
  <c r="CD1145" i="2"/>
  <c r="BN1260" i="2"/>
  <c r="BT1234" i="2"/>
  <c r="BQ1234" i="2"/>
  <c r="CC1234" i="2"/>
  <c r="BT1210" i="2"/>
  <c r="BZ1184" i="2"/>
  <c r="CC1238" i="2"/>
  <c r="CC1138" i="2"/>
  <c r="BN665" i="2"/>
  <c r="BZ665" i="2"/>
  <c r="CA665" i="2"/>
  <c r="BQ665" i="2"/>
  <c r="CC665" i="2"/>
  <c r="BO665" i="2"/>
  <c r="CB665" i="2"/>
  <c r="BR665" i="2"/>
  <c r="BX665" i="2"/>
  <c r="BV665" i="2"/>
  <c r="BM665" i="2"/>
  <c r="CD665" i="2"/>
  <c r="BY665" i="2"/>
  <c r="BP665" i="2"/>
  <c r="BW665" i="2"/>
  <c r="BS665" i="2"/>
  <c r="BU665" i="2"/>
  <c r="CE665" i="2"/>
  <c r="BT665" i="2"/>
  <c r="BL665" i="2"/>
  <c r="BQ418" i="2"/>
  <c r="BT418" i="2"/>
  <c r="CC418" i="2"/>
  <c r="CD418" i="2"/>
  <c r="BR418" i="2"/>
  <c r="BU418" i="2"/>
  <c r="BN418" i="2"/>
  <c r="BP418" i="2"/>
  <c r="CB418" i="2"/>
  <c r="BO418" i="2"/>
  <c r="CA418" i="2"/>
  <c r="BW418" i="2"/>
  <c r="BS418" i="2"/>
  <c r="BL418" i="2"/>
  <c r="BY418" i="2"/>
  <c r="CE418" i="2"/>
  <c r="BV418" i="2"/>
  <c r="BZ418" i="2"/>
  <c r="BX418" i="2"/>
  <c r="BM418" i="2"/>
  <c r="BZ1269" i="2"/>
  <c r="BO1269" i="2"/>
  <c r="BQ1269" i="2"/>
  <c r="BZ1270" i="2"/>
  <c r="CA1224" i="2"/>
  <c r="BZ1224" i="2"/>
  <c r="BW1224" i="2"/>
  <c r="BX1270" i="2"/>
  <c r="BT1321" i="2"/>
  <c r="CB1308" i="2"/>
  <c r="CA1372" i="2"/>
  <c r="BU1338" i="2"/>
  <c r="BU1278" i="2"/>
  <c r="CC1473" i="2"/>
  <c r="BQ1433" i="2"/>
  <c r="BT1414" i="2"/>
  <c r="BS1342" i="2"/>
  <c r="CB1321" i="2"/>
  <c r="BM1308" i="2"/>
  <c r="BO1429" i="2"/>
  <c r="BU1423" i="2"/>
  <c r="BU1411" i="2"/>
  <c r="BU1387" i="2"/>
  <c r="CD1342" i="2"/>
  <c r="BU1279" i="2"/>
  <c r="BZ1321" i="2"/>
  <c r="BW1308" i="2"/>
  <c r="BQ1282" i="2"/>
  <c r="CC890" i="2"/>
  <c r="BQ890" i="2"/>
  <c r="BT890" i="2"/>
  <c r="BR890" i="2"/>
  <c r="CD890" i="2"/>
  <c r="BV890" i="2"/>
  <c r="BU890" i="2"/>
  <c r="BW890" i="2"/>
  <c r="BM890" i="2"/>
  <c r="CE890" i="2"/>
  <c r="BX890" i="2"/>
  <c r="BT843" i="2"/>
  <c r="BN843" i="2"/>
  <c r="BU843" i="2"/>
  <c r="BZ843" i="2"/>
  <c r="BW843" i="2"/>
  <c r="BR843" i="2"/>
  <c r="CB843" i="2"/>
  <c r="CD843" i="2"/>
  <c r="BM843" i="2"/>
  <c r="BY843" i="2"/>
  <c r="BO843" i="2"/>
  <c r="BL843" i="2"/>
  <c r="CA843" i="2"/>
  <c r="BX843" i="2"/>
  <c r="BV843" i="2"/>
  <c r="BN837" i="2"/>
  <c r="BZ837" i="2"/>
  <c r="BQ837" i="2"/>
  <c r="BO837" i="2"/>
  <c r="CA837" i="2"/>
  <c r="BL837" i="2"/>
  <c r="BV837" i="2"/>
  <c r="BX837" i="2"/>
  <c r="BP837" i="2"/>
  <c r="CC837" i="2"/>
  <c r="CB837" i="2"/>
  <c r="BS837" i="2"/>
  <c r="BR837" i="2"/>
  <c r="CE837" i="2"/>
  <c r="BU837" i="2"/>
  <c r="CD837" i="2"/>
  <c r="BT837" i="2"/>
  <c r="BL1189" i="2"/>
  <c r="BO1149" i="2"/>
  <c r="CA1149" i="2"/>
  <c r="BQ1149" i="2"/>
  <c r="CC1149" i="2"/>
  <c r="BN1149" i="2"/>
  <c r="BZ1149" i="2"/>
  <c r="BV1149" i="2"/>
  <c r="CD1228" i="2"/>
  <c r="BU1150" i="2"/>
  <c r="BT1150" i="2"/>
  <c r="BQ1150" i="2"/>
  <c r="CC1150" i="2"/>
  <c r="BT1269" i="2"/>
  <c r="CE1253" i="2"/>
  <c r="BV1206" i="2"/>
  <c r="BM1187" i="2"/>
  <c r="BX1263" i="2"/>
  <c r="BR1197" i="2"/>
  <c r="CD1189" i="2"/>
  <c r="BX1175" i="2"/>
  <c r="BT1342" i="2"/>
  <c r="BQ1329" i="2"/>
  <c r="CC1309" i="2"/>
  <c r="BT1302" i="2"/>
  <c r="BZ1288" i="2"/>
  <c r="CC1281" i="2"/>
  <c r="BV1187" i="2"/>
  <c r="BS1150" i="2"/>
  <c r="BL1244" i="2"/>
  <c r="CD1230" i="2"/>
  <c r="BX1224" i="2"/>
  <c r="BU1187" i="2"/>
  <c r="CD1158" i="2"/>
  <c r="BN1073" i="2"/>
  <c r="BQ1073" i="2"/>
  <c r="BO1073" i="2"/>
  <c r="CE1073" i="2"/>
  <c r="CC1073" i="2"/>
  <c r="CA1073" i="2"/>
  <c r="BR1073" i="2"/>
  <c r="CD1073" i="2"/>
  <c r="BZ1073" i="2"/>
  <c r="BP1073" i="2"/>
  <c r="CB1073" i="2"/>
  <c r="BT1073" i="2"/>
  <c r="BN1053" i="2"/>
  <c r="BQ1053" i="2"/>
  <c r="BO1053" i="2"/>
  <c r="CD1053" i="2"/>
  <c r="CE1053" i="2"/>
  <c r="CC1053" i="2"/>
  <c r="CA1053" i="2"/>
  <c r="BP1053" i="2"/>
  <c r="CB1053" i="2"/>
  <c r="BN977" i="2"/>
  <c r="BZ977" i="2"/>
  <c r="BR977" i="2"/>
  <c r="CD977" i="2"/>
  <c r="BP977" i="2"/>
  <c r="CB977" i="2"/>
  <c r="BU977" i="2"/>
  <c r="BT977" i="2"/>
  <c r="BQ977" i="2"/>
  <c r="CC977" i="2"/>
  <c r="BO977" i="2"/>
  <c r="BS977" i="2"/>
  <c r="BW897" i="2"/>
  <c r="BT891" i="2"/>
  <c r="BW891" i="2"/>
  <c r="BV891" i="2"/>
  <c r="BO891" i="2"/>
  <c r="CB891" i="2"/>
  <c r="CA891" i="2"/>
  <c r="BM891" i="2"/>
  <c r="BY891" i="2"/>
  <c r="BL891" i="2"/>
  <c r="BX891" i="2"/>
  <c r="BN891" i="2"/>
  <c r="BZ891" i="2"/>
  <c r="BR1114" i="2"/>
  <c r="BV1114" i="2"/>
  <c r="BL1114" i="2"/>
  <c r="BT1114" i="2"/>
  <c r="CD1114" i="2"/>
  <c r="BX1114" i="2"/>
  <c r="BQ1114" i="2"/>
  <c r="CC1114" i="2"/>
  <c r="BW1114" i="2"/>
  <c r="BS1114" i="2"/>
  <c r="CE1114" i="2"/>
  <c r="CA1103" i="2"/>
  <c r="BL1094" i="2"/>
  <c r="BQ1228" i="2"/>
  <c r="BN1155" i="2"/>
  <c r="BU1135" i="2"/>
  <c r="BM1135" i="2"/>
  <c r="BY1135" i="2"/>
  <c r="BW1135" i="2"/>
  <c r="BT1135" i="2"/>
  <c r="BV1135" i="2"/>
  <c r="BX1135" i="2"/>
  <c r="BT1059" i="2"/>
  <c r="BX1059" i="2"/>
  <c r="BV1059" i="2"/>
  <c r="BO1059" i="2"/>
  <c r="BN1059" i="2"/>
  <c r="BZ1059" i="2"/>
  <c r="BM1059" i="2"/>
  <c r="BW1059" i="2"/>
  <c r="BU1059" i="2"/>
  <c r="BT987" i="2"/>
  <c r="CB987" i="2"/>
  <c r="BM987" i="2"/>
  <c r="BW987" i="2"/>
  <c r="BU987" i="2"/>
  <c r="BY987" i="2"/>
  <c r="BL987" i="2"/>
  <c r="BV987" i="2"/>
  <c r="BO987" i="2"/>
  <c r="BZ987" i="2"/>
  <c r="BU966" i="2"/>
  <c r="BQ1245" i="2"/>
  <c r="BW1207" i="2"/>
  <c r="BN1184" i="2"/>
  <c r="BU1147" i="2"/>
  <c r="BZ1105" i="2"/>
  <c r="CC678" i="2"/>
  <c r="BQ678" i="2"/>
  <c r="CD678" i="2"/>
  <c r="BR678" i="2"/>
  <c r="BY678" i="2"/>
  <c r="BN678" i="2"/>
  <c r="CB678" i="2"/>
  <c r="BZ678" i="2"/>
  <c r="BO678" i="2"/>
  <c r="CA678" i="2"/>
  <c r="BU678" i="2"/>
  <c r="BT678" i="2"/>
  <c r="BS678" i="2"/>
  <c r="BV678" i="2"/>
  <c r="CE678" i="2"/>
  <c r="BW678" i="2"/>
  <c r="BX678" i="2"/>
  <c r="BM678" i="2"/>
  <c r="BP678" i="2"/>
  <c r="BL880" i="2"/>
  <c r="CC746" i="2"/>
  <c r="BQ746" i="2"/>
  <c r="BR746" i="2"/>
  <c r="CD746" i="2"/>
  <c r="BS746" i="2"/>
  <c r="BT746" i="2"/>
  <c r="CE746" i="2"/>
  <c r="BX746" i="2"/>
  <c r="BZ746" i="2"/>
  <c r="BP746" i="2"/>
  <c r="BV746" i="2"/>
  <c r="BO746" i="2"/>
  <c r="BM746" i="2"/>
  <c r="CA746" i="2"/>
  <c r="BY746" i="2"/>
  <c r="BW746" i="2"/>
  <c r="BU746" i="2"/>
  <c r="BL746" i="2"/>
  <c r="BN746" i="2"/>
  <c r="CC646" i="2"/>
  <c r="BT646" i="2"/>
  <c r="BS646" i="2"/>
  <c r="BR646" i="2"/>
  <c r="CE646" i="2"/>
  <c r="CD646" i="2"/>
  <c r="BQ646" i="2"/>
  <c r="BX646" i="2"/>
  <c r="BU646" i="2"/>
  <c r="BM646" i="2"/>
  <c r="BY646" i="2"/>
  <c r="BV646" i="2"/>
  <c r="BP646" i="2"/>
  <c r="BN646" i="2"/>
  <c r="CB646" i="2"/>
  <c r="BZ646" i="2"/>
  <c r="BW646" i="2"/>
  <c r="BO646" i="2"/>
  <c r="CA646" i="2"/>
  <c r="BL646" i="2"/>
  <c r="CE1472" i="2"/>
  <c r="BO1503" i="2"/>
  <c r="BM1499" i="2"/>
  <c r="BY1479" i="2"/>
  <c r="CB1472" i="2"/>
  <c r="BX1535" i="2"/>
  <c r="BX1503" i="2"/>
  <c r="BU1490" i="2"/>
  <c r="BX1483" i="2"/>
  <c r="BL1471" i="2"/>
  <c r="BT1490" i="2"/>
  <c r="BV1511" i="2"/>
  <c r="CE1490" i="2"/>
  <c r="BV1463" i="2"/>
  <c r="CD1554" i="2"/>
  <c r="BR1502" i="2"/>
  <c r="BN1473" i="2"/>
  <c r="BY1473" i="2"/>
  <c r="BP1414" i="2"/>
  <c r="BP1342" i="2"/>
  <c r="BL1441" i="2"/>
  <c r="BX1409" i="2"/>
  <c r="BL1397" i="2"/>
  <c r="BN1338" i="2"/>
  <c r="CA1463" i="2"/>
  <c r="BL1398" i="2"/>
  <c r="BZ1467" i="2"/>
  <c r="BS1433" i="2"/>
  <c r="BM1407" i="2"/>
  <c r="BY1387" i="2"/>
  <c r="BP1433" i="2"/>
  <c r="BS1426" i="2"/>
  <c r="BV1419" i="2"/>
  <c r="CE1398" i="2"/>
  <c r="BZ1421" i="2"/>
  <c r="CC1414" i="2"/>
  <c r="BN1401" i="2"/>
  <c r="BT1387" i="2"/>
  <c r="BS1319" i="2"/>
  <c r="BS1279" i="2"/>
  <c r="BY1245" i="2"/>
  <c r="CB1238" i="2"/>
  <c r="BO1358" i="2"/>
  <c r="CA1338" i="2"/>
  <c r="BU1268" i="2"/>
  <c r="CA1254" i="2"/>
  <c r="BN1270" i="2"/>
  <c r="BQ1263" i="2"/>
  <c r="BW1189" i="2"/>
  <c r="BY1306" i="2"/>
  <c r="BP1279" i="2"/>
  <c r="BV1245" i="2"/>
  <c r="BY1238" i="2"/>
  <c r="CE1224" i="2"/>
  <c r="CA1387" i="2"/>
  <c r="BX1374" i="2"/>
  <c r="BL1342" i="2"/>
  <c r="BU1309" i="2"/>
  <c r="BL1270" i="2"/>
  <c r="BO1263" i="2"/>
  <c r="BQ1444" i="2"/>
  <c r="BZ1423" i="2"/>
  <c r="BT1389" i="2"/>
  <c r="BQ1300" i="2"/>
  <c r="BV1342" i="2"/>
  <c r="CE1321" i="2"/>
  <c r="BP1308" i="2"/>
  <c r="BY1287" i="2"/>
  <c r="BP1268" i="2"/>
  <c r="BO1372" i="2"/>
  <c r="CD1337" i="2"/>
  <c r="BO1324" i="2"/>
  <c r="CD1317" i="2"/>
  <c r="BQ1473" i="2"/>
  <c r="BZ1452" i="2"/>
  <c r="BT1426" i="2"/>
  <c r="CC1413" i="2"/>
  <c r="BW1407" i="2"/>
  <c r="BQ1401" i="2"/>
  <c r="BT1382" i="2"/>
  <c r="BN1376" i="2"/>
  <c r="CC1357" i="2"/>
  <c r="CE1382" i="2"/>
  <c r="BP1369" i="2"/>
  <c r="BS1362" i="2"/>
  <c r="BP1321" i="2"/>
  <c r="BS1314" i="2"/>
  <c r="BY1300" i="2"/>
  <c r="BP1253" i="2"/>
  <c r="BX1428" i="2"/>
  <c r="BX1416" i="2"/>
  <c r="CD1410" i="2"/>
  <c r="BX1404" i="2"/>
  <c r="CD1398" i="2"/>
  <c r="BX1392" i="2"/>
  <c r="CD1386" i="2"/>
  <c r="BR1374" i="2"/>
  <c r="BR1362" i="2"/>
  <c r="BR1342" i="2"/>
  <c r="BO1329" i="2"/>
  <c r="CD1278" i="2"/>
  <c r="BZ1361" i="2"/>
  <c r="CC1354" i="2"/>
  <c r="BN1341" i="2"/>
  <c r="BN1321" i="2"/>
  <c r="CC1314" i="2"/>
  <c r="BW1288" i="2"/>
  <c r="BZ1281" i="2"/>
  <c r="BT1275" i="2"/>
  <c r="CE1207" i="2"/>
  <c r="CE1187" i="2"/>
  <c r="BN909" i="2"/>
  <c r="BZ909" i="2"/>
  <c r="CA909" i="2"/>
  <c r="CE909" i="2"/>
  <c r="BR909" i="2"/>
  <c r="BP909" i="2"/>
  <c r="CD909" i="2"/>
  <c r="BT909" i="2"/>
  <c r="CB909" i="2"/>
  <c r="BQ909" i="2"/>
  <c r="BU909" i="2"/>
  <c r="BS909" i="2"/>
  <c r="BZ849" i="2"/>
  <c r="BN849" i="2"/>
  <c r="BT849" i="2"/>
  <c r="CA849" i="2"/>
  <c r="BS849" i="2"/>
  <c r="CE849" i="2"/>
  <c r="BR849" i="2"/>
  <c r="BP849" i="2"/>
  <c r="CD849" i="2"/>
  <c r="BU849" i="2"/>
  <c r="BQ849" i="2"/>
  <c r="CB849" i="2"/>
  <c r="CC849" i="2"/>
  <c r="BO849" i="2"/>
  <c r="BX849" i="2"/>
  <c r="BT1227" i="2"/>
  <c r="BN1227" i="2"/>
  <c r="BX1213" i="2"/>
  <c r="CD1207" i="2"/>
  <c r="BR1175" i="2"/>
  <c r="BL1129" i="2"/>
  <c r="BX1109" i="2"/>
  <c r="CD1103" i="2"/>
  <c r="BZ1118" i="2"/>
  <c r="BW1105" i="2"/>
  <c r="BN1078" i="2"/>
  <c r="BV1189" i="2"/>
  <c r="CB1175" i="2"/>
  <c r="CB1155" i="2"/>
  <c r="BR1228" i="2"/>
  <c r="BO1195" i="2"/>
  <c r="BO1175" i="2"/>
  <c r="CA1155" i="2"/>
  <c r="BU1149" i="2"/>
  <c r="BU1129" i="2"/>
  <c r="BW1282" i="2"/>
  <c r="BZ1275" i="2"/>
  <c r="CC1268" i="2"/>
  <c r="BS1253" i="2"/>
  <c r="BY1239" i="2"/>
  <c r="BV1226" i="2"/>
  <c r="BS1193" i="2"/>
  <c r="BV1186" i="2"/>
  <c r="BY1179" i="2"/>
  <c r="BP1160" i="2"/>
  <c r="BU1270" i="2"/>
  <c r="BL1263" i="2"/>
  <c r="BU1226" i="2"/>
  <c r="BR1189" i="2"/>
  <c r="BL1175" i="2"/>
  <c r="BX1167" i="2"/>
  <c r="CA1160" i="2"/>
  <c r="CC1341" i="2"/>
  <c r="BZ1308" i="2"/>
  <c r="BN1288" i="2"/>
  <c r="BQ1281" i="2"/>
  <c r="BY1208" i="2"/>
  <c r="CE1186" i="2"/>
  <c r="CB1149" i="2"/>
  <c r="BR1230" i="2"/>
  <c r="BL1224" i="2"/>
  <c r="BX1208" i="2"/>
  <c r="CD1186" i="2"/>
  <c r="CA1165" i="2"/>
  <c r="BR1158" i="2"/>
  <c r="CD1150" i="2"/>
  <c r="BO1086" i="2"/>
  <c r="CA1078" i="2"/>
  <c r="BN1033" i="2"/>
  <c r="BZ1033" i="2"/>
  <c r="BQ1033" i="2"/>
  <c r="BS1033" i="2"/>
  <c r="CC1033" i="2"/>
  <c r="BO1033" i="2"/>
  <c r="CE1033" i="2"/>
  <c r="CA1033" i="2"/>
  <c r="BP1033" i="2"/>
  <c r="CB1033" i="2"/>
  <c r="BR1033" i="2"/>
  <c r="BX1017" i="2"/>
  <c r="CA982" i="2"/>
  <c r="BX961" i="2"/>
  <c r="CD891" i="2"/>
  <c r="BN930" i="2"/>
  <c r="BW904" i="2"/>
  <c r="BZ904" i="2"/>
  <c r="BL904" i="2"/>
  <c r="BR904" i="2"/>
  <c r="CD904" i="2"/>
  <c r="BP904" i="2"/>
  <c r="BN904" i="2"/>
  <c r="BX904" i="2"/>
  <c r="CB904" i="2"/>
  <c r="BO904" i="2"/>
  <c r="CA904" i="2"/>
  <c r="BQ904" i="2"/>
  <c r="BM904" i="2"/>
  <c r="CC904" i="2"/>
  <c r="BY904" i="2"/>
  <c r="BZ890" i="2"/>
  <c r="BQ806" i="2"/>
  <c r="CC806" i="2"/>
  <c r="BS806" i="2"/>
  <c r="BT806" i="2"/>
  <c r="BW806" i="2"/>
  <c r="BR806" i="2"/>
  <c r="CD806" i="2"/>
  <c r="CE806" i="2"/>
  <c r="BO806" i="2"/>
  <c r="BM806" i="2"/>
  <c r="CA806" i="2"/>
  <c r="BL806" i="2"/>
  <c r="BU806" i="2"/>
  <c r="BV806" i="2"/>
  <c r="BX806" i="2"/>
  <c r="BY982" i="2"/>
  <c r="BS968" i="2"/>
  <c r="BV897" i="2"/>
  <c r="BZ1227" i="2"/>
  <c r="BT1177" i="2"/>
  <c r="BN1167" i="2"/>
  <c r="BV1118" i="2"/>
  <c r="BU1107" i="2"/>
  <c r="BY1107" i="2"/>
  <c r="CA1107" i="2"/>
  <c r="BW1107" i="2"/>
  <c r="BT1107" i="2"/>
  <c r="BZ1107" i="2"/>
  <c r="BV1107" i="2"/>
  <c r="BM1015" i="2"/>
  <c r="BR1077" i="2"/>
  <c r="CD1057" i="2"/>
  <c r="BU1002" i="2"/>
  <c r="BT1270" i="2"/>
  <c r="BZ1244" i="2"/>
  <c r="BV1075" i="2"/>
  <c r="BR1106" i="2"/>
  <c r="BT807" i="2"/>
  <c r="BN807" i="2"/>
  <c r="BW807" i="2"/>
  <c r="CA807" i="2"/>
  <c r="BQ807" i="2"/>
  <c r="BS807" i="2"/>
  <c r="BZ807" i="2"/>
  <c r="BU807" i="2"/>
  <c r="BV807" i="2"/>
  <c r="BR807" i="2"/>
  <c r="CD807" i="2"/>
  <c r="CB807" i="2"/>
  <c r="BX807" i="2"/>
  <c r="BY807" i="2"/>
  <c r="BO807" i="2"/>
  <c r="BW966" i="2"/>
  <c r="CA800" i="2"/>
  <c r="CB897" i="2"/>
  <c r="CD178" i="2"/>
  <c r="BT178" i="2"/>
  <c r="BV178" i="2"/>
  <c r="BU178" i="2"/>
  <c r="BL178" i="2"/>
  <c r="BS178" i="2"/>
  <c r="CE178" i="2"/>
  <c r="BQ178" i="2"/>
  <c r="CC178" i="2"/>
  <c r="BW178" i="2"/>
  <c r="BN178" i="2"/>
  <c r="BZ178" i="2"/>
  <c r="BO178" i="2"/>
  <c r="CA178" i="2"/>
  <c r="BR178" i="2"/>
  <c r="BX178" i="2"/>
  <c r="CB178" i="2"/>
  <c r="BM178" i="2"/>
  <c r="BY178" i="2"/>
  <c r="BP178" i="2"/>
  <c r="BY1566" i="2"/>
  <c r="BS1472" i="2"/>
  <c r="CA1527" i="2"/>
  <c r="BX1490" i="2"/>
  <c r="BZ1503" i="2"/>
  <c r="BM1479" i="2"/>
  <c r="BP1472" i="2"/>
  <c r="BL1535" i="2"/>
  <c r="BL1503" i="2"/>
  <c r="BL1483" i="2"/>
  <c r="BZ1552" i="2"/>
  <c r="BW1511" i="2"/>
  <c r="BS1490" i="2"/>
  <c r="BX1560" i="2"/>
  <c r="BR1554" i="2"/>
  <c r="BU1527" i="2"/>
  <c r="BU1495" i="2"/>
  <c r="BT1495" i="2"/>
  <c r="BT1479" i="2"/>
  <c r="CE1479" i="2"/>
  <c r="BM1473" i="2"/>
  <c r="BY1361" i="2"/>
  <c r="CB1354" i="2"/>
  <c r="BX1421" i="2"/>
  <c r="BL1409" i="2"/>
  <c r="BO1463" i="2"/>
  <c r="BX1410" i="2"/>
  <c r="BV1426" i="2"/>
  <c r="BY1419" i="2"/>
  <c r="BM1387" i="2"/>
  <c r="BX1411" i="2"/>
  <c r="BS1398" i="2"/>
  <c r="BU1463" i="2"/>
  <c r="BZ1441" i="2"/>
  <c r="BN1421" i="2"/>
  <c r="BQ1414" i="2"/>
  <c r="BT1407" i="2"/>
  <c r="CB1318" i="2"/>
  <c r="CB1278" i="2"/>
  <c r="BM1245" i="2"/>
  <c r="BP1238" i="2"/>
  <c r="BV1224" i="2"/>
  <c r="BX1357" i="2"/>
  <c r="BO1338" i="2"/>
  <c r="BX1325" i="2"/>
  <c r="CD1319" i="2"/>
  <c r="CA1306" i="2"/>
  <c r="BU1300" i="2"/>
  <c r="BO1254" i="2"/>
  <c r="BW1269" i="2"/>
  <c r="BZ1262" i="2"/>
  <c r="BV1333" i="2"/>
  <c r="CB1319" i="2"/>
  <c r="CE1312" i="2"/>
  <c r="BM1306" i="2"/>
  <c r="BY1278" i="2"/>
  <c r="CE1244" i="2"/>
  <c r="BM1238" i="2"/>
  <c r="BS1224" i="2"/>
  <c r="BO1387" i="2"/>
  <c r="BL1374" i="2"/>
  <c r="BU1361" i="2"/>
  <c r="BX1354" i="2"/>
  <c r="CD1308" i="2"/>
  <c r="BL1302" i="2"/>
  <c r="BX1282" i="2"/>
  <c r="BU1269" i="2"/>
  <c r="BX1262" i="2"/>
  <c r="BN1423" i="2"/>
  <c r="BT1409" i="2"/>
  <c r="BT1361" i="2"/>
  <c r="BW1354" i="2"/>
  <c r="BW1306" i="2"/>
  <c r="BV1362" i="2"/>
  <c r="BS1321" i="2"/>
  <c r="BV1314" i="2"/>
  <c r="CB1300" i="2"/>
  <c r="BM1287" i="2"/>
  <c r="BU1398" i="2"/>
  <c r="CD1357" i="2"/>
  <c r="BR1337" i="2"/>
  <c r="BU1290" i="2"/>
  <c r="BW1479" i="2"/>
  <c r="BZ1472" i="2"/>
  <c r="CC1425" i="2"/>
  <c r="BW1419" i="2"/>
  <c r="BQ1413" i="2"/>
  <c r="CC1369" i="2"/>
  <c r="BQ1357" i="2"/>
  <c r="CB1361" i="2"/>
  <c r="CE1354" i="2"/>
  <c r="CE1306" i="2"/>
  <c r="BM1300" i="2"/>
  <c r="BV1279" i="2"/>
  <c r="CB1245" i="2"/>
  <c r="BR1410" i="2"/>
  <c r="BR1398" i="2"/>
  <c r="BR1386" i="2"/>
  <c r="CA1361" i="2"/>
  <c r="CD1354" i="2"/>
  <c r="CA1309" i="2"/>
  <c r="CD1290" i="2"/>
  <c r="BX1284" i="2"/>
  <c r="BR1278" i="2"/>
  <c r="BN1361" i="2"/>
  <c r="BQ1354" i="2"/>
  <c r="BZ1333" i="2"/>
  <c r="BQ1314" i="2"/>
  <c r="BN1281" i="2"/>
  <c r="BS1207" i="2"/>
  <c r="BS1187" i="2"/>
  <c r="CB1146" i="2"/>
  <c r="BY1105" i="2"/>
  <c r="CC830" i="2"/>
  <c r="BQ830" i="2"/>
  <c r="BT830" i="2"/>
  <c r="BR830" i="2"/>
  <c r="CD830" i="2"/>
  <c r="BM830" i="2"/>
  <c r="BO830" i="2"/>
  <c r="BY830" i="2"/>
  <c r="CA830" i="2"/>
  <c r="BW830" i="2"/>
  <c r="BL830" i="2"/>
  <c r="BX830" i="2"/>
  <c r="BV830" i="2"/>
  <c r="BU830" i="2"/>
  <c r="BS830" i="2"/>
  <c r="CE830" i="2"/>
  <c r="CA1226" i="2"/>
  <c r="BR1207" i="2"/>
  <c r="CD1187" i="2"/>
  <c r="BO1129" i="2"/>
  <c r="CA1129" i="2"/>
  <c r="BS1129" i="2"/>
  <c r="BQ1129" i="2"/>
  <c r="BN1129" i="2"/>
  <c r="CC1129" i="2"/>
  <c r="BZ1129" i="2"/>
  <c r="BR1129" i="2"/>
  <c r="CB1129" i="2"/>
  <c r="BL1109" i="2"/>
  <c r="BR1103" i="2"/>
  <c r="BP1175" i="2"/>
  <c r="BP1155" i="2"/>
  <c r="BY1134" i="2"/>
  <c r="BY1094" i="2"/>
  <c r="BV1053" i="2"/>
  <c r="CA1227" i="2"/>
  <c r="CA1187" i="2"/>
  <c r="BO1155" i="2"/>
  <c r="BN1275" i="2"/>
  <c r="BQ1268" i="2"/>
  <c r="CE1245" i="2"/>
  <c r="BN1199" i="2"/>
  <c r="BZ1199" i="2"/>
  <c r="BW1199" i="2"/>
  <c r="BT1199" i="2"/>
  <c r="BM1179" i="2"/>
  <c r="BT1147" i="2"/>
  <c r="BL1147" i="2"/>
  <c r="BW1147" i="2"/>
  <c r="CD1269" i="2"/>
  <c r="BU1262" i="2"/>
  <c r="BU1218" i="2"/>
  <c r="BU1210" i="2"/>
  <c r="BL1167" i="2"/>
  <c r="BO1160" i="2"/>
  <c r="BQ1341" i="2"/>
  <c r="BN1308" i="2"/>
  <c r="BW1287" i="2"/>
  <c r="BM1208" i="2"/>
  <c r="CB1193" i="2"/>
  <c r="CE1170" i="2"/>
  <c r="BP1149" i="2"/>
  <c r="CA1257" i="2"/>
  <c r="CA1193" i="2"/>
  <c r="BR1186" i="2"/>
  <c r="BO1165" i="2"/>
  <c r="BR1150" i="2"/>
  <c r="BT1263" i="2"/>
  <c r="BO1078" i="2"/>
  <c r="BN1065" i="2"/>
  <c r="BZ1065" i="2"/>
  <c r="CD1065" i="2"/>
  <c r="BP1065" i="2"/>
  <c r="CB1065" i="2"/>
  <c r="BT1065" i="2"/>
  <c r="BO1065" i="2"/>
  <c r="BS1065" i="2"/>
  <c r="CC1065" i="2"/>
  <c r="BO982" i="2"/>
  <c r="BL961" i="2"/>
  <c r="BR891" i="2"/>
  <c r="BW929" i="2"/>
  <c r="BN890" i="2"/>
  <c r="BW812" i="2"/>
  <c r="BM812" i="2"/>
  <c r="BN812" i="2"/>
  <c r="BY812" i="2"/>
  <c r="BZ812" i="2"/>
  <c r="BL812" i="2"/>
  <c r="BU812" i="2"/>
  <c r="CE812" i="2"/>
  <c r="BQ812" i="2"/>
  <c r="BP812" i="2"/>
  <c r="CC812" i="2"/>
  <c r="CB812" i="2"/>
  <c r="BR812" i="2"/>
  <c r="BO812" i="2"/>
  <c r="CD812" i="2"/>
  <c r="BX812" i="2"/>
  <c r="BZ798" i="2"/>
  <c r="BM982" i="2"/>
  <c r="BL968" i="2"/>
  <c r="BX968" i="2"/>
  <c r="BW968" i="2"/>
  <c r="BQ968" i="2"/>
  <c r="CC968" i="2"/>
  <c r="CB968" i="2"/>
  <c r="BN968" i="2"/>
  <c r="BZ968" i="2"/>
  <c r="BY968" i="2"/>
  <c r="BV961" i="2"/>
  <c r="BV909" i="2"/>
  <c r="BY798" i="2"/>
  <c r="BR968" i="2"/>
  <c r="BZ1263" i="2"/>
  <c r="CC1224" i="2"/>
  <c r="BT1189" i="2"/>
  <c r="CC1176" i="2"/>
  <c r="BW1086" i="2"/>
  <c r="CE1105" i="2"/>
  <c r="BS1053" i="2"/>
  <c r="CE981" i="2"/>
  <c r="BL1155" i="2"/>
  <c r="BR1065" i="2"/>
  <c r="BZ1047" i="2"/>
  <c r="BL1047" i="2"/>
  <c r="BM1047" i="2"/>
  <c r="BW1047" i="2"/>
  <c r="BX1047" i="2"/>
  <c r="BY1047" i="2"/>
  <c r="BU1047" i="2"/>
  <c r="BT1047" i="2"/>
  <c r="BV1047" i="2"/>
  <c r="CA1047" i="2"/>
  <c r="BN1047" i="2"/>
  <c r="CC1269" i="2"/>
  <c r="BQ1257" i="2"/>
  <c r="BQ1194" i="2"/>
  <c r="CC1194" i="2"/>
  <c r="BW1056" i="2"/>
  <c r="BY1056" i="2"/>
  <c r="BR1056" i="2"/>
  <c r="CD1056" i="2"/>
  <c r="BQ1056" i="2"/>
  <c r="CC1056" i="2"/>
  <c r="BN1056" i="2"/>
  <c r="BL1056" i="2"/>
  <c r="BZ1056" i="2"/>
  <c r="BX1056" i="2"/>
  <c r="CA1056" i="2"/>
  <c r="BM1056" i="2"/>
  <c r="CA1065" i="2"/>
  <c r="BQ1218" i="2"/>
  <c r="BN1165" i="2"/>
  <c r="BQ750" i="2"/>
  <c r="CC750" i="2"/>
  <c r="BV750" i="2"/>
  <c r="BU750" i="2"/>
  <c r="BW750" i="2"/>
  <c r="BX750" i="2"/>
  <c r="BT750" i="2"/>
  <c r="CD750" i="2"/>
  <c r="BY750" i="2"/>
  <c r="BS750" i="2"/>
  <c r="CE750" i="2"/>
  <c r="BL750" i="2"/>
  <c r="BN750" i="2"/>
  <c r="BZ750" i="2"/>
  <c r="BR750" i="2"/>
  <c r="BM750" i="2"/>
  <c r="CA750" i="2"/>
  <c r="BS929" i="2"/>
  <c r="CA812" i="2"/>
  <c r="CD93" i="2"/>
  <c r="BP93" i="2"/>
  <c r="BT93" i="2"/>
  <c r="BU93" i="2"/>
  <c r="BZ93" i="2"/>
  <c r="BO93" i="2"/>
  <c r="BS93" i="2"/>
  <c r="BN93" i="2"/>
  <c r="CA93" i="2"/>
  <c r="CB93" i="2"/>
  <c r="BQ93" i="2"/>
  <c r="CE93" i="2"/>
  <c r="BM93" i="2"/>
  <c r="BV93" i="2"/>
  <c r="CC93" i="2"/>
  <c r="BW93" i="2"/>
  <c r="BY93" i="2"/>
  <c r="BX93" i="2"/>
  <c r="BR93" i="2"/>
  <c r="BL93" i="2"/>
  <c r="BM1566" i="2"/>
  <c r="BO1527" i="2"/>
  <c r="BX1502" i="2"/>
  <c r="BL1490" i="2"/>
  <c r="BN1503" i="2"/>
  <c r="BY1491" i="2"/>
  <c r="BX1515" i="2"/>
  <c r="BU1502" i="2"/>
  <c r="BX1495" i="2"/>
  <c r="BX1463" i="2"/>
  <c r="BT1566" i="2"/>
  <c r="BN1552" i="2"/>
  <c r="BW1503" i="2"/>
  <c r="BY1516" i="2"/>
  <c r="BV1503" i="2"/>
  <c r="CD1566" i="2"/>
  <c r="BX1488" i="2"/>
  <c r="CC1566" i="2"/>
  <c r="BN1485" i="2"/>
  <c r="BW1472" i="2"/>
  <c r="CE1499" i="2"/>
  <c r="BS1479" i="2"/>
  <c r="BV1472" i="2"/>
  <c r="BP1426" i="2"/>
  <c r="BM1361" i="2"/>
  <c r="BP1354" i="2"/>
  <c r="BY1321" i="2"/>
  <c r="BX1433" i="2"/>
  <c r="BL1421" i="2"/>
  <c r="BZ1350" i="2"/>
  <c r="BW1309" i="2"/>
  <c r="BV1409" i="2"/>
  <c r="BV1361" i="2"/>
  <c r="BY1354" i="2"/>
  <c r="BL1410" i="2"/>
  <c r="CD1429" i="2"/>
  <c r="BX1423" i="2"/>
  <c r="BL1411" i="2"/>
  <c r="CB1397" i="2"/>
  <c r="BX1468" i="2"/>
  <c r="BX1456" i="2"/>
  <c r="BX1444" i="2"/>
  <c r="BN1441" i="2"/>
  <c r="BZ1413" i="2"/>
  <c r="BW1372" i="2"/>
  <c r="BP1318" i="2"/>
  <c r="BP1278" i="2"/>
  <c r="BV1244" i="2"/>
  <c r="BX1369" i="2"/>
  <c r="BL1357" i="2"/>
  <c r="CA1350" i="2"/>
  <c r="BX1337" i="2"/>
  <c r="BL1325" i="2"/>
  <c r="BR1319" i="2"/>
  <c r="BU1312" i="2"/>
  <c r="BO1306" i="2"/>
  <c r="CD1279" i="2"/>
  <c r="BX1253" i="2"/>
  <c r="BZ1282" i="2"/>
  <c r="BN1262" i="2"/>
  <c r="BP1319" i="2"/>
  <c r="BS1312" i="2"/>
  <c r="BM1278" i="2"/>
  <c r="BV1257" i="2"/>
  <c r="BS1244" i="2"/>
  <c r="BX1386" i="2"/>
  <c r="BL1354" i="2"/>
  <c r="BU1321" i="2"/>
  <c r="BX1314" i="2"/>
  <c r="BR1308" i="2"/>
  <c r="CD1288" i="2"/>
  <c r="BL1282" i="2"/>
  <c r="CD1268" i="2"/>
  <c r="BL1262" i="2"/>
  <c r="CC1456" i="2"/>
  <c r="BT1429" i="2"/>
  <c r="BW1374" i="2"/>
  <c r="BT1333" i="2"/>
  <c r="BZ1319" i="2"/>
  <c r="CC1312" i="2"/>
  <c r="CE1361" i="2"/>
  <c r="BP1300" i="2"/>
  <c r="CD1397" i="2"/>
  <c r="CD1377" i="2"/>
  <c r="BU1350" i="2"/>
  <c r="CD1329" i="2"/>
  <c r="CD1309" i="2"/>
  <c r="BN1472" i="2"/>
  <c r="BZ1444" i="2"/>
  <c r="BZ1412" i="2"/>
  <c r="BQ1369" i="2"/>
  <c r="CE1374" i="2"/>
  <c r="BP1361" i="2"/>
  <c r="BS1354" i="2"/>
  <c r="CB1333" i="2"/>
  <c r="BS1306" i="2"/>
  <c r="CE1278" i="2"/>
  <c r="BP1245" i="2"/>
  <c r="CE1238" i="2"/>
  <c r="CA1433" i="2"/>
  <c r="CA1421" i="2"/>
  <c r="CA1409" i="2"/>
  <c r="CA1397" i="2"/>
  <c r="BO1361" i="2"/>
  <c r="BR1354" i="2"/>
  <c r="CA1321" i="2"/>
  <c r="BO1309" i="2"/>
  <c r="CD1302" i="2"/>
  <c r="BX1296" i="2"/>
  <c r="BR1290" i="2"/>
  <c r="BL1284" i="2"/>
  <c r="BZ1353" i="2"/>
  <c r="BN1333" i="2"/>
  <c r="CC1306" i="2"/>
  <c r="BW1300" i="2"/>
  <c r="BZ1293" i="2"/>
  <c r="CB1206" i="2"/>
  <c r="CB1186" i="2"/>
  <c r="BP1146" i="2"/>
  <c r="BY1125" i="2"/>
  <c r="BM1105" i="2"/>
  <c r="BO1226" i="2"/>
  <c r="BN1213" i="2"/>
  <c r="BZ1213" i="2"/>
  <c r="BP1213" i="2"/>
  <c r="BT1213" i="2"/>
  <c r="BQ1213" i="2"/>
  <c r="CA1206" i="2"/>
  <c r="BX1193" i="2"/>
  <c r="BR1187" i="2"/>
  <c r="BU1160" i="2"/>
  <c r="CB1109" i="2"/>
  <c r="BO1109" i="2"/>
  <c r="BS1109" i="2"/>
  <c r="BU1109" i="2"/>
  <c r="BQ1109" i="2"/>
  <c r="BN1109" i="2"/>
  <c r="CA1109" i="2"/>
  <c r="CC1109" i="2"/>
  <c r="BZ1109" i="2"/>
  <c r="CD1109" i="2"/>
  <c r="BT1109" i="2"/>
  <c r="BP1109" i="2"/>
  <c r="BU1118" i="2"/>
  <c r="BW1118" i="2"/>
  <c r="BS1118" i="2"/>
  <c r="CE1118" i="2"/>
  <c r="BR1118" i="2"/>
  <c r="BT1118" i="2"/>
  <c r="CD1118" i="2"/>
  <c r="BQ1118" i="2"/>
  <c r="CE1160" i="2"/>
  <c r="BM1094" i="2"/>
  <c r="BV1073" i="2"/>
  <c r="BO1227" i="2"/>
  <c r="CA1207" i="2"/>
  <c r="BO1187" i="2"/>
  <c r="BS1245" i="2"/>
  <c r="BN1239" i="2"/>
  <c r="BZ1239" i="2"/>
  <c r="BW1239" i="2"/>
  <c r="BT1239" i="2"/>
  <c r="BV1218" i="2"/>
  <c r="BV1179" i="2"/>
  <c r="BN1179" i="2"/>
  <c r="BZ1179" i="2"/>
  <c r="BT1179" i="2"/>
  <c r="CE1165" i="2"/>
  <c r="BV1146" i="2"/>
  <c r="BR1269" i="2"/>
  <c r="BU1254" i="2"/>
  <c r="BX1239" i="2"/>
  <c r="BX1195" i="2"/>
  <c r="BX1159" i="2"/>
  <c r="BQ1321" i="2"/>
  <c r="BT1314" i="2"/>
  <c r="BZ1300" i="2"/>
  <c r="CC1293" i="2"/>
  <c r="BN1208" i="2"/>
  <c r="BZ1208" i="2"/>
  <c r="BW1208" i="2"/>
  <c r="BQ1208" i="2"/>
  <c r="CB1177" i="2"/>
  <c r="BS1170" i="2"/>
  <c r="BO1257" i="2"/>
  <c r="BO1229" i="2"/>
  <c r="BQ1229" i="2"/>
  <c r="CC1229" i="2"/>
  <c r="BN1229" i="2"/>
  <c r="BZ1229" i="2"/>
  <c r="BU1207" i="2"/>
  <c r="BO1193" i="2"/>
  <c r="CA1185" i="2"/>
  <c r="BQ1270" i="2"/>
  <c r="BY797" i="2"/>
  <c r="BX1077" i="2"/>
  <c r="BN1017" i="2"/>
  <c r="BZ1017" i="2"/>
  <c r="BP1017" i="2"/>
  <c r="CB1017" i="2"/>
  <c r="BR1017" i="2"/>
  <c r="BU1017" i="2"/>
  <c r="BT1017" i="2"/>
  <c r="BQ1017" i="2"/>
  <c r="CC1017" i="2"/>
  <c r="BO1017" i="2"/>
  <c r="CE1017" i="2"/>
  <c r="BO961" i="2"/>
  <c r="CA961" i="2"/>
  <c r="BN961" i="2"/>
  <c r="BQ961" i="2"/>
  <c r="CC961" i="2"/>
  <c r="BT961" i="2"/>
  <c r="CE961" i="2"/>
  <c r="BZ961" i="2"/>
  <c r="CB961" i="2"/>
  <c r="BX897" i="2"/>
  <c r="CA890" i="2"/>
  <c r="BN798" i="2"/>
  <c r="BV981" i="2"/>
  <c r="BY806" i="2"/>
  <c r="CA1059" i="2"/>
  <c r="CA987" i="2"/>
  <c r="BN1263" i="2"/>
  <c r="BQ1224" i="2"/>
  <c r="BZ1175" i="2"/>
  <c r="BY1127" i="2"/>
  <c r="BW1127" i="2"/>
  <c r="BT1127" i="2"/>
  <c r="BX1127" i="2"/>
  <c r="BV1127" i="2"/>
  <c r="BU1127" i="2"/>
  <c r="BS1105" i="2"/>
  <c r="BS981" i="2"/>
  <c r="CD961" i="2"/>
  <c r="BQ1193" i="2"/>
  <c r="BW1167" i="2"/>
  <c r="CC1098" i="2"/>
  <c r="BM807" i="2"/>
  <c r="CC1125" i="2"/>
  <c r="BL1502" i="2"/>
  <c r="BW1502" i="2"/>
  <c r="BM1491" i="2"/>
  <c r="BL1515" i="2"/>
  <c r="BL1495" i="2"/>
  <c r="BW1495" i="2"/>
  <c r="CE1502" i="2"/>
  <c r="BR1566" i="2"/>
  <c r="BX1552" i="2"/>
  <c r="BT1491" i="2"/>
  <c r="BY1485" i="2"/>
  <c r="CE1471" i="2"/>
  <c r="BM1321" i="2"/>
  <c r="BL1433" i="2"/>
  <c r="CA1414" i="2"/>
  <c r="BN1350" i="2"/>
  <c r="BV1429" i="2"/>
  <c r="BM1354" i="2"/>
  <c r="BU1429" i="2"/>
  <c r="BZ1479" i="2"/>
  <c r="CC1472" i="2"/>
  <c r="CB1372" i="2"/>
  <c r="CD1441" i="2"/>
  <c r="CE1410" i="2"/>
  <c r="BP1397" i="2"/>
  <c r="BL1456" i="2"/>
  <c r="BL1444" i="2"/>
  <c r="BZ1433" i="2"/>
  <c r="CC1426" i="2"/>
  <c r="CB1270" i="2"/>
  <c r="CE1263" i="2"/>
  <c r="BL1369" i="2"/>
  <c r="CA1318" i="2"/>
  <c r="BR1279" i="2"/>
  <c r="BL1253" i="2"/>
  <c r="BN1282" i="2"/>
  <c r="BT1268" i="2"/>
  <c r="CC1262" i="2"/>
  <c r="BR1262" i="2"/>
  <c r="BT1262" i="2"/>
  <c r="BW1262" i="2"/>
  <c r="BV1325" i="2"/>
  <c r="BY1318" i="2"/>
  <c r="BY1270" i="2"/>
  <c r="CB1263" i="2"/>
  <c r="BU1353" i="2"/>
  <c r="BL1314" i="2"/>
  <c r="BR1288" i="2"/>
  <c r="BR1268" i="2"/>
  <c r="BX1254" i="2"/>
  <c r="BZ1387" i="2"/>
  <c r="BT1353" i="2"/>
  <c r="BN1319" i="2"/>
  <c r="BQ1312" i="2"/>
  <c r="BS1361" i="2"/>
  <c r="CE1333" i="2"/>
  <c r="BV1306" i="2"/>
  <c r="BY1279" i="2"/>
  <c r="BR1397" i="2"/>
  <c r="BR1309" i="2"/>
  <c r="BU1302" i="2"/>
  <c r="BQ1485" i="2"/>
  <c r="BW1471" i="2"/>
  <c r="BZ1464" i="2"/>
  <c r="BW1387" i="2"/>
  <c r="BS1374" i="2"/>
  <c r="CB1353" i="2"/>
  <c r="BP1333" i="2"/>
  <c r="BV1319" i="2"/>
  <c r="BY1312" i="2"/>
  <c r="BS1278" i="2"/>
  <c r="BY1244" i="2"/>
  <c r="BS1238" i="2"/>
  <c r="BO1433" i="2"/>
  <c r="BO1421" i="2"/>
  <c r="BO1409" i="2"/>
  <c r="BX1372" i="2"/>
  <c r="CA1353" i="2"/>
  <c r="BO1321" i="2"/>
  <c r="CD1314" i="2"/>
  <c r="BX1308" i="2"/>
  <c r="BL1296" i="2"/>
  <c r="BN1353" i="2"/>
  <c r="BT1319" i="2"/>
  <c r="BQ1306" i="2"/>
  <c r="BN1293" i="2"/>
  <c r="BP1206" i="2"/>
  <c r="BP1186" i="2"/>
  <c r="BY1165" i="2"/>
  <c r="BY1145" i="2"/>
  <c r="CB1138" i="2"/>
  <c r="BM1125" i="2"/>
  <c r="CA1238" i="2"/>
  <c r="CA1218" i="2"/>
  <c r="BO1206" i="2"/>
  <c r="BL1193" i="2"/>
  <c r="CA1186" i="2"/>
  <c r="CA1146" i="2"/>
  <c r="CC1103" i="2"/>
  <c r="BZ966" i="2"/>
  <c r="CB1187" i="2"/>
  <c r="BS1160" i="2"/>
  <c r="CD1134" i="2"/>
  <c r="BV1134" i="2"/>
  <c r="BT1134" i="2"/>
  <c r="BQ1134" i="2"/>
  <c r="CC1134" i="2"/>
  <c r="BU1134" i="2"/>
  <c r="BW1134" i="2"/>
  <c r="BS1134" i="2"/>
  <c r="CE1134" i="2"/>
  <c r="BR1134" i="2"/>
  <c r="BX1226" i="2"/>
  <c r="BO1207" i="2"/>
  <c r="BX1186" i="2"/>
  <c r="CD1160" i="2"/>
  <c r="BX1134" i="2"/>
  <c r="CE1257" i="2"/>
  <c r="CB1244" i="2"/>
  <c r="BV1238" i="2"/>
  <c r="CB1224" i="2"/>
  <c r="CE1197" i="2"/>
  <c r="CB1184" i="2"/>
  <c r="BS1165" i="2"/>
  <c r="BV1158" i="2"/>
  <c r="CE1145" i="2"/>
  <c r="CA1268" i="2"/>
  <c r="CD1253" i="2"/>
  <c r="BL1239" i="2"/>
  <c r="BO1224" i="2"/>
  <c r="BL1195" i="2"/>
  <c r="BX1187" i="2"/>
  <c r="CC1333" i="2"/>
  <c r="BN1300" i="2"/>
  <c r="BV1207" i="2"/>
  <c r="BV1199" i="2"/>
  <c r="BY1184" i="2"/>
  <c r="BP1177" i="2"/>
  <c r="BV1155" i="2"/>
  <c r="CD1270" i="2"/>
  <c r="BU1263" i="2"/>
  <c r="BX1228" i="2"/>
  <c r="CD1206" i="2"/>
  <c r="BU1199" i="2"/>
  <c r="BN1269" i="2"/>
  <c r="BN1057" i="2"/>
  <c r="BZ1057" i="2"/>
  <c r="BP1057" i="2"/>
  <c r="BL1057" i="2"/>
  <c r="CB1057" i="2"/>
  <c r="BU1057" i="2"/>
  <c r="BT1057" i="2"/>
  <c r="BS1057" i="2"/>
  <c r="BQ1057" i="2"/>
  <c r="BO1057" i="2"/>
  <c r="CC1057" i="2"/>
  <c r="CA1057" i="2"/>
  <c r="BL1037" i="2"/>
  <c r="CA1002" i="2"/>
  <c r="BL981" i="2"/>
  <c r="BL897" i="2"/>
  <c r="BO890" i="2"/>
  <c r="BW916" i="2"/>
  <c r="BL916" i="2"/>
  <c r="BX916" i="2"/>
  <c r="CB916" i="2"/>
  <c r="BM916" i="2"/>
  <c r="BO916" i="2"/>
  <c r="BQ916" i="2"/>
  <c r="BN916" i="2"/>
  <c r="BY916" i="2"/>
  <c r="CA916" i="2"/>
  <c r="CC916" i="2"/>
  <c r="BZ916" i="2"/>
  <c r="BR916" i="2"/>
  <c r="BP916" i="2"/>
  <c r="BW909" i="2"/>
  <c r="CC831" i="2"/>
  <c r="CC798" i="2"/>
  <c r="BQ798" i="2"/>
  <c r="BR798" i="2"/>
  <c r="BS798" i="2"/>
  <c r="BT798" i="2"/>
  <c r="CD798" i="2"/>
  <c r="CE798" i="2"/>
  <c r="BL798" i="2"/>
  <c r="BX798" i="2"/>
  <c r="BO798" i="2"/>
  <c r="BW798" i="2"/>
  <c r="CA798" i="2"/>
  <c r="BU798" i="2"/>
  <c r="BV798" i="2"/>
  <c r="CE916" i="2"/>
  <c r="BQ1018" i="2"/>
  <c r="CC1018" i="2"/>
  <c r="CD1018" i="2"/>
  <c r="CA1018" i="2"/>
  <c r="BS1018" i="2"/>
  <c r="CE1018" i="2"/>
  <c r="BW1018" i="2"/>
  <c r="BX1018" i="2"/>
  <c r="BR1018" i="2"/>
  <c r="CA1007" i="2"/>
  <c r="BZ1187" i="2"/>
  <c r="BN1175" i="2"/>
  <c r="BT1129" i="2"/>
  <c r="BW1106" i="2"/>
  <c r="BV1138" i="2"/>
  <c r="CE1125" i="2"/>
  <c r="CD1129" i="2"/>
  <c r="BX1107" i="2"/>
  <c r="BT1075" i="2"/>
  <c r="BN1075" i="2"/>
  <c r="CA1075" i="2"/>
  <c r="BZ1075" i="2"/>
  <c r="BM1075" i="2"/>
  <c r="BY1075" i="2"/>
  <c r="BW1075" i="2"/>
  <c r="BU1075" i="2"/>
  <c r="BL1075" i="2"/>
  <c r="BR961" i="2"/>
  <c r="BT1230" i="2"/>
  <c r="BW1179" i="2"/>
  <c r="BZ1125" i="2"/>
  <c r="CD916" i="2"/>
  <c r="BS890" i="2"/>
  <c r="BW727" i="2"/>
  <c r="BT727" i="2"/>
  <c r="BR727" i="2"/>
  <c r="BU727" i="2"/>
  <c r="BV727" i="2"/>
  <c r="CD727" i="2"/>
  <c r="BM727" i="2"/>
  <c r="BZ727" i="2"/>
  <c r="BY727" i="2"/>
  <c r="BO727" i="2"/>
  <c r="BQ727" i="2"/>
  <c r="CA727" i="2"/>
  <c r="CC727" i="2"/>
  <c r="BP727" i="2"/>
  <c r="BL727" i="2"/>
  <c r="CB727" i="2"/>
  <c r="BX727" i="2"/>
  <c r="BN727" i="2"/>
  <c r="BZ485" i="2"/>
  <c r="BN485" i="2"/>
  <c r="BQ485" i="2"/>
  <c r="CA485" i="2"/>
  <c r="CC485" i="2"/>
  <c r="BV485" i="2"/>
  <c r="BP485" i="2"/>
  <c r="CB485" i="2"/>
  <c r="BO485" i="2"/>
  <c r="BS485" i="2"/>
  <c r="BL485" i="2"/>
  <c r="BR485" i="2"/>
  <c r="CE485" i="2"/>
  <c r="BX485" i="2"/>
  <c r="BW485" i="2"/>
  <c r="BM485" i="2"/>
  <c r="BY485" i="2"/>
  <c r="CD485" i="2"/>
  <c r="BT485" i="2"/>
  <c r="BV1490" i="2"/>
  <c r="BT1502" i="2"/>
  <c r="BT1471" i="2"/>
  <c r="BY1353" i="2"/>
  <c r="CA1426" i="2"/>
  <c r="BO1414" i="2"/>
  <c r="BZ1342" i="2"/>
  <c r="BT1308" i="2"/>
  <c r="CB1387" i="2"/>
  <c r="BV1353" i="2"/>
  <c r="BV1398" i="2"/>
  <c r="BP1372" i="2"/>
  <c r="BU1410" i="2"/>
  <c r="BQ1426" i="2"/>
  <c r="BP1270" i="2"/>
  <c r="BS1263" i="2"/>
  <c r="BU1324" i="2"/>
  <c r="BO1318" i="2"/>
  <c r="BZ1253" i="2"/>
  <c r="BT1253" i="2"/>
  <c r="BN1253" i="2"/>
  <c r="BT1288" i="2"/>
  <c r="BZ1254" i="2"/>
  <c r="BY1338" i="2"/>
  <c r="BM1318" i="2"/>
  <c r="BM1270" i="2"/>
  <c r="CD1372" i="2"/>
  <c r="BU1333" i="2"/>
  <c r="BL1254" i="2"/>
  <c r="BW1414" i="2"/>
  <c r="BT1325" i="2"/>
  <c r="BW1318" i="2"/>
  <c r="CE1353" i="2"/>
  <c r="BS1333" i="2"/>
  <c r="CB1312" i="2"/>
  <c r="BM1279" i="2"/>
  <c r="CD1321" i="2"/>
  <c r="CA1308" i="2"/>
  <c r="BP1353" i="2"/>
  <c r="CB1325" i="2"/>
  <c r="CE1318" i="2"/>
  <c r="BM1312" i="2"/>
  <c r="CE1270" i="2"/>
  <c r="CB1257" i="2"/>
  <c r="BM1244" i="2"/>
  <c r="CE1230" i="2"/>
  <c r="CA1333" i="2"/>
  <c r="BM1165" i="2"/>
  <c r="CB1158" i="2"/>
  <c r="BM1145" i="2"/>
  <c r="BP1138" i="2"/>
  <c r="CE1103" i="2"/>
  <c r="BV880" i="2"/>
  <c r="BO1238" i="2"/>
  <c r="BO1218" i="2"/>
  <c r="BN1193" i="2"/>
  <c r="BZ1193" i="2"/>
  <c r="BP1193" i="2"/>
  <c r="BT1193" i="2"/>
  <c r="CC1193" i="2"/>
  <c r="BO1186" i="2"/>
  <c r="BO1146" i="2"/>
  <c r="CA1094" i="2"/>
  <c r="BQ1103" i="2"/>
  <c r="BN966" i="2"/>
  <c r="BP1187" i="2"/>
  <c r="BY1146" i="2"/>
  <c r="BL1226" i="2"/>
  <c r="BU1213" i="2"/>
  <c r="BX1206" i="2"/>
  <c r="BL1186" i="2"/>
  <c r="BR1160" i="2"/>
  <c r="BL1134" i="2"/>
  <c r="BS1257" i="2"/>
  <c r="BP1244" i="2"/>
  <c r="BP1224" i="2"/>
  <c r="BV1210" i="2"/>
  <c r="BS1197" i="2"/>
  <c r="BP1184" i="2"/>
  <c r="CE1177" i="2"/>
  <c r="BS1145" i="2"/>
  <c r="BO1268" i="2"/>
  <c r="CA1260" i="2"/>
  <c r="BR1253" i="2"/>
  <c r="CD1245" i="2"/>
  <c r="BU1238" i="2"/>
  <c r="BL1231" i="2"/>
  <c r="BW1231" i="2"/>
  <c r="BT1231" i="2"/>
  <c r="BL1187" i="2"/>
  <c r="CD1165" i="2"/>
  <c r="BV1159" i="2"/>
  <c r="BN1159" i="2"/>
  <c r="BZ1159" i="2"/>
  <c r="BW1159" i="2"/>
  <c r="BT1159" i="2"/>
  <c r="CB1213" i="2"/>
  <c r="BS1206" i="2"/>
  <c r="BM1184" i="2"/>
  <c r="BY1176" i="2"/>
  <c r="BV1147" i="2"/>
  <c r="CD1262" i="2"/>
  <c r="BL1228" i="2"/>
  <c r="CA1213" i="2"/>
  <c r="BR1206" i="2"/>
  <c r="BT1185" i="2"/>
  <c r="BQ1185" i="2"/>
  <c r="BZ1185" i="2"/>
  <c r="CA1177" i="2"/>
  <c r="CD1170" i="2"/>
  <c r="BU1155" i="2"/>
  <c r="BW1268" i="2"/>
  <c r="BN797" i="2"/>
  <c r="BO797" i="2"/>
  <c r="BP797" i="2"/>
  <c r="BQ797" i="2"/>
  <c r="CC797" i="2"/>
  <c r="BZ797" i="2"/>
  <c r="BL797" i="2"/>
  <c r="BT797" i="2"/>
  <c r="BX797" i="2"/>
  <c r="BR797" i="2"/>
  <c r="BV797" i="2"/>
  <c r="CA797" i="2"/>
  <c r="CD797" i="2"/>
  <c r="BS797" i="2"/>
  <c r="CE797" i="2"/>
  <c r="CB797" i="2"/>
  <c r="BU797" i="2"/>
  <c r="BN1077" i="2"/>
  <c r="BZ1077" i="2"/>
  <c r="BP1077" i="2"/>
  <c r="CB1077" i="2"/>
  <c r="BU1077" i="2"/>
  <c r="BT1077" i="2"/>
  <c r="BS1077" i="2"/>
  <c r="BQ1077" i="2"/>
  <c r="BO1077" i="2"/>
  <c r="CC1077" i="2"/>
  <c r="CA1077" i="2"/>
  <c r="BN1037" i="2"/>
  <c r="BZ1037" i="2"/>
  <c r="BP1037" i="2"/>
  <c r="CB1037" i="2"/>
  <c r="BU1037" i="2"/>
  <c r="BT1037" i="2"/>
  <c r="CD1037" i="2"/>
  <c r="BQ1037" i="2"/>
  <c r="CC1037" i="2"/>
  <c r="BO1037" i="2"/>
  <c r="CA1037" i="2"/>
  <c r="CD1015" i="2"/>
  <c r="BO1002" i="2"/>
  <c r="CD987" i="2"/>
  <c r="BN981" i="2"/>
  <c r="BT981" i="2"/>
  <c r="BZ981" i="2"/>
  <c r="BQ981" i="2"/>
  <c r="BO981" i="2"/>
  <c r="CC981" i="2"/>
  <c r="CA981" i="2"/>
  <c r="BP981" i="2"/>
  <c r="CA966" i="2"/>
  <c r="CA930" i="2"/>
  <c r="BL928" i="2"/>
  <c r="BX928" i="2"/>
  <c r="BW928" i="2"/>
  <c r="BM928" i="2"/>
  <c r="BQ928" i="2"/>
  <c r="BY928" i="2"/>
  <c r="BO928" i="2"/>
  <c r="CC928" i="2"/>
  <c r="CA928" i="2"/>
  <c r="BR928" i="2"/>
  <c r="BN928" i="2"/>
  <c r="BP928" i="2"/>
  <c r="CD928" i="2"/>
  <c r="BZ928" i="2"/>
  <c r="CB928" i="2"/>
  <c r="BT880" i="2"/>
  <c r="BQ831" i="2"/>
  <c r="BW797" i="2"/>
  <c r="BP987" i="2"/>
  <c r="BY966" i="2"/>
  <c r="BY930" i="2"/>
  <c r="BS916" i="2"/>
  <c r="CE904" i="2"/>
  <c r="BL1078" i="2"/>
  <c r="BO1015" i="2"/>
  <c r="BX966" i="2"/>
  <c r="BW1234" i="2"/>
  <c r="BW1210" i="2"/>
  <c r="BN1187" i="2"/>
  <c r="BW1150" i="2"/>
  <c r="BZ1103" i="2"/>
  <c r="BS1125" i="2"/>
  <c r="BY1103" i="2"/>
  <c r="BL1107" i="2"/>
  <c r="BU1094" i="2"/>
  <c r="BU1074" i="2"/>
  <c r="BR981" i="2"/>
  <c r="BQ1253" i="2"/>
  <c r="BW1227" i="2"/>
  <c r="CC1165" i="2"/>
  <c r="BY1136" i="2"/>
  <c r="BL1136" i="2"/>
  <c r="BX1136" i="2"/>
  <c r="BP1136" i="2"/>
  <c r="BN1136" i="2"/>
  <c r="BZ1136" i="2"/>
  <c r="BW1136" i="2"/>
  <c r="BQ1136" i="2"/>
  <c r="BM1136" i="2"/>
  <c r="CE1094" i="2"/>
  <c r="BM968" i="2"/>
  <c r="CC1158" i="2"/>
  <c r="BL849" i="2"/>
  <c r="CC846" i="2"/>
  <c r="BQ846" i="2"/>
  <c r="BS846" i="2"/>
  <c r="CE846" i="2"/>
  <c r="BT846" i="2"/>
  <c r="BX846" i="2"/>
  <c r="BR846" i="2"/>
  <c r="BO846" i="2"/>
  <c r="CD846" i="2"/>
  <c r="CA846" i="2"/>
  <c r="BV846" i="2"/>
  <c r="BW846" i="2"/>
  <c r="BU846" i="2"/>
  <c r="BL846" i="2"/>
  <c r="BN987" i="2"/>
  <c r="CE901" i="2"/>
  <c r="BO909" i="2"/>
  <c r="BZ880" i="2"/>
  <c r="CD26" i="2"/>
  <c r="BL26" i="2"/>
  <c r="BR26" i="2"/>
  <c r="BS26" i="2"/>
  <c r="CE26" i="2"/>
  <c r="BQ26" i="2"/>
  <c r="BV26" i="2"/>
  <c r="BT26" i="2"/>
  <c r="CC26" i="2"/>
  <c r="CA26" i="2"/>
  <c r="BZ26" i="2"/>
  <c r="BY26" i="2"/>
  <c r="BP26" i="2"/>
  <c r="CB26" i="2"/>
  <c r="BX26" i="2"/>
  <c r="BO26" i="2"/>
  <c r="BW26" i="2"/>
  <c r="BM26" i="2"/>
  <c r="BU26" i="2"/>
  <c r="BN26" i="2"/>
  <c r="BL992" i="2"/>
  <c r="BN1133" i="2"/>
  <c r="BN809" i="2"/>
  <c r="BZ809" i="2"/>
  <c r="BT809" i="2"/>
  <c r="CC809" i="2"/>
  <c r="BQ950" i="2"/>
  <c r="CC950" i="2"/>
  <c r="CC834" i="2"/>
  <c r="BQ834" i="2"/>
  <c r="BW834" i="2"/>
  <c r="BZ1067" i="2"/>
  <c r="BZ1027" i="2"/>
  <c r="BQ1008" i="2"/>
  <c r="BN927" i="2"/>
  <c r="BV950" i="2"/>
  <c r="BP868" i="2"/>
  <c r="CE793" i="2"/>
  <c r="BT827" i="2"/>
  <c r="BZ827" i="2"/>
  <c r="BR801" i="2"/>
  <c r="BT783" i="2"/>
  <c r="BW783" i="2"/>
  <c r="BQ1133" i="2"/>
  <c r="BW1079" i="2"/>
  <c r="BW991" i="2"/>
  <c r="BS834" i="2"/>
  <c r="CA957" i="2"/>
  <c r="BO937" i="2"/>
  <c r="BU927" i="2"/>
  <c r="BL892" i="2"/>
  <c r="BU871" i="2"/>
  <c r="BO690" i="2"/>
  <c r="BQ573" i="2"/>
  <c r="CC573" i="2"/>
  <c r="BZ573" i="2"/>
  <c r="BN573" i="2"/>
  <c r="BP573" i="2"/>
  <c r="BR573" i="2"/>
  <c r="CB573" i="2"/>
  <c r="CD573" i="2"/>
  <c r="BO573" i="2"/>
  <c r="BT573" i="2"/>
  <c r="CA573" i="2"/>
  <c r="BS573" i="2"/>
  <c r="CE573" i="2"/>
  <c r="BN524" i="2"/>
  <c r="BZ524" i="2"/>
  <c r="BW524" i="2"/>
  <c r="BL524" i="2"/>
  <c r="CC524" i="2"/>
  <c r="CE524" i="2"/>
  <c r="BP524" i="2"/>
  <c r="CB524" i="2"/>
  <c r="BX524" i="2"/>
  <c r="BR524" i="2"/>
  <c r="BU524" i="2"/>
  <c r="CD524" i="2"/>
  <c r="BY524" i="2"/>
  <c r="BQ524" i="2"/>
  <c r="BN516" i="2"/>
  <c r="BZ516" i="2"/>
  <c r="BL516" i="2"/>
  <c r="BX516" i="2"/>
  <c r="BP516" i="2"/>
  <c r="CB516" i="2"/>
  <c r="BU516" i="2"/>
  <c r="BR516" i="2"/>
  <c r="CD516" i="2"/>
  <c r="BO516" i="2"/>
  <c r="BQ516" i="2"/>
  <c r="BM516" i="2"/>
  <c r="CA516" i="2"/>
  <c r="CC516" i="2"/>
  <c r="BT522" i="2"/>
  <c r="BR522" i="2"/>
  <c r="CD522" i="2"/>
  <c r="CC522" i="2"/>
  <c r="BQ522" i="2"/>
  <c r="BV522" i="2"/>
  <c r="BL522" i="2"/>
  <c r="BO522" i="2"/>
  <c r="BX522" i="2"/>
  <c r="CA522" i="2"/>
  <c r="BN522" i="2"/>
  <c r="BU522" i="2"/>
  <c r="BS522" i="2"/>
  <c r="BW522" i="2"/>
  <c r="CE522" i="2"/>
  <c r="BU773" i="2"/>
  <c r="CC754" i="2"/>
  <c r="BQ754" i="2"/>
  <c r="BT754" i="2"/>
  <c r="BL702" i="2"/>
  <c r="CC686" i="2"/>
  <c r="BQ686" i="2"/>
  <c r="BS686" i="2"/>
  <c r="BW686" i="2"/>
  <c r="BX686" i="2"/>
  <c r="CA686" i="2"/>
  <c r="BR686" i="2"/>
  <c r="CE686" i="2"/>
  <c r="CD686" i="2"/>
  <c r="BT686" i="2"/>
  <c r="BW866" i="2"/>
  <c r="BT805" i="2"/>
  <c r="BW778" i="2"/>
  <c r="BT703" i="2"/>
  <c r="BW703" i="2"/>
  <c r="BY703" i="2"/>
  <c r="BS781" i="2"/>
  <c r="CE773" i="2"/>
  <c r="BV726" i="2"/>
  <c r="BM715" i="2"/>
  <c r="BU754" i="2"/>
  <c r="BU714" i="2"/>
  <c r="CD673" i="2"/>
  <c r="BT854" i="2"/>
  <c r="CB801" i="2"/>
  <c r="BV783" i="2"/>
  <c r="BZ765" i="2"/>
  <c r="BN765" i="2"/>
  <c r="BQ765" i="2"/>
  <c r="CA765" i="2"/>
  <c r="BP765" i="2"/>
  <c r="BS765" i="2"/>
  <c r="CC765" i="2"/>
  <c r="CB765" i="2"/>
  <c r="CE765" i="2"/>
  <c r="BU803" i="2"/>
  <c r="CD722" i="2"/>
  <c r="CD714" i="2"/>
  <c r="BQ385" i="2"/>
  <c r="CE385" i="2"/>
  <c r="BT385" i="2"/>
  <c r="CA385" i="2"/>
  <c r="BO385" i="2"/>
  <c r="CC385" i="2"/>
  <c r="BZ385" i="2"/>
  <c r="BN385" i="2"/>
  <c r="BS385" i="2"/>
  <c r="BL385" i="2"/>
  <c r="BR385" i="2"/>
  <c r="BX385" i="2"/>
  <c r="BW385" i="2"/>
  <c r="CD385" i="2"/>
  <c r="BM385" i="2"/>
  <c r="BP385" i="2"/>
  <c r="CB385" i="2"/>
  <c r="BU385" i="2"/>
  <c r="BS154" i="2"/>
  <c r="BX154" i="2"/>
  <c r="CE154" i="2"/>
  <c r="BR154" i="2"/>
  <c r="BQ154" i="2"/>
  <c r="CC154" i="2"/>
  <c r="BT154" i="2"/>
  <c r="BW154" i="2"/>
  <c r="BU154" i="2"/>
  <c r="CD154" i="2"/>
  <c r="BV154" i="2"/>
  <c r="BP154" i="2"/>
  <c r="BM154" i="2"/>
  <c r="CA154" i="2"/>
  <c r="BY154" i="2"/>
  <c r="BL154" i="2"/>
  <c r="BO154" i="2"/>
  <c r="BU467" i="2"/>
  <c r="BW467" i="2"/>
  <c r="BT467" i="2"/>
  <c r="BL467" i="2"/>
  <c r="BY467" i="2"/>
  <c r="BZ467" i="2"/>
  <c r="CD467" i="2"/>
  <c r="BX467" i="2"/>
  <c r="BO467" i="2"/>
  <c r="BQ467" i="2"/>
  <c r="CA467" i="2"/>
  <c r="CC467" i="2"/>
  <c r="BV467" i="2"/>
  <c r="BM467" i="2"/>
  <c r="BN467" i="2"/>
  <c r="BV594" i="2"/>
  <c r="BY547" i="2"/>
  <c r="BY516" i="2"/>
  <c r="CA677" i="2"/>
  <c r="BL100" i="2"/>
  <c r="CD100" i="2"/>
  <c r="BN100" i="2"/>
  <c r="BZ100" i="2"/>
  <c r="BO100" i="2"/>
  <c r="BP100" i="2"/>
  <c r="CC100" i="2"/>
  <c r="BQ100" i="2"/>
  <c r="BX100" i="2"/>
  <c r="BW100" i="2"/>
  <c r="CB100" i="2"/>
  <c r="BM100" i="2"/>
  <c r="BR100" i="2"/>
  <c r="BY100" i="2"/>
  <c r="BS100" i="2"/>
  <c r="BU100" i="2"/>
  <c r="CE100" i="2"/>
  <c r="CA100" i="2"/>
  <c r="BT100" i="2"/>
  <c r="BN480" i="2"/>
  <c r="BM480" i="2"/>
  <c r="BL480" i="2"/>
  <c r="BZ480" i="2"/>
  <c r="BY480" i="2"/>
  <c r="BX480" i="2"/>
  <c r="BW480" i="2"/>
  <c r="CA480" i="2"/>
  <c r="BQ480" i="2"/>
  <c r="CC480" i="2"/>
  <c r="BR480" i="2"/>
  <c r="CD480" i="2"/>
  <c r="BO480" i="2"/>
  <c r="CB480" i="2"/>
  <c r="BM59" i="2"/>
  <c r="BY59" i="2"/>
  <c r="BN59" i="2"/>
  <c r="BV59" i="2"/>
  <c r="BZ59" i="2"/>
  <c r="BR59" i="2"/>
  <c r="BT59" i="2"/>
  <c r="BU59" i="2"/>
  <c r="BL59" i="2"/>
  <c r="BX59" i="2"/>
  <c r="CD59" i="2"/>
  <c r="CE59" i="2"/>
  <c r="BW59" i="2"/>
  <c r="BP59" i="2"/>
  <c r="CB59" i="2"/>
  <c r="CC762" i="2"/>
  <c r="BQ762" i="2"/>
  <c r="BL762" i="2"/>
  <c r="BR962" i="2"/>
  <c r="CC962" i="2"/>
  <c r="CA1076" i="2"/>
  <c r="BU1058" i="2"/>
  <c r="CD1045" i="2"/>
  <c r="BU962" i="2"/>
  <c r="BQ1233" i="2"/>
  <c r="CC1173" i="2"/>
  <c r="BQ1153" i="2"/>
  <c r="BP1101" i="2"/>
  <c r="BP1081" i="2"/>
  <c r="BV1055" i="2"/>
  <c r="BM1008" i="2"/>
  <c r="BO1133" i="2"/>
  <c r="BU1119" i="2"/>
  <c r="BR1058" i="2"/>
  <c r="BN1205" i="2"/>
  <c r="BT1111" i="2"/>
  <c r="CB546" i="2"/>
  <c r="BY505" i="2"/>
  <c r="BN869" i="2"/>
  <c r="BZ869" i="2"/>
  <c r="BO869" i="2"/>
  <c r="CA869" i="2"/>
  <c r="BO862" i="2"/>
  <c r="CA834" i="2"/>
  <c r="BX801" i="2"/>
  <c r="CA762" i="2"/>
  <c r="BX749" i="2"/>
  <c r="BN737" i="2"/>
  <c r="BZ737" i="2"/>
  <c r="CD737" i="2"/>
  <c r="CE737" i="2"/>
  <c r="BQ737" i="2"/>
  <c r="CC737" i="2"/>
  <c r="BN690" i="2"/>
  <c r="BN642" i="2"/>
  <c r="BZ546" i="2"/>
  <c r="BV749" i="2"/>
  <c r="BM690" i="2"/>
  <c r="BY630" i="2"/>
  <c r="BL942" i="2"/>
  <c r="BX922" i="2"/>
  <c r="CD832" i="2"/>
  <c r="BT1013" i="2"/>
  <c r="CC972" i="2"/>
  <c r="CC932" i="2"/>
  <c r="CB832" i="2"/>
  <c r="BW820" i="2"/>
  <c r="CC820" i="2"/>
  <c r="BM820" i="2"/>
  <c r="BN820" i="2"/>
  <c r="BZ820" i="2"/>
  <c r="BX951" i="2"/>
  <c r="BX931" i="2"/>
  <c r="BT919" i="2"/>
  <c r="BW919" i="2"/>
  <c r="BO892" i="2"/>
  <c r="BX871" i="2"/>
  <c r="BT839" i="2"/>
  <c r="BV839" i="2"/>
  <c r="BW839" i="2"/>
  <c r="BO832" i="2"/>
  <c r="BW788" i="2"/>
  <c r="BR788" i="2"/>
  <c r="BQ788" i="2"/>
  <c r="CD788" i="2"/>
  <c r="CC788" i="2"/>
  <c r="BN788" i="2"/>
  <c r="BZ1064" i="2"/>
  <c r="BT1058" i="2"/>
  <c r="BQ1045" i="2"/>
  <c r="BQ978" i="2"/>
  <c r="CC978" i="2"/>
  <c r="CE862" i="2"/>
  <c r="BX956" i="2"/>
  <c r="BX868" i="2"/>
  <c r="BX840" i="2"/>
  <c r="BL832" i="2"/>
  <c r="BL697" i="2"/>
  <c r="BL673" i="2"/>
  <c r="CA630" i="2"/>
  <c r="CA606" i="2"/>
  <c r="BN557" i="2"/>
  <c r="BZ557" i="2"/>
  <c r="BT557" i="2"/>
  <c r="BV557" i="2"/>
  <c r="BO557" i="2"/>
  <c r="CA557" i="2"/>
  <c r="BS557" i="2"/>
  <c r="BL557" i="2"/>
  <c r="CE557" i="2"/>
  <c r="BX557" i="2"/>
  <c r="BU557" i="2"/>
  <c r="CC557" i="2"/>
  <c r="CB557" i="2"/>
  <c r="CD557" i="2"/>
  <c r="BN549" i="2"/>
  <c r="BZ549" i="2"/>
  <c r="BO549" i="2"/>
  <c r="CA549" i="2"/>
  <c r="BS549" i="2"/>
  <c r="BQ549" i="2"/>
  <c r="CE549" i="2"/>
  <c r="CC549" i="2"/>
  <c r="BU549" i="2"/>
  <c r="BR549" i="2"/>
  <c r="BP549" i="2"/>
  <c r="CD549" i="2"/>
  <c r="CC541" i="2"/>
  <c r="BO541" i="2"/>
  <c r="CA541" i="2"/>
  <c r="BZ541" i="2"/>
  <c r="BQ541" i="2"/>
  <c r="BN541" i="2"/>
  <c r="BU541" i="2"/>
  <c r="BR541" i="2"/>
  <c r="BP541" i="2"/>
  <c r="CD541" i="2"/>
  <c r="CB541" i="2"/>
  <c r="BT541" i="2"/>
  <c r="CE541" i="2"/>
  <c r="BO759" i="2"/>
  <c r="CA715" i="2"/>
  <c r="BX698" i="2"/>
  <c r="CA691" i="2"/>
  <c r="BU677" i="2"/>
  <c r="BX626" i="2"/>
  <c r="BW874" i="2"/>
  <c r="BT785" i="2"/>
  <c r="BZ733" i="2"/>
  <c r="BQ733" i="2"/>
  <c r="CC733" i="2"/>
  <c r="BN733" i="2"/>
  <c r="BO733" i="2"/>
  <c r="CA733" i="2"/>
  <c r="BP733" i="2"/>
  <c r="CB733" i="2"/>
  <c r="BZ709" i="2"/>
  <c r="BN709" i="2"/>
  <c r="BS709" i="2"/>
  <c r="BZ691" i="2"/>
  <c r="BN685" i="2"/>
  <c r="BZ685" i="2"/>
  <c r="CA685" i="2"/>
  <c r="BQ685" i="2"/>
  <c r="CC685" i="2"/>
  <c r="BO685" i="2"/>
  <c r="CB685" i="2"/>
  <c r="BT677" i="2"/>
  <c r="CB788" i="2"/>
  <c r="CE761" i="2"/>
  <c r="BM703" i="2"/>
  <c r="CE685" i="2"/>
  <c r="BT771" i="2"/>
  <c r="BU771" i="2"/>
  <c r="BM771" i="2"/>
  <c r="BW771" i="2"/>
  <c r="BR761" i="2"/>
  <c r="BN704" i="2"/>
  <c r="BZ704" i="2"/>
  <c r="BP704" i="2"/>
  <c r="CB704" i="2"/>
  <c r="BW704" i="2"/>
  <c r="BQ957" i="2"/>
  <c r="BZ920" i="2"/>
  <c r="BP809" i="2"/>
  <c r="CE754" i="2"/>
  <c r="BY736" i="2"/>
  <c r="BN729" i="2"/>
  <c r="BZ729" i="2"/>
  <c r="CE729" i="2"/>
  <c r="BQ729" i="2"/>
  <c r="CC729" i="2"/>
  <c r="CE710" i="2"/>
  <c r="CE702" i="2"/>
  <c r="CA793" i="2"/>
  <c r="BW784" i="2"/>
  <c r="BL784" i="2"/>
  <c r="BM784" i="2"/>
  <c r="CB784" i="2"/>
  <c r="BN784" i="2"/>
  <c r="BZ784" i="2"/>
  <c r="BO749" i="2"/>
  <c r="CD738" i="2"/>
  <c r="BR730" i="2"/>
  <c r="CA721" i="2"/>
  <c r="BW712" i="2"/>
  <c r="BL712" i="2"/>
  <c r="BM712" i="2"/>
  <c r="BN712" i="2"/>
  <c r="CA712" i="2"/>
  <c r="CC712" i="2"/>
  <c r="CD712" i="2"/>
  <c r="BZ712" i="2"/>
  <c r="BL704" i="2"/>
  <c r="BO442" i="2"/>
  <c r="CC202" i="2"/>
  <c r="BQ202" i="2"/>
  <c r="BS202" i="2"/>
  <c r="BL202" i="2"/>
  <c r="BR202" i="2"/>
  <c r="CE202" i="2"/>
  <c r="BW202" i="2"/>
  <c r="CD202" i="2"/>
  <c r="BV202" i="2"/>
  <c r="BN202" i="2"/>
  <c r="CB202" i="2"/>
  <c r="BM202" i="2"/>
  <c r="BO202" i="2"/>
  <c r="BY202" i="2"/>
  <c r="CA202" i="2"/>
  <c r="BX202" i="2"/>
  <c r="BU202" i="2"/>
  <c r="BL594" i="2"/>
  <c r="BZ589" i="2"/>
  <c r="BN589" i="2"/>
  <c r="BS589" i="2"/>
  <c r="CE589" i="2"/>
  <c r="BU589" i="2"/>
  <c r="BL589" i="2"/>
  <c r="BX589" i="2"/>
  <c r="BP589" i="2"/>
  <c r="CB589" i="2"/>
  <c r="BR589" i="2"/>
  <c r="BQ589" i="2"/>
  <c r="CD589" i="2"/>
  <c r="BT589" i="2"/>
  <c r="CA524" i="2"/>
  <c r="BU498" i="2"/>
  <c r="CC822" i="2"/>
  <c r="BQ822" i="2"/>
  <c r="CD822" i="2"/>
  <c r="BW822" i="2"/>
  <c r="BN1081" i="2"/>
  <c r="BQ962" i="2"/>
  <c r="CC709" i="2"/>
  <c r="CC61" i="2"/>
  <c r="BM505" i="2"/>
  <c r="BL801" i="2"/>
  <c r="BO762" i="2"/>
  <c r="BL749" i="2"/>
  <c r="CC690" i="2"/>
  <c r="BQ690" i="2"/>
  <c r="BV690" i="2"/>
  <c r="BS690" i="2"/>
  <c r="CE690" i="2"/>
  <c r="BM630" i="2"/>
  <c r="BR942" i="2"/>
  <c r="CC942" i="2"/>
  <c r="BR832" i="2"/>
  <c r="BT1045" i="2"/>
  <c r="CC992" i="2"/>
  <c r="BW958" i="2"/>
  <c r="CE805" i="2"/>
  <c r="BL951" i="2"/>
  <c r="CD937" i="2"/>
  <c r="CD805" i="2"/>
  <c r="CD793" i="2"/>
  <c r="BW1111" i="2"/>
  <c r="BN1064" i="2"/>
  <c r="BZ996" i="2"/>
  <c r="BQ990" i="2"/>
  <c r="CC990" i="2"/>
  <c r="BW932" i="2"/>
  <c r="BN932" i="2"/>
  <c r="BZ932" i="2"/>
  <c r="BS862" i="2"/>
  <c r="BO606" i="2"/>
  <c r="BN533" i="2"/>
  <c r="BO533" i="2"/>
  <c r="CA533" i="2"/>
  <c r="BZ533" i="2"/>
  <c r="BQ533" i="2"/>
  <c r="BR533" i="2"/>
  <c r="BL533" i="2"/>
  <c r="CD533" i="2"/>
  <c r="BT533" i="2"/>
  <c r="BX533" i="2"/>
  <c r="BP533" i="2"/>
  <c r="CB533" i="2"/>
  <c r="BS533" i="2"/>
  <c r="BU533" i="2"/>
  <c r="BU547" i="2"/>
  <c r="BT547" i="2"/>
  <c r="BW547" i="2"/>
  <c r="CA547" i="2"/>
  <c r="BL547" i="2"/>
  <c r="BX547" i="2"/>
  <c r="BV547" i="2"/>
  <c r="BN547" i="2"/>
  <c r="BZ547" i="2"/>
  <c r="BM547" i="2"/>
  <c r="BO547" i="2"/>
  <c r="BU785" i="2"/>
  <c r="CC766" i="2"/>
  <c r="BQ766" i="2"/>
  <c r="BR766" i="2"/>
  <c r="BT766" i="2"/>
  <c r="CD766" i="2"/>
  <c r="BS766" i="2"/>
  <c r="BV766" i="2"/>
  <c r="BU737" i="2"/>
  <c r="CC722" i="2"/>
  <c r="BQ722" i="2"/>
  <c r="BT722" i="2"/>
  <c r="CC844" i="2"/>
  <c r="BZ803" i="2"/>
  <c r="BW762" i="2"/>
  <c r="BW667" i="2"/>
  <c r="BT667" i="2"/>
  <c r="BX667" i="2"/>
  <c r="BZ667" i="2"/>
  <c r="BV667" i="2"/>
  <c r="CD667" i="2"/>
  <c r="BU667" i="2"/>
  <c r="BP788" i="2"/>
  <c r="BS761" i="2"/>
  <c r="BV722" i="2"/>
  <c r="BT735" i="2"/>
  <c r="BW735" i="2"/>
  <c r="BW728" i="2"/>
  <c r="BN728" i="2"/>
  <c r="BZ728" i="2"/>
  <c r="BT711" i="2"/>
  <c r="BX711" i="2"/>
  <c r="BZ711" i="2"/>
  <c r="CA711" i="2"/>
  <c r="BW711" i="2"/>
  <c r="BM711" i="2"/>
  <c r="BY711" i="2"/>
  <c r="BX703" i="2"/>
  <c r="BZ680" i="2"/>
  <c r="BW680" i="2"/>
  <c r="BN680" i="2"/>
  <c r="BM680" i="2"/>
  <c r="BO680" i="2"/>
  <c r="BQ680" i="2"/>
  <c r="CD680" i="2"/>
  <c r="BY680" i="2"/>
  <c r="BL680" i="2"/>
  <c r="BX680" i="2"/>
  <c r="BZ956" i="2"/>
  <c r="CC937" i="2"/>
  <c r="BN920" i="2"/>
  <c r="BQ870" i="2"/>
  <c r="BT870" i="2"/>
  <c r="BW870" i="2"/>
  <c r="CC870" i="2"/>
  <c r="BR870" i="2"/>
  <c r="BY808" i="2"/>
  <c r="CB781" i="2"/>
  <c r="CB773" i="2"/>
  <c r="CE762" i="2"/>
  <c r="BS754" i="2"/>
  <c r="BY728" i="2"/>
  <c r="BS710" i="2"/>
  <c r="BS702" i="2"/>
  <c r="CA809" i="2"/>
  <c r="BU783" i="2"/>
  <c r="BO765" i="2"/>
  <c r="CA737" i="2"/>
  <c r="BU711" i="2"/>
  <c r="BU703" i="2"/>
  <c r="BR406" i="2"/>
  <c r="BV406" i="2"/>
  <c r="CC406" i="2"/>
  <c r="CD406" i="2"/>
  <c r="BQ406" i="2"/>
  <c r="BX406" i="2"/>
  <c r="BM406" i="2"/>
  <c r="BW406" i="2"/>
  <c r="BN406" i="2"/>
  <c r="BZ406" i="2"/>
  <c r="BO406" i="2"/>
  <c r="BS406" i="2"/>
  <c r="BU406" i="2"/>
  <c r="CA406" i="2"/>
  <c r="CE406" i="2"/>
  <c r="BL406" i="2"/>
  <c r="BV385" i="2"/>
  <c r="BX498" i="2"/>
  <c r="BU479" i="2"/>
  <c r="BT479" i="2"/>
  <c r="BW479" i="2"/>
  <c r="CA479" i="2"/>
  <c r="CC479" i="2"/>
  <c r="BP479" i="2"/>
  <c r="CB479" i="2"/>
  <c r="BM479" i="2"/>
  <c r="BZ479" i="2"/>
  <c r="BO479" i="2"/>
  <c r="BT591" i="2"/>
  <c r="BW591" i="2"/>
  <c r="BX591" i="2"/>
  <c r="BU591" i="2"/>
  <c r="BN591" i="2"/>
  <c r="BM591" i="2"/>
  <c r="BZ591" i="2"/>
  <c r="BY591" i="2"/>
  <c r="BO591" i="2"/>
  <c r="CA591" i="2"/>
  <c r="BL591" i="2"/>
  <c r="BR537" i="2"/>
  <c r="BO524" i="2"/>
  <c r="BW756" i="2"/>
  <c r="CA756" i="2"/>
  <c r="CC756" i="2"/>
  <c r="CD756" i="2"/>
  <c r="BZ756" i="2"/>
  <c r="BP557" i="2"/>
  <c r="BR690" i="2"/>
  <c r="BZ1021" i="2"/>
  <c r="BN341" i="2"/>
  <c r="BL341" i="2"/>
  <c r="BO341" i="2"/>
  <c r="BQ341" i="2"/>
  <c r="CD341" i="2"/>
  <c r="BY341" i="2"/>
  <c r="BV341" i="2"/>
  <c r="CA341" i="2"/>
  <c r="BP341" i="2"/>
  <c r="BX341" i="2"/>
  <c r="CB341" i="2"/>
  <c r="BU341" i="2"/>
  <c r="BZ341" i="2"/>
  <c r="CC341" i="2"/>
  <c r="BR341" i="2"/>
  <c r="CE341" i="2"/>
  <c r="CA317" i="2"/>
  <c r="BL317" i="2"/>
  <c r="BS317" i="2"/>
  <c r="CE317" i="2"/>
  <c r="BR317" i="2"/>
  <c r="BZ317" i="2"/>
  <c r="CD317" i="2"/>
  <c r="BO317" i="2"/>
  <c r="BQ317" i="2"/>
  <c r="CC317" i="2"/>
  <c r="BU317" i="2"/>
  <c r="BV317" i="2"/>
  <c r="BP317" i="2"/>
  <c r="BT317" i="2"/>
  <c r="BQ709" i="2"/>
  <c r="CC589" i="2"/>
  <c r="BX158" i="2"/>
  <c r="BO158" i="2"/>
  <c r="BV158" i="2"/>
  <c r="BU158" i="2"/>
  <c r="BQ158" i="2"/>
  <c r="CC158" i="2"/>
  <c r="CD158" i="2"/>
  <c r="BS158" i="2"/>
  <c r="CE158" i="2"/>
  <c r="BW158" i="2"/>
  <c r="BR158" i="2"/>
  <c r="BN158" i="2"/>
  <c r="CA158" i="2"/>
  <c r="BZ158" i="2"/>
  <c r="BT158" i="2"/>
  <c r="BN317" i="2"/>
  <c r="CC106" i="2"/>
  <c r="CA505" i="2"/>
  <c r="BZ505" i="2"/>
  <c r="BQ505" i="2"/>
  <c r="CC505" i="2"/>
  <c r="BO505" i="2"/>
  <c r="BP505" i="2"/>
  <c r="CB505" i="2"/>
  <c r="BV505" i="2"/>
  <c r="BS505" i="2"/>
  <c r="BL505" i="2"/>
  <c r="CE505" i="2"/>
  <c r="BX505" i="2"/>
  <c r="CD505" i="2"/>
  <c r="BT505" i="2"/>
  <c r="BZ801" i="2"/>
  <c r="BT801" i="2"/>
  <c r="BU801" i="2"/>
  <c r="BN801" i="2"/>
  <c r="BQ801" i="2"/>
  <c r="BX761" i="2"/>
  <c r="BZ749" i="2"/>
  <c r="BN749" i="2"/>
  <c r="BR749" i="2"/>
  <c r="BT749" i="2"/>
  <c r="BU749" i="2"/>
  <c r="BR546" i="2"/>
  <c r="CD546" i="2"/>
  <c r="BT546" i="2"/>
  <c r="BQ546" i="2"/>
  <c r="CC546" i="2"/>
  <c r="BU546" i="2"/>
  <c r="BS546" i="2"/>
  <c r="BM546" i="2"/>
  <c r="CE546" i="2"/>
  <c r="BW546" i="2"/>
  <c r="BY546" i="2"/>
  <c r="BO546" i="2"/>
  <c r="BV546" i="2"/>
  <c r="BY642" i="2"/>
  <c r="BQ630" i="2"/>
  <c r="CC630" i="2"/>
  <c r="BL630" i="2"/>
  <c r="BT630" i="2"/>
  <c r="BX630" i="2"/>
  <c r="BW630" i="2"/>
  <c r="BS630" i="2"/>
  <c r="CE630" i="2"/>
  <c r="CD630" i="2"/>
  <c r="BQ922" i="2"/>
  <c r="BR922" i="2"/>
  <c r="CD922" i="2"/>
  <c r="CC922" i="2"/>
  <c r="CD856" i="2"/>
  <c r="BW832" i="2"/>
  <c r="BY832" i="2"/>
  <c r="BN832" i="2"/>
  <c r="BZ832" i="2"/>
  <c r="BQ992" i="2"/>
  <c r="BZ971" i="2"/>
  <c r="BY927" i="2"/>
  <c r="BS805" i="2"/>
  <c r="BR937" i="2"/>
  <c r="BT931" i="2"/>
  <c r="BW931" i="2"/>
  <c r="BT871" i="2"/>
  <c r="BW871" i="2"/>
  <c r="BN871" i="2"/>
  <c r="BR793" i="2"/>
  <c r="CC1137" i="2"/>
  <c r="BW1063" i="2"/>
  <c r="BW1023" i="2"/>
  <c r="BN996" i="2"/>
  <c r="CC989" i="2"/>
  <c r="BV951" i="2"/>
  <c r="CB937" i="2"/>
  <c r="BV931" i="2"/>
  <c r="CB869" i="2"/>
  <c r="BX972" i="2"/>
  <c r="BW840" i="2"/>
  <c r="BM840" i="2"/>
  <c r="BY840" i="2"/>
  <c r="BX828" i="2"/>
  <c r="BO726" i="2"/>
  <c r="BW505" i="2"/>
  <c r="BY442" i="2"/>
  <c r="CC730" i="2"/>
  <c r="BQ730" i="2"/>
  <c r="BU730" i="2"/>
  <c r="BW730" i="2"/>
  <c r="BX730" i="2"/>
  <c r="BX714" i="2"/>
  <c r="BQ698" i="2"/>
  <c r="CC698" i="2"/>
  <c r="CE698" i="2"/>
  <c r="BX690" i="2"/>
  <c r="BL642" i="2"/>
  <c r="BQ626" i="2"/>
  <c r="CC626" i="2"/>
  <c r="BS626" i="2"/>
  <c r="BU626" i="2"/>
  <c r="BT626" i="2"/>
  <c r="CE626" i="2"/>
  <c r="BR626" i="2"/>
  <c r="CD626" i="2"/>
  <c r="BW862" i="2"/>
  <c r="CC832" i="2"/>
  <c r="BN803" i="2"/>
  <c r="BT761" i="2"/>
  <c r="BW754" i="2"/>
  <c r="BW698" i="2"/>
  <c r="BT691" i="2"/>
  <c r="BM691" i="2"/>
  <c r="BW691" i="2"/>
  <c r="BU691" i="2"/>
  <c r="BS749" i="2"/>
  <c r="CE677" i="2"/>
  <c r="BY667" i="2"/>
  <c r="BL703" i="2"/>
  <c r="BW927" i="2"/>
  <c r="CC869" i="2"/>
  <c r="BZ840" i="2"/>
  <c r="BM808" i="2"/>
  <c r="CB789" i="2"/>
  <c r="BP781" i="2"/>
  <c r="BS762" i="2"/>
  <c r="BV735" i="2"/>
  <c r="BM728" i="2"/>
  <c r="CB709" i="2"/>
  <c r="BO809" i="2"/>
  <c r="BO801" i="2"/>
  <c r="BO737" i="2"/>
  <c r="CD710" i="2"/>
  <c r="CB441" i="2"/>
  <c r="BR441" i="2"/>
  <c r="BQ441" i="2"/>
  <c r="CD441" i="2"/>
  <c r="BN441" i="2"/>
  <c r="CC441" i="2"/>
  <c r="BO441" i="2"/>
  <c r="CA441" i="2"/>
  <c r="BZ441" i="2"/>
  <c r="BP441" i="2"/>
  <c r="BX441" i="2"/>
  <c r="BU441" i="2"/>
  <c r="BS441" i="2"/>
  <c r="CE441" i="2"/>
  <c r="BX546" i="2"/>
  <c r="BR505" i="2"/>
  <c r="BN1021" i="2"/>
  <c r="BT995" i="2"/>
  <c r="BN61" i="2"/>
  <c r="CB61" i="2"/>
  <c r="CA61" i="2"/>
  <c r="CE61" i="2"/>
  <c r="BQ61" i="2"/>
  <c r="BU61" i="2"/>
  <c r="CD61" i="2"/>
  <c r="BP61" i="2"/>
  <c r="BZ61" i="2"/>
  <c r="BS61" i="2"/>
  <c r="BT61" i="2"/>
  <c r="BW61" i="2"/>
  <c r="BO61" i="2"/>
  <c r="BX61" i="2"/>
  <c r="BM61" i="2"/>
  <c r="BY61" i="2"/>
  <c r="BR61" i="2"/>
  <c r="BL61" i="2"/>
  <c r="CC118" i="2"/>
  <c r="CD118" i="2"/>
  <c r="BQ118" i="2"/>
  <c r="BS118" i="2"/>
  <c r="BR118" i="2"/>
  <c r="BL118" i="2"/>
  <c r="BU118" i="2"/>
  <c r="BV118" i="2"/>
  <c r="BW118" i="2"/>
  <c r="BO118" i="2"/>
  <c r="CA118" i="2"/>
  <c r="BT118" i="2"/>
  <c r="CE118" i="2"/>
  <c r="BY118" i="2"/>
  <c r="BN118" i="2"/>
  <c r="BX118" i="2"/>
  <c r="BZ118" i="2"/>
  <c r="BP118" i="2"/>
  <c r="BV279" i="2"/>
  <c r="BU279" i="2"/>
  <c r="BZ279" i="2"/>
  <c r="CE279" i="2"/>
  <c r="BR279" i="2"/>
  <c r="BQ279" i="2"/>
  <c r="CC279" i="2"/>
  <c r="BT279" i="2"/>
  <c r="BW279" i="2"/>
  <c r="BL279" i="2"/>
  <c r="BX279" i="2"/>
  <c r="BM279" i="2"/>
  <c r="CA279" i="2"/>
  <c r="CD279" i="2"/>
  <c r="BY279" i="2"/>
  <c r="BO279" i="2"/>
  <c r="BP279" i="2"/>
  <c r="BN279" i="2"/>
  <c r="BZ409" i="2"/>
  <c r="BN505" i="2"/>
  <c r="BR992" i="2"/>
  <c r="CD1153" i="2"/>
  <c r="BR1101" i="2"/>
  <c r="BR1081" i="2"/>
  <c r="CB1133" i="2"/>
  <c r="BY992" i="2"/>
  <c r="CE958" i="2"/>
  <c r="BX1076" i="2"/>
  <c r="BU1063" i="2"/>
  <c r="BX1008" i="2"/>
  <c r="BO989" i="2"/>
  <c r="BW1236" i="2"/>
  <c r="BZ1209" i="2"/>
  <c r="BW1196" i="2"/>
  <c r="BX793" i="2"/>
  <c r="BL761" i="2"/>
  <c r="BY714" i="2"/>
  <c r="BT702" i="2"/>
  <c r="BQ702" i="2"/>
  <c r="CC702" i="2"/>
  <c r="BV702" i="2"/>
  <c r="BY582" i="2"/>
  <c r="CA927" i="2"/>
  <c r="BQ882" i="2"/>
  <c r="CC882" i="2"/>
  <c r="CD882" i="2"/>
  <c r="CD868" i="2"/>
  <c r="BX862" i="2"/>
  <c r="BW844" i="2"/>
  <c r="BN844" i="2"/>
  <c r="BL844" i="2"/>
  <c r="CC1064" i="2"/>
  <c r="BZ991" i="2"/>
  <c r="BN971" i="2"/>
  <c r="BT957" i="2"/>
  <c r="BN951" i="2"/>
  <c r="BT937" i="2"/>
  <c r="BN931" i="2"/>
  <c r="BQ924" i="2"/>
  <c r="BM927" i="2"/>
  <c r="CB892" i="2"/>
  <c r="CB844" i="2"/>
  <c r="BU950" i="2"/>
  <c r="BT911" i="2"/>
  <c r="BW911" i="2"/>
  <c r="BX863" i="2"/>
  <c r="BT811" i="2"/>
  <c r="BW811" i="2"/>
  <c r="BU811" i="2"/>
  <c r="BT799" i="2"/>
  <c r="BU799" i="2"/>
  <c r="BV799" i="2"/>
  <c r="BW799" i="2"/>
  <c r="BQ1137" i="2"/>
  <c r="BZ1076" i="2"/>
  <c r="BQ1050" i="2"/>
  <c r="CC1050" i="2"/>
  <c r="BW1043" i="2"/>
  <c r="CC1029" i="2"/>
  <c r="BW995" i="2"/>
  <c r="BQ989" i="2"/>
  <c r="CE950" i="2"/>
  <c r="BM924" i="2"/>
  <c r="BP869" i="2"/>
  <c r="BX924" i="2"/>
  <c r="CD886" i="2"/>
  <c r="BU839" i="2"/>
  <c r="BL828" i="2"/>
  <c r="BL725" i="2"/>
  <c r="BR703" i="2"/>
  <c r="CC653" i="2"/>
  <c r="BN653" i="2"/>
  <c r="CD653" i="2"/>
  <c r="BX653" i="2"/>
  <c r="BP653" i="2"/>
  <c r="BZ653" i="2"/>
  <c r="BO653" i="2"/>
  <c r="CB653" i="2"/>
  <c r="CA653" i="2"/>
  <c r="BQ653" i="2"/>
  <c r="BO594" i="2"/>
  <c r="BX585" i="2"/>
  <c r="BR547" i="2"/>
  <c r="CE516" i="2"/>
  <c r="BQ490" i="2"/>
  <c r="BT490" i="2"/>
  <c r="BR490" i="2"/>
  <c r="CC490" i="2"/>
  <c r="CD490" i="2"/>
  <c r="BY490" i="2"/>
  <c r="BV490" i="2"/>
  <c r="BO490" i="2"/>
  <c r="BU490" i="2"/>
  <c r="BL490" i="2"/>
  <c r="CA490" i="2"/>
  <c r="BW490" i="2"/>
  <c r="BX490" i="2"/>
  <c r="CA803" i="2"/>
  <c r="BL778" i="2"/>
  <c r="CA735" i="2"/>
  <c r="BU697" i="2"/>
  <c r="BL690" i="2"/>
  <c r="BX674" i="2"/>
  <c r="BO667" i="2"/>
  <c r="BQ832" i="2"/>
  <c r="BZ811" i="2"/>
  <c r="BZ783" i="2"/>
  <c r="BT775" i="2"/>
  <c r="BX775" i="2"/>
  <c r="BN775" i="2"/>
  <c r="CA775" i="2"/>
  <c r="BZ775" i="2"/>
  <c r="BW722" i="2"/>
  <c r="BZ715" i="2"/>
  <c r="BW690" i="2"/>
  <c r="CB692" i="2"/>
  <c r="BM667" i="2"/>
  <c r="BX759" i="2"/>
  <c r="BW752" i="2"/>
  <c r="BN752" i="2"/>
  <c r="BX752" i="2"/>
  <c r="BY752" i="2"/>
  <c r="BZ752" i="2"/>
  <c r="BP752" i="2"/>
  <c r="CB752" i="2"/>
  <c r="CD733" i="2"/>
  <c r="CD709" i="2"/>
  <c r="BU702" i="2"/>
  <c r="BU686" i="2"/>
  <c r="BL679" i="2"/>
  <c r="BQ869" i="2"/>
  <c r="BN840" i="2"/>
  <c r="BP789" i="2"/>
  <c r="CE734" i="2"/>
  <c r="CB717" i="2"/>
  <c r="BP709" i="2"/>
  <c r="BX808" i="2"/>
  <c r="BW748" i="2"/>
  <c r="BN748" i="2"/>
  <c r="BZ748" i="2"/>
  <c r="BX736" i="2"/>
  <c r="BX728" i="2"/>
  <c r="BR710" i="2"/>
  <c r="BR702" i="2"/>
  <c r="BO148" i="2"/>
  <c r="BM148" i="2"/>
  <c r="CD148" i="2"/>
  <c r="BW148" i="2"/>
  <c r="BY148" i="2"/>
  <c r="BZ148" i="2"/>
  <c r="BQ148" i="2"/>
  <c r="BX148" i="2"/>
  <c r="BN148" i="2"/>
  <c r="CA148" i="2"/>
  <c r="BL148" i="2"/>
  <c r="BP148" i="2"/>
  <c r="CB148" i="2"/>
  <c r="CE148" i="2"/>
  <c r="BV148" i="2"/>
  <c r="CC148" i="2"/>
  <c r="BU148" i="2"/>
  <c r="BS148" i="2"/>
  <c r="BR148" i="2"/>
  <c r="BT346" i="2"/>
  <c r="BQ346" i="2"/>
  <c r="BV346" i="2"/>
  <c r="CC346" i="2"/>
  <c r="BR346" i="2"/>
  <c r="CD346" i="2"/>
  <c r="BL346" i="2"/>
  <c r="BX346" i="2"/>
  <c r="BU346" i="2"/>
  <c r="BW346" i="2"/>
  <c r="BY346" i="2"/>
  <c r="BL546" i="2"/>
  <c r="BW626" i="2"/>
  <c r="BO564" i="2"/>
  <c r="CD517" i="2"/>
  <c r="BM692" i="2"/>
  <c r="CA589" i="2"/>
  <c r="BN989" i="2"/>
  <c r="BO297" i="2"/>
  <c r="BS297" i="2"/>
  <c r="CE297" i="2"/>
  <c r="BZ297" i="2"/>
  <c r="BQ297" i="2"/>
  <c r="BL297" i="2"/>
  <c r="BR297" i="2"/>
  <c r="CD297" i="2"/>
  <c r="BN297" i="2"/>
  <c r="BP297" i="2"/>
  <c r="CA297" i="2"/>
  <c r="CB297" i="2"/>
  <c r="BV297" i="2"/>
  <c r="BX297" i="2"/>
  <c r="BU297" i="2"/>
  <c r="CC297" i="2"/>
  <c r="BM992" i="2"/>
  <c r="BL1076" i="2"/>
  <c r="BL1008" i="2"/>
  <c r="BT1215" i="2"/>
  <c r="BN1209" i="2"/>
  <c r="BZ761" i="2"/>
  <c r="BN761" i="2"/>
  <c r="CD761" i="2"/>
  <c r="BQ761" i="2"/>
  <c r="CC761" i="2"/>
  <c r="BW749" i="2"/>
  <c r="CC642" i="2"/>
  <c r="BT642" i="2"/>
  <c r="BQ642" i="2"/>
  <c r="BX642" i="2"/>
  <c r="BW642" i="2"/>
  <c r="BV642" i="2"/>
  <c r="BO642" i="2"/>
  <c r="BU642" i="2"/>
  <c r="CA642" i="2"/>
  <c r="BS642" i="2"/>
  <c r="CE642" i="2"/>
  <c r="BR642" i="2"/>
  <c r="CD642" i="2"/>
  <c r="BM582" i="2"/>
  <c r="BO927" i="2"/>
  <c r="BR868" i="2"/>
  <c r="BW856" i="2"/>
  <c r="BQ856" i="2"/>
  <c r="BL856" i="2"/>
  <c r="CC856" i="2"/>
  <c r="BX856" i="2"/>
  <c r="BZ1043" i="2"/>
  <c r="BW970" i="2"/>
  <c r="CC957" i="2"/>
  <c r="BN957" i="2"/>
  <c r="BZ957" i="2"/>
  <c r="BW950" i="2"/>
  <c r="BZ937" i="2"/>
  <c r="BQ937" i="2"/>
  <c r="BN937" i="2"/>
  <c r="CD869" i="2"/>
  <c r="CA856" i="2"/>
  <c r="BN1076" i="2"/>
  <c r="BZ1008" i="2"/>
  <c r="BS950" i="2"/>
  <c r="BY868" i="2"/>
  <c r="BZ972" i="2"/>
  <c r="BW972" i="2"/>
  <c r="CD962" i="2"/>
  <c r="CD942" i="2"/>
  <c r="BX932" i="2"/>
  <c r="CC914" i="2"/>
  <c r="BQ914" i="2"/>
  <c r="BR914" i="2"/>
  <c r="BR886" i="2"/>
  <c r="BW828" i="2"/>
  <c r="CC828" i="2"/>
  <c r="BN725" i="2"/>
  <c r="BO725" i="2"/>
  <c r="BP725" i="2"/>
  <c r="BX725" i="2"/>
  <c r="BR725" i="2"/>
  <c r="BT725" i="2"/>
  <c r="BU725" i="2"/>
  <c r="BZ725" i="2"/>
  <c r="CD725" i="2"/>
  <c r="BS725" i="2"/>
  <c r="BQ725" i="2"/>
  <c r="CC725" i="2"/>
  <c r="CA702" i="2"/>
  <c r="CA546" i="2"/>
  <c r="BS516" i="2"/>
  <c r="CC498" i="2"/>
  <c r="BQ498" i="2"/>
  <c r="BT498" i="2"/>
  <c r="CD498" i="2"/>
  <c r="CE498" i="2"/>
  <c r="BM498" i="2"/>
  <c r="BY498" i="2"/>
  <c r="BV498" i="2"/>
  <c r="BO498" i="2"/>
  <c r="BS498" i="2"/>
  <c r="BL498" i="2"/>
  <c r="CA498" i="2"/>
  <c r="BS442" i="2"/>
  <c r="CE442" i="2"/>
  <c r="CC442" i="2"/>
  <c r="BT442" i="2"/>
  <c r="BR442" i="2"/>
  <c r="CD442" i="2"/>
  <c r="BL442" i="2"/>
  <c r="CA442" i="2"/>
  <c r="BX442" i="2"/>
  <c r="BV442" i="2"/>
  <c r="BQ442" i="2"/>
  <c r="BU442" i="2"/>
  <c r="BO803" i="2"/>
  <c r="CA783" i="2"/>
  <c r="CC778" i="2"/>
  <c r="BQ778" i="2"/>
  <c r="BT778" i="2"/>
  <c r="CD778" i="2"/>
  <c r="BS778" i="2"/>
  <c r="CE778" i="2"/>
  <c r="CC674" i="2"/>
  <c r="BT674" i="2"/>
  <c r="BQ674" i="2"/>
  <c r="BU674" i="2"/>
  <c r="BL674" i="2"/>
  <c r="BS674" i="2"/>
  <c r="CA674" i="2"/>
  <c r="BR674" i="2"/>
  <c r="CE674" i="2"/>
  <c r="CD674" i="2"/>
  <c r="CC840" i="2"/>
  <c r="BQ820" i="2"/>
  <c r="BN811" i="2"/>
  <c r="BZ799" i="2"/>
  <c r="BN783" i="2"/>
  <c r="BV730" i="2"/>
  <c r="CD749" i="2"/>
  <c r="BU606" i="2"/>
  <c r="CC858" i="2"/>
  <c r="BQ858" i="2"/>
  <c r="CE858" i="2"/>
  <c r="BT858" i="2"/>
  <c r="BN828" i="2"/>
  <c r="BZ789" i="2"/>
  <c r="BN789" i="2"/>
  <c r="BU789" i="2"/>
  <c r="CC789" i="2"/>
  <c r="BP761" i="2"/>
  <c r="CE742" i="2"/>
  <c r="BS734" i="2"/>
  <c r="BS698" i="2"/>
  <c r="BL808" i="2"/>
  <c r="CA773" i="2"/>
  <c r="CD762" i="2"/>
  <c r="BL728" i="2"/>
  <c r="CA709" i="2"/>
  <c r="BU394" i="2"/>
  <c r="BT394" i="2"/>
  <c r="BV394" i="2"/>
  <c r="BR394" i="2"/>
  <c r="CC394" i="2"/>
  <c r="CD394" i="2"/>
  <c r="BQ394" i="2"/>
  <c r="BL394" i="2"/>
  <c r="BM394" i="2"/>
  <c r="BX394" i="2"/>
  <c r="BY394" i="2"/>
  <c r="BS394" i="2"/>
  <c r="CE394" i="2"/>
  <c r="BO394" i="2"/>
  <c r="CA394" i="2"/>
  <c r="BW394" i="2"/>
  <c r="BX492" i="2"/>
  <c r="BW492" i="2"/>
  <c r="BN492" i="2"/>
  <c r="BL492" i="2"/>
  <c r="BM492" i="2"/>
  <c r="CC492" i="2"/>
  <c r="BY492" i="2"/>
  <c r="BS492" i="2"/>
  <c r="CE492" i="2"/>
  <c r="BZ492" i="2"/>
  <c r="BP492" i="2"/>
  <c r="CB492" i="2"/>
  <c r="CA492" i="2"/>
  <c r="BQ492" i="2"/>
  <c r="CD492" i="2"/>
  <c r="BQ809" i="2"/>
  <c r="BZ788" i="2"/>
  <c r="BV691" i="2"/>
  <c r="BO589" i="2"/>
  <c r="BN1041" i="2"/>
  <c r="BN337" i="2"/>
  <c r="BX337" i="2"/>
  <c r="CE337" i="2"/>
  <c r="BT337" i="2"/>
  <c r="CA337" i="2"/>
  <c r="CC337" i="2"/>
  <c r="BP337" i="2"/>
  <c r="BR337" i="2"/>
  <c r="BO337" i="2"/>
  <c r="CB337" i="2"/>
  <c r="CD337" i="2"/>
  <c r="BZ337" i="2"/>
  <c r="BQ337" i="2"/>
  <c r="BW337" i="2"/>
  <c r="BM337" i="2"/>
  <c r="BV337" i="2"/>
  <c r="BS337" i="2"/>
  <c r="BU337" i="2"/>
  <c r="BL337" i="2"/>
  <c r="CD106" i="2"/>
  <c r="BV106" i="2"/>
  <c r="BT106" i="2"/>
  <c r="BL106" i="2"/>
  <c r="CE106" i="2"/>
  <c r="BU106" i="2"/>
  <c r="BQ106" i="2"/>
  <c r="BW106" i="2"/>
  <c r="CB106" i="2"/>
  <c r="BO106" i="2"/>
  <c r="CA106" i="2"/>
  <c r="BX106" i="2"/>
  <c r="BS106" i="2"/>
  <c r="BM106" i="2"/>
  <c r="BY106" i="2"/>
  <c r="BR106" i="2"/>
  <c r="BZ106" i="2"/>
  <c r="CB317" i="2"/>
  <c r="BR498" i="2"/>
  <c r="BQ594" i="2"/>
  <c r="BQ958" i="2"/>
  <c r="CC958" i="2"/>
  <c r="BN793" i="2"/>
  <c r="BZ793" i="2"/>
  <c r="BT793" i="2"/>
  <c r="BU793" i="2"/>
  <c r="BO793" i="2"/>
  <c r="BQ793" i="2"/>
  <c r="CC793" i="2"/>
  <c r="BW564" i="2"/>
  <c r="BL564" i="2"/>
  <c r="BQ564" i="2"/>
  <c r="BX564" i="2"/>
  <c r="CC564" i="2"/>
  <c r="BS564" i="2"/>
  <c r="BP564" i="2"/>
  <c r="CE564" i="2"/>
  <c r="BU564" i="2"/>
  <c r="CB564" i="2"/>
  <c r="BN564" i="2"/>
  <c r="BZ564" i="2"/>
  <c r="BR564" i="2"/>
  <c r="CD564" i="2"/>
  <c r="BY564" i="2"/>
  <c r="CA564" i="2"/>
  <c r="BT714" i="2"/>
  <c r="BQ714" i="2"/>
  <c r="CC714" i="2"/>
  <c r="BO714" i="2"/>
  <c r="BR714" i="2"/>
  <c r="BS714" i="2"/>
  <c r="BL714" i="2"/>
  <c r="CA714" i="2"/>
  <c r="BQ582" i="2"/>
  <c r="BT582" i="2"/>
  <c r="BV582" i="2"/>
  <c r="BL582" i="2"/>
  <c r="CC582" i="2"/>
  <c r="BX582" i="2"/>
  <c r="CA582" i="2"/>
  <c r="BS582" i="2"/>
  <c r="BU582" i="2"/>
  <c r="CE582" i="2"/>
  <c r="BW868" i="2"/>
  <c r="CC868" i="2"/>
  <c r="BL868" i="2"/>
  <c r="BQ862" i="2"/>
  <c r="BR862" i="2"/>
  <c r="CD862" i="2"/>
  <c r="BZ1063" i="2"/>
  <c r="BN1043" i="2"/>
  <c r="BU942" i="2"/>
  <c r="BU922" i="2"/>
  <c r="BR869" i="2"/>
  <c r="BT863" i="2"/>
  <c r="BN863" i="2"/>
  <c r="BZ863" i="2"/>
  <c r="BU863" i="2"/>
  <c r="BO856" i="2"/>
  <c r="CD809" i="2"/>
  <c r="BZ1068" i="2"/>
  <c r="BQ1062" i="2"/>
  <c r="CC1062" i="2"/>
  <c r="BW1055" i="2"/>
  <c r="BW1035" i="2"/>
  <c r="CC1021" i="2"/>
  <c r="BN1008" i="2"/>
  <c r="CE942" i="2"/>
  <c r="CE922" i="2"/>
  <c r="BS886" i="2"/>
  <c r="BM868" i="2"/>
  <c r="BU971" i="2"/>
  <c r="BU951" i="2"/>
  <c r="BL932" i="2"/>
  <c r="BN924" i="2"/>
  <c r="BW924" i="2"/>
  <c r="BU827" i="2"/>
  <c r="BO702" i="2"/>
  <c r="CC585" i="2"/>
  <c r="BZ585" i="2"/>
  <c r="BN585" i="2"/>
  <c r="CB585" i="2"/>
  <c r="BR585" i="2"/>
  <c r="CD585" i="2"/>
  <c r="BO585" i="2"/>
  <c r="CA585" i="2"/>
  <c r="BT585" i="2"/>
  <c r="BQ585" i="2"/>
  <c r="BS585" i="2"/>
  <c r="CE585" i="2"/>
  <c r="BU585" i="2"/>
  <c r="BP585" i="2"/>
  <c r="BQ545" i="2"/>
  <c r="CC545" i="2"/>
  <c r="BZ545" i="2"/>
  <c r="BN545" i="2"/>
  <c r="CA545" i="2"/>
  <c r="BR545" i="2"/>
  <c r="BW545" i="2"/>
  <c r="BP545" i="2"/>
  <c r="CD545" i="2"/>
  <c r="CB545" i="2"/>
  <c r="BT545" i="2"/>
  <c r="BV545" i="2"/>
  <c r="BL545" i="2"/>
  <c r="BX545" i="2"/>
  <c r="BS545" i="2"/>
  <c r="CE545" i="2"/>
  <c r="BU545" i="2"/>
  <c r="BS524" i="2"/>
  <c r="BO783" i="2"/>
  <c r="BZ871" i="2"/>
  <c r="BQ840" i="2"/>
  <c r="BN799" i="2"/>
  <c r="BN781" i="2"/>
  <c r="CD781" i="2"/>
  <c r="BT781" i="2"/>
  <c r="BZ781" i="2"/>
  <c r="BQ781" i="2"/>
  <c r="BW766" i="2"/>
  <c r="BT737" i="2"/>
  <c r="BW715" i="2"/>
  <c r="BT715" i="2"/>
  <c r="BZ697" i="2"/>
  <c r="BN697" i="2"/>
  <c r="BS697" i="2"/>
  <c r="CE697" i="2"/>
  <c r="BQ697" i="2"/>
  <c r="CC697" i="2"/>
  <c r="CC673" i="2"/>
  <c r="BN673" i="2"/>
  <c r="BZ673" i="2"/>
  <c r="BP673" i="2"/>
  <c r="BX673" i="2"/>
  <c r="BO673" i="2"/>
  <c r="CB673" i="2"/>
  <c r="CA673" i="2"/>
  <c r="BQ673" i="2"/>
  <c r="BS737" i="2"/>
  <c r="BY691" i="2"/>
  <c r="BU766" i="2"/>
  <c r="BT759" i="2"/>
  <c r="BU759" i="2"/>
  <c r="BV759" i="2"/>
  <c r="BM759" i="2"/>
  <c r="BW759" i="2"/>
  <c r="BY759" i="2"/>
  <c r="BW692" i="2"/>
  <c r="BN692" i="2"/>
  <c r="BL692" i="2"/>
  <c r="BX692" i="2"/>
  <c r="CA692" i="2"/>
  <c r="CC692" i="2"/>
  <c r="BZ692" i="2"/>
  <c r="BY692" i="2"/>
  <c r="CD677" i="2"/>
  <c r="BT886" i="2"/>
  <c r="BN868" i="2"/>
  <c r="BW827" i="2"/>
  <c r="BY788" i="2"/>
  <c r="BS742" i="2"/>
  <c r="BN717" i="2"/>
  <c r="BZ717" i="2"/>
  <c r="CD717" i="2"/>
  <c r="BS717" i="2"/>
  <c r="CE717" i="2"/>
  <c r="BQ717" i="2"/>
  <c r="CC717" i="2"/>
  <c r="CB697" i="2"/>
  <c r="CA789" i="2"/>
  <c r="BO781" i="2"/>
  <c r="BW772" i="2"/>
  <c r="BL772" i="2"/>
  <c r="BM772" i="2"/>
  <c r="BP772" i="2"/>
  <c r="BN772" i="2"/>
  <c r="BX772" i="2"/>
  <c r="BY772" i="2"/>
  <c r="CB772" i="2"/>
  <c r="BZ772" i="2"/>
  <c r="BR762" i="2"/>
  <c r="CD754" i="2"/>
  <c r="CA736" i="2"/>
  <c r="CB736" i="2"/>
  <c r="CC736" i="2"/>
  <c r="CD736" i="2"/>
  <c r="BW736" i="2"/>
  <c r="BN736" i="2"/>
  <c r="BZ736" i="2"/>
  <c r="CA725" i="2"/>
  <c r="CA717" i="2"/>
  <c r="BO709" i="2"/>
  <c r="BN700" i="2"/>
  <c r="BZ700" i="2"/>
  <c r="BW700" i="2"/>
  <c r="BL700" i="2"/>
  <c r="BM700" i="2"/>
  <c r="BO700" i="2"/>
  <c r="BQ700" i="2"/>
  <c r="BR700" i="2"/>
  <c r="BX700" i="2"/>
  <c r="BY700" i="2"/>
  <c r="CA700" i="2"/>
  <c r="CC700" i="2"/>
  <c r="CD700" i="2"/>
  <c r="BP429" i="2"/>
  <c r="CB429" i="2"/>
  <c r="BT429" i="2"/>
  <c r="BZ429" i="2"/>
  <c r="BO429" i="2"/>
  <c r="CA429" i="2"/>
  <c r="BN429" i="2"/>
  <c r="BQ429" i="2"/>
  <c r="CC429" i="2"/>
  <c r="BL429" i="2"/>
  <c r="BR429" i="2"/>
  <c r="BU429" i="2"/>
  <c r="CD429" i="2"/>
  <c r="BS429" i="2"/>
  <c r="CE429" i="2"/>
  <c r="BV429" i="2"/>
  <c r="CA409" i="2"/>
  <c r="BT409" i="2"/>
  <c r="BN409" i="2"/>
  <c r="BP409" i="2"/>
  <c r="BO409" i="2"/>
  <c r="CB409" i="2"/>
  <c r="BQ409" i="2"/>
  <c r="BR409" i="2"/>
  <c r="CC409" i="2"/>
  <c r="CD409" i="2"/>
  <c r="BX409" i="2"/>
  <c r="BS409" i="2"/>
  <c r="CE409" i="2"/>
  <c r="BU409" i="2"/>
  <c r="BV409" i="2"/>
  <c r="BO473" i="2"/>
  <c r="BQ473" i="2"/>
  <c r="CB473" i="2"/>
  <c r="CA473" i="2"/>
  <c r="CC473" i="2"/>
  <c r="BZ473" i="2"/>
  <c r="BN473" i="2"/>
  <c r="CD473" i="2"/>
  <c r="BU473" i="2"/>
  <c r="BP473" i="2"/>
  <c r="BV473" i="2"/>
  <c r="BR473" i="2"/>
  <c r="CE473" i="2"/>
  <c r="BT473" i="2"/>
  <c r="BZ808" i="2"/>
  <c r="CC749" i="2"/>
  <c r="BZ645" i="2"/>
  <c r="BN645" i="2"/>
  <c r="BO645" i="2"/>
  <c r="CB645" i="2"/>
  <c r="CA645" i="2"/>
  <c r="BT645" i="2"/>
  <c r="CC645" i="2"/>
  <c r="BP645" i="2"/>
  <c r="CB549" i="2"/>
  <c r="BM524" i="2"/>
  <c r="CE34" i="2"/>
  <c r="BR34" i="2"/>
  <c r="BL34" i="2"/>
  <c r="CC34" i="2"/>
  <c r="CD34" i="2"/>
  <c r="BQ34" i="2"/>
  <c r="BS34" i="2"/>
  <c r="BT34" i="2"/>
  <c r="BY34" i="2"/>
  <c r="BN34" i="2"/>
  <c r="BZ34" i="2"/>
  <c r="BV34" i="2"/>
  <c r="BP34" i="2"/>
  <c r="CB34" i="2"/>
  <c r="BO34" i="2"/>
  <c r="BW34" i="2"/>
  <c r="BU34" i="2"/>
  <c r="BM34" i="2"/>
  <c r="CA34" i="2"/>
  <c r="BS341" i="2"/>
  <c r="BT207" i="2"/>
  <c r="BR207" i="2"/>
  <c r="BY207" i="2"/>
  <c r="BV207" i="2"/>
  <c r="BN207" i="2"/>
  <c r="CD207" i="2"/>
  <c r="BW207" i="2"/>
  <c r="BZ207" i="2"/>
  <c r="BU207" i="2"/>
  <c r="BL207" i="2"/>
  <c r="BX207" i="2"/>
  <c r="CA207" i="2"/>
  <c r="BP207" i="2"/>
  <c r="CB207" i="2"/>
  <c r="BO207" i="2"/>
  <c r="BT698" i="2"/>
  <c r="CE346" i="2"/>
  <c r="BO59" i="2"/>
  <c r="BV123" i="2"/>
  <c r="CA123" i="2"/>
  <c r="BX123" i="2"/>
  <c r="BU123" i="2"/>
  <c r="BY123" i="2"/>
  <c r="BZ123" i="2"/>
  <c r="BN123" i="2"/>
  <c r="BL123" i="2"/>
  <c r="BO123" i="2"/>
  <c r="BW123" i="2"/>
  <c r="CB123" i="2"/>
  <c r="BT123" i="2"/>
  <c r="CD123" i="2"/>
  <c r="BQ123" i="2"/>
  <c r="CC123" i="2"/>
  <c r="BR123" i="2"/>
  <c r="BS123" i="2"/>
  <c r="CE123" i="2"/>
  <c r="BW516" i="2"/>
  <c r="BQ1058" i="2"/>
  <c r="CC1058" i="2"/>
  <c r="BX958" i="2"/>
  <c r="BT1233" i="2"/>
  <c r="BL1067" i="2"/>
  <c r="CC1209" i="2"/>
  <c r="BV1111" i="2"/>
  <c r="BS1058" i="2"/>
  <c r="BU1095" i="2"/>
  <c r="BX1088" i="2"/>
  <c r="CA1081" i="2"/>
  <c r="BL1068" i="2"/>
  <c r="BU1027" i="2"/>
  <c r="CA1013" i="2"/>
  <c r="BZ1101" i="2"/>
  <c r="BN805" i="2"/>
  <c r="BZ805" i="2"/>
  <c r="BP805" i="2"/>
  <c r="BQ805" i="2"/>
  <c r="BO805" i="2"/>
  <c r="CB805" i="2"/>
  <c r="CC805" i="2"/>
  <c r="CA805" i="2"/>
  <c r="BZ773" i="2"/>
  <c r="BN773" i="2"/>
  <c r="BO773" i="2"/>
  <c r="BP773" i="2"/>
  <c r="BS773" i="2"/>
  <c r="BQ773" i="2"/>
  <c r="CC773" i="2"/>
  <c r="BN714" i="2"/>
  <c r="BT654" i="2"/>
  <c r="CC654" i="2"/>
  <c r="BQ654" i="2"/>
  <c r="BW654" i="2"/>
  <c r="BV654" i="2"/>
  <c r="CA654" i="2"/>
  <c r="BS654" i="2"/>
  <c r="BR654" i="2"/>
  <c r="CE654" i="2"/>
  <c r="CD654" i="2"/>
  <c r="CA951" i="2"/>
  <c r="CC874" i="2"/>
  <c r="BQ874" i="2"/>
  <c r="CD874" i="2"/>
  <c r="BS874" i="2"/>
  <c r="BU809" i="2"/>
  <c r="CC1076" i="2"/>
  <c r="BN1063" i="2"/>
  <c r="BN1023" i="2"/>
  <c r="CC996" i="2"/>
  <c r="BW962" i="2"/>
  <c r="BW942" i="2"/>
  <c r="BW922" i="2"/>
  <c r="BP932" i="2"/>
  <c r="BY863" i="2"/>
  <c r="CB856" i="2"/>
  <c r="BT823" i="2"/>
  <c r="BW823" i="2"/>
  <c r="BN823" i="2"/>
  <c r="CE809" i="2"/>
  <c r="CA868" i="2"/>
  <c r="BU862" i="2"/>
  <c r="CA828" i="2"/>
  <c r="BR809" i="2"/>
  <c r="BW1115" i="2"/>
  <c r="BW1095" i="2"/>
  <c r="BZ1088" i="2"/>
  <c r="CC1081" i="2"/>
  <c r="BN1068" i="2"/>
  <c r="CC1061" i="2"/>
  <c r="CC1041" i="2"/>
  <c r="BQ1021" i="2"/>
  <c r="BW956" i="2"/>
  <c r="BL956" i="2"/>
  <c r="BS942" i="2"/>
  <c r="BS922" i="2"/>
  <c r="BV827" i="2"/>
  <c r="CD970" i="2"/>
  <c r="BL960" i="2"/>
  <c r="BN960" i="2"/>
  <c r="BW960" i="2"/>
  <c r="CD950" i="2"/>
  <c r="BU931" i="2"/>
  <c r="CC854" i="2"/>
  <c r="BQ854" i="2"/>
  <c r="CD854" i="2"/>
  <c r="BS854" i="2"/>
  <c r="BP442" i="2"/>
  <c r="CD715" i="2"/>
  <c r="BO626" i="2"/>
  <c r="BN442" i="2"/>
  <c r="CA799" i="2"/>
  <c r="BT869" i="2"/>
  <c r="BZ839" i="2"/>
  <c r="BT789" i="2"/>
  <c r="CC772" i="2"/>
  <c r="BN759" i="2"/>
  <c r="BQ736" i="2"/>
  <c r="BQ721" i="2"/>
  <c r="CC721" i="2"/>
  <c r="BN721" i="2"/>
  <c r="BZ721" i="2"/>
  <c r="BL721" i="2"/>
  <c r="BO721" i="2"/>
  <c r="BX721" i="2"/>
  <c r="BW714" i="2"/>
  <c r="CC704" i="2"/>
  <c r="CC680" i="2"/>
  <c r="BY783" i="2"/>
  <c r="BP736" i="2"/>
  <c r="CB728" i="2"/>
  <c r="BV674" i="2"/>
  <c r="CE653" i="2"/>
  <c r="BV630" i="2"/>
  <c r="BR781" i="2"/>
  <c r="CD773" i="2"/>
  <c r="CD765" i="2"/>
  <c r="BL723" i="2"/>
  <c r="BT699" i="2"/>
  <c r="BU699" i="2"/>
  <c r="BL699" i="2"/>
  <c r="BN699" i="2"/>
  <c r="BO699" i="2"/>
  <c r="CD699" i="2"/>
  <c r="BW699" i="2"/>
  <c r="BX691" i="2"/>
  <c r="BR677" i="2"/>
  <c r="BL667" i="2"/>
  <c r="BT942" i="2"/>
  <c r="BZ924" i="2"/>
  <c r="BZ856" i="2"/>
  <c r="BM788" i="2"/>
  <c r="BP697" i="2"/>
  <c r="BO789" i="2"/>
  <c r="CA761" i="2"/>
  <c r="BR754" i="2"/>
  <c r="BU735" i="2"/>
  <c r="BO717" i="2"/>
  <c r="CD698" i="2"/>
  <c r="BP202" i="2"/>
  <c r="CD479" i="2"/>
  <c r="CE533" i="2"/>
  <c r="BY479" i="2"/>
  <c r="BW584" i="2"/>
  <c r="BL584" i="2"/>
  <c r="BX584" i="2"/>
  <c r="BQ584" i="2"/>
  <c r="CC584" i="2"/>
  <c r="BN584" i="2"/>
  <c r="BP584" i="2"/>
  <c r="BZ584" i="2"/>
  <c r="CB584" i="2"/>
  <c r="BR584" i="2"/>
  <c r="CD584" i="2"/>
  <c r="CA584" i="2"/>
  <c r="BR557" i="2"/>
  <c r="CC781" i="2"/>
  <c r="BQ749" i="2"/>
  <c r="BP685" i="2"/>
  <c r="CD582" i="2"/>
  <c r="BW18" i="2"/>
  <c r="BP18" i="2"/>
  <c r="BO18" i="2"/>
  <c r="CB18" i="2"/>
  <c r="CC18" i="2"/>
  <c r="CE18" i="2"/>
  <c r="BS18" i="2"/>
  <c r="BV18" i="2"/>
  <c r="BQ18" i="2"/>
  <c r="BR18" i="2"/>
  <c r="BL18" i="2"/>
  <c r="CD18" i="2"/>
  <c r="BU18" i="2"/>
  <c r="BX18" i="2"/>
  <c r="BY18" i="2"/>
  <c r="BM18" i="2"/>
  <c r="CE490" i="2"/>
  <c r="BS346" i="2"/>
  <c r="CE206" i="2"/>
  <c r="BW206" i="2"/>
  <c r="CD206" i="2"/>
  <c r="CC206" i="2"/>
  <c r="BQ206" i="2"/>
  <c r="BR206" i="2"/>
  <c r="BU206" i="2"/>
  <c r="BS206" i="2"/>
  <c r="BM206" i="2"/>
  <c r="BY206" i="2"/>
  <c r="CA206" i="2"/>
  <c r="BN206" i="2"/>
  <c r="BV206" i="2"/>
  <c r="BZ206" i="2"/>
  <c r="BX206" i="2"/>
  <c r="BT206" i="2"/>
  <c r="BN44" i="2"/>
  <c r="BM44" i="2"/>
  <c r="CC44" i="2"/>
  <c r="BR44" i="2"/>
  <c r="BU44" i="2"/>
  <c r="BQ44" i="2"/>
  <c r="CA44" i="2"/>
  <c r="BX44" i="2"/>
  <c r="BY44" i="2"/>
  <c r="BZ44" i="2"/>
  <c r="BO44" i="2"/>
  <c r="CB44" i="2"/>
  <c r="BW44" i="2"/>
  <c r="BL44" i="2"/>
  <c r="BS44" i="2"/>
  <c r="CD44" i="2"/>
  <c r="CE44" i="2"/>
  <c r="BP44" i="2"/>
  <c r="BT44" i="2"/>
  <c r="CD1076" i="2"/>
  <c r="BL958" i="2"/>
  <c r="CE1081" i="2"/>
  <c r="BX1035" i="2"/>
  <c r="BX971" i="2"/>
  <c r="BU958" i="2"/>
  <c r="BQ1209" i="2"/>
  <c r="BU1115" i="2"/>
  <c r="CA1101" i="2"/>
  <c r="BL1088" i="2"/>
  <c r="BO1081" i="2"/>
  <c r="BO1013" i="2"/>
  <c r="BN1101" i="2"/>
  <c r="BY738" i="2"/>
  <c r="BT726" i="2"/>
  <c r="CC726" i="2"/>
  <c r="BQ726" i="2"/>
  <c r="BR726" i="2"/>
  <c r="BS726" i="2"/>
  <c r="CA726" i="2"/>
  <c r="CD726" i="2"/>
  <c r="CE726" i="2"/>
  <c r="BL726" i="2"/>
  <c r="BU726" i="2"/>
  <c r="BW726" i="2"/>
  <c r="BX726" i="2"/>
  <c r="BY606" i="2"/>
  <c r="CC594" i="2"/>
  <c r="BT594" i="2"/>
  <c r="CA594" i="2"/>
  <c r="BS594" i="2"/>
  <c r="CE594" i="2"/>
  <c r="BU594" i="2"/>
  <c r="BR594" i="2"/>
  <c r="CD594" i="2"/>
  <c r="BW594" i="2"/>
  <c r="BX594" i="2"/>
  <c r="BO951" i="2"/>
  <c r="CA931" i="2"/>
  <c r="BW892" i="2"/>
  <c r="BY892" i="2"/>
  <c r="BN892" i="2"/>
  <c r="BZ892" i="2"/>
  <c r="CC886" i="2"/>
  <c r="BQ886" i="2"/>
  <c r="CE886" i="2"/>
  <c r="BQ1076" i="2"/>
  <c r="BW1062" i="2"/>
  <c r="BZ1055" i="2"/>
  <c r="BZ1035" i="2"/>
  <c r="BZ1029" i="2"/>
  <c r="BN1029" i="2"/>
  <c r="BQ996" i="2"/>
  <c r="BT989" i="2"/>
  <c r="BY931" i="2"/>
  <c r="CB924" i="2"/>
  <c r="CE869" i="2"/>
  <c r="BM863" i="2"/>
  <c r="BP856" i="2"/>
  <c r="CB828" i="2"/>
  <c r="BS809" i="2"/>
  <c r="BU874" i="2"/>
  <c r="BO868" i="2"/>
  <c r="BO828" i="2"/>
  <c r="CA808" i="2"/>
  <c r="BT803" i="2"/>
  <c r="BW803" i="2"/>
  <c r="CC1101" i="2"/>
  <c r="BN1088" i="2"/>
  <c r="BQ1081" i="2"/>
  <c r="BW1067" i="2"/>
  <c r="BQ1061" i="2"/>
  <c r="BQ1041" i="2"/>
  <c r="BW1027" i="2"/>
  <c r="CE914" i="2"/>
  <c r="BQ866" i="2"/>
  <c r="CC866" i="2"/>
  <c r="BS866" i="2"/>
  <c r="CE866" i="2"/>
  <c r="BT866" i="2"/>
  <c r="BY856" i="2"/>
  <c r="BR950" i="2"/>
  <c r="BX912" i="2"/>
  <c r="BX844" i="2"/>
  <c r="CD834" i="2"/>
  <c r="BR715" i="2"/>
  <c r="CD691" i="2"/>
  <c r="BX677" i="2"/>
  <c r="BR667" i="2"/>
  <c r="BO582" i="2"/>
  <c r="BN553" i="2"/>
  <c r="BQ553" i="2"/>
  <c r="BZ553" i="2"/>
  <c r="CC553" i="2"/>
  <c r="BO553" i="2"/>
  <c r="BP553" i="2"/>
  <c r="BR553" i="2"/>
  <c r="CB553" i="2"/>
  <c r="CD553" i="2"/>
  <c r="BT553" i="2"/>
  <c r="CA553" i="2"/>
  <c r="BS553" i="2"/>
  <c r="CE553" i="2"/>
  <c r="BU553" i="2"/>
  <c r="BN537" i="2"/>
  <c r="BZ537" i="2"/>
  <c r="BQ537" i="2"/>
  <c r="CC537" i="2"/>
  <c r="BO537" i="2"/>
  <c r="CA537" i="2"/>
  <c r="CB537" i="2"/>
  <c r="BV537" i="2"/>
  <c r="BS537" i="2"/>
  <c r="CE537" i="2"/>
  <c r="BU537" i="2"/>
  <c r="BP537" i="2"/>
  <c r="CD537" i="2"/>
  <c r="BT537" i="2"/>
  <c r="BW541" i="2"/>
  <c r="BW533" i="2"/>
  <c r="BV541" i="2"/>
  <c r="BV533" i="2"/>
  <c r="BO799" i="2"/>
  <c r="BX762" i="2"/>
  <c r="BQ742" i="2"/>
  <c r="CC742" i="2"/>
  <c r="BT742" i="2"/>
  <c r="BT734" i="2"/>
  <c r="BQ734" i="2"/>
  <c r="CC734" i="2"/>
  <c r="BR734" i="2"/>
  <c r="BQ710" i="2"/>
  <c r="CC710" i="2"/>
  <c r="BV710" i="2"/>
  <c r="BT710" i="2"/>
  <c r="CA703" i="2"/>
  <c r="BR680" i="2"/>
  <c r="BQ868" i="2"/>
  <c r="BN839" i="2"/>
  <c r="BQ828" i="2"/>
  <c r="BQ772" i="2"/>
  <c r="BT765" i="2"/>
  <c r="BZ735" i="2"/>
  <c r="CC728" i="2"/>
  <c r="BQ704" i="2"/>
  <c r="BZ679" i="2"/>
  <c r="BM783" i="2"/>
  <c r="BY775" i="2"/>
  <c r="BY735" i="2"/>
  <c r="BP728" i="2"/>
  <c r="BV698" i="2"/>
  <c r="CE673" i="2"/>
  <c r="BS653" i="2"/>
  <c r="BR773" i="2"/>
  <c r="BR765" i="2"/>
  <c r="BX747" i="2"/>
  <c r="BW740" i="2"/>
  <c r="BN740" i="2"/>
  <c r="BZ740" i="2"/>
  <c r="BL740" i="2"/>
  <c r="BM740" i="2"/>
  <c r="BX740" i="2"/>
  <c r="BY740" i="2"/>
  <c r="BT723" i="2"/>
  <c r="BM723" i="2"/>
  <c r="BW723" i="2"/>
  <c r="BW716" i="2"/>
  <c r="BP716" i="2"/>
  <c r="BN716" i="2"/>
  <c r="BZ716" i="2"/>
  <c r="BU698" i="2"/>
  <c r="BL691" i="2"/>
  <c r="BU630" i="2"/>
  <c r="BN972" i="2"/>
  <c r="BT962" i="2"/>
  <c r="BW951" i="2"/>
  <c r="BT914" i="2"/>
  <c r="BQ894" i="2"/>
  <c r="CC894" i="2"/>
  <c r="BN856" i="2"/>
  <c r="BV803" i="2"/>
  <c r="BN777" i="2"/>
  <c r="BZ777" i="2"/>
  <c r="BQ777" i="2"/>
  <c r="CA777" i="2"/>
  <c r="BP777" i="2"/>
  <c r="CE777" i="2"/>
  <c r="CC777" i="2"/>
  <c r="CE722" i="2"/>
  <c r="BM716" i="2"/>
  <c r="BX788" i="2"/>
  <c r="BO761" i="2"/>
  <c r="CD734" i="2"/>
  <c r="BX716" i="2"/>
  <c r="BR698" i="2"/>
  <c r="CB154" i="2"/>
  <c r="BR479" i="2"/>
  <c r="BZ517" i="2"/>
  <c r="BQ517" i="2"/>
  <c r="CC517" i="2"/>
  <c r="BN517" i="2"/>
  <c r="BO517" i="2"/>
  <c r="BV517" i="2"/>
  <c r="BS517" i="2"/>
  <c r="CA517" i="2"/>
  <c r="CE517" i="2"/>
  <c r="BL517" i="2"/>
  <c r="BX517" i="2"/>
  <c r="BU517" i="2"/>
  <c r="CB517" i="2"/>
  <c r="BR582" i="2"/>
  <c r="BT1067" i="2"/>
  <c r="BN1009" i="2"/>
  <c r="BQ942" i="2"/>
  <c r="CC129" i="2"/>
  <c r="BS129" i="2"/>
  <c r="BZ129" i="2"/>
  <c r="BP129" i="2"/>
  <c r="CB129" i="2"/>
  <c r="BX129" i="2"/>
  <c r="BQ129" i="2"/>
  <c r="BO129" i="2"/>
  <c r="CA129" i="2"/>
  <c r="BR129" i="2"/>
  <c r="BN129" i="2"/>
  <c r="BU129" i="2"/>
  <c r="BT129" i="2"/>
  <c r="BM129" i="2"/>
  <c r="BY129" i="2"/>
  <c r="BV129" i="2"/>
  <c r="CE129" i="2"/>
  <c r="BL129" i="2"/>
  <c r="BM359" i="2"/>
  <c r="BY359" i="2"/>
  <c r="BT359" i="2"/>
  <c r="BW359" i="2"/>
  <c r="BU359" i="2"/>
  <c r="BV359" i="2"/>
  <c r="BZ359" i="2"/>
  <c r="BO359" i="2"/>
  <c r="CA359" i="2"/>
  <c r="BL359" i="2"/>
  <c r="BX359" i="2"/>
  <c r="BR359" i="2"/>
  <c r="BN359" i="2"/>
  <c r="CB359" i="2"/>
  <c r="BS490" i="2"/>
  <c r="BT406" i="2"/>
  <c r="BU1076" i="2"/>
  <c r="BN1045" i="2"/>
  <c r="BZ1045" i="2"/>
  <c r="BN1013" i="2"/>
  <c r="BZ1013" i="2"/>
  <c r="BU992" i="2"/>
  <c r="CA1095" i="2"/>
  <c r="CD1088" i="2"/>
  <c r="BR1076" i="2"/>
  <c r="BO1063" i="2"/>
  <c r="BO1043" i="2"/>
  <c r="BR996" i="2"/>
  <c r="BU989" i="2"/>
  <c r="BQ970" i="2"/>
  <c r="CC970" i="2"/>
  <c r="BZ1111" i="2"/>
  <c r="CE1101" i="2"/>
  <c r="BP1088" i="2"/>
  <c r="BS1081" i="2"/>
  <c r="BY1067" i="2"/>
  <c r="BM1027" i="2"/>
  <c r="BS1013" i="2"/>
  <c r="CB992" i="2"/>
  <c r="CD1137" i="2"/>
  <c r="BL1035" i="2"/>
  <c r="CA996" i="2"/>
  <c r="CD957" i="2"/>
  <c r="BY1076" i="2"/>
  <c r="BV1023" i="2"/>
  <c r="BQ1010" i="2"/>
  <c r="CC1010" i="2"/>
  <c r="BY996" i="2"/>
  <c r="CE962" i="2"/>
  <c r="BO1101" i="2"/>
  <c r="BZ1233" i="2"/>
  <c r="BZ1173" i="2"/>
  <c r="BZ1153" i="2"/>
  <c r="BR823" i="2"/>
  <c r="BX809" i="2"/>
  <c r="BZ785" i="2"/>
  <c r="BN785" i="2"/>
  <c r="BO785" i="2"/>
  <c r="BP785" i="2"/>
  <c r="CE785" i="2"/>
  <c r="BQ785" i="2"/>
  <c r="CA785" i="2"/>
  <c r="CB785" i="2"/>
  <c r="CC785" i="2"/>
  <c r="CA738" i="2"/>
  <c r="BZ726" i="2"/>
  <c r="BZ630" i="2"/>
  <c r="BZ582" i="2"/>
  <c r="BV725" i="2"/>
  <c r="BX950" i="2"/>
  <c r="BO931" i="2"/>
  <c r="CD924" i="2"/>
  <c r="CA911" i="2"/>
  <c r="BX866" i="2"/>
  <c r="BX834" i="2"/>
  <c r="CD828" i="2"/>
  <c r="BR808" i="2"/>
  <c r="CC1068" i="2"/>
  <c r="BN1055" i="2"/>
  <c r="BT1041" i="2"/>
  <c r="BN1035" i="2"/>
  <c r="BZ995" i="2"/>
  <c r="BW914" i="2"/>
  <c r="BY951" i="2"/>
  <c r="CE937" i="2"/>
  <c r="BM931" i="2"/>
  <c r="BP924" i="2"/>
  <c r="BS869" i="2"/>
  <c r="BV862" i="2"/>
  <c r="BP828" i="2"/>
  <c r="CB808" i="2"/>
  <c r="CE801" i="2"/>
  <c r="BX927" i="2"/>
  <c r="CA920" i="2"/>
  <c r="BU914" i="2"/>
  <c r="BU854" i="2"/>
  <c r="CA840" i="2"/>
  <c r="BU834" i="2"/>
  <c r="BX827" i="2"/>
  <c r="BX783" i="2"/>
  <c r="BQ1101" i="2"/>
  <c r="BQ1013" i="2"/>
  <c r="BZ992" i="2"/>
  <c r="BS914" i="2"/>
  <c r="BM892" i="2"/>
  <c r="BM856" i="2"/>
  <c r="BY844" i="2"/>
  <c r="CD958" i="2"/>
  <c r="BR882" i="2"/>
  <c r="BR834" i="2"/>
  <c r="CA722" i="2"/>
  <c r="BR691" i="2"/>
  <c r="BT611" i="2"/>
  <c r="BU611" i="2"/>
  <c r="BN611" i="2"/>
  <c r="BZ611" i="2"/>
  <c r="BO611" i="2"/>
  <c r="CA611" i="2"/>
  <c r="BX573" i="2"/>
  <c r="BQ529" i="2"/>
  <c r="BN529" i="2"/>
  <c r="CC529" i="2"/>
  <c r="BO529" i="2"/>
  <c r="CA529" i="2"/>
  <c r="BZ529" i="2"/>
  <c r="BS529" i="2"/>
  <c r="CE529" i="2"/>
  <c r="BU529" i="2"/>
  <c r="BR529" i="2"/>
  <c r="CD529" i="2"/>
  <c r="BT529" i="2"/>
  <c r="BT510" i="2"/>
  <c r="BQ510" i="2"/>
  <c r="BR510" i="2"/>
  <c r="CC510" i="2"/>
  <c r="BY510" i="2"/>
  <c r="CD510" i="2"/>
  <c r="BV510" i="2"/>
  <c r="BO510" i="2"/>
  <c r="CA510" i="2"/>
  <c r="BL510" i="2"/>
  <c r="BU510" i="2"/>
  <c r="BX510" i="2"/>
  <c r="BW510" i="2"/>
  <c r="CE510" i="2"/>
  <c r="BV549" i="2"/>
  <c r="BY522" i="2"/>
  <c r="CC790" i="2"/>
  <c r="BQ790" i="2"/>
  <c r="BT790" i="2"/>
  <c r="CD790" i="2"/>
  <c r="BS790" i="2"/>
  <c r="BO775" i="2"/>
  <c r="BU761" i="2"/>
  <c r="BX754" i="2"/>
  <c r="BO747" i="2"/>
  <c r="BU733" i="2"/>
  <c r="CC718" i="2"/>
  <c r="BQ718" i="2"/>
  <c r="CD718" i="2"/>
  <c r="BS718" i="2"/>
  <c r="BL718" i="2"/>
  <c r="BV718" i="2"/>
  <c r="BT718" i="2"/>
  <c r="BU709" i="2"/>
  <c r="BO703" i="2"/>
  <c r="BT694" i="2"/>
  <c r="BQ694" i="2"/>
  <c r="CC694" i="2"/>
  <c r="BL694" i="2"/>
  <c r="BO694" i="2"/>
  <c r="BS694" i="2"/>
  <c r="BR694" i="2"/>
  <c r="BU694" i="2"/>
  <c r="BW694" i="2"/>
  <c r="BX694" i="2"/>
  <c r="CA694" i="2"/>
  <c r="CE694" i="2"/>
  <c r="CD694" i="2"/>
  <c r="CA679" i="2"/>
  <c r="BX654" i="2"/>
  <c r="BW858" i="2"/>
  <c r="BN827" i="2"/>
  <c r="BZ771" i="2"/>
  <c r="BN735" i="2"/>
  <c r="BQ728" i="2"/>
  <c r="BN711" i="2"/>
  <c r="BZ703" i="2"/>
  <c r="BZ661" i="2"/>
  <c r="BQ661" i="2"/>
  <c r="CC661" i="2"/>
  <c r="BS661" i="2"/>
  <c r="BT661" i="2"/>
  <c r="CD661" i="2"/>
  <c r="BX661" i="2"/>
  <c r="BP661" i="2"/>
  <c r="BN661" i="2"/>
  <c r="BO661" i="2"/>
  <c r="CB661" i="2"/>
  <c r="CA661" i="2"/>
  <c r="BM775" i="2"/>
  <c r="BM735" i="2"/>
  <c r="CB716" i="2"/>
  <c r="BS673" i="2"/>
  <c r="BY611" i="2"/>
  <c r="CA772" i="2"/>
  <c r="BU722" i="2"/>
  <c r="BX715" i="2"/>
  <c r="CD697" i="2"/>
  <c r="BU690" i="2"/>
  <c r="BT950" i="2"/>
  <c r="BT882" i="2"/>
  <c r="BZ844" i="2"/>
  <c r="BV811" i="2"/>
  <c r="CB793" i="2"/>
  <c r="CB749" i="2"/>
  <c r="BN741" i="2"/>
  <c r="BQ741" i="2"/>
  <c r="BZ741" i="2"/>
  <c r="CC741" i="2"/>
  <c r="CE730" i="2"/>
  <c r="BS722" i="2"/>
  <c r="BV715" i="2"/>
  <c r="BN705" i="2"/>
  <c r="BZ705" i="2"/>
  <c r="CA705" i="2"/>
  <c r="BP705" i="2"/>
  <c r="BR705" i="2"/>
  <c r="BT705" i="2"/>
  <c r="BQ705" i="2"/>
  <c r="CC705" i="2"/>
  <c r="BW796" i="2"/>
  <c r="BZ796" i="2"/>
  <c r="BN796" i="2"/>
  <c r="BL788" i="2"/>
  <c r="BL752" i="2"/>
  <c r="CD742" i="2"/>
  <c r="BW724" i="2"/>
  <c r="BO724" i="2"/>
  <c r="BQ724" i="2"/>
  <c r="BR724" i="2"/>
  <c r="BP724" i="2"/>
  <c r="BN724" i="2"/>
  <c r="CB724" i="2"/>
  <c r="BZ724" i="2"/>
  <c r="BL716" i="2"/>
  <c r="CA697" i="2"/>
  <c r="BR467" i="2"/>
  <c r="BZ417" i="2"/>
  <c r="BQ417" i="2"/>
  <c r="BO417" i="2"/>
  <c r="CC417" i="2"/>
  <c r="BP417" i="2"/>
  <c r="BT417" i="2"/>
  <c r="BN417" i="2"/>
  <c r="CB417" i="2"/>
  <c r="BM417" i="2"/>
  <c r="BL417" i="2"/>
  <c r="CA417" i="2"/>
  <c r="BX417" i="2"/>
  <c r="BU417" i="2"/>
  <c r="BS417" i="2"/>
  <c r="BV417" i="2"/>
  <c r="CD417" i="2"/>
  <c r="BZ154" i="2"/>
  <c r="BT575" i="2"/>
  <c r="BY575" i="2"/>
  <c r="BO575" i="2"/>
  <c r="CA575" i="2"/>
  <c r="CD575" i="2"/>
  <c r="BW575" i="2"/>
  <c r="BL575" i="2"/>
  <c r="BV575" i="2"/>
  <c r="BX575" i="2"/>
  <c r="BN575" i="2"/>
  <c r="BM575" i="2"/>
  <c r="BT551" i="2"/>
  <c r="BU551" i="2"/>
  <c r="BV551" i="2"/>
  <c r="BX551" i="2"/>
  <c r="BN551" i="2"/>
  <c r="BZ551" i="2"/>
  <c r="CB551" i="2"/>
  <c r="BR551" i="2"/>
  <c r="BM551" i="2"/>
  <c r="CD551" i="2"/>
  <c r="BY551" i="2"/>
  <c r="BW551" i="2"/>
  <c r="BO551" i="2"/>
  <c r="CA551" i="2"/>
  <c r="BL551" i="2"/>
  <c r="BL512" i="2"/>
  <c r="BX512" i="2"/>
  <c r="BW512" i="2"/>
  <c r="BN512" i="2"/>
  <c r="BZ512" i="2"/>
  <c r="CA512" i="2"/>
  <c r="BQ512" i="2"/>
  <c r="BM512" i="2"/>
  <c r="CC512" i="2"/>
  <c r="BY512" i="2"/>
  <c r="BS512" i="2"/>
  <c r="CE512" i="2"/>
  <c r="BP512" i="2"/>
  <c r="CB512" i="2"/>
  <c r="BU512" i="2"/>
  <c r="BO512" i="2"/>
  <c r="CD512" i="2"/>
  <c r="CC801" i="2"/>
  <c r="BT762" i="2"/>
  <c r="BN1061" i="2"/>
  <c r="BW1008" i="2"/>
  <c r="BW442" i="2"/>
  <c r="BR417" i="2"/>
  <c r="BT730" i="2"/>
  <c r="CA27" i="2"/>
  <c r="BM27" i="2"/>
  <c r="BT27" i="2"/>
  <c r="BX27" i="2"/>
  <c r="BY27" i="2"/>
  <c r="BV27" i="2"/>
  <c r="BR27" i="2"/>
  <c r="BQ27" i="2"/>
  <c r="BU27" i="2"/>
  <c r="BN27" i="2"/>
  <c r="CD27" i="2"/>
  <c r="CC27" i="2"/>
  <c r="BS27" i="2"/>
  <c r="CE27" i="2"/>
  <c r="BW27" i="2"/>
  <c r="BZ27" i="2"/>
  <c r="BP27" i="2"/>
  <c r="BO27" i="2"/>
  <c r="CC862" i="2"/>
  <c r="BP992" i="2"/>
  <c r="BV958" i="2"/>
  <c r="BW971" i="2"/>
  <c r="BT971" i="2"/>
  <c r="BM1076" i="2"/>
  <c r="BV1063" i="2"/>
  <c r="BV1043" i="2"/>
  <c r="CB989" i="2"/>
  <c r="BS962" i="2"/>
  <c r="BX992" i="2"/>
  <c r="BZ1133" i="2"/>
  <c r="CB630" i="2"/>
  <c r="CB582" i="2"/>
  <c r="BL809" i="2"/>
  <c r="BN630" i="2"/>
  <c r="BN582" i="2"/>
  <c r="CC738" i="2"/>
  <c r="BQ738" i="2"/>
  <c r="BR738" i="2"/>
  <c r="BS738" i="2"/>
  <c r="BL738" i="2"/>
  <c r="BU738" i="2"/>
  <c r="BV738" i="2"/>
  <c r="BW738" i="2"/>
  <c r="BX738" i="2"/>
  <c r="BT738" i="2"/>
  <c r="BT606" i="2"/>
  <c r="CC606" i="2"/>
  <c r="BQ606" i="2"/>
  <c r="BS606" i="2"/>
  <c r="BV606" i="2"/>
  <c r="CE606" i="2"/>
  <c r="BR606" i="2"/>
  <c r="CD606" i="2"/>
  <c r="BW606" i="2"/>
  <c r="BL606" i="2"/>
  <c r="BX606" i="2"/>
  <c r="BL950" i="2"/>
  <c r="BU937" i="2"/>
  <c r="BL834" i="2"/>
  <c r="BQ1068" i="2"/>
  <c r="BT1061" i="2"/>
  <c r="BZ927" i="2"/>
  <c r="BW886" i="2"/>
  <c r="BM951" i="2"/>
  <c r="BS937" i="2"/>
  <c r="BV882" i="2"/>
  <c r="CB868" i="2"/>
  <c r="BV834" i="2"/>
  <c r="BY827" i="2"/>
  <c r="BS801" i="2"/>
  <c r="BL927" i="2"/>
  <c r="BO840" i="2"/>
  <c r="BL827" i="2"/>
  <c r="CA820" i="2"/>
  <c r="BW808" i="2"/>
  <c r="BQ808" i="2"/>
  <c r="CC808" i="2"/>
  <c r="BN808" i="2"/>
  <c r="CD801" i="2"/>
  <c r="BL783" i="2"/>
  <c r="BN992" i="2"/>
  <c r="BV927" i="2"/>
  <c r="CE874" i="2"/>
  <c r="BM844" i="2"/>
  <c r="CE834" i="2"/>
  <c r="BV823" i="2"/>
  <c r="BR958" i="2"/>
  <c r="CA937" i="2"/>
  <c r="BW920" i="2"/>
  <c r="BX920" i="2"/>
  <c r="BW912" i="2"/>
  <c r="BN912" i="2"/>
  <c r="BZ912" i="2"/>
  <c r="BX892" i="2"/>
  <c r="BU823" i="2"/>
  <c r="BO722" i="2"/>
  <c r="CA698" i="2"/>
  <c r="CA690" i="2"/>
  <c r="BZ677" i="2"/>
  <c r="BN677" i="2"/>
  <c r="BS677" i="2"/>
  <c r="BQ677" i="2"/>
  <c r="BP677" i="2"/>
  <c r="CC677" i="2"/>
  <c r="CB677" i="2"/>
  <c r="BL573" i="2"/>
  <c r="BT524" i="2"/>
  <c r="BT516" i="2"/>
  <c r="CC558" i="2"/>
  <c r="BQ558" i="2"/>
  <c r="BT558" i="2"/>
  <c r="BS558" i="2"/>
  <c r="BU558" i="2"/>
  <c r="CE558" i="2"/>
  <c r="BW558" i="2"/>
  <c r="BM558" i="2"/>
  <c r="BR558" i="2"/>
  <c r="BY558" i="2"/>
  <c r="CD558" i="2"/>
  <c r="BV558" i="2"/>
  <c r="BO558" i="2"/>
  <c r="BL558" i="2"/>
  <c r="BX558" i="2"/>
  <c r="BM522" i="2"/>
  <c r="BU781" i="2"/>
  <c r="BL754" i="2"/>
  <c r="BX702" i="2"/>
  <c r="BL686" i="2"/>
  <c r="BL654" i="2"/>
  <c r="BN771" i="2"/>
  <c r="BW742" i="2"/>
  <c r="BW734" i="2"/>
  <c r="BW710" i="2"/>
  <c r="BN703" i="2"/>
  <c r="CD679" i="2"/>
  <c r="BT679" i="2"/>
  <c r="BU679" i="2"/>
  <c r="BW679" i="2"/>
  <c r="BV679" i="2"/>
  <c r="CE781" i="2"/>
  <c r="BV754" i="2"/>
  <c r="BV734" i="2"/>
  <c r="BY715" i="2"/>
  <c r="CB680" i="2"/>
  <c r="BV626" i="2"/>
  <c r="BM611" i="2"/>
  <c r="BO772" i="2"/>
  <c r="BT747" i="2"/>
  <c r="BU747" i="2"/>
  <c r="BW747" i="2"/>
  <c r="BR737" i="2"/>
  <c r="CD729" i="2"/>
  <c r="CD721" i="2"/>
  <c r="BL715" i="2"/>
  <c r="BR697" i="2"/>
  <c r="BW675" i="2"/>
  <c r="BT675" i="2"/>
  <c r="BM675" i="2"/>
  <c r="BL675" i="2"/>
  <c r="BN675" i="2"/>
  <c r="BO675" i="2"/>
  <c r="BX675" i="2"/>
  <c r="BZ675" i="2"/>
  <c r="CA675" i="2"/>
  <c r="BR675" i="2"/>
  <c r="BV675" i="2"/>
  <c r="CD675" i="2"/>
  <c r="BU675" i="2"/>
  <c r="BU654" i="2"/>
  <c r="BT970" i="2"/>
  <c r="BT922" i="2"/>
  <c r="BT874" i="2"/>
  <c r="BW863" i="2"/>
  <c r="BT834" i="2"/>
  <c r="BP793" i="2"/>
  <c r="BY784" i="2"/>
  <c r="CE766" i="2"/>
  <c r="BP749" i="2"/>
  <c r="CE738" i="2"/>
  <c r="BS730" i="2"/>
  <c r="CB721" i="2"/>
  <c r="CE714" i="2"/>
  <c r="BY704" i="2"/>
  <c r="BR778" i="2"/>
  <c r="BR742" i="2"/>
  <c r="BU723" i="2"/>
  <c r="BU715" i="2"/>
  <c r="BO697" i="2"/>
  <c r="BN154" i="2"/>
  <c r="BT653" i="2"/>
  <c r="BT549" i="2"/>
  <c r="BT455" i="2"/>
  <c r="BV455" i="2"/>
  <c r="BU455" i="2"/>
  <c r="BW455" i="2"/>
  <c r="BZ455" i="2"/>
  <c r="BO455" i="2"/>
  <c r="CA455" i="2"/>
  <c r="BL455" i="2"/>
  <c r="BM455" i="2"/>
  <c r="CD455" i="2"/>
  <c r="BX455" i="2"/>
  <c r="BY455" i="2"/>
  <c r="BN455" i="2"/>
  <c r="BP517" i="2"/>
  <c r="CA18" i="2"/>
  <c r="BT441" i="2"/>
  <c r="BW611" i="2"/>
  <c r="BT202" i="2"/>
  <c r="BT18" i="2"/>
  <c r="BX552" i="2"/>
  <c r="BN552" i="2"/>
  <c r="BZ552" i="2"/>
  <c r="BW552" i="2"/>
  <c r="BL552" i="2"/>
  <c r="BM552" i="2"/>
  <c r="BO552" i="2"/>
  <c r="BY552" i="2"/>
  <c r="CA552" i="2"/>
  <c r="BQ552" i="2"/>
  <c r="BS552" i="2"/>
  <c r="CC552" i="2"/>
  <c r="CE552" i="2"/>
  <c r="BU552" i="2"/>
  <c r="BP552" i="2"/>
  <c r="CB552" i="2"/>
  <c r="CD334" i="2"/>
  <c r="BT334" i="2"/>
  <c r="BQ334" i="2"/>
  <c r="BR334" i="2"/>
  <c r="BU465" i="2"/>
  <c r="BT499" i="2"/>
  <c r="BU499" i="2"/>
  <c r="BP461" i="2"/>
  <c r="BN461" i="2"/>
  <c r="CB461" i="2"/>
  <c r="BO461" i="2"/>
  <c r="CA461" i="2"/>
  <c r="BQ461" i="2"/>
  <c r="CC461" i="2"/>
  <c r="BZ461" i="2"/>
  <c r="BS453" i="2"/>
  <c r="BX499" i="2"/>
  <c r="BW487" i="2"/>
  <c r="BV487" i="2"/>
  <c r="BU487" i="2"/>
  <c r="BT487" i="2"/>
  <c r="BU466" i="2"/>
  <c r="CB625" i="2"/>
  <c r="BV619" i="2"/>
  <c r="BO617" i="2"/>
  <c r="CA569" i="2"/>
  <c r="CB361" i="2"/>
  <c r="CD361" i="2"/>
  <c r="CA361" i="2"/>
  <c r="BT361" i="2"/>
  <c r="BO361" i="2"/>
  <c r="BZ361" i="2"/>
  <c r="BN361" i="2"/>
  <c r="BZ261" i="2"/>
  <c r="BT261" i="2"/>
  <c r="CA261" i="2"/>
  <c r="BP261" i="2"/>
  <c r="BX261" i="2"/>
  <c r="CB261" i="2"/>
  <c r="BQ261" i="2"/>
  <c r="BO261" i="2"/>
  <c r="BN261" i="2"/>
  <c r="BT153" i="2"/>
  <c r="BO153" i="2"/>
  <c r="BN153" i="2"/>
  <c r="BR153" i="2"/>
  <c r="BS153" i="2"/>
  <c r="CE153" i="2"/>
  <c r="BZ153" i="2"/>
  <c r="BQ153" i="2"/>
  <c r="CA153" i="2"/>
  <c r="CC153" i="2"/>
  <c r="CD153" i="2"/>
  <c r="CB153" i="2"/>
  <c r="BW42" i="2"/>
  <c r="BX42" i="2"/>
  <c r="BO42" i="2"/>
  <c r="CD42" i="2"/>
  <c r="BT42" i="2"/>
  <c r="BR42" i="2"/>
  <c r="BQ42" i="2"/>
  <c r="BS42" i="2"/>
  <c r="BU42" i="2"/>
  <c r="CE42" i="2"/>
  <c r="CC42" i="2"/>
  <c r="BR8" i="2"/>
  <c r="BV8" i="2"/>
  <c r="BU8" i="2"/>
  <c r="CD8" i="2"/>
  <c r="BW8" i="2"/>
  <c r="BP8" i="2"/>
  <c r="BQ8" i="2"/>
  <c r="BT8" i="2"/>
  <c r="CC8" i="2"/>
  <c r="BN8" i="2"/>
  <c r="CE8" i="2"/>
  <c r="CB8" i="2"/>
  <c r="BX166" i="2"/>
  <c r="BL166" i="2"/>
  <c r="BQ166" i="2"/>
  <c r="BV166" i="2"/>
  <c r="CC166" i="2"/>
  <c r="BR166" i="2"/>
  <c r="CE166" i="2"/>
  <c r="BT30" i="2"/>
  <c r="BR30" i="2"/>
  <c r="BU30" i="2"/>
  <c r="BL30" i="2"/>
  <c r="CA30" i="2"/>
  <c r="BS30" i="2"/>
  <c r="BX30" i="2"/>
  <c r="CE30" i="2"/>
  <c r="BQ30" i="2"/>
  <c r="CC30" i="2"/>
  <c r="CD30" i="2"/>
  <c r="BX310" i="2"/>
  <c r="BU433" i="2"/>
  <c r="BL358" i="2"/>
  <c r="BP449" i="2"/>
  <c r="CB449" i="2"/>
  <c r="BO449" i="2"/>
  <c r="CA449" i="2"/>
  <c r="BQ449" i="2"/>
  <c r="BZ449" i="2"/>
  <c r="CC449" i="2"/>
  <c r="BN449" i="2"/>
  <c r="BV443" i="2"/>
  <c r="BT443" i="2"/>
  <c r="BW443" i="2"/>
  <c r="CA413" i="2"/>
  <c r="BO413" i="2"/>
  <c r="BN413" i="2"/>
  <c r="BZ413" i="2"/>
  <c r="BU335" i="2"/>
  <c r="BX335" i="2"/>
  <c r="BT335" i="2"/>
  <c r="CE405" i="2"/>
  <c r="BS261" i="2"/>
  <c r="BR361" i="2"/>
  <c r="BT670" i="2"/>
  <c r="BQ625" i="2"/>
  <c r="BT570" i="2"/>
  <c r="BN548" i="2"/>
  <c r="BW472" i="2"/>
  <c r="BX472" i="2"/>
  <c r="BX400" i="2"/>
  <c r="BW400" i="2"/>
  <c r="BN400" i="2"/>
  <c r="BP400" i="2"/>
  <c r="BL400" i="2"/>
  <c r="CB400" i="2"/>
  <c r="BZ400" i="2"/>
  <c r="CE358" i="2"/>
  <c r="BV347" i="2"/>
  <c r="BO8" i="2"/>
  <c r="CD335" i="2"/>
  <c r="BO322" i="2"/>
  <c r="CA190" i="2"/>
  <c r="CC361" i="2"/>
  <c r="CA203" i="2"/>
  <c r="BT94" i="2"/>
  <c r="BW299" i="2"/>
  <c r="BN196" i="2"/>
  <c r="BL183" i="2"/>
  <c r="BY183" i="2"/>
  <c r="BU183" i="2"/>
  <c r="BX183" i="2"/>
  <c r="BR183" i="2"/>
  <c r="BW183" i="2"/>
  <c r="CD183" i="2"/>
  <c r="BV183" i="2"/>
  <c r="BT183" i="2"/>
  <c r="BZ183" i="2"/>
  <c r="CD261" i="2"/>
  <c r="BZ540" i="2"/>
  <c r="BW451" i="2"/>
  <c r="BQ413" i="2"/>
  <c r="BP3" i="2"/>
  <c r="BU75" i="2"/>
  <c r="BN649" i="2"/>
  <c r="BZ649" i="2"/>
  <c r="BW500" i="2"/>
  <c r="BT407" i="2"/>
  <c r="BX465" i="2"/>
  <c r="BO453" i="2"/>
  <c r="CA453" i="2"/>
  <c r="BQ453" i="2"/>
  <c r="CC453" i="2"/>
  <c r="BN453" i="2"/>
  <c r="BZ453" i="2"/>
  <c r="BU565" i="2"/>
  <c r="BZ619" i="2"/>
  <c r="BN601" i="2"/>
  <c r="BQ601" i="2"/>
  <c r="CC601" i="2"/>
  <c r="BZ601" i="2"/>
  <c r="BT561" i="2"/>
  <c r="BZ535" i="2"/>
  <c r="BT523" i="2"/>
  <c r="BW523" i="2"/>
  <c r="BU523" i="2"/>
  <c r="BT491" i="2"/>
  <c r="BW491" i="2"/>
  <c r="BW478" i="2"/>
  <c r="BZ459" i="2"/>
  <c r="BP540" i="2"/>
  <c r="BY499" i="2"/>
  <c r="BS465" i="2"/>
  <c r="CD569" i="2"/>
  <c r="BX523" i="2"/>
  <c r="BX491" i="2"/>
  <c r="BU478" i="2"/>
  <c r="BX451" i="2"/>
  <c r="BN768" i="2"/>
  <c r="CE670" i="2"/>
  <c r="BS650" i="2"/>
  <c r="CB617" i="2"/>
  <c r="CB569" i="2"/>
  <c r="BV535" i="2"/>
  <c r="BY528" i="2"/>
  <c r="CA689" i="2"/>
  <c r="BX676" i="2"/>
  <c r="BR670" i="2"/>
  <c r="BO629" i="2"/>
  <c r="BX345" i="2"/>
  <c r="BN189" i="2"/>
  <c r="CA189" i="2"/>
  <c r="CD189" i="2"/>
  <c r="BQ189" i="2"/>
  <c r="BT189" i="2"/>
  <c r="BP189" i="2"/>
  <c r="CB189" i="2"/>
  <c r="CC189" i="2"/>
  <c r="BZ189" i="2"/>
  <c r="BO189" i="2"/>
  <c r="BO30" i="2"/>
  <c r="CB4" i="2"/>
  <c r="BR4" i="2"/>
  <c r="BW4" i="2"/>
  <c r="BO4" i="2"/>
  <c r="CA4" i="2"/>
  <c r="BP4" i="2"/>
  <c r="BN4" i="2"/>
  <c r="BQ4" i="2"/>
  <c r="BT4" i="2"/>
  <c r="BS4" i="2"/>
  <c r="CC4" i="2"/>
  <c r="BY130" i="2"/>
  <c r="BL322" i="2"/>
  <c r="BL302" i="2"/>
  <c r="BM230" i="2"/>
  <c r="CB203" i="2"/>
  <c r="BY190" i="2"/>
  <c r="BM94" i="2"/>
  <c r="BY82" i="2"/>
  <c r="BW74" i="2"/>
  <c r="CD74" i="2"/>
  <c r="BR74" i="2"/>
  <c r="CC74" i="2"/>
  <c r="BL74" i="2"/>
  <c r="BT74" i="2"/>
  <c r="BU74" i="2"/>
  <c r="BQ74" i="2"/>
  <c r="BS74" i="2"/>
  <c r="CE74" i="2"/>
  <c r="BL370" i="2"/>
  <c r="CA335" i="2"/>
  <c r="BT419" i="2"/>
  <c r="BW419" i="2"/>
  <c r="BU419" i="2"/>
  <c r="CB401" i="2"/>
  <c r="BR401" i="2"/>
  <c r="BZ401" i="2"/>
  <c r="CD401" i="2"/>
  <c r="CC401" i="2"/>
  <c r="BO401" i="2"/>
  <c r="CA401" i="2"/>
  <c r="BQ401" i="2"/>
  <c r="BS401" i="2"/>
  <c r="CE401" i="2"/>
  <c r="BN401" i="2"/>
  <c r="BV383" i="2"/>
  <c r="BL383" i="2"/>
  <c r="BX383" i="2"/>
  <c r="BT383" i="2"/>
  <c r="BU383" i="2"/>
  <c r="BS365" i="2"/>
  <c r="CE365" i="2"/>
  <c r="BN365" i="2"/>
  <c r="CA365" i="2"/>
  <c r="CC365" i="2"/>
  <c r="BZ365" i="2"/>
  <c r="BN347" i="2"/>
  <c r="BZ323" i="2"/>
  <c r="CE381" i="2"/>
  <c r="BV370" i="2"/>
  <c r="BS213" i="2"/>
  <c r="BW391" i="2"/>
  <c r="BT391" i="2"/>
  <c r="BN391" i="2"/>
  <c r="BU391" i="2"/>
  <c r="BZ391" i="2"/>
  <c r="BM379" i="2"/>
  <c r="BY379" i="2"/>
  <c r="BN379" i="2"/>
  <c r="BZ379" i="2"/>
  <c r="BT379" i="2"/>
  <c r="BW379" i="2"/>
  <c r="BU379" i="2"/>
  <c r="BX319" i="2"/>
  <c r="CC689" i="2"/>
  <c r="BQ633" i="2"/>
  <c r="BW623" i="2"/>
  <c r="CC577" i="2"/>
  <c r="CB489" i="2"/>
  <c r="CE478" i="2"/>
  <c r="CB345" i="2"/>
  <c r="BP22" i="2"/>
  <c r="CD299" i="2"/>
  <c r="BO262" i="2"/>
  <c r="CA22" i="2"/>
  <c r="BV4" i="2"/>
  <c r="BU22" i="2"/>
  <c r="BS8" i="2"/>
  <c r="BN51" i="2"/>
  <c r="BZ51" i="2"/>
  <c r="BV51" i="2"/>
  <c r="BX51" i="2"/>
  <c r="BW51" i="2"/>
  <c r="CA51" i="2"/>
  <c r="BU51" i="2"/>
  <c r="BY51" i="2"/>
  <c r="BT51" i="2"/>
  <c r="BX15" i="2"/>
  <c r="BN15" i="2"/>
  <c r="BT15" i="2"/>
  <c r="BZ15" i="2"/>
  <c r="CA15" i="2"/>
  <c r="BV15" i="2"/>
  <c r="BU15" i="2"/>
  <c r="BQ3" i="2"/>
  <c r="CA141" i="2"/>
  <c r="BR141" i="2"/>
  <c r="BP141" i="2"/>
  <c r="CD141" i="2"/>
  <c r="BN141" i="2"/>
  <c r="CB141" i="2"/>
  <c r="BQ141" i="2"/>
  <c r="BZ141" i="2"/>
  <c r="BT141" i="2"/>
  <c r="BU141" i="2"/>
  <c r="CC141" i="2"/>
  <c r="BO141" i="2"/>
  <c r="BS141" i="2"/>
  <c r="CE141" i="2"/>
  <c r="BW383" i="2"/>
  <c r="BW527" i="2"/>
  <c r="BN500" i="2"/>
  <c r="BZ472" i="2"/>
  <c r="CC405" i="2"/>
  <c r="CE218" i="2"/>
  <c r="BP233" i="2"/>
  <c r="BT233" i="2"/>
  <c r="CB233" i="2"/>
  <c r="BQ233" i="2"/>
  <c r="BU233" i="2"/>
  <c r="BO233" i="2"/>
  <c r="BZ233" i="2"/>
  <c r="CA233" i="2"/>
  <c r="BR233" i="2"/>
  <c r="CD233" i="2"/>
  <c r="BN233" i="2"/>
  <c r="BN37" i="2"/>
  <c r="CC334" i="2"/>
  <c r="CB130" i="2"/>
  <c r="BL465" i="2"/>
  <c r="BR433" i="2"/>
  <c r="CD433" i="2"/>
  <c r="BO433" i="2"/>
  <c r="BQ433" i="2"/>
  <c r="BZ433" i="2"/>
  <c r="CC433" i="2"/>
  <c r="CA433" i="2"/>
  <c r="BN433" i="2"/>
  <c r="BX381" i="2"/>
  <c r="BZ322" i="2"/>
  <c r="CC430" i="2"/>
  <c r="BS430" i="2"/>
  <c r="CE430" i="2"/>
  <c r="BR430" i="2"/>
  <c r="BQ430" i="2"/>
  <c r="CD430" i="2"/>
  <c r="BT430" i="2"/>
  <c r="BY370" i="2"/>
  <c r="BV358" i="2"/>
  <c r="BQ358" i="2"/>
  <c r="BR358" i="2"/>
  <c r="CC358" i="2"/>
  <c r="CD358" i="2"/>
  <c r="BN619" i="2"/>
  <c r="BQ613" i="2"/>
  <c r="CC613" i="2"/>
  <c r="BN613" i="2"/>
  <c r="BZ613" i="2"/>
  <c r="BW607" i="2"/>
  <c r="BT607" i="2"/>
  <c r="BQ561" i="2"/>
  <c r="BN561" i="2"/>
  <c r="BZ561" i="2"/>
  <c r="BL548" i="2"/>
  <c r="BX548" i="2"/>
  <c r="BW548" i="2"/>
  <c r="BM499" i="2"/>
  <c r="BV478" i="2"/>
  <c r="BV430" i="2"/>
  <c r="BR569" i="2"/>
  <c r="BN536" i="2"/>
  <c r="BZ536" i="2"/>
  <c r="BW536" i="2"/>
  <c r="BL536" i="2"/>
  <c r="BX536" i="2"/>
  <c r="BL523" i="2"/>
  <c r="BL491" i="2"/>
  <c r="BL451" i="2"/>
  <c r="BW787" i="2"/>
  <c r="BZ780" i="2"/>
  <c r="BS670" i="2"/>
  <c r="BV623" i="2"/>
  <c r="BP569" i="2"/>
  <c r="BY548" i="2"/>
  <c r="CE534" i="2"/>
  <c r="CB501" i="2"/>
  <c r="BO689" i="2"/>
  <c r="CD682" i="2"/>
  <c r="CD662" i="2"/>
  <c r="BU615" i="2"/>
  <c r="CA601" i="2"/>
  <c r="CA358" i="2"/>
  <c r="BL345" i="2"/>
  <c r="CA42" i="2"/>
  <c r="BW37" i="2"/>
  <c r="BZ30" i="2"/>
  <c r="BU230" i="2"/>
  <c r="BQ230" i="2"/>
  <c r="BL230" i="2"/>
  <c r="BV230" i="2"/>
  <c r="BR230" i="2"/>
  <c r="BS230" i="2"/>
  <c r="CE230" i="2"/>
  <c r="BW230" i="2"/>
  <c r="CC230" i="2"/>
  <c r="CD230" i="2"/>
  <c r="CE196" i="2"/>
  <c r="BR94" i="2"/>
  <c r="CE94" i="2"/>
  <c r="CD94" i="2"/>
  <c r="CC94" i="2"/>
  <c r="BV94" i="2"/>
  <c r="BL94" i="2"/>
  <c r="BQ94" i="2"/>
  <c r="BU94" i="2"/>
  <c r="BL334" i="2"/>
  <c r="BT453" i="2"/>
  <c r="BT433" i="2"/>
  <c r="BW382" i="2"/>
  <c r="BU347" i="2"/>
  <c r="BT347" i="2"/>
  <c r="BM347" i="2"/>
  <c r="CE369" i="2"/>
  <c r="BL347" i="2"/>
  <c r="BX299" i="2"/>
  <c r="BQ577" i="2"/>
  <c r="BQ565" i="2"/>
  <c r="BS478" i="2"/>
  <c r="CB353" i="2"/>
  <c r="BV335" i="2"/>
  <c r="BX3" i="2"/>
  <c r="BS333" i="2"/>
  <c r="BO333" i="2"/>
  <c r="CA333" i="2"/>
  <c r="BN333" i="2"/>
  <c r="BQ333" i="2"/>
  <c r="BR299" i="2"/>
  <c r="BR87" i="2"/>
  <c r="BU87" i="2"/>
  <c r="BT87" i="2"/>
  <c r="BN87" i="2"/>
  <c r="BV87" i="2"/>
  <c r="BW87" i="2"/>
  <c r="CE4" i="2"/>
  <c r="BR196" i="2"/>
  <c r="CA183" i="2"/>
  <c r="BS105" i="2"/>
  <c r="CD3" i="2"/>
  <c r="CD105" i="2"/>
  <c r="BU54" i="2"/>
  <c r="BT302" i="2"/>
  <c r="BN76" i="2"/>
  <c r="BR76" i="2"/>
  <c r="BX76" i="2"/>
  <c r="BW76" i="2"/>
  <c r="BY76" i="2"/>
  <c r="CC76" i="2"/>
  <c r="BU76" i="2"/>
  <c r="BO76" i="2"/>
  <c r="CD76" i="2"/>
  <c r="BL76" i="2"/>
  <c r="BQ76" i="2"/>
  <c r="BX74" i="2"/>
  <c r="BM111" i="2"/>
  <c r="BV111" i="2"/>
  <c r="BY111" i="2"/>
  <c r="BO111" i="2"/>
  <c r="BX111" i="2"/>
  <c r="BZ111" i="2"/>
  <c r="BN111" i="2"/>
  <c r="BU111" i="2"/>
  <c r="BT111" i="2"/>
  <c r="BM9" i="2"/>
  <c r="BN9" i="2"/>
  <c r="BQ9" i="2"/>
  <c r="BO9" i="2"/>
  <c r="BP9" i="2"/>
  <c r="BX9" i="2"/>
  <c r="CE9" i="2"/>
  <c r="BZ9" i="2"/>
  <c r="CD9" i="2"/>
  <c r="BU9" i="2"/>
  <c r="CA9" i="2"/>
  <c r="CB9" i="2"/>
  <c r="CD201" i="2"/>
  <c r="BN348" i="2"/>
  <c r="BW499" i="2"/>
  <c r="BN472" i="2"/>
  <c r="BQ405" i="2"/>
  <c r="BL232" i="2"/>
  <c r="BY232" i="2"/>
  <c r="CC232" i="2"/>
  <c r="CD232" i="2"/>
  <c r="BN232" i="2"/>
  <c r="BO232" i="2"/>
  <c r="CA232" i="2"/>
  <c r="BW232" i="2"/>
  <c r="BX232" i="2"/>
  <c r="BM232" i="2"/>
  <c r="BX94" i="2"/>
  <c r="BW111" i="2"/>
  <c r="BZ437" i="2"/>
  <c r="BW780" i="2"/>
  <c r="BP130" i="2"/>
  <c r="BZ465" i="2"/>
  <c r="BN465" i="2"/>
  <c r="CA465" i="2"/>
  <c r="BN322" i="2"/>
  <c r="BM370" i="2"/>
  <c r="BZ625" i="2"/>
  <c r="BN625" i="2"/>
  <c r="CC540" i="2"/>
  <c r="BW535" i="2"/>
  <c r="BT535" i="2"/>
  <c r="BU535" i="2"/>
  <c r="BW459" i="2"/>
  <c r="BT459" i="2"/>
  <c r="BU459" i="2"/>
  <c r="CE565" i="2"/>
  <c r="BY559" i="2"/>
  <c r="BY491" i="2"/>
  <c r="CD561" i="2"/>
  <c r="CA548" i="2"/>
  <c r="BX535" i="2"/>
  <c r="BT451" i="2"/>
  <c r="BU451" i="2"/>
  <c r="CB689" i="2"/>
  <c r="CE682" i="2"/>
  <c r="CE662" i="2"/>
  <c r="CB629" i="2"/>
  <c r="CB561" i="2"/>
  <c r="BM548" i="2"/>
  <c r="BS534" i="2"/>
  <c r="BN528" i="2"/>
  <c r="BW528" i="2"/>
  <c r="BZ528" i="2"/>
  <c r="BL528" i="2"/>
  <c r="BX528" i="2"/>
  <c r="BR682" i="2"/>
  <c r="BW676" i="2"/>
  <c r="BN676" i="2"/>
  <c r="BR662" i="2"/>
  <c r="BU655" i="2"/>
  <c r="BO601" i="2"/>
  <c r="BO358" i="2"/>
  <c r="BS345" i="2"/>
  <c r="CE345" i="2"/>
  <c r="BQ345" i="2"/>
  <c r="CC345" i="2"/>
  <c r="BZ345" i="2"/>
  <c r="BN345" i="2"/>
  <c r="BO345" i="2"/>
  <c r="CA345" i="2"/>
  <c r="BP213" i="2"/>
  <c r="BT213" i="2"/>
  <c r="CC213" i="2"/>
  <c r="CB213" i="2"/>
  <c r="CA213" i="2"/>
  <c r="BQ213" i="2"/>
  <c r="BN213" i="2"/>
  <c r="BZ213" i="2"/>
  <c r="BR213" i="2"/>
  <c r="BO213" i="2"/>
  <c r="CD213" i="2"/>
  <c r="CA77" i="2"/>
  <c r="BS77" i="2"/>
  <c r="BR77" i="2"/>
  <c r="CE77" i="2"/>
  <c r="BZ77" i="2"/>
  <c r="BP77" i="2"/>
  <c r="BN77" i="2"/>
  <c r="CD77" i="2"/>
  <c r="CB77" i="2"/>
  <c r="BQ77" i="2"/>
  <c r="BO77" i="2"/>
  <c r="BT77" i="2"/>
  <c r="BN30" i="2"/>
  <c r="BM86" i="2"/>
  <c r="BY30" i="2"/>
  <c r="BX4" i="2"/>
  <c r="BL203" i="2"/>
  <c r="BW203" i="2"/>
  <c r="BX203" i="2"/>
  <c r="BT203" i="2"/>
  <c r="BU203" i="2"/>
  <c r="BV203" i="2"/>
  <c r="BN203" i="2"/>
  <c r="BZ203" i="2"/>
  <c r="BS196" i="2"/>
  <c r="BR190" i="2"/>
  <c r="BV190" i="2"/>
  <c r="CD190" i="2"/>
  <c r="BU190" i="2"/>
  <c r="BL190" i="2"/>
  <c r="BX190" i="2"/>
  <c r="BT190" i="2"/>
  <c r="BW190" i="2"/>
  <c r="BS190" i="2"/>
  <c r="CE190" i="2"/>
  <c r="BQ190" i="2"/>
  <c r="CC190" i="2"/>
  <c r="BQ82" i="2"/>
  <c r="BL82" i="2"/>
  <c r="BS82" i="2"/>
  <c r="BV82" i="2"/>
  <c r="CC82" i="2"/>
  <c r="BT82" i="2"/>
  <c r="CE82" i="2"/>
  <c r="BW82" i="2"/>
  <c r="CD82" i="2"/>
  <c r="BX82" i="2"/>
  <c r="BR82" i="2"/>
  <c r="BX302" i="2"/>
  <c r="BO451" i="2"/>
  <c r="BU437" i="2"/>
  <c r="BX430" i="2"/>
  <c r="BX382" i="2"/>
  <c r="BQ425" i="2"/>
  <c r="BN425" i="2"/>
  <c r="CC425" i="2"/>
  <c r="BZ425" i="2"/>
  <c r="CA425" i="2"/>
  <c r="BO425" i="2"/>
  <c r="CC389" i="2"/>
  <c r="BP389" i="2"/>
  <c r="CB389" i="2"/>
  <c r="BR389" i="2"/>
  <c r="CD389" i="2"/>
  <c r="CA389" i="2"/>
  <c r="BN389" i="2"/>
  <c r="BQ389" i="2"/>
  <c r="BZ389" i="2"/>
  <c r="BO389" i="2"/>
  <c r="BL323" i="2"/>
  <c r="BX323" i="2"/>
  <c r="BU323" i="2"/>
  <c r="BW323" i="2"/>
  <c r="BV323" i="2"/>
  <c r="BT323" i="2"/>
  <c r="BS369" i="2"/>
  <c r="CD449" i="2"/>
  <c r="BU430" i="2"/>
  <c r="BU358" i="2"/>
  <c r="BN319" i="2"/>
  <c r="BU319" i="2"/>
  <c r="BV319" i="2"/>
  <c r="BZ319" i="2"/>
  <c r="CD319" i="2"/>
  <c r="BM319" i="2"/>
  <c r="BW319" i="2"/>
  <c r="BY319" i="2"/>
  <c r="BT319" i="2"/>
  <c r="BT706" i="2"/>
  <c r="BZ676" i="2"/>
  <c r="BW619" i="2"/>
  <c r="CB477" i="2"/>
  <c r="CB437" i="2"/>
  <c r="CB425" i="2"/>
  <c r="CB365" i="2"/>
  <c r="CE334" i="2"/>
  <c r="BZ8" i="2"/>
  <c r="BU82" i="2"/>
  <c r="CC333" i="2"/>
  <c r="BS94" i="2"/>
  <c r="BL99" i="2"/>
  <c r="BV99" i="2"/>
  <c r="BN99" i="2"/>
  <c r="BX99" i="2"/>
  <c r="BT99" i="2"/>
  <c r="BO99" i="2"/>
  <c r="BY99" i="2"/>
  <c r="BV42" i="2"/>
  <c r="BX87" i="2"/>
  <c r="BZ251" i="2"/>
  <c r="CA251" i="2"/>
  <c r="BU251" i="2"/>
  <c r="BL251" i="2"/>
  <c r="BX251" i="2"/>
  <c r="BW251" i="2"/>
  <c r="BM251" i="2"/>
  <c r="BT251" i="2"/>
  <c r="CB196" i="2"/>
  <c r="BX255" i="2"/>
  <c r="BY255" i="2"/>
  <c r="BW255" i="2"/>
  <c r="BU255" i="2"/>
  <c r="BO255" i="2"/>
  <c r="BV255" i="2"/>
  <c r="BN255" i="2"/>
  <c r="BZ255" i="2"/>
  <c r="BT255" i="2"/>
  <c r="CC465" i="2"/>
  <c r="BX218" i="2"/>
  <c r="BQ218" i="2"/>
  <c r="BU218" i="2"/>
  <c r="CC218" i="2"/>
  <c r="BR218" i="2"/>
  <c r="CD218" i="2"/>
  <c r="BS218" i="2"/>
  <c r="BY160" i="2"/>
  <c r="BN160" i="2"/>
  <c r="BO160" i="2"/>
  <c r="CD160" i="2"/>
  <c r="BR160" i="2"/>
  <c r="BU160" i="2"/>
  <c r="BQ160" i="2"/>
  <c r="BW160" i="2"/>
  <c r="BP160" i="2"/>
  <c r="BX160" i="2"/>
  <c r="CB160" i="2"/>
  <c r="BZ160" i="2"/>
  <c r="BM160" i="2"/>
  <c r="CA12" i="2"/>
  <c r="CC12" i="2"/>
  <c r="BW12" i="2"/>
  <c r="CB12" i="2"/>
  <c r="BQ12" i="2"/>
  <c r="BV12" i="2"/>
  <c r="BU12" i="2"/>
  <c r="BY12" i="2"/>
  <c r="BO12" i="2"/>
  <c r="BM12" i="2"/>
  <c r="BL12" i="2"/>
  <c r="BQ322" i="2"/>
  <c r="BN369" i="2"/>
  <c r="BQ194" i="2"/>
  <c r="CA21" i="2"/>
  <c r="BX130" i="2"/>
  <c r="CC130" i="2"/>
  <c r="BW130" i="2"/>
  <c r="BQ130" i="2"/>
  <c r="CD130" i="2"/>
  <c r="BS130" i="2"/>
  <c r="CA130" i="2"/>
  <c r="BR130" i="2"/>
  <c r="CE130" i="2"/>
  <c r="BV130" i="2"/>
  <c r="BO381" i="2"/>
  <c r="CB381" i="2"/>
  <c r="BR381" i="2"/>
  <c r="CD381" i="2"/>
  <c r="CC381" i="2"/>
  <c r="BS381" i="2"/>
  <c r="CA381" i="2"/>
  <c r="BZ381" i="2"/>
  <c r="BN381" i="2"/>
  <c r="BS370" i="2"/>
  <c r="CE370" i="2"/>
  <c r="BU370" i="2"/>
  <c r="CC370" i="2"/>
  <c r="CD370" i="2"/>
  <c r="BQ370" i="2"/>
  <c r="BR370" i="2"/>
  <c r="BT370" i="2"/>
  <c r="BX570" i="2"/>
  <c r="BQ540" i="2"/>
  <c r="BW534" i="2"/>
  <c r="BM559" i="2"/>
  <c r="BM491" i="2"/>
  <c r="BR561" i="2"/>
  <c r="BO548" i="2"/>
  <c r="BL535" i="2"/>
  <c r="BS682" i="2"/>
  <c r="BS662" i="2"/>
  <c r="BV655" i="2"/>
  <c r="BP629" i="2"/>
  <c r="BP561" i="2"/>
  <c r="BY540" i="2"/>
  <c r="BQ501" i="2"/>
  <c r="CC501" i="2"/>
  <c r="BO501" i="2"/>
  <c r="CA501" i="2"/>
  <c r="BN501" i="2"/>
  <c r="BZ501" i="2"/>
  <c r="BX620" i="2"/>
  <c r="BU607" i="2"/>
  <c r="CC926" i="2"/>
  <c r="BO370" i="2"/>
  <c r="BW97" i="2"/>
  <c r="BW77" i="2"/>
  <c r="BY8" i="2"/>
  <c r="BO86" i="2"/>
  <c r="BR86" i="2"/>
  <c r="BV86" i="2"/>
  <c r="BU86" i="2"/>
  <c r="CC86" i="2"/>
  <c r="BQ86" i="2"/>
  <c r="CD86" i="2"/>
  <c r="BS86" i="2"/>
  <c r="BW86" i="2"/>
  <c r="BX86" i="2"/>
  <c r="CE86" i="2"/>
  <c r="BV37" i="2"/>
  <c r="BL4" i="2"/>
  <c r="BV189" i="2"/>
  <c r="BY42" i="2"/>
  <c r="CA443" i="2"/>
  <c r="BL430" i="2"/>
  <c r="BU361" i="2"/>
  <c r="BT381" i="2"/>
  <c r="BW322" i="2"/>
  <c r="CE389" i="2"/>
  <c r="BY347" i="2"/>
  <c r="BY335" i="2"/>
  <c r="BR449" i="2"/>
  <c r="CD405" i="2"/>
  <c r="CD345" i="2"/>
  <c r="CE466" i="2"/>
  <c r="BP425" i="2"/>
  <c r="CB405" i="2"/>
  <c r="BP365" i="2"/>
  <c r="BS334" i="2"/>
  <c r="BT3" i="2"/>
  <c r="BS3" i="2"/>
  <c r="BR3" i="2"/>
  <c r="CA3" i="2"/>
  <c r="BY3" i="2"/>
  <c r="BM3" i="2"/>
  <c r="CC3" i="2"/>
  <c r="BO3" i="2"/>
  <c r="CB3" i="2"/>
  <c r="BZ3" i="2"/>
  <c r="BN3" i="2"/>
  <c r="CA313" i="2"/>
  <c r="BT313" i="2"/>
  <c r="BP313" i="2"/>
  <c r="CB313" i="2"/>
  <c r="CC313" i="2"/>
  <c r="BO313" i="2"/>
  <c r="BN313" i="2"/>
  <c r="BZ313" i="2"/>
  <c r="CE14" i="2"/>
  <c r="CD14" i="2"/>
  <c r="CC14" i="2"/>
  <c r="BV14" i="2"/>
  <c r="BX14" i="2"/>
  <c r="BQ14" i="2"/>
  <c r="BS14" i="2"/>
  <c r="BR14" i="2"/>
  <c r="BU14" i="2"/>
  <c r="BT75" i="2"/>
  <c r="BV75" i="2"/>
  <c r="BO75" i="2"/>
  <c r="BL75" i="2"/>
  <c r="CA75" i="2"/>
  <c r="BW75" i="2"/>
  <c r="BM75" i="2"/>
  <c r="BY75" i="2"/>
  <c r="CC77" i="2"/>
  <c r="BM87" i="2"/>
  <c r="CD97" i="2"/>
  <c r="BQ377" i="2"/>
  <c r="BT14" i="2"/>
  <c r="BU153" i="2"/>
  <c r="BP196" i="2"/>
  <c r="BQ465" i="2"/>
  <c r="CC437" i="2"/>
  <c r="BX12" i="2"/>
  <c r="BX432" i="2"/>
  <c r="BX701" i="2"/>
  <c r="BZ689" i="2"/>
  <c r="BN689" i="2"/>
  <c r="BQ689" i="2"/>
  <c r="CD655" i="2"/>
  <c r="BL629" i="2"/>
  <c r="BZ617" i="2"/>
  <c r="BN617" i="2"/>
  <c r="CC565" i="2"/>
  <c r="BN565" i="2"/>
  <c r="BZ565" i="2"/>
  <c r="BZ534" i="2"/>
  <c r="BW461" i="2"/>
  <c r="BZ358" i="2"/>
  <c r="BV565" i="2"/>
  <c r="BW559" i="2"/>
  <c r="BT559" i="2"/>
  <c r="BP499" i="2"/>
  <c r="CC454" i="2"/>
  <c r="CE454" i="2"/>
  <c r="BR454" i="2"/>
  <c r="CD454" i="2"/>
  <c r="BT454" i="2"/>
  <c r="BQ454" i="2"/>
  <c r="BQ758" i="2"/>
  <c r="CC758" i="2"/>
  <c r="BU701" i="2"/>
  <c r="BW782" i="2"/>
  <c r="BN745" i="2"/>
  <c r="BZ745" i="2"/>
  <c r="BW739" i="2"/>
  <c r="BT739" i="2"/>
  <c r="BT701" i="2"/>
  <c r="BW682" i="2"/>
  <c r="CE745" i="2"/>
  <c r="BM739" i="2"/>
  <c r="CE601" i="2"/>
  <c r="CD757" i="2"/>
  <c r="BX751" i="2"/>
  <c r="BR745" i="2"/>
  <c r="BL739" i="2"/>
  <c r="CD713" i="2"/>
  <c r="BR701" i="2"/>
  <c r="BU682" i="2"/>
  <c r="BP701" i="2"/>
  <c r="BO701" i="2"/>
  <c r="BN477" i="2"/>
  <c r="BQ477" i="2"/>
  <c r="BO477" i="2"/>
  <c r="CC477" i="2"/>
  <c r="BZ477" i="2"/>
  <c r="CA477" i="2"/>
  <c r="BO393" i="2"/>
  <c r="BN393" i="2"/>
  <c r="BQ393" i="2"/>
  <c r="CC393" i="2"/>
  <c r="BS393" i="2"/>
  <c r="CE393" i="2"/>
  <c r="CA393" i="2"/>
  <c r="BZ393" i="2"/>
  <c r="BL570" i="2"/>
  <c r="CC550" i="2"/>
  <c r="BQ550" i="2"/>
  <c r="BR550" i="2"/>
  <c r="CD550" i="2"/>
  <c r="BR536" i="2"/>
  <c r="BU461" i="2"/>
  <c r="BN637" i="2"/>
  <c r="BZ637" i="2"/>
  <c r="BZ559" i="2"/>
  <c r="BT501" i="2"/>
  <c r="CA540" i="2"/>
  <c r="BU534" i="2"/>
  <c r="BR521" i="2"/>
  <c r="BW515" i="2"/>
  <c r="BU515" i="2"/>
  <c r="CD501" i="2"/>
  <c r="BR489" i="2"/>
  <c r="BV463" i="2"/>
  <c r="BT463" i="2"/>
  <c r="BU463" i="2"/>
  <c r="BW463" i="2"/>
  <c r="BV615" i="2"/>
  <c r="CB601" i="2"/>
  <c r="BM540" i="2"/>
  <c r="BW688" i="2"/>
  <c r="BN688" i="2"/>
  <c r="BZ688" i="2"/>
  <c r="BL620" i="2"/>
  <c r="CA613" i="2"/>
  <c r="CA565" i="2"/>
  <c r="BU196" i="2"/>
  <c r="BS177" i="2"/>
  <c r="BO177" i="2"/>
  <c r="CE177" i="2"/>
  <c r="BN177" i="2"/>
  <c r="BR177" i="2"/>
  <c r="BT177" i="2"/>
  <c r="CD177" i="2"/>
  <c r="CC177" i="2"/>
  <c r="BP177" i="2"/>
  <c r="BQ177" i="2"/>
  <c r="CB177" i="2"/>
  <c r="BZ177" i="2"/>
  <c r="CA166" i="2"/>
  <c r="CA86" i="2"/>
  <c r="BZ42" i="2"/>
  <c r="BM8" i="2"/>
  <c r="BT70" i="2"/>
  <c r="CC70" i="2"/>
  <c r="BX70" i="2"/>
  <c r="BW70" i="2"/>
  <c r="BL70" i="2"/>
  <c r="BR70" i="2"/>
  <c r="BS70" i="2"/>
  <c r="CD70" i="2"/>
  <c r="BV70" i="2"/>
  <c r="BS46" i="2"/>
  <c r="BR46" i="2"/>
  <c r="BL46" i="2"/>
  <c r="CC46" i="2"/>
  <c r="BW46" i="2"/>
  <c r="BU46" i="2"/>
  <c r="CA46" i="2"/>
  <c r="CD46" i="2"/>
  <c r="BT46" i="2"/>
  <c r="CE46" i="2"/>
  <c r="BQ46" i="2"/>
  <c r="BM130" i="2"/>
  <c r="BW54" i="2"/>
  <c r="BS54" i="2"/>
  <c r="CD54" i="2"/>
  <c r="BT54" i="2"/>
  <c r="BR54" i="2"/>
  <c r="BQ54" i="2"/>
  <c r="CE54" i="2"/>
  <c r="CC54" i="2"/>
  <c r="BO443" i="2"/>
  <c r="BU381" i="2"/>
  <c r="BO347" i="2"/>
  <c r="BZ451" i="2"/>
  <c r="BW407" i="2"/>
  <c r="BX407" i="2"/>
  <c r="BM407" i="2"/>
  <c r="BY407" i="2"/>
  <c r="BU407" i="2"/>
  <c r="BU371" i="2"/>
  <c r="BT371" i="2"/>
  <c r="BZ353" i="2"/>
  <c r="CC353" i="2"/>
  <c r="BN353" i="2"/>
  <c r="BO353" i="2"/>
  <c r="BQ353" i="2"/>
  <c r="BS353" i="2"/>
  <c r="CE353" i="2"/>
  <c r="CA353" i="2"/>
  <c r="BT345" i="2"/>
  <c r="BS389" i="2"/>
  <c r="BM335" i="2"/>
  <c r="BY323" i="2"/>
  <c r="CE313" i="2"/>
  <c r="BX439" i="2"/>
  <c r="BW439" i="2"/>
  <c r="BU439" i="2"/>
  <c r="BT439" i="2"/>
  <c r="CD413" i="2"/>
  <c r="BR405" i="2"/>
  <c r="BN367" i="2"/>
  <c r="BZ367" i="2"/>
  <c r="BM367" i="2"/>
  <c r="BY367" i="2"/>
  <c r="BU367" i="2"/>
  <c r="BT367" i="2"/>
  <c r="BL355" i="2"/>
  <c r="BW355" i="2"/>
  <c r="BV355" i="2"/>
  <c r="BX355" i="2"/>
  <c r="BN355" i="2"/>
  <c r="BZ355" i="2"/>
  <c r="BU355" i="2"/>
  <c r="BT355" i="2"/>
  <c r="BR345" i="2"/>
  <c r="BZ684" i="2"/>
  <c r="BZ672" i="2"/>
  <c r="BW563" i="2"/>
  <c r="BS466" i="2"/>
  <c r="CB433" i="2"/>
  <c r="BP405" i="2"/>
  <c r="CB333" i="2"/>
  <c r="BZ4" i="2"/>
  <c r="BO15" i="2"/>
  <c r="BZ75" i="2"/>
  <c r="CA76" i="2"/>
  <c r="BT230" i="2"/>
  <c r="BU189" i="2"/>
  <c r="BX46" i="2"/>
  <c r="BT73" i="2"/>
  <c r="CA99" i="2"/>
  <c r="BQ232" i="2"/>
  <c r="BW431" i="2"/>
  <c r="BP73" i="2"/>
  <c r="BN305" i="2"/>
  <c r="BP305" i="2"/>
  <c r="CB305" i="2"/>
  <c r="BQ305" i="2"/>
  <c r="BS305" i="2"/>
  <c r="CE305" i="2"/>
  <c r="CC305" i="2"/>
  <c r="BZ305" i="2"/>
  <c r="CA305" i="2"/>
  <c r="BO305" i="2"/>
  <c r="CB392" i="2"/>
  <c r="BQ392" i="2"/>
  <c r="CC392" i="2"/>
  <c r="BX392" i="2"/>
  <c r="BN392" i="2"/>
  <c r="BW392" i="2"/>
  <c r="BL392" i="2"/>
  <c r="BU99" i="2"/>
  <c r="BQ70" i="2"/>
  <c r="CC818" i="2"/>
  <c r="BQ818" i="2"/>
  <c r="CB322" i="2"/>
  <c r="BR655" i="2"/>
  <c r="BN629" i="2"/>
  <c r="BQ629" i="2"/>
  <c r="BZ629" i="2"/>
  <c r="BT540" i="2"/>
  <c r="BW433" i="2"/>
  <c r="BN358" i="2"/>
  <c r="BV453" i="2"/>
  <c r="BQ770" i="2"/>
  <c r="CC770" i="2"/>
  <c r="BU713" i="2"/>
  <c r="BL682" i="2"/>
  <c r="BQ670" i="2"/>
  <c r="CC670" i="2"/>
  <c r="BL650" i="2"/>
  <c r="BU617" i="2"/>
  <c r="CC744" i="2"/>
  <c r="BT713" i="2"/>
  <c r="BS745" i="2"/>
  <c r="BS601" i="2"/>
  <c r="BX763" i="2"/>
  <c r="BR757" i="2"/>
  <c r="BL751" i="2"/>
  <c r="CA744" i="2"/>
  <c r="BR713" i="2"/>
  <c r="BU662" i="2"/>
  <c r="BX655" i="2"/>
  <c r="CD601" i="2"/>
  <c r="BZ753" i="2"/>
  <c r="BN753" i="2"/>
  <c r="CB713" i="2"/>
  <c r="CE706" i="2"/>
  <c r="BO753" i="2"/>
  <c r="CA713" i="2"/>
  <c r="BL489" i="2"/>
  <c r="CA430" i="2"/>
  <c r="BN334" i="2"/>
  <c r="BZ130" i="2"/>
  <c r="CD382" i="2"/>
  <c r="BR382" i="2"/>
  <c r="BT382" i="2"/>
  <c r="BS382" i="2"/>
  <c r="CE382" i="2"/>
  <c r="BU382" i="2"/>
  <c r="CC382" i="2"/>
  <c r="BQ382" i="2"/>
  <c r="BY322" i="2"/>
  <c r="BV310" i="2"/>
  <c r="BQ310" i="2"/>
  <c r="BU310" i="2"/>
  <c r="BR310" i="2"/>
  <c r="BT310" i="2"/>
  <c r="CC310" i="2"/>
  <c r="CD310" i="2"/>
  <c r="BS310" i="2"/>
  <c r="BY262" i="2"/>
  <c r="BU569" i="2"/>
  <c r="CA535" i="2"/>
  <c r="CD528" i="2"/>
  <c r="BO515" i="2"/>
  <c r="CC502" i="2"/>
  <c r="BT502" i="2"/>
  <c r="BR502" i="2"/>
  <c r="CD502" i="2"/>
  <c r="BQ502" i="2"/>
  <c r="BZ655" i="2"/>
  <c r="BT649" i="2"/>
  <c r="BZ623" i="2"/>
  <c r="BT617" i="2"/>
  <c r="BT565" i="2"/>
  <c r="BN559" i="2"/>
  <c r="BN539" i="2"/>
  <c r="BN463" i="2"/>
  <c r="BY523" i="2"/>
  <c r="BR501" i="2"/>
  <c r="CC745" i="2"/>
  <c r="BM688" i="2"/>
  <c r="BP601" i="2"/>
  <c r="BU687" i="2"/>
  <c r="BU619" i="2"/>
  <c r="BO613" i="2"/>
  <c r="BO565" i="2"/>
  <c r="CC938" i="2"/>
  <c r="BN357" i="2"/>
  <c r="BO357" i="2"/>
  <c r="BZ357" i="2"/>
  <c r="CA357" i="2"/>
  <c r="CC357" i="2"/>
  <c r="BP357" i="2"/>
  <c r="BR357" i="2"/>
  <c r="BO310" i="2"/>
  <c r="CA74" i="2"/>
  <c r="BO25" i="2"/>
  <c r="BR25" i="2"/>
  <c r="BS25" i="2"/>
  <c r="BN25" i="2"/>
  <c r="CA25" i="2"/>
  <c r="BZ25" i="2"/>
  <c r="CC25" i="2"/>
  <c r="CE25" i="2"/>
  <c r="BT25" i="2"/>
  <c r="CB25" i="2"/>
  <c r="CD25" i="2"/>
  <c r="BP25" i="2"/>
  <c r="BZ82" i="2"/>
  <c r="BN42" i="2"/>
  <c r="BV97" i="2"/>
  <c r="BV58" i="2"/>
  <c r="BU58" i="2"/>
  <c r="CC58" i="2"/>
  <c r="CA58" i="2"/>
  <c r="BR58" i="2"/>
  <c r="BQ58" i="2"/>
  <c r="CD58" i="2"/>
  <c r="CE58" i="2"/>
  <c r="BT58" i="2"/>
  <c r="BS58" i="2"/>
  <c r="BO335" i="2"/>
  <c r="CC142" i="2"/>
  <c r="BR142" i="2"/>
  <c r="BO142" i="2"/>
  <c r="BQ142" i="2"/>
  <c r="BW142" i="2"/>
  <c r="BS142" i="2"/>
  <c r="CE142" i="2"/>
  <c r="BT142" i="2"/>
  <c r="CD142" i="2"/>
  <c r="BU449" i="2"/>
  <c r="BU401" i="2"/>
  <c r="BU353" i="2"/>
  <c r="BN451" i="2"/>
  <c r="BW370" i="2"/>
  <c r="BN329" i="2"/>
  <c r="BP329" i="2"/>
  <c r="BR329" i="2"/>
  <c r="CB329" i="2"/>
  <c r="CD329" i="2"/>
  <c r="CC329" i="2"/>
  <c r="BX329" i="2"/>
  <c r="BZ329" i="2"/>
  <c r="BO329" i="2"/>
  <c r="BQ329" i="2"/>
  <c r="CA329" i="2"/>
  <c r="BW302" i="2"/>
  <c r="BV334" i="2"/>
  <c r="BM323" i="2"/>
  <c r="BS313" i="2"/>
  <c r="BR413" i="2"/>
  <c r="BL335" i="2"/>
  <c r="BN684" i="2"/>
  <c r="BN672" i="2"/>
  <c r="CC617" i="2"/>
  <c r="BT550" i="2"/>
  <c r="CB465" i="2"/>
  <c r="BS454" i="2"/>
  <c r="BP433" i="2"/>
  <c r="CB413" i="2"/>
  <c r="CB393" i="2"/>
  <c r="BP361" i="2"/>
  <c r="BP352" i="2"/>
  <c r="BZ352" i="2"/>
  <c r="CB352" i="2"/>
  <c r="BX352" i="2"/>
  <c r="BW352" i="2"/>
  <c r="BN352" i="2"/>
  <c r="BL352" i="2"/>
  <c r="BP333" i="2"/>
  <c r="CC201" i="2"/>
  <c r="CA201" i="2"/>
  <c r="BP201" i="2"/>
  <c r="BZ201" i="2"/>
  <c r="CB201" i="2"/>
  <c r="BT201" i="2"/>
  <c r="BO201" i="2"/>
  <c r="BN201" i="2"/>
  <c r="BS201" i="2"/>
  <c r="CE201" i="2"/>
  <c r="BR201" i="2"/>
  <c r="BX105" i="2"/>
  <c r="BO82" i="2"/>
  <c r="BN49" i="2"/>
  <c r="BQ49" i="2"/>
  <c r="CD49" i="2"/>
  <c r="BO49" i="2"/>
  <c r="CE49" i="2"/>
  <c r="BP49" i="2"/>
  <c r="CB49" i="2"/>
  <c r="CC49" i="2"/>
  <c r="CA49" i="2"/>
  <c r="CD15" i="2"/>
  <c r="BW3" i="2"/>
  <c r="BW30" i="2"/>
  <c r="BL130" i="2"/>
  <c r="BX75" i="2"/>
  <c r="BW112" i="2"/>
  <c r="CA112" i="2"/>
  <c r="CD112" i="2"/>
  <c r="BZ112" i="2"/>
  <c r="CB112" i="2"/>
  <c r="CC112" i="2"/>
  <c r="BY112" i="2"/>
  <c r="BL112" i="2"/>
  <c r="BQ112" i="2"/>
  <c r="BX112" i="2"/>
  <c r="BO251" i="2"/>
  <c r="BL5" i="2"/>
  <c r="BU5" i="2"/>
  <c r="BZ5" i="2"/>
  <c r="BV5" i="2"/>
  <c r="BR5" i="2"/>
  <c r="CE5" i="2"/>
  <c r="BM5" i="2"/>
  <c r="BX5" i="2"/>
  <c r="CD5" i="2"/>
  <c r="BQ5" i="2"/>
  <c r="CC5" i="2"/>
  <c r="BW5" i="2"/>
  <c r="BT5" i="2"/>
  <c r="BY5" i="2"/>
  <c r="CE81" i="2"/>
  <c r="BQ361" i="2"/>
  <c r="BN112" i="2"/>
  <c r="CD62" i="2"/>
  <c r="BU62" i="2"/>
  <c r="BL62" i="2"/>
  <c r="BS62" i="2"/>
  <c r="BQ62" i="2"/>
  <c r="CE62" i="2"/>
  <c r="CC62" i="2"/>
  <c r="BV62" i="2"/>
  <c r="BR62" i="2"/>
  <c r="CC261" i="2"/>
  <c r="CE70" i="2"/>
  <c r="BP153" i="2"/>
  <c r="BL472" i="2"/>
  <c r="CD4" i="2"/>
  <c r="CE38" i="2"/>
  <c r="BO2" i="2"/>
  <c r="BP2" i="2"/>
  <c r="BX2" i="2"/>
  <c r="BM2" i="2"/>
  <c r="BY2" i="2"/>
  <c r="BZ2" i="2"/>
  <c r="BN2" i="2"/>
  <c r="BV2" i="2"/>
  <c r="CB2" i="2"/>
  <c r="BW2" i="2"/>
  <c r="BL2" i="2"/>
  <c r="CD302" i="2"/>
  <c r="BZ97" i="2"/>
  <c r="CD842" i="2"/>
  <c r="BP322" i="2"/>
  <c r="BQ701" i="2"/>
  <c r="CC701" i="2"/>
  <c r="BN701" i="2"/>
  <c r="BZ701" i="2"/>
  <c r="BL540" i="2"/>
  <c r="BX540" i="2"/>
  <c r="BW540" i="2"/>
  <c r="BN540" i="2"/>
  <c r="CC534" i="2"/>
  <c r="BR534" i="2"/>
  <c r="CD534" i="2"/>
  <c r="BQ534" i="2"/>
  <c r="BW453" i="2"/>
  <c r="BY570" i="2"/>
  <c r="BR466" i="2"/>
  <c r="BT466" i="2"/>
  <c r="CD466" i="2"/>
  <c r="CC466" i="2"/>
  <c r="BQ466" i="2"/>
  <c r="BQ782" i="2"/>
  <c r="CC782" i="2"/>
  <c r="BQ682" i="2"/>
  <c r="BT682" i="2"/>
  <c r="BQ650" i="2"/>
  <c r="CC650" i="2"/>
  <c r="CA623" i="2"/>
  <c r="BZ769" i="2"/>
  <c r="BN769" i="2"/>
  <c r="BQ744" i="2"/>
  <c r="BW706" i="2"/>
  <c r="BW662" i="2"/>
  <c r="BV758" i="2"/>
  <c r="BY751" i="2"/>
  <c r="CB744" i="2"/>
  <c r="CE689" i="2"/>
  <c r="BY655" i="2"/>
  <c r="BY607" i="2"/>
  <c r="BR769" i="2"/>
  <c r="BL763" i="2"/>
  <c r="BO744" i="2"/>
  <c r="BU706" i="2"/>
  <c r="BX687" i="2"/>
  <c r="BL655" i="2"/>
  <c r="BW615" i="2"/>
  <c r="BT615" i="2"/>
  <c r="BR601" i="2"/>
  <c r="CC878" i="2"/>
  <c r="BQ878" i="2"/>
  <c r="CE758" i="2"/>
  <c r="CB745" i="2"/>
  <c r="BV739" i="2"/>
  <c r="BP713" i="2"/>
  <c r="BS706" i="2"/>
  <c r="BX804" i="2"/>
  <c r="BU739" i="2"/>
  <c r="BN489" i="2"/>
  <c r="BZ489" i="2"/>
  <c r="BQ489" i="2"/>
  <c r="BP489" i="2"/>
  <c r="CC489" i="2"/>
  <c r="BO489" i="2"/>
  <c r="CA489" i="2"/>
  <c r="BO430" i="2"/>
  <c r="BN405" i="2"/>
  <c r="BO405" i="2"/>
  <c r="BT405" i="2"/>
  <c r="BZ405" i="2"/>
  <c r="CA405" i="2"/>
  <c r="BN130" i="2"/>
  <c r="BV433" i="2"/>
  <c r="BV381" i="2"/>
  <c r="BV361" i="2"/>
  <c r="BM322" i="2"/>
  <c r="CD548" i="2"/>
  <c r="BO535" i="2"/>
  <c r="BR528" i="2"/>
  <c r="BU501" i="2"/>
  <c r="CA487" i="2"/>
  <c r="BT629" i="2"/>
  <c r="BN623" i="2"/>
  <c r="CC616" i="2"/>
  <c r="BU539" i="2"/>
  <c r="BT539" i="2"/>
  <c r="BW539" i="2"/>
  <c r="BZ487" i="2"/>
  <c r="BV570" i="2"/>
  <c r="BV550" i="2"/>
  <c r="CB536" i="2"/>
  <c r="BM523" i="2"/>
  <c r="BT503" i="2"/>
  <c r="BW503" i="2"/>
  <c r="BU503" i="2"/>
  <c r="BS489" i="2"/>
  <c r="CE461" i="2"/>
  <c r="CE413" i="2"/>
  <c r="BX559" i="2"/>
  <c r="BX539" i="2"/>
  <c r="BU527" i="2"/>
  <c r="BT527" i="2"/>
  <c r="CD461" i="2"/>
  <c r="BT818" i="2"/>
  <c r="BZ804" i="2"/>
  <c r="BT758" i="2"/>
  <c r="BQ745" i="2"/>
  <c r="BQ681" i="2"/>
  <c r="BN681" i="2"/>
  <c r="CC681" i="2"/>
  <c r="BZ681" i="2"/>
  <c r="BQ621" i="2"/>
  <c r="CC621" i="2"/>
  <c r="BZ621" i="2"/>
  <c r="BN621" i="2"/>
  <c r="BV607" i="2"/>
  <c r="BV559" i="2"/>
  <c r="BV499" i="2"/>
  <c r="CA625" i="2"/>
  <c r="BQ369" i="2"/>
  <c r="BP369" i="2"/>
  <c r="BO369" i="2"/>
  <c r="CB369" i="2"/>
  <c r="BR369" i="2"/>
  <c r="BZ369" i="2"/>
  <c r="CD369" i="2"/>
  <c r="CA369" i="2"/>
  <c r="CC369" i="2"/>
  <c r="BO74" i="2"/>
  <c r="BN82" i="2"/>
  <c r="BV25" i="2"/>
  <c r="BV214" i="2"/>
  <c r="BQ214" i="2"/>
  <c r="BS214" i="2"/>
  <c r="BW214" i="2"/>
  <c r="BX214" i="2"/>
  <c r="BT214" i="2"/>
  <c r="CE214" i="2"/>
  <c r="BR214" i="2"/>
  <c r="CD214" i="2"/>
  <c r="CC214" i="2"/>
  <c r="BU214" i="2"/>
  <c r="BX22" i="2"/>
  <c r="CD22" i="2"/>
  <c r="BS22" i="2"/>
  <c r="CE22" i="2"/>
  <c r="CC22" i="2"/>
  <c r="BV22" i="2"/>
  <c r="BT22" i="2"/>
  <c r="BW22" i="2"/>
  <c r="BQ22" i="2"/>
  <c r="BR22" i="2"/>
  <c r="CA407" i="2"/>
  <c r="CD400" i="2"/>
  <c r="BT437" i="2"/>
  <c r="BT431" i="2"/>
  <c r="BU431" i="2"/>
  <c r="BO377" i="2"/>
  <c r="BP377" i="2"/>
  <c r="BR377" i="2"/>
  <c r="BN377" i="2"/>
  <c r="BZ377" i="2"/>
  <c r="CC377" i="2"/>
  <c r="CE333" i="2"/>
  <c r="BX419" i="2"/>
  <c r="CD393" i="2"/>
  <c r="CD365" i="2"/>
  <c r="CD353" i="2"/>
  <c r="BU334" i="2"/>
  <c r="CD313" i="2"/>
  <c r="CC649" i="2"/>
  <c r="CC637" i="2"/>
  <c r="CC629" i="2"/>
  <c r="BQ617" i="2"/>
  <c r="BP465" i="2"/>
  <c r="CB453" i="2"/>
  <c r="BP413" i="2"/>
  <c r="BP401" i="2"/>
  <c r="BP393" i="2"/>
  <c r="BP381" i="2"/>
  <c r="CD323" i="2"/>
  <c r="CA310" i="2"/>
  <c r="BR15" i="2"/>
  <c r="BO203" i="2"/>
  <c r="BL142" i="2"/>
  <c r="BU4" i="2"/>
  <c r="BW371" i="2"/>
  <c r="BU77" i="2"/>
  <c r="BN183" i="2"/>
  <c r="CA131" i="2"/>
  <c r="BY131" i="2"/>
  <c r="BW131" i="2"/>
  <c r="BL131" i="2"/>
  <c r="BZ131" i="2"/>
  <c r="BU131" i="2"/>
  <c r="BO131" i="2"/>
  <c r="BV131" i="2"/>
  <c r="BX131" i="2"/>
  <c r="BT131" i="2"/>
  <c r="BQ381" i="2"/>
  <c r="BT130" i="2"/>
  <c r="BU213" i="2"/>
  <c r="BV30" i="2"/>
  <c r="BQ357" i="2"/>
  <c r="BX142" i="2"/>
  <c r="BL58" i="2"/>
  <c r="BZ87" i="2"/>
  <c r="BY87" i="2"/>
  <c r="CE189" i="2"/>
  <c r="BQ105" i="2"/>
  <c r="BT166" i="2"/>
  <c r="BO465" i="2"/>
  <c r="CB245" i="2"/>
  <c r="BT245" i="2"/>
  <c r="BX245" i="2"/>
  <c r="CA245" i="2"/>
  <c r="BO245" i="2"/>
  <c r="CC245" i="2"/>
  <c r="BU245" i="2"/>
  <c r="BR245" i="2"/>
  <c r="CD245" i="2"/>
  <c r="BZ245" i="2"/>
  <c r="BN245" i="2"/>
  <c r="BP245" i="2"/>
  <c r="CC113" i="2"/>
  <c r="BT113" i="2"/>
  <c r="BL113" i="2"/>
  <c r="CA113" i="2"/>
  <c r="BO113" i="2"/>
  <c r="BP113" i="2"/>
  <c r="CB113" i="2"/>
  <c r="BQ113" i="2"/>
  <c r="CE113" i="2"/>
  <c r="BR113" i="2"/>
  <c r="BS113" i="2"/>
  <c r="BZ113" i="2"/>
  <c r="BN113" i="2"/>
  <c r="BY334" i="2"/>
  <c r="BU322" i="2"/>
  <c r="BR322" i="2"/>
  <c r="CD322" i="2"/>
  <c r="CC322" i="2"/>
  <c r="BS322" i="2"/>
  <c r="BT322" i="2"/>
  <c r="CE322" i="2"/>
  <c r="BU262" i="2"/>
  <c r="BX262" i="2"/>
  <c r="BV262" i="2"/>
  <c r="BQ262" i="2"/>
  <c r="BL262" i="2"/>
  <c r="BW262" i="2"/>
  <c r="CD262" i="2"/>
  <c r="BR262" i="2"/>
  <c r="CC262" i="2"/>
  <c r="BS262" i="2"/>
  <c r="CE262" i="2"/>
  <c r="BT262" i="2"/>
  <c r="BT655" i="2"/>
  <c r="BW655" i="2"/>
  <c r="BZ499" i="2"/>
  <c r="BS461" i="2"/>
  <c r="CE433" i="2"/>
  <c r="CD565" i="2"/>
  <c r="BL559" i="2"/>
  <c r="BX487" i="2"/>
  <c r="BR461" i="2"/>
  <c r="BU454" i="2"/>
  <c r="BZ744" i="2"/>
  <c r="CB613" i="2"/>
  <c r="CB565" i="2"/>
  <c r="BO625" i="2"/>
  <c r="BX361" i="2"/>
  <c r="CC97" i="2"/>
  <c r="BP97" i="2"/>
  <c r="BX97" i="2"/>
  <c r="CA97" i="2"/>
  <c r="CB97" i="2"/>
  <c r="BS97" i="2"/>
  <c r="CE97" i="2"/>
  <c r="BU97" i="2"/>
  <c r="BT97" i="2"/>
  <c r="BN97" i="2"/>
  <c r="BO97" i="2"/>
  <c r="BR97" i="2"/>
  <c r="BQ97" i="2"/>
  <c r="CB37" i="2"/>
  <c r="CE37" i="2"/>
  <c r="BQ37" i="2"/>
  <c r="CC37" i="2"/>
  <c r="CA37" i="2"/>
  <c r="BP37" i="2"/>
  <c r="BS37" i="2"/>
  <c r="BU37" i="2"/>
  <c r="BO37" i="2"/>
  <c r="BR37" i="2"/>
  <c r="BZ37" i="2"/>
  <c r="BY166" i="2"/>
  <c r="BV153" i="2"/>
  <c r="BX8" i="2"/>
  <c r="BU393" i="2"/>
  <c r="BU345" i="2"/>
  <c r="BL310" i="2"/>
  <c r="BZ443" i="2"/>
  <c r="BN437" i="2"/>
  <c r="BP437" i="2"/>
  <c r="BO437" i="2"/>
  <c r="CA437" i="2"/>
  <c r="BQ437" i="2"/>
  <c r="BW430" i="2"/>
  <c r="BZ335" i="2"/>
  <c r="BV299" i="2"/>
  <c r="BN299" i="2"/>
  <c r="BZ299" i="2"/>
  <c r="BM299" i="2"/>
  <c r="BT299" i="2"/>
  <c r="BU299" i="2"/>
  <c r="BR437" i="2"/>
  <c r="BR393" i="2"/>
  <c r="BR365" i="2"/>
  <c r="BQ637" i="2"/>
  <c r="BZ616" i="2"/>
  <c r="CC561" i="2"/>
  <c r="BY472" i="2"/>
  <c r="BP453" i="2"/>
  <c r="BY400" i="2"/>
  <c r="BR323" i="2"/>
  <c r="BO214" i="2"/>
  <c r="BP193" i="2"/>
  <c r="BT193" i="2"/>
  <c r="BO193" i="2"/>
  <c r="CB193" i="2"/>
  <c r="CA193" i="2"/>
  <c r="BZ193" i="2"/>
  <c r="BN193" i="2"/>
  <c r="BS193" i="2"/>
  <c r="BU193" i="2"/>
  <c r="CC193" i="2"/>
  <c r="BR193" i="2"/>
  <c r="CE193" i="2"/>
  <c r="CD193" i="2"/>
  <c r="BO166" i="2"/>
  <c r="BZ81" i="2"/>
  <c r="BN81" i="2"/>
  <c r="BR81" i="2"/>
  <c r="CC81" i="2"/>
  <c r="CD81" i="2"/>
  <c r="BQ81" i="2"/>
  <c r="BT81" i="2"/>
  <c r="CA81" i="2"/>
  <c r="BO81" i="2"/>
  <c r="CA14" i="2"/>
  <c r="BM51" i="2"/>
  <c r="BW367" i="2"/>
  <c r="BU261" i="2"/>
  <c r="BL214" i="2"/>
  <c r="BL42" i="2"/>
  <c r="CE3" i="2"/>
  <c r="BM15" i="2"/>
  <c r="CC194" i="2"/>
  <c r="BO194" i="2"/>
  <c r="BR194" i="2"/>
  <c r="CD194" i="2"/>
  <c r="BS194" i="2"/>
  <c r="BW194" i="2"/>
  <c r="CE194" i="2"/>
  <c r="BX194" i="2"/>
  <c r="BV194" i="2"/>
  <c r="BU194" i="2"/>
  <c r="BW58" i="2"/>
  <c r="BY79" i="2"/>
  <c r="BX79" i="2"/>
  <c r="CA79" i="2"/>
  <c r="BT79" i="2"/>
  <c r="BV79" i="2"/>
  <c r="BO79" i="2"/>
  <c r="BZ79" i="2"/>
  <c r="BU79" i="2"/>
  <c r="BV147" i="2"/>
  <c r="BN147" i="2"/>
  <c r="BO147" i="2"/>
  <c r="BU147" i="2"/>
  <c r="BT147" i="2"/>
  <c r="BZ147" i="2"/>
  <c r="BX147" i="2"/>
  <c r="BW147" i="2"/>
  <c r="BM147" i="2"/>
  <c r="BY147" i="2"/>
  <c r="CA147" i="2"/>
  <c r="BV91" i="2"/>
  <c r="BY91" i="2"/>
  <c r="CA91" i="2"/>
  <c r="BN91" i="2"/>
  <c r="BW91" i="2"/>
  <c r="BT91" i="2"/>
  <c r="BU91" i="2"/>
  <c r="BX91" i="2"/>
  <c r="BO21" i="2"/>
  <c r="CE21" i="2"/>
  <c r="CB21" i="2"/>
  <c r="BT21" i="2"/>
  <c r="BX21" i="2"/>
  <c r="BZ21" i="2"/>
  <c r="BP21" i="2"/>
  <c r="BS21" i="2"/>
  <c r="BN21" i="2"/>
  <c r="BL54" i="2"/>
  <c r="BW347" i="2"/>
  <c r="BW218" i="2"/>
  <c r="BS189" i="2"/>
  <c r="BR189" i="2"/>
  <c r="BL111" i="2"/>
  <c r="BV251" i="2"/>
  <c r="BZ509" i="2"/>
  <c r="BQ509" i="2"/>
  <c r="CC509" i="2"/>
  <c r="BO509" i="2"/>
  <c r="CA509" i="2"/>
  <c r="BN509" i="2"/>
  <c r="BN757" i="2"/>
  <c r="BQ902" i="2"/>
  <c r="CC902" i="2"/>
  <c r="BQ842" i="2"/>
  <c r="CC842" i="2"/>
  <c r="CB334" i="2"/>
  <c r="BZ713" i="2"/>
  <c r="BQ713" i="2"/>
  <c r="CC713" i="2"/>
  <c r="BN713" i="2"/>
  <c r="BN370" i="2"/>
  <c r="CC570" i="2"/>
  <c r="BQ570" i="2"/>
  <c r="BQ478" i="2"/>
  <c r="BT478" i="2"/>
  <c r="CD478" i="2"/>
  <c r="BQ706" i="2"/>
  <c r="CC706" i="2"/>
  <c r="CC662" i="2"/>
  <c r="BT662" i="2"/>
  <c r="BQ662" i="2"/>
  <c r="BO655" i="2"/>
  <c r="BS757" i="2"/>
  <c r="BS613" i="2"/>
  <c r="BW687" i="2"/>
  <c r="BT687" i="2"/>
  <c r="BN620" i="2"/>
  <c r="BZ620" i="2"/>
  <c r="BW620" i="2"/>
  <c r="CD613" i="2"/>
  <c r="BL607" i="2"/>
  <c r="CE770" i="2"/>
  <c r="BY764" i="2"/>
  <c r="CB757" i="2"/>
  <c r="BV751" i="2"/>
  <c r="BY744" i="2"/>
  <c r="CC810" i="2"/>
  <c r="BQ810" i="2"/>
  <c r="BX764" i="2"/>
  <c r="BR758" i="2"/>
  <c r="BU751" i="2"/>
  <c r="BO745" i="2"/>
  <c r="BQ521" i="2"/>
  <c r="CC521" i="2"/>
  <c r="BN521" i="2"/>
  <c r="BO521" i="2"/>
  <c r="CA521" i="2"/>
  <c r="BZ521" i="2"/>
  <c r="BL501" i="2"/>
  <c r="CD487" i="2"/>
  <c r="BX461" i="2"/>
  <c r="CA454" i="2"/>
  <c r="BO196" i="2"/>
  <c r="CD196" i="2"/>
  <c r="BW196" i="2"/>
  <c r="CA196" i="2"/>
  <c r="BL196" i="2"/>
  <c r="BX196" i="2"/>
  <c r="BM196" i="2"/>
  <c r="BQ196" i="2"/>
  <c r="BY196" i="2"/>
  <c r="CC196" i="2"/>
  <c r="BV393" i="2"/>
  <c r="BM334" i="2"/>
  <c r="BU302" i="2"/>
  <c r="BQ302" i="2"/>
  <c r="BS302" i="2"/>
  <c r="CE302" i="2"/>
  <c r="CC302" i="2"/>
  <c r="BR302" i="2"/>
  <c r="BV261" i="2"/>
  <c r="CD540" i="2"/>
  <c r="BL534" i="2"/>
  <c r="BL466" i="2"/>
  <c r="BO459" i="2"/>
  <c r="BZ615" i="2"/>
  <c r="BZ577" i="2"/>
  <c r="BN577" i="2"/>
  <c r="BW570" i="2"/>
  <c r="BW550" i="2"/>
  <c r="BN499" i="2"/>
  <c r="BT461" i="2"/>
  <c r="BS569" i="2"/>
  <c r="BY535" i="2"/>
  <c r="CB528" i="2"/>
  <c r="CE521" i="2"/>
  <c r="BM515" i="2"/>
  <c r="CE501" i="2"/>
  <c r="CE453" i="2"/>
  <c r="BS433" i="2"/>
  <c r="BR565" i="2"/>
  <c r="BZ500" i="2"/>
  <c r="BL500" i="2"/>
  <c r="BX500" i="2"/>
  <c r="BL487" i="2"/>
  <c r="CD453" i="2"/>
  <c r="BT810" i="2"/>
  <c r="BT770" i="2"/>
  <c r="BN764" i="2"/>
  <c r="BQ757" i="2"/>
  <c r="BN744" i="2"/>
  <c r="CC693" i="2"/>
  <c r="BZ693" i="2"/>
  <c r="BN693" i="2"/>
  <c r="BN633" i="2"/>
  <c r="CC633" i="2"/>
  <c r="BZ633" i="2"/>
  <c r="BM620" i="2"/>
  <c r="BP613" i="2"/>
  <c r="BP565" i="2"/>
  <c r="BN525" i="2"/>
  <c r="CA525" i="2"/>
  <c r="BQ525" i="2"/>
  <c r="CC525" i="2"/>
  <c r="BZ525" i="2"/>
  <c r="BO525" i="2"/>
  <c r="CA617" i="2"/>
  <c r="BO577" i="2"/>
  <c r="BR570" i="2"/>
  <c r="BU563" i="2"/>
  <c r="BL361" i="2"/>
  <c r="CD347" i="2"/>
  <c r="BL261" i="2"/>
  <c r="BL153" i="2"/>
  <c r="BO130" i="2"/>
  <c r="BU105" i="2"/>
  <c r="CA105" i="2"/>
  <c r="BR105" i="2"/>
  <c r="BO105" i="2"/>
  <c r="BN105" i="2"/>
  <c r="BZ105" i="2"/>
  <c r="CC105" i="2"/>
  <c r="CB105" i="2"/>
  <c r="CE105" i="2"/>
  <c r="CA82" i="2"/>
  <c r="BR73" i="2"/>
  <c r="BU73" i="2"/>
  <c r="BQ73" i="2"/>
  <c r="CC73" i="2"/>
  <c r="CD73" i="2"/>
  <c r="BX73" i="2"/>
  <c r="CE73" i="2"/>
  <c r="BO73" i="2"/>
  <c r="CA73" i="2"/>
  <c r="CB73" i="2"/>
  <c r="BS73" i="2"/>
  <c r="BN73" i="2"/>
  <c r="BZ94" i="2"/>
  <c r="BZ74" i="2"/>
  <c r="BN54" i="2"/>
  <c r="BY94" i="2"/>
  <c r="BM42" i="2"/>
  <c r="BL8" i="2"/>
  <c r="BM166" i="2"/>
  <c r="BM30" i="2"/>
  <c r="BX454" i="2"/>
  <c r="BU413" i="2"/>
  <c r="BO379" i="2"/>
  <c r="BU365" i="2"/>
  <c r="BX358" i="2"/>
  <c r="BT449" i="2"/>
  <c r="BN443" i="2"/>
  <c r="BT413" i="2"/>
  <c r="BV395" i="2"/>
  <c r="BL395" i="2"/>
  <c r="BU395" i="2"/>
  <c r="BX395" i="2"/>
  <c r="BM395" i="2"/>
  <c r="BW395" i="2"/>
  <c r="BT395" i="2"/>
  <c r="BN335" i="2"/>
  <c r="BW310" i="2"/>
  <c r="CE261" i="2"/>
  <c r="BR333" i="2"/>
  <c r="BZ732" i="2"/>
  <c r="BW732" i="2"/>
  <c r="CC625" i="2"/>
  <c r="BN616" i="2"/>
  <c r="BZ548" i="2"/>
  <c r="BM472" i="2"/>
  <c r="BN432" i="2"/>
  <c r="BZ432" i="2"/>
  <c r="BW432" i="2"/>
  <c r="BL432" i="2"/>
  <c r="BM400" i="2"/>
  <c r="BV371" i="2"/>
  <c r="BY348" i="2"/>
  <c r="CA348" i="2"/>
  <c r="CC348" i="2"/>
  <c r="BZ348" i="2"/>
  <c r="BW348" i="2"/>
  <c r="BL348" i="2"/>
  <c r="BX348" i="2"/>
  <c r="CA8" i="2"/>
  <c r="CA322" i="2"/>
  <c r="BN289" i="2"/>
  <c r="BQ289" i="2"/>
  <c r="BR289" i="2"/>
  <c r="CE289" i="2"/>
  <c r="CD289" i="2"/>
  <c r="BO289" i="2"/>
  <c r="CA289" i="2"/>
  <c r="BP289" i="2"/>
  <c r="CB289" i="2"/>
  <c r="CC289" i="2"/>
  <c r="BZ289" i="2"/>
  <c r="BO230" i="2"/>
  <c r="BX213" i="2"/>
  <c r="BO14" i="2"/>
  <c r="BO183" i="2"/>
  <c r="BW38" i="2"/>
  <c r="CD38" i="2"/>
  <c r="CC38" i="2"/>
  <c r="BT38" i="2"/>
  <c r="BX38" i="2"/>
  <c r="BR38" i="2"/>
  <c r="BU38" i="2"/>
  <c r="BQ38" i="2"/>
  <c r="BS49" i="2"/>
  <c r="CD37" i="2"/>
  <c r="BQ365" i="2"/>
  <c r="BR170" i="2"/>
  <c r="BV170" i="2"/>
  <c r="BT170" i="2"/>
  <c r="BX170" i="2"/>
  <c r="BQ170" i="2"/>
  <c r="BL170" i="2"/>
  <c r="BS170" i="2"/>
  <c r="CE170" i="2"/>
  <c r="CD170" i="2"/>
  <c r="BR98" i="2"/>
  <c r="CE98" i="2"/>
  <c r="CA98" i="2"/>
  <c r="BW98" i="2"/>
  <c r="BQ98" i="2"/>
  <c r="CD98" i="2"/>
  <c r="CC98" i="2"/>
  <c r="BS98" i="2"/>
  <c r="BX98" i="2"/>
  <c r="CB76" i="2"/>
  <c r="BU70" i="2"/>
  <c r="BW335" i="2"/>
  <c r="BW99" i="2"/>
  <c r="CC160" i="2"/>
  <c r="BM183" i="2"/>
  <c r="CC413" i="2"/>
  <c r="BY324" i="2"/>
  <c r="BP324" i="2"/>
  <c r="CC324" i="2"/>
  <c r="BW324" i="2"/>
  <c r="CB324" i="2"/>
  <c r="BO324" i="2"/>
  <c r="CA324" i="2"/>
  <c r="BN324" i="2"/>
  <c r="BZ324" i="2"/>
  <c r="BX324" i="2"/>
  <c r="BL324" i="2"/>
  <c r="BZ49" i="2"/>
  <c r="BM43" i="2"/>
  <c r="BZ237" i="2"/>
  <c r="BW328" i="2"/>
  <c r="BO89" i="2"/>
  <c r="BW456" i="2"/>
  <c r="BT179" i="2"/>
  <c r="BP45" i="2"/>
  <c r="BX244" i="2"/>
  <c r="BL6" i="2"/>
  <c r="BL96" i="2"/>
  <c r="BS50" i="2"/>
  <c r="BU315" i="2"/>
  <c r="BL336" i="2"/>
  <c r="BU31" i="2"/>
  <c r="BX136" i="2"/>
  <c r="BL444" i="2"/>
  <c r="BU23" i="2"/>
  <c r="BW336" i="2"/>
  <c r="BW244" i="2"/>
  <c r="BT339" i="2"/>
  <c r="BW136" i="2"/>
  <c r="BT237" i="2"/>
  <c r="BZ191" i="2"/>
  <c r="BM135" i="2"/>
  <c r="BL267" i="2"/>
  <c r="BL171" i="2"/>
  <c r="BN444" i="2"/>
  <c r="BW423" i="2"/>
  <c r="BM304" i="2"/>
  <c r="BV291" i="2"/>
  <c r="BM244" i="2"/>
  <c r="CB237" i="2"/>
  <c r="BV191" i="2"/>
  <c r="BM172" i="2"/>
  <c r="CB165" i="2"/>
  <c r="CB145" i="2"/>
  <c r="BL504" i="2"/>
  <c r="BX464" i="2"/>
  <c r="BO179" i="2"/>
  <c r="BU149" i="2"/>
  <c r="BX122" i="2"/>
  <c r="BW6" i="2"/>
  <c r="BT283" i="2"/>
  <c r="BN65" i="2"/>
  <c r="BP65" i="2"/>
  <c r="BT239" i="2"/>
  <c r="BT171" i="2"/>
  <c r="CE50" i="2"/>
  <c r="BU243" i="2"/>
  <c r="CA293" i="2"/>
  <c r="BL60" i="2"/>
  <c r="BN185" i="2"/>
  <c r="BV43" i="2"/>
  <c r="BO149" i="2"/>
  <c r="CB33" i="2"/>
  <c r="CA89" i="2"/>
  <c r="BO17" i="2"/>
  <c r="BT119" i="2"/>
  <c r="BZ13" i="2"/>
  <c r="BX320" i="2"/>
  <c r="CD182" i="2"/>
  <c r="BO13" i="2"/>
  <c r="BT103" i="2"/>
  <c r="CA101" i="2"/>
  <c r="BN321" i="2"/>
  <c r="BZ117" i="2"/>
  <c r="BZ69" i="2"/>
  <c r="BL244" i="2"/>
  <c r="CA53" i="2"/>
  <c r="BT263" i="2"/>
  <c r="BT197" i="2"/>
  <c r="BN191" i="2"/>
  <c r="BZ336" i="2"/>
  <c r="BY328" i="2"/>
  <c r="CB309" i="2"/>
  <c r="BV263" i="2"/>
  <c r="BP237" i="2"/>
  <c r="CB197" i="2"/>
  <c r="BP165" i="2"/>
  <c r="BP145" i="2"/>
  <c r="BU197" i="2"/>
  <c r="BO84" i="2"/>
  <c r="BQ57" i="2"/>
  <c r="CB69" i="2"/>
  <c r="BL376" i="2"/>
  <c r="CA309" i="2"/>
  <c r="BO237" i="2"/>
  <c r="BT447" i="2"/>
  <c r="CA65" i="2"/>
  <c r="BN101" i="2"/>
  <c r="BT43" i="2"/>
  <c r="BR146" i="2"/>
  <c r="BU83" i="2"/>
  <c r="BL172" i="2"/>
  <c r="CD122" i="2"/>
  <c r="BZ321" i="2"/>
  <c r="BN237" i="2"/>
  <c r="BV31" i="2"/>
  <c r="CA321" i="2"/>
  <c r="CD146" i="2"/>
  <c r="CC10" i="2"/>
  <c r="BU179" i="2"/>
  <c r="BW172" i="2"/>
  <c r="BU283" i="2"/>
  <c r="BT63" i="2"/>
  <c r="BR122" i="2"/>
  <c r="CD50" i="2"/>
  <c r="BW496" i="2"/>
  <c r="BQ122" i="2"/>
  <c r="BT149" i="2"/>
  <c r="BL83" i="2"/>
  <c r="CC89" i="2"/>
  <c r="CB89" i="2"/>
  <c r="BZ456" i="2"/>
  <c r="BQ149" i="2"/>
  <c r="BM328" i="2"/>
  <c r="BV315" i="2"/>
  <c r="BP309" i="2"/>
  <c r="BV283" i="2"/>
  <c r="BM256" i="2"/>
  <c r="CB249" i="2"/>
  <c r="BP197" i="2"/>
  <c r="BM184" i="2"/>
  <c r="BV171" i="2"/>
  <c r="CB137" i="2"/>
  <c r="CB101" i="2"/>
  <c r="BX496" i="2"/>
  <c r="BX476" i="2"/>
  <c r="BT6" i="2"/>
  <c r="BS69" i="2"/>
  <c r="BN6" i="2"/>
  <c r="CC101" i="2"/>
  <c r="CB117" i="2"/>
  <c r="BM64" i="2"/>
  <c r="BU423" i="2"/>
  <c r="BW708" i="2"/>
  <c r="BW468" i="2"/>
  <c r="CB45" i="2"/>
  <c r="CA69" i="2"/>
  <c r="BN209" i="2"/>
  <c r="BZ125" i="2"/>
  <c r="BS10" i="2"/>
  <c r="BU351" i="2"/>
  <c r="BT23" i="2"/>
  <c r="BM28" i="2"/>
  <c r="BO281" i="2"/>
  <c r="BX56" i="2"/>
  <c r="BN273" i="2"/>
  <c r="BT227" i="2"/>
  <c r="BT423" i="2"/>
  <c r="BV19" i="2"/>
  <c r="BX376" i="2"/>
  <c r="CA117" i="2"/>
  <c r="BU63" i="2"/>
  <c r="BZ309" i="2"/>
  <c r="BN85" i="2"/>
  <c r="BY28" i="2"/>
  <c r="BZ269" i="2"/>
  <c r="BT95" i="2"/>
  <c r="BX416" i="2"/>
  <c r="CA45" i="2"/>
  <c r="BN143" i="2"/>
  <c r="BL43" i="2"/>
  <c r="BV83" i="2"/>
  <c r="BN456" i="2"/>
  <c r="CB321" i="2"/>
  <c r="BP249" i="2"/>
  <c r="BP137" i="2"/>
  <c r="BM84" i="2"/>
  <c r="BL496" i="2"/>
  <c r="BL476" i="2"/>
  <c r="BX456" i="2"/>
  <c r="BO143" i="2"/>
  <c r="BN71" i="2"/>
  <c r="BY103" i="2"/>
  <c r="BT375" i="2"/>
  <c r="BN269" i="2"/>
  <c r="BW56" i="2"/>
  <c r="CA137" i="2"/>
  <c r="BT427" i="2"/>
  <c r="BV39" i="2"/>
  <c r="BO225" i="2"/>
  <c r="BO145" i="2"/>
  <c r="BX64" i="2"/>
  <c r="BN117" i="2"/>
  <c r="BN17" i="2"/>
  <c r="BU263" i="2"/>
  <c r="BW220" i="2"/>
  <c r="BZ149" i="2"/>
  <c r="CA225" i="2"/>
  <c r="BW424" i="2"/>
  <c r="BZ29" i="2"/>
  <c r="BU227" i="2"/>
  <c r="BN173" i="2"/>
  <c r="BZ101" i="2"/>
  <c r="BU375" i="2"/>
  <c r="CA281" i="2"/>
  <c r="CA57" i="2"/>
  <c r="BZ225" i="2"/>
  <c r="BO69" i="2"/>
  <c r="BN221" i="2"/>
  <c r="BN13" i="2"/>
  <c r="BX336" i="2"/>
  <c r="BX68" i="2"/>
  <c r="BW444" i="2"/>
  <c r="BZ45" i="2"/>
  <c r="BZ496" i="2"/>
  <c r="BV327" i="2"/>
  <c r="BP321" i="2"/>
  <c r="BV143" i="2"/>
  <c r="BL456" i="2"/>
  <c r="BO191" i="2"/>
  <c r="BS101" i="2"/>
  <c r="CD145" i="2"/>
  <c r="BW263" i="2"/>
  <c r="CB65" i="2"/>
  <c r="BU415" i="2"/>
  <c r="BW304" i="2"/>
  <c r="BU55" i="2"/>
  <c r="CA145" i="2"/>
  <c r="BN145" i="2"/>
  <c r="BU267" i="2"/>
  <c r="BX220" i="2"/>
  <c r="BZ165" i="2"/>
  <c r="BN89" i="2"/>
  <c r="BO7" i="2"/>
  <c r="BO165" i="2"/>
  <c r="BV6" i="2"/>
  <c r="BP17" i="2"/>
  <c r="BO65" i="2"/>
  <c r="BX96" i="2"/>
  <c r="CA197" i="2"/>
  <c r="BU143" i="2"/>
  <c r="BL64" i="2"/>
  <c r="BZ281" i="2"/>
  <c r="BY24" i="2"/>
  <c r="BO101" i="2"/>
  <c r="BS237" i="2"/>
  <c r="BL403" i="2"/>
  <c r="BL351" i="2"/>
  <c r="BL331" i="2"/>
  <c r="BL291" i="2"/>
  <c r="BZ708" i="2"/>
  <c r="BY456" i="2"/>
  <c r="BM424" i="2"/>
  <c r="BV331" i="2"/>
  <c r="BR331" i="2"/>
  <c r="BX309" i="2"/>
  <c r="BL225" i="2"/>
  <c r="CE117" i="2"/>
  <c r="BL71" i="2"/>
  <c r="CC57" i="2"/>
  <c r="BR256" i="2"/>
  <c r="CD172" i="2"/>
  <c r="CD165" i="2"/>
  <c r="BP89" i="2"/>
  <c r="BU249" i="2"/>
  <c r="BM63" i="2"/>
  <c r="CA84" i="2"/>
  <c r="CA263" i="2"/>
  <c r="BZ179" i="2"/>
  <c r="BL55" i="2"/>
  <c r="BV63" i="2"/>
  <c r="BN215" i="2"/>
  <c r="BZ195" i="2"/>
  <c r="CD149" i="2"/>
  <c r="BX119" i="2"/>
  <c r="BL39" i="2"/>
  <c r="BQ117" i="2"/>
  <c r="BP117" i="2"/>
  <c r="CE185" i="2"/>
  <c r="BY179" i="2"/>
  <c r="CB172" i="2"/>
  <c r="CE165" i="2"/>
  <c r="BM159" i="2"/>
  <c r="CE145" i="2"/>
  <c r="CA244" i="2"/>
  <c r="BX231" i="2"/>
  <c r="BR225" i="2"/>
  <c r="BR185" i="2"/>
  <c r="BZ376" i="2"/>
  <c r="BW215" i="2"/>
  <c r="BY6" i="2"/>
  <c r="BZ468" i="2"/>
  <c r="BW427" i="2"/>
  <c r="BZ416" i="2"/>
  <c r="BZ56" i="2"/>
  <c r="CB281" i="2"/>
  <c r="BM248" i="2"/>
  <c r="BV215" i="2"/>
  <c r="BY208" i="2"/>
  <c r="BV195" i="2"/>
  <c r="CB149" i="2"/>
  <c r="BY136" i="2"/>
  <c r="BX468" i="2"/>
  <c r="BL110" i="2"/>
  <c r="CA19" i="2"/>
  <c r="BQ152" i="2"/>
  <c r="BW10" i="2"/>
  <c r="BY63" i="2"/>
  <c r="BX103" i="2"/>
  <c r="BN136" i="2"/>
  <c r="BW83" i="2"/>
  <c r="BL424" i="2"/>
  <c r="BL220" i="2"/>
  <c r="BX28" i="2"/>
  <c r="BW256" i="2"/>
  <c r="BW40" i="2"/>
  <c r="BY40" i="2"/>
  <c r="BZ7" i="2"/>
  <c r="BU291" i="2"/>
  <c r="CA125" i="2"/>
  <c r="BL52" i="2"/>
  <c r="BT287" i="2"/>
  <c r="BW104" i="2"/>
  <c r="BY60" i="2"/>
  <c r="BL200" i="2"/>
  <c r="BO125" i="2"/>
  <c r="BU215" i="2"/>
  <c r="BT343" i="2"/>
  <c r="CA209" i="2"/>
  <c r="BN309" i="2"/>
  <c r="BU363" i="2"/>
  <c r="CA269" i="2"/>
  <c r="BZ137" i="2"/>
  <c r="BX6" i="2"/>
  <c r="BO57" i="2"/>
  <c r="BT231" i="2"/>
  <c r="BN57" i="2"/>
  <c r="CC146" i="2"/>
  <c r="BL136" i="2"/>
  <c r="BW96" i="2"/>
  <c r="BW24" i="2"/>
  <c r="BO273" i="2"/>
  <c r="BN293" i="2"/>
  <c r="BN165" i="2"/>
  <c r="BT281" i="2"/>
  <c r="BY387" i="2"/>
  <c r="BY339" i="2"/>
  <c r="BX447" i="2"/>
  <c r="BX363" i="2"/>
  <c r="BX343" i="2"/>
  <c r="BV403" i="2"/>
  <c r="BY376" i="2"/>
  <c r="BV363" i="2"/>
  <c r="BL309" i="2"/>
  <c r="BL237" i="2"/>
  <c r="BL145" i="2"/>
  <c r="BL101" i="2"/>
  <c r="BL89" i="2"/>
  <c r="CA195" i="2"/>
  <c r="BN179" i="2"/>
  <c r="BT145" i="2"/>
  <c r="BQ249" i="2"/>
  <c r="CA171" i="2"/>
  <c r="BO103" i="2"/>
  <c r="BX71" i="2"/>
  <c r="BQ84" i="2"/>
  <c r="BQ281" i="2"/>
  <c r="CC149" i="2"/>
  <c r="BU237" i="2"/>
  <c r="BZ135" i="2"/>
  <c r="BW135" i="2"/>
  <c r="BN195" i="2"/>
  <c r="CC172" i="2"/>
  <c r="CE65" i="2"/>
  <c r="BR149" i="2"/>
  <c r="CD117" i="2"/>
  <c r="CC249" i="2"/>
  <c r="BS185" i="2"/>
  <c r="BP172" i="2"/>
  <c r="BS165" i="2"/>
  <c r="BS145" i="2"/>
  <c r="BO244" i="2"/>
  <c r="CD237" i="2"/>
  <c r="BL231" i="2"/>
  <c r="CD197" i="2"/>
  <c r="BX191" i="2"/>
  <c r="CA184" i="2"/>
  <c r="CD69" i="2"/>
  <c r="BL19" i="2"/>
  <c r="BW375" i="2"/>
  <c r="BN64" i="2"/>
  <c r="BN468" i="2"/>
  <c r="BW447" i="2"/>
  <c r="BN416" i="2"/>
  <c r="BP281" i="2"/>
  <c r="BV267" i="2"/>
  <c r="BM208" i="2"/>
  <c r="BP149" i="2"/>
  <c r="BM136" i="2"/>
  <c r="BL468" i="2"/>
  <c r="CD136" i="2"/>
  <c r="BX10" i="2"/>
  <c r="BP88" i="2"/>
  <c r="BO136" i="2"/>
  <c r="BL67" i="2"/>
  <c r="BQ309" i="2"/>
  <c r="BM104" i="2"/>
  <c r="CB57" i="2"/>
  <c r="BX360" i="2"/>
  <c r="BX184" i="2"/>
  <c r="BM20" i="2"/>
  <c r="BX208" i="2"/>
  <c r="CA33" i="2"/>
  <c r="BW184" i="2"/>
  <c r="BY56" i="2"/>
  <c r="BO45" i="2"/>
  <c r="BT415" i="2"/>
  <c r="BW68" i="2"/>
  <c r="BU327" i="2"/>
  <c r="BX52" i="2"/>
  <c r="BU43" i="2"/>
  <c r="BW376" i="2"/>
  <c r="BT67" i="2"/>
  <c r="BR50" i="2"/>
  <c r="BU159" i="2"/>
  <c r="BO85" i="2"/>
  <c r="BQ146" i="2"/>
  <c r="BW20" i="2"/>
  <c r="BM387" i="2"/>
  <c r="BM339" i="2"/>
  <c r="BY263" i="2"/>
  <c r="BL447" i="2"/>
  <c r="BL363" i="2"/>
  <c r="BL343" i="2"/>
  <c r="BX283" i="2"/>
  <c r="BZ720" i="2"/>
  <c r="BY468" i="2"/>
  <c r="BV343" i="2"/>
  <c r="CD339" i="2"/>
  <c r="BL197" i="2"/>
  <c r="BX57" i="2"/>
  <c r="BN135" i="2"/>
  <c r="BZ304" i="2"/>
  <c r="BU101" i="2"/>
  <c r="BL63" i="2"/>
  <c r="BU13" i="2"/>
  <c r="BT117" i="2"/>
  <c r="BW327" i="2"/>
  <c r="BT57" i="2"/>
  <c r="BP84" i="2"/>
  <c r="CE45" i="2"/>
  <c r="BW315" i="2"/>
  <c r="BZ171" i="2"/>
  <c r="BM103" i="2"/>
  <c r="BU146" i="2"/>
  <c r="BN248" i="2"/>
  <c r="BY191" i="2"/>
  <c r="CB184" i="2"/>
  <c r="BY171" i="2"/>
  <c r="CE137" i="2"/>
  <c r="CD269" i="2"/>
  <c r="BX263" i="2"/>
  <c r="CA256" i="2"/>
  <c r="BR237" i="2"/>
  <c r="BR197" i="2"/>
  <c r="BL191" i="2"/>
  <c r="BO184" i="2"/>
  <c r="BR137" i="2"/>
  <c r="BW415" i="2"/>
  <c r="BQ125" i="2"/>
  <c r="BY312" i="2"/>
  <c r="CB293" i="2"/>
  <c r="BV227" i="2"/>
  <c r="CD68" i="2"/>
  <c r="BS57" i="2"/>
  <c r="CE13" i="2"/>
  <c r="BO96" i="2"/>
  <c r="BN344" i="2"/>
  <c r="BV55" i="2"/>
  <c r="BO137" i="2"/>
  <c r="BL20" i="2"/>
  <c r="BU387" i="2"/>
  <c r="BX304" i="2"/>
  <c r="CB13" i="2"/>
  <c r="BO321" i="2"/>
  <c r="CA249" i="2"/>
  <c r="BT195" i="2"/>
  <c r="BV71" i="2"/>
  <c r="BL208" i="2"/>
  <c r="BO29" i="2"/>
  <c r="BN137" i="2"/>
  <c r="BZ293" i="2"/>
  <c r="BQ10" i="2"/>
  <c r="CA149" i="2"/>
  <c r="BZ197" i="2"/>
  <c r="BW312" i="2"/>
  <c r="BX344" i="2"/>
  <c r="BW48" i="2"/>
  <c r="BL124" i="2"/>
  <c r="BT363" i="2"/>
  <c r="BW88" i="2"/>
  <c r="BN225" i="2"/>
  <c r="BW84" i="2"/>
  <c r="BM263" i="2"/>
  <c r="BX375" i="2"/>
  <c r="BL283" i="2"/>
  <c r="CD267" i="2"/>
  <c r="BR195" i="2"/>
  <c r="BR143" i="2"/>
  <c r="BR43" i="2"/>
  <c r="BT146" i="2"/>
  <c r="BW403" i="2"/>
  <c r="BZ256" i="2"/>
  <c r="CA43" i="2"/>
  <c r="CD124" i="2"/>
  <c r="BQ69" i="2"/>
  <c r="CE101" i="2"/>
  <c r="BX143" i="2"/>
  <c r="CE197" i="2"/>
  <c r="BM191" i="2"/>
  <c r="BP184" i="2"/>
  <c r="BM171" i="2"/>
  <c r="BS137" i="2"/>
  <c r="BR269" i="2"/>
  <c r="BO256" i="2"/>
  <c r="CD249" i="2"/>
  <c r="BL243" i="2"/>
  <c r="BV135" i="2"/>
  <c r="BR184" i="2"/>
  <c r="BR68" i="2"/>
  <c r="BM83" i="2"/>
  <c r="BR65" i="2"/>
  <c r="CA28" i="2"/>
  <c r="BN124" i="2"/>
  <c r="BY52" i="2"/>
  <c r="BT403" i="2"/>
  <c r="BQ182" i="2"/>
  <c r="BT143" i="2"/>
  <c r="BN53" i="2"/>
  <c r="BM7" i="2"/>
  <c r="BL276" i="2"/>
  <c r="BW64" i="2"/>
  <c r="BZ57" i="2"/>
  <c r="BL256" i="2"/>
  <c r="BO197" i="2"/>
  <c r="BP13" i="2"/>
  <c r="BT71" i="2"/>
  <c r="BT191" i="2"/>
  <c r="BQ134" i="2"/>
  <c r="BU331" i="2"/>
  <c r="BW420" i="2"/>
  <c r="BU119" i="2"/>
  <c r="BT19" i="2"/>
  <c r="BY351" i="2"/>
  <c r="BL375" i="2"/>
  <c r="BR327" i="2"/>
  <c r="BX43" i="2"/>
  <c r="BM71" i="2"/>
  <c r="CD256" i="2"/>
  <c r="BQ124" i="2"/>
  <c r="BX171" i="2"/>
  <c r="BT65" i="2"/>
  <c r="CD65" i="2"/>
  <c r="BS122" i="2"/>
  <c r="BR249" i="2"/>
  <c r="BV239" i="2"/>
  <c r="BL17" i="2"/>
  <c r="CA124" i="2"/>
  <c r="CC13" i="2"/>
  <c r="BN581" i="2"/>
  <c r="BZ17" i="2"/>
  <c r="BZ249" i="2"/>
  <c r="Z10" i="2"/>
  <c r="AB10" i="2" s="1"/>
  <c r="Z11" i="2"/>
  <c r="AB11" i="2" s="1"/>
  <c r="Z12" i="2"/>
  <c r="AB12" i="2" s="1"/>
  <c r="Z13" i="2"/>
  <c r="AB13" i="2" s="1"/>
  <c r="Z14" i="2"/>
  <c r="AB14" i="2" s="1"/>
  <c r="Z15" i="2"/>
  <c r="AB15" i="2" s="1"/>
  <c r="Z16" i="2"/>
  <c r="AB16" i="2" s="1"/>
  <c r="Z17" i="2"/>
  <c r="AB17" i="2" s="1"/>
  <c r="Z18" i="2"/>
  <c r="AB18" i="2" s="1"/>
  <c r="Z19" i="2"/>
  <c r="AB19" i="2" s="1"/>
  <c r="Z20" i="2"/>
  <c r="AB20" i="2" s="1"/>
  <c r="Z21" i="2"/>
  <c r="AB21" i="2" s="1"/>
  <c r="Z22" i="2"/>
  <c r="AB22" i="2" s="1"/>
  <c r="Z23" i="2"/>
  <c r="AB23" i="2" s="1"/>
  <c r="Z24" i="2"/>
  <c r="AB24" i="2" s="1"/>
  <c r="Z25" i="2"/>
  <c r="AB25" i="2" s="1"/>
  <c r="Z26" i="2"/>
  <c r="AB26" i="2" s="1"/>
  <c r="Z27" i="2"/>
  <c r="AB27" i="2" s="1"/>
  <c r="Z28" i="2"/>
  <c r="AB28" i="2" s="1"/>
  <c r="CC1587" i="2" l="1"/>
  <c r="BT1587" i="2"/>
  <c r="CD1587" i="2"/>
  <c r="CA1587" i="2"/>
  <c r="BS1587" i="2"/>
  <c r="CE1587" i="2"/>
  <c r="BQ1587" i="2"/>
  <c r="BU1587" i="2"/>
  <c r="BR1587" i="2"/>
  <c r="BN1587" i="2"/>
  <c r="BY1587" i="2"/>
  <c r="BM1587" i="2"/>
  <c r="BX1587" i="2"/>
  <c r="BP1587" i="2"/>
  <c r="BO1587" i="2"/>
  <c r="AO1587" i="2"/>
  <c r="BL1587" i="2"/>
  <c r="BW1587" i="2"/>
  <c r="BZ1587" i="2"/>
  <c r="CB1587" i="2"/>
  <c r="AB29" i="2"/>
  <c r="AC29" i="2" s="1"/>
  <c r="BV1587" i="2"/>
  <c r="Z29" i="2"/>
  <c r="X29" i="2"/>
  <c r="CF1587" i="2" l="1"/>
  <c r="S29" i="1"/>
  <c r="S30" i="1"/>
  <c r="S31" i="1"/>
  <c r="S28" i="1"/>
  <c r="R18" i="1"/>
  <c r="S11" i="1" s="1"/>
  <c r="R32" i="1"/>
  <c r="T29" i="1" s="1"/>
  <c r="V29" i="1" s="1"/>
  <c r="CC1589" i="2" l="1"/>
  <c r="BT1589" i="2"/>
  <c r="CD1589" i="2"/>
  <c r="CA1589" i="2"/>
  <c r="BS1589" i="2"/>
  <c r="CE1589" i="2"/>
  <c r="BQ1589" i="2"/>
  <c r="BU1589" i="2"/>
  <c r="BR1589" i="2"/>
  <c r="BX1589" i="2"/>
  <c r="BP1589" i="2"/>
  <c r="BO1589" i="2"/>
  <c r="BY1589" i="2"/>
  <c r="BL1589" i="2"/>
  <c r="BW1589" i="2"/>
  <c r="BZ1589" i="2"/>
  <c r="CB1589" i="2"/>
  <c r="BV1589" i="2"/>
  <c r="BN1589" i="2"/>
  <c r="BM1589" i="2"/>
  <c r="S10" i="1"/>
  <c r="S17" i="1"/>
  <c r="S12" i="1"/>
  <c r="S14" i="1"/>
  <c r="T28" i="1"/>
  <c r="T30" i="1"/>
  <c r="V30" i="1" s="1"/>
  <c r="T31" i="1"/>
  <c r="V31" i="1" s="1"/>
  <c r="T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<sst xmlns="http://schemas.openxmlformats.org/spreadsheetml/2006/main" count="3866" uniqueCount="3688">
  <si>
    <t>Lipids</t>
  </si>
  <si>
    <t>AGPAT_ZM</t>
  </si>
  <si>
    <t>1aglyc3p_c + 0.02 hdeACP_c + 0.1 myrsACP_c + 0.78 octeACP_c + 0.1 palmACP_c --&gt; ACP_c + pa_ZM_c</t>
  </si>
  <si>
    <t>CLPNS_ZM</t>
  </si>
  <si>
    <t>2.0 pg_ZM_c --&gt; clpn_ZM_c + glyc_c</t>
  </si>
  <si>
    <t>DASYN_ZM</t>
  </si>
  <si>
    <t>ctp_c + h_c + pa_ZM_c --&gt; cdpdag1_c + ppi_c</t>
  </si>
  <si>
    <t>G3PAT_ZM</t>
  </si>
  <si>
    <t>glyc3p_c + 0.02 hdeACP_c + 0.1 myrsACP_c + 0.78 octeACP_c + 0.1 palmACP_c --&gt; 1aglyc3p_c + ACP_c</t>
  </si>
  <si>
    <t>Hopanoidsr_ZM</t>
  </si>
  <si>
    <t>0.07 hopanol_c + 0.024 hopene_c + 0.469 thbh_c + 0.43 thbhet_c + 0.564 thbhga_c --&gt; Hopanoids_ZM_c</t>
  </si>
  <si>
    <t>LIPIDr_ZM</t>
  </si>
  <si>
    <t>0.329 Hopanoids_ZM_c + 0.624 Phospholipids_ZM_c + 0.0471 TAGs_ZM_c --&gt; LIPID_ZM_c</t>
  </si>
  <si>
    <t>PGPP_ZM</t>
  </si>
  <si>
    <t>h2o_c + pgp_ZM_c --&gt; pg_ZM_c + pi_c</t>
  </si>
  <si>
    <t>PGSA_ZM</t>
  </si>
  <si>
    <t>cdpdag1_c + glyc3p_c --&gt; cmp_c + h_c + pgp_ZM_c</t>
  </si>
  <si>
    <t>Phospholipidsr_ZM</t>
  </si>
  <si>
    <t>0.053 clpn_ZM_c + 0.777 pe_ZM_c + 0.377 pg_ZM_c + 0.092 ps_ZM_c --&gt; Phospholipids_ZM_c</t>
  </si>
  <si>
    <t>PSD_ZM</t>
  </si>
  <si>
    <t>h_c + ps_ZM_c --&gt; co2_c + pe_ZM_c</t>
  </si>
  <si>
    <t>PSSA_ZM</t>
  </si>
  <si>
    <t>cdpdag1_c + ser__L_c --&gt; cmp_c + h_c + ps_ZM_c</t>
  </si>
  <si>
    <t>TAGsr_ZM</t>
  </si>
  <si>
    <t>0.259 C190cACP_c + 0.408 ddcaACP_c + 1.235 glyc3p_c + 0.593 hdeACP_c + 0.445 myrsACP_c + 0.111 ocdcaACP_c + 1.112 octeACP_c + 0.556 palmACP_c + 0.222 tdeACP_c --&gt; 3.706 ACP_c + TAGs_ZM_c + 1.235 pi_c</t>
  </si>
  <si>
    <t>PCS_ZM</t>
  </si>
  <si>
    <t>cdpdag1_c --&gt; pc_ZM_c</t>
  </si>
  <si>
    <t>0.019 clpn_ZM_c + 0.794 pe_ZM_c + 0.313 pg_ZM_c + 0.201 pc_ZM_c --&gt; Phospholipids_ZM_c</t>
  </si>
  <si>
    <t>hdeACP_c</t>
  </si>
  <si>
    <t>cis-hexadec-9-enoyl-[acyl-carrier protein] (n-C16:1)</t>
  </si>
  <si>
    <t>myrsACP_c</t>
  </si>
  <si>
    <t>Myristoyl-ACP (n-C14:0ACP)</t>
  </si>
  <si>
    <t>octeACP_c</t>
  </si>
  <si>
    <t>cis-octadec-11-enoyl-[acyl-carrier protein] (n-C18:1)</t>
  </si>
  <si>
    <t>palmACP_c</t>
  </si>
  <si>
    <t>Palmitoyl-ACP (n-C16:0ACP)</t>
  </si>
  <si>
    <t>C190cACP_c</t>
  </si>
  <si>
    <t>19 carbon cyclopropane-ACP</t>
  </si>
  <si>
    <t>dcaACP_c</t>
  </si>
  <si>
    <t>Decanoyl-ACP (n-C10:0ACP)</t>
  </si>
  <si>
    <t>ocdcaACP_c</t>
  </si>
  <si>
    <t>Octadecanoyl-ACP (n-C18:0ACP)</t>
  </si>
  <si>
    <t>tdeACP_c</t>
  </si>
  <si>
    <t>cis-tetradec-7-enoyl-[acyl-carrier protein] (n-C14:1)</t>
  </si>
  <si>
    <t>mg/g DCW</t>
  </si>
  <si>
    <t>NA</t>
  </si>
  <si>
    <t>PE</t>
  </si>
  <si>
    <t>PG</t>
  </si>
  <si>
    <t>PC</t>
  </si>
  <si>
    <t>CL</t>
  </si>
  <si>
    <t>Avg MW from data</t>
  </si>
  <si>
    <t>MW</t>
  </si>
  <si>
    <t>Coefficients for precursor synthesis reactions are in mmol/g</t>
  </si>
  <si>
    <t>g/gDCW</t>
  </si>
  <si>
    <t>g/g in phospolipid</t>
  </si>
  <si>
    <t>mmol/g phospholipid</t>
  </si>
  <si>
    <t>% composition</t>
  </si>
  <si>
    <t xml:space="preserve">coefficients for AGPAT and G3PAT are the percent composition of FA found in ZYMO </t>
  </si>
  <si>
    <t>glyc3p_c +  0.021 hdeACP_c + 0.050 myrsACP_c + 0.796 octeACP_c + 0.114 palmACP_c + 0.016 C190cACP_c  + 0.003tdeACP_c --&gt; 1aglyc3p_c + ACP_c</t>
  </si>
  <si>
    <t>1aglyc3p_c + 0.021 hdeACP_c + 0.050 myrsACP_c + 0.796 octeACP_c + 0.114 palmACP_c + 0.016 C190cACP_c  + 0.003tdeACP_c --&gt; ACP_c + pa_ZM_c</t>
  </si>
  <si>
    <t>***Need to add GPR for the C190cSN reaction (ZMO1033) cfa ***</t>
  </si>
  <si>
    <t>Protein</t>
  </si>
  <si>
    <t>PROTEINr_ZM</t>
  </si>
  <si>
    <t>0.954 ala__L_c + 0.475 arg__L_c + 0.319 asn__L_c + 0.487 asp__L_c + 7.997 atp_c + 0.0708 cys__L_c + 0.327 gln__L_c + 0.486 glu__L_c + 0.745 gly_c + 15.997 gtp_c + 15.994 h2o_c + 0.18 his__L_c + 0.478 ile__L_c + 0.511 leu__L_c + 0.51 lys__L_c + 0.181 met__L_c + 0.279 phe__L_c + 0.39 pro__L_c + 0.446 ser__L_c + 0.436 thr__L_c + 0.107 trp__L_c + 0.191 tyr__L_c + 0.934 val__L_c --&gt; PROTEIN_ZM_c + 7.997 amp_c + 15.994 gdp_c + 15.994 h_c + 15.994 pi_c + 7.997 ppi_c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</si>
  <si>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</si>
  <si>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</si>
  <si>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</si>
  <si>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</si>
  <si>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</si>
  <si>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</si>
  <si>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</si>
  <si>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</si>
  <si>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</si>
  <si>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</si>
  <si>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</si>
  <si>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</si>
  <si>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</si>
  <si>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</si>
  <si>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</si>
  <si>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</si>
  <si>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</si>
  <si>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</si>
  <si>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</si>
  <si>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</si>
  <si>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AA</t>
  </si>
  <si>
    <t>*water subtracted from MW to account for water released during peptide bond formation</t>
  </si>
  <si>
    <t>MW (g/mol)*</t>
  </si>
  <si>
    <t>mmol/ g protein</t>
  </si>
  <si>
    <t>Mol fraction</t>
  </si>
  <si>
    <t>Ala</t>
  </si>
  <si>
    <t>Cys</t>
  </si>
  <si>
    <t>Asp</t>
  </si>
  <si>
    <t>Glu</t>
  </si>
  <si>
    <t>Phe</t>
  </si>
  <si>
    <t>Gly</t>
  </si>
  <si>
    <t>His</t>
  </si>
  <si>
    <t>Lys</t>
  </si>
  <si>
    <t>Leu</t>
  </si>
  <si>
    <t>Met</t>
  </si>
  <si>
    <t>Asn</t>
  </si>
  <si>
    <t>Pro</t>
  </si>
  <si>
    <t>Gln</t>
  </si>
  <si>
    <t>Arg</t>
  </si>
  <si>
    <t>Ser</t>
  </si>
  <si>
    <t>Thr</t>
  </si>
  <si>
    <t xml:space="preserve">Val </t>
  </si>
  <si>
    <t>Trp</t>
  </si>
  <si>
    <t>Tyr</t>
  </si>
  <si>
    <t>Ile</t>
  </si>
  <si>
    <t>percent mol</t>
  </si>
  <si>
    <t>% wt bioms</t>
  </si>
  <si>
    <t>Assuming percent protein is 52.7</t>
  </si>
  <si>
    <t>Uniprot</t>
  </si>
  <si>
    <t>Mass (Da)</t>
  </si>
  <si>
    <t>Length</t>
  </si>
  <si>
    <t>Sequence</t>
  </si>
  <si>
    <t>Average                    (mol/ L culture)</t>
  </si>
  <si>
    <t xml:space="preserve">Average mols of protein </t>
  </si>
  <si>
    <t xml:space="preserve">Mol fraction </t>
  </si>
  <si>
    <t>Sum</t>
  </si>
  <si>
    <t>Q5NLI2</t>
  </si>
  <si>
    <t>MLKKYFGSRKKFRSLSSQQSHPHKKDQALSRNLSWPHLIALGVGAIVGTGIYTLVGVGADRAGPAVVIAFIIAGLICATAALGYAELSTLIPEAGGAYTYAYMAIGRHMAWIVGWSLILEYSLASSTVAVGWSAYLVGWLHSFGINLPAALLAGPHDGGIINLPAVIVALSIALLLTAGAKESATLTLALVILKLSALVLFVVLTMPAFHFEYYHPFMPYGFVSHISPDGKVRGVMAAAAILFFAFYGFDTVATAAEETKNPKRDLTIGIIGSMTISVLIYIGVAACLLGAAPFSEFIKSGEPLALILRNLHHETAAKWIAAAALVALPSVIMAMIYGQSRVFFVMARDHLLPPFLAKVNKHGTPSQVTLFTGIVIALIAGFFRLDELAELANAGTLVAFIAVGLSLIILRVREGERTRRFSCPFPFVIGSVTVIGCLYLFTSLPLHTTIRFLLWNAIGLVFYGSYNLYKRKKQKSL</t>
  </si>
  <si>
    <t>Q5NR98</t>
  </si>
  <si>
    <t>MQIRKELESFQSKYAALIKKPVQEKSSGRRLVVEKDSIPPDPPLRYQILLHPQEAAKKGDAEAQMFLGKAYLTGRSDVPKNSKQAVFWFQKSANQGYAEGEVALADAYHNGTGVGRDEAKAAFWYQKAAAQNNIEAEARLGFIYHQGRGLPKDEKMSFFWFDKAAHQGSLLAQTMVGVAYYYGSGVPQDKGRAFMWYQKAAHQGDVMAQYLLGMAYLKGEGVARSKRDGVFWLQRAAAQGDYNAFKILQRLQ</t>
  </si>
  <si>
    <t>Q5NMH9</t>
  </si>
  <si>
    <t>MSSHTDLNAQKSEQALNPVYVLAWLLCAVFYFYQYAIRATPGIMQGILTENWGHNPLGIMVPLYYVAYAGMALIAGFLLDRYGAHKTIPAGIALVTIGSLFFARGYEWLAITGFTLQAVGSIFAFLGASYIAARYLPQRMLAIFVGFTECLGMAGAAFGSKLVSIFLDPAGAFHVQWQKIWIAFAIIGAILTVSTFIVMPHGKKDEEEEQRQKLDFSSLIQPFRLIFSNPQSWLAGVIGGLLFAPTTIGILAWGASFFSKGEHISIAEAATLVSMVPLGWVIGCPLIGYISDKIGHRRPVLIGGSSLLLLSYISLLYLPTATLPAYMPPLLMGIASGAAMLPFSVMKEVNPPEVKGTAAGIMNFLVFLTSSLMSPVITGLIGSHNQNLTLADFHRGFMPLIVGIALAIFLSFFLRETGWKHSQK</t>
  </si>
  <si>
    <t>Q5NNF2</t>
  </si>
  <si>
    <t>MNQLAYFGIAFLAMLLNTALSLVLGQAFYHTAFASVMAIGYGLATCFLIIVQGHPPAISAKKWLWAIAIASLQSASFYLEMAGLLKIGAQQTATIMALMVVMALLLQDRKKIFSRSGAMALISASFAFGALAILAHPSWPKSWNNGYLFAFMAAFAFAAFFFGNHYVLKKRIIDPVSLAVIGLLTQTVWITPAALFLTRPLPLDFHSGIFLGLIVLAILMAAAQLCLNKAQQAMSAFPMALIFSIEPFASRFFLWMKGHPFPPSFAWAAGLLVVALFLGQPWVMKGRKPALFPLIPKK</t>
  </si>
  <si>
    <t>Q5NLE6</t>
  </si>
  <si>
    <t>MKTALLVVDMQMLMQENIDKGRDYTSDKIKTHIPALLSAFRAAGKPVFHIRHQQDEKMSEIYPQKESYQAMPCAEAIEGETVLYKTTSSAFASTDLTDRLRKAGISHLVIVGAVAAFCVNSTVRAGKDLGFEIVVVKDALLSFDLPTYNLSAQQILDMTTAILAAAFATVVDTKSTLASYI</t>
  </si>
  <si>
    <t>Q8GF31</t>
  </si>
  <si>
    <t>MFWSLFSDELSRRLRSWVPWLLMVVLVCYTASALLGADTSDLGGGGVPHNGSFVIYYWGMYSAFWVAVLGPLLMAAPLLRDIRTKMAPLVYTTPISKEGYFWGKYMAGMVITVMVMMSVPVTIIVIPCIAHALGGGQMFGHFTLWNHIGWTTVIWVLPACFIYGSIHFALAARSGRLLFCYGFALLSMAVFTLFFVSFKASAGHHTWVELIDPIGKQTLDAQALFWSMPERTAHFLSPSMILISNRIIWITIGAIFLIWGAASFRLEDMLNKGRKSSPSSSHRKHTPRQLLYIKSDSRLGLLLHLASIHWSATIRLPVFRVIVAALVVLGLTSAWGAKSAYALPENQMRPYAQYLFTVVQPSLYMILAMAMIYFAGEIAARDRESKMLSLISATRVPGNVLIGGRLIAIIYMALLFSLLPSLSIIIFQFSNGFLETEPQHFIRSIFLHLFLPLIEFGVLTLALDLLTHKKLFAQGLPLILLWGGIAMHETGTINERLALFGVPQPMIFSAFSVLDADTWRHLLYAAWWLGIVGIIVVLASHIDLRGEQKPLYIRICHITIKWPALTSIAAMLIVTLTAGATIHRDLYEVNDTQSLQEDYRDQALYEQLYGQWRNQPRPLITEMALATSVNPAKGLLTTQGKWTVSNPDSNPITAILVNIPENSRLKLANKSLGLSLRHDDHRERVQIYRFDHPLAAGEKTTIDFTLHSRWQGFVDGAFAWPIGRDVVILDNNAFPRLNYDRKRELAETNERFRHHLPSTHVGGGPPSWGEENKKFFFFVFSPPTTXXRYXXXKQXKGGFL</t>
  </si>
  <si>
    <t>D2N0Y3</t>
  </si>
  <si>
    <t>MSEVEQRIAISFAEQGLMETLGAGLALVADGEVHIALPFSKHISQQQDFVHGGGITSVVDSACGYAALTKAPLGHEVVTAEFKINFLRPALGARFLAIGKVQNAGKSLTVCTGEVRAFAGSEATYKVIALMQATIVNVPIAHSQSQGA</t>
  </si>
  <si>
    <t>Q5NQK2</t>
  </si>
  <si>
    <t>MTASSTFKIEYIIQARNLAKLGATNRDIADFFGVSERTINRWVLKYPDFANAVRIGKAAADNRVEASLYQRAVGYSYDCQKVLMVSGKPEVVEFVEHLPPDITACSFWLRNRRPKQWREKQTAEITGQNGAPILARIERVIVGEEHNASGRPISSSEWDNDPVDTEKM</t>
  </si>
  <si>
    <t>Q5NQ00</t>
  </si>
  <si>
    <t>MKDWAQRIANTFMPYFEKASLAAFFLGIASGIPYTLLAATLTHRLSDAGIDKKSISAFALTLLMYSLKWLWAPLIDRCPIPFLTKMIGQRRAWLWVSGILTAFAIVMLGIADPYRNLEQVVFWAIFLGFCGATADITLDAYRIELLDPSRLGVGSGLSQYGWRIGSFLASSGVLLLADKWNWHIGYIACAPFVLIAPITSIFMGEPNQYREPEPLKTPSDMVAAFINPLRDFLQRQGAWMVLLFILLHKVGDTMANLMLRNLLVSLGFTKQEILLGDVNIGFFALLAGIFVGGILFARMGMKRSVLLSLVLMAISNVSFAILAACGHSMPMLIFAVGFENFSSGIGGVTIVAYLSALCSLRFTATQFALLSALAGVLGRFLTGTTAGALIEAMGYVNYYILTTVIALPSILLYAFMMRSGMVDRSISETEGYQK</t>
  </si>
  <si>
    <t>Q3V8G0</t>
  </si>
  <si>
    <t>MTDSDVDQDQKTEAPTQKRLREVAEKGDVLQSKELGIAFAMLASLAWFLMISHRMVYDLGIMLKMGLSFDFNAFSKFDPFSVFIRLITCIILPFSMLFVLMAFAAIAAPAVLGSLGFRWEALNFKPERLNPIAGFSRVFGMQGLFELGKSIVKVLLIGSLGLWILWQRLPVIMQLGRHDLKAAINEIGHIFLILVLVMSVALAVVAAIDVPIQIFRRNRRLRMSKQEIKDEHKQTEGSPEIKAAVRQRQIAVFRASNRKAVQDSTVVITNPTHFAVALKYKAGEDIAPIVTAKGIDELALALREMADESDVPVLHYPLLARAIYFTSNSGELIREELYKAVASILAFIFRLNAGEEGLTLPVIDVPEEVRFDENGHQAKK</t>
  </si>
  <si>
    <t>Q5NP06</t>
  </si>
  <si>
    <t>MIELPLIWSFIKGSWKPILAISAIFLAIGLIHHDGYRRGKRHEQAKYEKALETAQKQANLAQQQIDDLTRQMGLIQQEQGDKIRNIQENAQKMATQPVYNTVCGNADASRLLDDARRAANAGLASQSDDTPAPATHLSSQSR</t>
  </si>
  <si>
    <t>Q5NQJ2</t>
  </si>
  <si>
    <t>MAAERLLSYNPVTGLKSWFSSSEENQGSWHIRYEQDCSAALEANKQAQNEDFDRRSSMWHAAHVPAVVLMEWLVKYGVRYWDKNHAPAVRRLLNHPDYRYLRVNHFIM</t>
  </si>
  <si>
    <t>Q5NR55</t>
  </si>
  <si>
    <t>MPQDRLSHALNRLSQALIRLEEADHRRIADHDIAARYQKLREATEQALARIDSLLSGNIQESYKSSFPTKEDREKLADSLSDAKASEVSQEKK</t>
  </si>
  <si>
    <t>Q5NN28</t>
  </si>
  <si>
    <t>MIRLANPHFFLSLSRKLTPWLGLVGILFSLAGIIGGLFVTPPDYLQGETVRILYIHVPTAWLAMGGWSSIALASLVQFIWRHPLAGIAAKAMALPGAIFTGLCLMTGSIWGRPTWGTWWEWDGRLTSVLVLFFLYLGYIALSRSVSNYSTTSRIPAIYALLGAINLPIIHYSVLWWRTLHQGQSISLTHSSIDPSLLWPLPLTLIGFSCLFALITLFRMRLLLANAQYEARLRRMAAL</t>
  </si>
  <si>
    <t>Q5NPU5</t>
  </si>
  <si>
    <t>MTQKLARRKRIAKVRHVQHLQAQNELMRAQGRVNSLSASVDRLTEIQSSLKPVTGRVNGAAMANAGELMLRLDTAYKDLTAMLDQAQTVVERQRQKKIHTKIQHETAKKLHDAVKEEIQKTQERRLMTITGQRPIKRGEAL</t>
  </si>
  <si>
    <t>Q5NRI6</t>
  </si>
  <si>
    <t>MKAAGSWMMKLSMILSAPLVITPLWAEANPPAVMTAPQAFTQAIHNLKSQNKDDQARGFMKMQQAVSGGNPKAEYNLGALYHEGLGTTQNFVQARYWIEKSAEQGYPAAEALLGNIYHFGRKGIPEDLEKAFYWTEKAANHGVTSAQRDLALIYYQQALAHKISPSEGQQKALYWMEKAADRGDLEAKFQMANVYLSGIPNLPQYAADNKKAFSLCKDAAEKGNLKAAALLGKIYYSGDSGKVDQKASFYWTEKAARLGDPFAEYNMARFYNPQNGSKRVDPDTAFYWMEKSANQGFHPAESALGRFYRDGQGTGKDLQKAVFWYNRAAEGGNIQGQIDLAMAYYHGDATEKDSKKAFYWCEKAANQGSEEAEEQLAEMYHQGEGTQKDDDKAAEYYQKAWAKHHFDNPATVMGDLYFEGQKIDRNYPKALAWYQKAAAQNDSRAENAIGNIYYSGLAVPQDFKQALVWYRKATADFYHTQAYDAEMKLGDMYSKGQVVPQDLKQAFSWYERSARHHYKPAEIKLSTLYEKGIGVEKNKEQAVYWHRKAFDKAFAEIDDRLDDHAQGMAMLYQAAEDAKKDAVSD</t>
  </si>
  <si>
    <t>Q5NRC1</t>
  </si>
  <si>
    <t>MENKRLYKISFIFIVCCILIYAGDVLFWCHLPIRIKDSGLTLTFNSMIDHLLHGKFDVDPDIVGKEGFLRDGHVYAYWGIFPALLRLPVIFLPNGLHIDVTRLSCVIAAIFMFLINLKSLKYVTANTTPASSWVRKSLLFAIAFSGVQICFLRPSLYQEVCLWALVFGMMFVHWSLRACLDTKQIPKALIWMSVASVGALLTRVSMGIGTYGAECLLGIVVLWRHLNNISKSSKETVHQQRYQYVIAAAILIVGILLTAGINFERWGNPFTFANYNLYLYNAEYPDRIARTARYGLFNIQRIPFGLIYFFFPLWAVRNGNHLIFQNLFTHLLDAVELPPSSFFLTDGVFLLFGAIFIYSLLNRSAKCRSTDVRIFSCSIILGLAVPAVLMLMAISMNYRYRAEFYPLIMFLGFMGISCVSVGEFNKKWLKTLCITLVVIGIIFSNAILIIYNLSQHGPALELITDGIPNYYLSRFRHII</t>
  </si>
  <si>
    <t>Q5NPE1</t>
  </si>
  <si>
    <t>MKSEKKVKRRFLKKTTLVTMLLSSICCVQTLSSAARAEDIPVEENASNDETAEKNTSPTPRSHSKEKISQSVTSKDIEVVASRKDLLGKTSTASEGSITAKEIQLRPAYRVGQILEAVPGLVVTTHSGEGKANQFLLRGFNLDHGTDLATFVDDVPINGATNAHGQGYTDINFLIPETLGGVDYTKGPFHANIGDFGVAGSDHMKLADDIPRQVSFSGGTLGDYRFYIGGTTHFKNGDRWVNALSLQHADGPWKYPDNARSIRAMSHYTHGDNLDGFDVTAMYYRGKWRATNDQPIEAIETGMISRYGSLDPTDGGFAERYGISGHYRKSGSNWKFVTSAFATHSRMTLWNDFTHYLDDPVNGDQHSQHEARTTFGGSAVYSRNDYIGDFKTDTQVGLQGRYDILYVNRRHTYHRQALEECPGSLNPSGRYLCNGDNINLGAVGFYVENTTHWLPWLRTVVGFREDYQGGTDDNLVDGSTTKKHQWLFQPKGSLIFGPWKNTELYFSGGKGYHSNDFRSVSGSYSADQFAQNSVKVPLMTAAVSGEIGIRTTPIKNLHMQAAIFLIDFDSELSYDGDAGVNTPGPASRRKGVEFSAQYNPLSWLEFNTDLSFAHARYRTKDPSQYGIDGLYVTNAPKFVWAFGILADSHKAWYGSLQVRWLGSYPLNEDNSLRSKGYREVNLSVGYRVSKRLRFEASIFNLFNNHGYAAQYAYDYRLTPTSAVSTGATGHSIEPRSARFSVIGNF</t>
  </si>
  <si>
    <t>Q5NNC1</t>
  </si>
  <si>
    <t>MEKISIIKKCLEAAYSGLKTVIDYALPPRCPNCGAVILADHSFCVECWQSLHFLVEPACIQCGFPLPRDQQYEPLCGRCLQHPPSFDRMNAAVAYDEISRQLILRCKYGKQTMLARDMAKLMMRFLPIKSNIKAVQNNLLADKNCPPNMSSSSPQTPLIIPVPLHRWRLWQRGFNQAALIGQYLAKASGYDYDCDSLYRRHSTKPLGHLTPKQRHQMVKNAFGLRIGKKDRPLAGRDIILIDDVFTSGATTESCARLLKKAGVKSVHVLCWARVIPQDNFL</t>
  </si>
  <si>
    <t>Q5NQI7</t>
  </si>
  <si>
    <t>MSKKSKATTAPSRFARPYIANSANAIQQAYSDNQDNVSNINSLLQNNIGNVASKTLNNSDMDQADTYNQSVLSGKYLSPSSNPALSDIIKNANQDVSDSVNGAIGTRGLTGGSAQAQLLAKELGQTDSNLLYNNYNTERGYQQQASENAANLGDARNSSINTLGNYLTTTAALPQSSSSVLASNMASLLGNYNTTTQNQGIGSTLASLAGAGLSGWASSGFKV</t>
  </si>
  <si>
    <t>D2YW29</t>
  </si>
  <si>
    <t>MADPMLRCFAPVTNINSRLLILGSLPGVASLEKAQYYGHPRNQFWRLMSDIIGEDIESAAYPERLEGLLRHHIGLWDVIGTAKRQGSLDSNIKEVSPNPLGDLIGKLPNLKALAFNGQKAAQLGIKELQKIGAKLPYYILPSTSPAHAVAYDVKKAAWIKLQEIISN</t>
  </si>
  <si>
    <t>Q5NLD7</t>
  </si>
  <si>
    <t>MSKIQPDMTRNDKGFYPHYRILLPLLILPVLSLFMNQAAQADTAAVKGEKQDIDKSLASTMPIADKKTDMSAPLPSLPPIENFPHANPVGQPYYVPQAVNRHIGHQYNWGVFNRGNGEAAGFGPVGRYGVAAWAEDWSDLRDPKNRKDPFDFLKYVPLNKSGSLWISFSGETRFRNWFETKPQLGTQKINNSGRFGIRNLYGADLHVGSHLRFFAQIVNADASGWNVYGYNATYKKTLDLQQAFVEVKGTVLGAKSGIIIGRQQFLDAPSYMLYNRETPNVPLSWNGFRSYALWSRFRVDGWYFVGTNTDKQAIFHDNQDYDTRLYGFNSTWAPPDFSFLGQKGYSFLDAFYIGYRLTGKLGAISAPNNKSSQGTDIRNNFGIRWHGAAGPIEFSLGAIWQGGSFRYAGTDRSRNVNAYAINSIVGYRFPKNPLRLFAGIQSDVYSGGNASKTSGSIGGYISPFNPQTNYLDTTTYIAPSNLISVAPLVRLTPQKSVSLQLKLPLFWRENTNDPIYKSSGLYSFARDFDGKFIGTAPQAALTWQINTHFSWTQYVSRFVTSHALHEAGAKNGTYYQSNFVFRF</t>
  </si>
  <si>
    <t>Q5NME9</t>
  </si>
  <si>
    <t>MGQIQQPIQGYDSTSPCGDNRDPQPFDFNFIFAFQPIVNIKNGHIYAQEALVRGLKGEGAHSILSRIDENNRYSFDQKARDKALQSALSCNWDGAISINFMPNAVYYPEYCLSQTLSTCEKLGINPARLIFEWSEKEYLTEYDHIRHVISRYKHLNFKVAFDDFGGLYSNFNLLTAYHPDIIKLDRHYVVGIEHDKRRRAVVKAMVGLCRDLGIDFVVEGVETIEEFKVLQDLGVDLMQGFLLARPALMQMPQATMPP</t>
  </si>
  <si>
    <t>Q5NQM0</t>
  </si>
  <si>
    <t>MLSLVPAPIRQLPWKLLLLVMAVGSFGLVVLYSAGGGLHPWALNQGLRFVFFIFVAIAISRIDQGSLKQISWPLYGGLLLLLIFVELFGFVGGGSRRWLNLGIMTLQPSELMKLAIVLAISRFYDLLPAGEIRTFSAMWPAAVLILVPALLVAVQPDLGTALMIVAGGIIVCFLAGLPLWLFIGGGVSLAAIAPLAFFFLLHDYQRNRVLIFLTPESDPLGRGYHISQSKIAIGSGGIFGKGFLNGTQSHLDYLPERHTDFVFATMAEEWGLIGGLFIIVSFMIIISWGMKVALNAPSRFAKLTAAGLSSTIFFYVAINLAMVMGMAPVVGIPLPLVSNGGSAMMNVMICLGLLMAIDRWTRYPKKGF</t>
  </si>
  <si>
    <t>H2VFQ1</t>
  </si>
  <si>
    <t>MAIISIPVNTLWNRLNKAASTSSTALFAIITGCYAPYLGLLAILAIPFGDIVTASCQWDCYWYLDISRNGYSSFPLIVKNAIGEANWAFFPLYPLLVREASGITGISVENMAFLLNALGFPVVIFMAVKTLIKRDLTREPIACILIFLLFPFNVWYTAQYSECIYALIILVYTSAIHKNQISTAAFSSFCLALTRPTGLIVSIAGSVWQIFFSRKEILSSRFANAILIIGCAGFAVSIFALHLHHVMGDGLAFAHVQIAWKRHSSIIFVHIIRFMTKLHRIPFLIYFIMSCFLLKEMARDAKWRLEFIILLSTLLISVTTSLISIERIIFGNPLAIQYIATRLTDRFKNRLPRLLIILAIIHTLGTLAWYCGYRVLL</t>
  </si>
  <si>
    <t>H2VFP8</t>
  </si>
  <si>
    <t>MNEAERESQPESKLTSPKVFLPFLLVILIWSTTWIVIRDQLHSVPANWSICYRFFVAGLLMMLFCRIKGYKLALDRGNQFFCITVGLLLISVDYGFLYAAEKHITSGLVAVVFALIIIPNSFFARVFLGKKSSPYFILGAVLAGIGLGLLFRSQLAYLPDRTEMKLGLGMSLLAVLATSLGEILLSTPRGKSQPMPVFLAWSMLWGSLGIGSAAFFLDGAPVIGGIAYLGGLLYLTLFASVLAFVLYFYVLHIIGPDMAAYAHVLSPVLAMVISTLYENYIWSSSAIAGSIMVLAGLLLAMKSQKKSIRSVMVKARID</t>
  </si>
  <si>
    <t>Q5NLV5</t>
  </si>
  <si>
    <t>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</t>
  </si>
  <si>
    <t>Q5NPR4</t>
  </si>
  <si>
    <t>MISKIVLKSFFKTRWMRHDLNNESQETDRFSEKQTLDVFKGTDHPDLEKGVAAIGNVLKTLPLRPGVYRMYDSKGNILYVGKARALRNRVANYTQISGLSRRIQRMVSQTRSMTIVTTVTESEALLLEAQLIKRYRPPYNILLRDDKSFPYILLKEDGTFPQFPSLQRHRGVKRAKGKYYGPFASADSVTLTLNSLQKLFLLRSCSDSFFRNRKRPCLLYQIKRCSAPCVGRISEDDYRDLAVDTRDFLAGKSTHVQKKLVTAMEQASNDLNYELAAVYRDRLKALAFIQSHQSINSGNLRNADIFGIECRAGLACIQVFFIRNRQNWGHHAYYLNHIDEQPLEDVMQSFLGQFYEDKIAPKDILTNYLPSDKNVLEDALSSQRDYRVKFYQPQRGELKKLVDQAVRNAKEAIDRRLAEASTQKQLLKEMVNLFHLDKIPDRIEVYDNSHIMGSNMVGGMIVAGPEGFRRNSYRKFNIKSPSINPGDDFEMMREVLTRRFSRLERSDPDHSSSEWPDLLLIDGGKGQVHAVKDILAEQGISDIAIVGISKGPDRNAGREHFHLVDGSEYALPPNSGLLFYLQRLRDEAHRFAIGTHRAKRAKNLTSSPLDEVPGIGPSRKKALLLHFGTARDVKNASLSELEKVNGISSAIARQIYDFFHHSPA</t>
  </si>
  <si>
    <t>Q5NRD1</t>
  </si>
  <si>
    <t>MKASIRLLNKRRFLPLFVTQTLGAFNDNLFRTVVVLVATYGVYSNPQMETRFSALATGIFIIPFFLFSALAGQLADSHDKARIIRIVKIAEIAIMATGAIGLWGHSIPLMLIAVFAMGIHSTFFGPIKYAILPQHLKKDEVLGGTGLVEAGSYLAILGGTVVAGFVNSQIAGAVILLVALSGCYASKSIPDAKAEKEGEPIDHHIFRASYRLISATMHIPRLFLAICSISFFWAIGSVLIIQFPPLVKNLFYADKQVASLFLAIFSIGVAIGSVLINRLLCGKVSARYAPGSVLAMGASVLWFEQVIGRWHNIPVHRFFSVPEFIQQPGVILVFSALLAVAITGGMFVVPLYAFLTTTVEKDHTARTVAANNIMTSGAMVLGGFLAALASNSGFSTSQILYSVAGMCCVAAWLSWRLHCSCD</t>
  </si>
  <si>
    <t>Q5NQE1</t>
  </si>
  <si>
    <t>MIPKNAYNRIAKQLDQAGENSRQWDESSFDIVKASRRRMFIMSACRVVGALLLTFAILLLQMPRFFPWDQRWLDAMVVISFIIMLIPQILIRWQKP</t>
  </si>
  <si>
    <t>Q5NN68</t>
  </si>
  <si>
    <t>MSETDDIHDEVDESAAPLLDHLLELRKRLLISLVALGIAFLLCLHFSRSIFAFLVQPLLRAGQGRLIYTDIFEAFFVDIKVAFFAAIMLAFPIVAMQIWRFIAPGLYSNEKRAFLPFLVMTPLLFLVGASMAYYVAMPIALHFLLGYQGNIGGVQQTALPAVGNYLNFVTKFIFGFGVAFLLPLVLLLLERAGFVTRQQLVAGRRYAIVASVAIAAVLTPPDIVSQLLLGVPLILLYEMALLAMLFGEKRRKKETDLVVAED</t>
  </si>
  <si>
    <t>D2YW22</t>
  </si>
  <si>
    <t>MTLLQARNLRYRRQKTVILDDISLSFHQGELTALLGINGAGKSTLLRLLLGLMPPDEGNIFLQNKPLKAISRKTIARHIAYVPQEHKAIFPYTVEEVVSLGRLPYIAFGQNLSLSDKQAVRQALDYLNIASLSARPYTELSGGERQSVLLARALAQGAPILVLDEPETGLDFGQQLRLAVLLQKLADEGYCIVATTHDPLRARQIFSRAILLQQGRIIADGAPKSVLTRSAIEALYNIDENIALSWESVE</t>
  </si>
  <si>
    <t>H2VFM4</t>
  </si>
  <si>
    <t>MLKHFRASFLVTILGLITAFIFGYYAQGHHLISGLNAAFLAFLLAILETAFSFDNAVVNASVLKNLTPKWQKCFLTWGMIVAVFGMRILFPLLIVSFSAWVDPWEATKIALFNHARYEEVVTAAHASIAGFGSAFLMLVGLSFFVKEEHSPIWISWIEKPLMALRVIPFISYILTFLIMAGFAFWFDQKDSYSFSVAALFGMAAYFLLEQFERFMGKPTPGKAGLATFIYLEFLDASFSFDGVIGAFAVTNDIVLIAIGLGIGAMFVRSMTVALVQGGHLSQYPYLEAGAFYAIVTLAFITALNVRIEVPEIISGLSGLVWIGGSLVYSMIENRRSLAK</t>
  </si>
  <si>
    <t>Q5NNH2</t>
  </si>
  <si>
    <t>MSEAAVKKAPSWEDLTEALHHCTRCALYQKATQVVCGEGSHTSPVIFVGEQPGDQEDLAGRPFVGPAGQVFDEVMASIGWPREEIYLTNAVKHFKFWLKGERRIHQTPAPEEVDCCRYWLRQEWRLLKPRLTIALGGTAVLALTGKKQTLGSLRGKILTLGKAAAPFIVTYHPSYILRQASEEGRQRAYQAMQQDLTIARNFLAAS</t>
  </si>
  <si>
    <t>Q5NPD7</t>
  </si>
  <si>
    <t>MRRWLINVALLCAKEFRSLLCDKVLIALIVFAFTGGVLAVADGVKVEVSNATVAFIDHDHSTLSNRLRDAILQPYFKPPVLTNTQQAEDGMDKGDYIFAIDIPPNFERDVLAGREPSLQIRVDATAMTQAGLGTVYLTEIFYREIKAAIPLSSVTSALPFQIDSRIYFNPNTESYPFMSVMQIVTNITMLSIILVGAAVIREKEHGTIEHLLVLPVSPSEIAMAKIIANGWAIFIASMLSLWLVVHLWLGVQLSGSILLFAVCTLLYLFSVTALGIMLATVAPTMPQFGLLVVPVYAVAYLLSGAATPVENMPTSIQHAVYFLPTTQFVNIAQAILYRGAGFDAITQPLVIIIAAGILFLAFALIRFRSMLTSQS</t>
  </si>
  <si>
    <t>Q5NP95</t>
  </si>
  <si>
    <t>MKIRYGLACLAVGCLTGLGGMLLSWILHAVQHIAYGYSLQHVISEESFLKGSMAASPLRRLEVLVFCGAVVGGGWGLLRHFGSPLVSITQAVAANKRVMPFWTTIIHVLLQIVTVGLGSPLGREVAPRELGSLIGERFAFWGGLSENQRRILVACGAGAGLASVYNVPLSGALFALEALLMTWASPVVIVALLTSALSARMAWILLGNSMVYHVPAWPVDTRLMLLALLAGPIFGIAAHYFRFWSQKITASRIKDNRRLALVAILCFAAIGLLSMWFPEILGNGKGPVSLAFNDNLSGMKAGELFCFKILAVFLALWAGAYGGLLTPGISFGALLAVVIGHLWNMWLPPVPIGAFAIIGGAAFLASSMKMPITAMALVIEFARTGHDFLIPIAFAVAGSIAISQFYDQKKQPKTASKSVISHLGG</t>
  </si>
  <si>
    <t>Q5NLQ7</t>
  </si>
  <si>
    <t>MSSITPIAPMPRYAVQVGFTRPEILRLMDLYGRMVAAGHWRDYALSFETTKASFSAFRRTAERPEYRVEKQPALRLKQGMWILYGEGGQILKRSHELVNILAPIERRLIKLIAD</t>
  </si>
  <si>
    <t>Q5NNX7</t>
  </si>
  <si>
    <t>MGRLFRFFLRIFVYFLLISLLWVGLYRFVRPPITLTMIMNRINGYGLNQTWRPLNQIDPIMMDAVIASEDSRFCSHHGFDFTAIEQAAKHNASGGHIHGGSTISQQTAKNAFLWQNGGYFRKLIEAYFTFLIEHFWTKRRIIEVYLNIAETGRGVYGVEAASQYYFHHDASHLSALEAARLAAIFPLPKKRSVQMPHGFVRRYGNIIQSRIPLVKRNGLDRCLFTVTTSAISGNSRPQKAPSPPIGKQ</t>
  </si>
  <si>
    <t>Q5NPE3</t>
  </si>
  <si>
    <t>MRFRLKGLASLLILFSSVSFARGYYSECKISGGSKFSCGGWFTGKAVVRDRGRYSECSISGGSKFSCGGWFTGKAVVRDRGRYSECSISGGSKFSCGGWFTGKAVVKDGGDYLKCNLSNGWGNCQGWYTGQAVVKDRGDYHLCKIEDGEKISCDNAYSGKAVLKENGQFHLCTIENGYKHSCSRDGYSGEAVSDDE</t>
  </si>
  <si>
    <t>Q5NPE7</t>
  </si>
  <si>
    <t>MMKTTSVKSKKHFSIKKHKLKIFFLCSSLCPSLWCSAALANNALEKEQYSEKKIDKSDIQENKNDRPSMIGQTAPTDEKSIVVTGRHSYIDGVNRRAIGGGLMIKEDAPKSKSTITRDYIEKQTPGLNPMQLIALLPGVNSSDSDPMGLTGGHTSVRGMNEASMGYTLEGFPLNDIGNYAVYPQEIVDSENLSTIQVAQGSADLDSPTISAAGGVVNMYMIDPAKKMGGRANFTYGSYKTFRGFARFDTGEIGNSGTRAYFSFSDTHENLWRGPGTERKLHGEMKVVKEWGKDNRASLVVVGNNLNNYNTPSVNMASWDKYGIGVMGGPVSGTANTVYSSDYTGNTKANATYYRLHPNPFTNIYISAPTRLNLGHNMVLTETPYFWYGNGNGGGAYWTDMNKMSYGSQTMSGTVDGKNYGQTLLYEPSITKTYRPGAVTKWTWTKGINRLMVGYWFEYSNQRQTAPYSLIDENGNPYDKWGGGSNVILANGEKAEYRDTRTRTVIHTPFIGDSISLLNNKLTIDAGVKYSIIKRMGRNYLPDTSTGEVINQTYRAVLPTGSIRYKINDEHQLFFSVSTNYRVPMNSSLYDSGTYYAGSGYSNHAATGLKPETTISEEFGWRYQGKVINTSLTYFHYDFHNRLFSQTIIDPENPTSYYSTSINGGNQTTNGVDFEIGTRPIYNIRPYVSAEYIDARTKSNLMASGSGVSALLPTKGKFAPQTPRYQVGFGLDYDNGHIFGNFSLKYVGSQYSTFMNDEQVPSYVRMNIGGGYRFNSWGGLKSPTIRFNLANVTNKHYLNYASGVTTNAQYVKALNGQMVKGSAPTYGIASPFSAMMTLSTGF</t>
  </si>
  <si>
    <t>Q8GF32</t>
  </si>
  <si>
    <t>MIXXXRGPRKNKYLGGHPKPAPIPTPFTFRKNHGRALDSISKETLLVLDHLTRRFGSPPFQTLNIVETPQFIDEEALAEARSSGSLLYIPERRGWLHDMRRPQARAYLIFTLGREMGRSWYHARFLAPSSPHAMAMEEGFPIALGLEAVATQYDQKTTSDFLGILQEKQQKMKAASKILPRNPSDITDQPYAALQTGLDLFYRWRPDFKIDSNSHKN</t>
  </si>
  <si>
    <t>Q5NQI3</t>
  </si>
  <si>
    <t>MTISLKDQDNFSREIRAVSIRGADGVLHSVGSIRIRGQDESLHEVFCHKLDVSVSDALIESYSRHNPVISSAVTVQVSGGVPPYQHRWSLVSSDRADSVMALSPFSATTTFRADGVPHHHAASAYLRDDVTDQNGFAGSVEVHCIFTR</t>
  </si>
  <si>
    <t>Q5NN33</t>
  </si>
  <si>
    <t>MTWLKPLGAFLAFLFLAVPLTAFVTAEQPADPYAEQPLQNPVQENQAQDLMHTLRCLVCQGQSIADSNAAMAADMRAIVRHDIEKGWSPEEVRRWFIDRYGDWVSYKPTWSKRSWPLWILPLVVLSAGLFFIIRLFRKEDKE</t>
  </si>
  <si>
    <t>Q5NLJ3</t>
  </si>
  <si>
    <t>MDIRQLRHFLAVAENLHFGKAAEQLGITQPPLSQSIMALEKELGIALFIRNKRHVALTPFGEAWRDYVEAALKEVDALPQIAERLKEGSKGHLDLSFVSTADFNILPILVRRYRALYPDVELSLSEATSDLQISDLTKGLRHAGIIIPPRSSELPSSLSYKKLVSEPLIAAVPALWIKEQRLSLVNRKLSPDSVRQAPLIIFPRHFAPAFYDIVMDYYQACGGYPNIAQQAIQMQTIISLVAASMGIAIVPRSLRHMARRDVRYIELQKPAALLETGIAWRKDDQTPTLTRFLDVTHEMLDAIS</t>
  </si>
  <si>
    <t>Q5NP76</t>
  </si>
  <si>
    <t>MSVTVLFIDQQQKKITCQAEKGDKLLDVIHKAGLPIEGTCEGALTCATCHVVIEADNFRQLEAASDIEEDMLDLAFDVEPTSRLACQVYLPDCQHFTVYFPQDF</t>
  </si>
  <si>
    <t>Q5NLF7</t>
  </si>
  <si>
    <t>MSDLNSPFMRMLITRIRAEDSFGAWENKQDAALLSEYIVTKEERRAIPIIGDPDPEIIDRIDYFYQAVALAIEEKSGQMAVPILKLNHEGFGRLFVIVGRLVVLAKSMRDVHRFGFEDMAALNQEGCRAVDNAIKIIKQFPDAAAA</t>
  </si>
  <si>
    <t>Q5NQ13</t>
  </si>
  <si>
    <t>MMNSYSDSPLSGNHRYRDSHRTDFYKKLTAAANLLLYVWLIVSFLELPVYDFNVIRRWVAQTIVALPMIFLAISTYGYACSFVDKLFSEERFPKAGLYFQIAAYFYMIIFAAIAVFSILKIAFHSGIS</t>
  </si>
  <si>
    <t>H2VFN2</t>
  </si>
  <si>
    <t>MSSQPFSALPFLPISTGLIENLWMEDAGYGDLTTRSLGIQDHPAHITFTARDEQIASSVEEAAALLKQLGASIDYAIPSGSRALSGTLLLEAKASAGQLHLGWKSAQSLMEWSAGIATMTHKMVTLAKKISPMAVVGCTRKAPPLTRPLAVKAVLAGGGVMHRINLSETLLVFAEHLTFMNFDIGKAIGRLKQTAPERKITVEVETIEQALTVAQFSPDILQLEKFTPQQLHHLHERLKFFDHIPSLAAAGGINPENIADYIEAGADIIVTSAPYYAKPCDVQVKLEAA</t>
  </si>
  <si>
    <t>Q5NQW7</t>
  </si>
  <si>
    <t>MPKKYQFLLYPLLLNSVLLSELKADKPLVSPKLIELLKQQTPEALKNGIEIRPGGDEMQKGLLEGNDLLIDKAASELEGNNPIRIFADIDKLRVKGDYQNANKLLDICGKTFFQKPDDPNPLPPVSGVGMTCQQILAGNYFLDGNLKDWGKILHFVRNVYYPPIRKISGLEQFSLTDIEMGRLSVSPDSIPPFTITGIDHQQSIPLQYNVQIKEDHRRFAENVPSAMVSLNGKEVPFFLETGAAIGKLPKAWSHSPHVHIIGHLDRSTNAASEFFSGDLGIVDELKIGKAVLKNVPFLFTDVSQSYLGLMILQKLGKIKIDKQQMTFGKDINCNCQQDIHLGSALGGDFQTLKYPITWQGKTSLVAIDLTEDNSDFTLWTFKPDFTKEEQETTFQFPTKENNKTVLSQGRVVKSDLSIDGINYGARKELIIKDTIRNPATVMGLFILNKVTLYLDFINHKACLKSIQ</t>
  </si>
  <si>
    <t>Q5NLT9</t>
  </si>
  <si>
    <t>MPRIRHQNFECNAGCPVEGTLNLIDGKWKGVILYHLFEKTLRFNELRRRFPDITQRMLTKQLRELEKNELIIRKVYPVIPPKVEYSLSERGRSLEPVIMALKNWGDTYLVDKLE</t>
  </si>
  <si>
    <t>Q5NQK0</t>
  </si>
  <si>
    <t>MSLDIDSNIDLKEKQTDFLLSNHELLAVLHEKADQAESWHNSLLAEDQANAIDFYEARPFGDEEDGRSQVVSPDVAEVVDYMTISLLRTIVSGDRVIEFEPIAAEQAQDADDATEAVSYAFMHGQDGYKILHDWIQSGLIEKIGIIKTAVLSERRATIRHITVDDDALAALLMEAEDNPDIQITLNNDDGSGQYEVTVTRYQLQKRYVDMPIPSEEYRVSARTRHEDDADYQAHVSYKTLSDLISMGFDRDIVESLPSDKSFPNSDGRSDARWRDESFLSGSSDQANREVLLYEEYVRIDRDGDGIAELLQIFRVKDVLLSIEEVDEAPFVVWTPFPRAHRMIGNSLAEKVMDIQRVKSVLMRQALDGVYQTNAPRMAVNVDGLTEDTFDDLLTIRPGAIVRYRGGIPPTPLNAGFDIQKSLGMIEYMQSAQESRTGITRLNQGLDADSLNKTATGQALLQAQGQQMEEYVARNFAQSLGRLFQKKLWLMIASGDPMAIKVEGLYKTVDPALWPPDMRVRVTVGLGSGRKDQRLAYRQQLLSIQQQALAVGLTGSKQIYNNIAAMIRDCGLGNPTDYLIDPDIRLAGNQAENPVNNNSAAAQNSSGSVGNNPDYTELKARQDINLQGQKMAADQERSMAEFALKKQETEAKLAMQQEEHKQRLALVREKAEEEAILARQRSDFEASLAKETADRNYQIALKLAEAGKNIPADKKGDRVPQNKAGGALDK</t>
  </si>
  <si>
    <t>Q5NQA4</t>
  </si>
  <si>
    <t>MIFQEAYKLPDMVRNKISILWQDINAFIRNHGHIRPVIAILSLALTGGMVSMMFFSSKIEKPDPEIIFVQNINGARSDAEIQSKNLEDQKKLEARQEESRKRWREFGHVLGYSTQN</t>
  </si>
  <si>
    <t>Q5NPU2</t>
  </si>
  <si>
    <t>MGEKTTPLSVGLYSLRDNDVASSDDVEVSDSHSNKNELSDNDDQLQSADNVVANASIGLAATLTATPVLASAVQATITGQNRVDSENASLPQPVKSVKVPSSSLASDGSAYLTSVSNTELSATTSVGLKPKATLTDDESKLALTNFSSELMSTGVKDSAGITPTTEDKPALALKADASASVLANLTSVLTGKANDSSKNQSSDRDNQPVSAAGNVMMSGKLDALALSRSDVSNTPITTELKDQAPSVIEAVDQQQPSMMASDSVTPAATIKTTAPSSIPSSNTVQNMMAVSASLTKGNDSHTNKVDSTQTVELSSKLAEGNLQTLNQTIDRSADFSNQSDNANSIFAGDNTQNTAYTPVSRRQFTEIYQPNNSTSSVLTDQVNETQPRLKKDVEIENLHSEDNVTGSEKNNFSNVMALAANIVSSNNAVNQDSNTITLGNVMPSQDQVSINNQLDLAHQGLWLDQLTRDIATASGSNSNLTFNLHPDHLGMLHVSIQSAGDGVAVHMTASSEAAQSIIAGARHDLMNEAHAQGVHITDARIDLNSQTMSQQSGQNGQPSHQQMADQQRSAVTAPITNNTRNEQPDDDLAEEQKNRARYA</t>
  </si>
  <si>
    <t>Q5NLF4</t>
  </si>
  <si>
    <t>MLHLTDSASDAIRKSITGTEDASVYAIRIMVETGGCAGLIYRMALARKAEVDDIIVEEKGVKIFVEAESAPLLEGTKIDFVTDLEESGFTFDNPNAGSKCSCGKSFH</t>
  </si>
  <si>
    <t>Q5NQD3</t>
  </si>
  <si>
    <t>MSALGHLFRKKWAKLVLPVAAITFPAHQAIAAALPLGVTLASNVAIAKSQPIANTSFDHNNNTVANHARQALAKSSDYSEESENLSADELEQQSEGAQTMCMAKVVYHEAANQPREGQIAIAQLILNRAEAGGRFPQTVCGVTNQPGQFFDTTRYTPPRQDRRWQKAIEVAHEVLTGSSEDLTKGALFYHANSQAPNHFFKTRTRVNALGSHVFYR</t>
  </si>
  <si>
    <t>Q5NQJ0</t>
  </si>
  <si>
    <t>MVSQRLLFGAYEPDQPPYMSGSLRHLSNAYATTNGYRPVGGFKPFAAALPDIFMGAAAFLGSDGSTLLVAGTKDSLYRYVSGNWEALVTALPAYGRWHFTQFGDRIIAVNGSATRKIDILTGKADSIADAPTAEMVTTIRDFVVYGRASAQKNLIQWSGFNNENSNVIGTNQAGYQPMLTGGDIMGIMGGEYGVIIQRSRIVRMSYTGDSYIWQFDEISANIGAIASGSIAQAGHQVFFLSDRGFMMTDGVSVTPIGNERVDRCFFESWPRDSLDQMTAAIDPRQHMVAWLMPGNPSMVLIYNWAIDRWSRLDIDAIGMFSGFTANTTLEALNTLYPDGLDSMPYSLDDPRFSGGDPLFIFVGKSNNFGILDGENLPACFQTGFFSADGGNHSRIRSARLLGDLIEKASLTIEGSHRLGDPSSGRVVRDITLSGRIPLRVNNRYCALRLDIEGGAAWSFIQGFDWDIVAGEGR</t>
  </si>
  <si>
    <t>Q5NNT5</t>
  </si>
  <si>
    <t>MLLSKNRTDQEKTIIGHPPGLFLLFFTEMWERFSFYGMRALLIFYLTKHFLFSDSKSYSIYAAYASLVYIMPVIGGFIADKLLGGRKAVLYGAVLITIGHFLMGFEGNGGNQSLAVNCFYIALAFIIVGTGFLKGNISAIVGSLYDKNDLRRDPAFTIFYMGINLGGALGPLICGYVGEKYGWRYGFGMAGVGMAIGLLIFVFCRPLLKGRGESACPEKLAQKVFGLSKEIWIYILSVTAIVFSGILLNYYQIVGQLLGIIGIFLVIYIFYSAIRLPSIARDRLFAAMILMIGSVLFWSLFEQAGSSLNMFTDRYTDRHIAGVDIATSMFQSLNSIYIILLAPVMAGLWTWLNKRNLEPSTFFKFGMGLVGLGLGFLVLVAGAKMNAHQLTPVLFIFLIYLFHTLGELCLSPVGLAAITRLSPVHMAGLMVGTWFFSTAFGEYGAGMIAKMTSNGSGDGFHNILNVYSSIGWLSVVFGGGIFVLTPVLKKLLHENEA</t>
  </si>
  <si>
    <t>Q5NQ12</t>
  </si>
  <si>
    <t>MARSTASSSSSRKTASPDFQRTATLLHRLTALAIAFIGFPLFTLWLLAVSTSPENYALFWHYIIHSPDKNSFAFSVNIISRIIGVMLTWCFFYHVMSVIRLNTLKRLQRPSLYKNYFFYSATNMVALILTLLVWGIIFLGA</t>
  </si>
  <si>
    <t>Q5NRE6</t>
  </si>
  <si>
    <t>MQALPTKLDTAQALSLATEIKADLEQNRWVHLNGKSVEMVGQACLQILLAARLTAEKAKLPFLIEDPSEALRYGARLLGIESLLFVPLT</t>
  </si>
  <si>
    <t>Q5NR38</t>
  </si>
  <si>
    <t>MIRRFWLFISCLMISFTLIQSAAFAQEILQDAESDALLKKALAPLVAATGLRDVKILIVNDSEINAFVAGGQMVFINSGTIMAADNINQIQGVVAHELGHVTAGHVINSSGIKEAGRISVAAMILQAVLVPLSAIVPAAGAIGTMLGGIGSQVAVQHYLAFTRTQEASADAAAVKFLKRADISGRGLLEFFGKIRKMEYRSMPADSDGSFASDHPMTADREMMLRGDLENLPSWNRPIDPQLQQSFLRVRAKLTGYLADPNEVLKEYPDDAHNIPDLYARAYAFHRLSYFKQSMDEVEKLLKLIPKDPYFLELKGQILLESGHPDDALEPYREATEISQSPLIAASFGHALMATEDSSHYAEAKKVLTVAVDREEDNPLAWFVLGSIYDREGDVAHMNLATAERYSLSGQTTLAMDAADMALKGLDPNSAEWRRANDIATTARQALASKKKK</t>
  </si>
  <si>
    <t>Q5NL72</t>
  </si>
  <si>
    <t>MKNKNWFEDSHPARLLATQWEQYLQFSLRRSPHSIRAYMATVHRFISFLGNHRGDLIDKNTLQKTDIAEIRAFLAYRRQSGLANSSVAREISGIRAFLRFIGLDPIPAIKGARVKKGIPRPLSPEDAVALAKEASEEASEQWIEARDLALLLLLYGSGLRISEALNLTCEILPLQTTLRVVGKRSKIRIVPLLEKVKRAMETYVRLCPYAFSGSQPFFRGAKGGVLSADVLRRTVRKARYHLGLDNKATPHALRHSFASHLLGRGADLRSLQELLGHASLSSTQIYTAVDAARLLDVYRAAHPRADK</t>
  </si>
  <si>
    <t>Q5NL84</t>
  </si>
  <si>
    <t>MLREWQLNNRVQDKLLILRPEPGATATAKRAEKVGWQVIKTPLATAISIPWSINESLSFDAVMVTSAQAIYHGGSELDKLKDYPLYVVGKATEAAARQAGFQHIVTAEGNGASVLCCLERDKRMRILRLCGEIYKDYEYKNFSRKENTQFFIKILYRMQNIASLPIEACQALVENAIVLLHSSRFAEQFRLLLAKTDINPDRVQIAVISPAVAEQIGKEWRAMAIAEYPDDTSLLKAAASLK</t>
  </si>
  <si>
    <t>Q8GF63</t>
  </si>
  <si>
    <t>MNFRALCLNTIGLSSLLSGMGTAFLSSSAWAENATSQSRNNALLFSSKASDLKKEETVPATTKQEDLIVTASRNNRMYVSSGGDLGALGNKKGLDVPFNIRSYNSSLILNQQAQTLGEVLLNDPTVRTTTGYGNYAQLFQIRGFTLYGDDVAIDGLYGVTPRQLVSPQLYDSVQVLNGASAFLNGAAPGGSAIGGNINLVPKRATSTDITRVTGDYTSNGQGGGAVDISRRFGQDRAYGFRFNAAGMNGRTAIKGERRDDIAIAGAFDWHNEDTRIDMNMNYQKQQVFGGRSSIIVSSLGTDMPVPKTTSPSKNWGQKWAYTDLSYLFGTLNIEHDFGDHITLYGKFGAQSGQEIGNYATTTLKNSYTGDGSVGAMATAYNVLNKSTQAGVRAHFKTGFIKHEINAGGSAIWEESYAAYAMSLVGQAGNIYNPIQFTPNETYASGNMKNPGRVSMNKLYSLFFSDTMNFWDDRISLTGGFRYQNILSNSYAYGTGKLQSQYESGVISPVVGLVVHPIKHFAVYFNRIQGLSAGTTVGASYVNAGQTFAPYQSTQYEVGAKYDIGRFSASVSFYQTAMPYGMVESYGNTGLLIYTQDGKQRNRGMELTFNGKIWRGLRFNGGLTLIDAKQIRSSGGSYDGKTVIGVPDYTINGNLEYDIPFVKGLTFVGRVVSTGKQQFNNANTAHLPAWSRFDLGARYTFLVRNKPLTARIEIDNVGNQRYWDSVYQSNLIMGVPQTFKFSITADL</t>
  </si>
  <si>
    <t>Q5NRC0</t>
  </si>
  <si>
    <t>MNEILSKNDMSFCIPQAFYGLRVAVLIPCYNEEVTIKKVICDFLDHLPEATIYVYDNNSTDRTAELAYEAGAEVYNESSQGKGCVIRRMFADIEADLYVLVDGDATYDASASPQMLNIAIEQNLDMVTGLRVTDRQDAYRSGHVLGNKIFTSLVRYMFGRGSKDIFSGYRVFSRRFVKSFPALSSGFEIETEFTVHALTLLMPIGDIETAYVERPEGSLSKLNTYRDGLRILNVIFTLLRKERPLFFFGILGTFFCLSGIFLGIPVIMEFLRTGCVLRLPTAVLATGFITLAALSFCCGQIIDNIAVARFETRRLNYLAYPSIRKMNDR</t>
  </si>
  <si>
    <t>Q5NNH4</t>
  </si>
  <si>
    <t>MEKQTDHSSRKTSSSSPSFVKMAIDYAPLVIFFLAYKMTGFFIGTIAFMVSMIVAIGVSRYKLGRVSPTLWLSFVLIMFFGGLTLWFHDQRFIQLKPTIIYSFFAVMLLGGRLLNKPMLKYIMEDAFDGVTEKGWLILSFNWGCFFLVMALLNEYLRTHFSFDVWLTLKIWGAMILSAVFGFANMPVLIKNGLNTGNGKN</t>
  </si>
  <si>
    <t>Q5NRJ4</t>
  </si>
  <si>
    <t>MTEPRLATHILVKALLRQMDTAGQSMMVLKKGEAEAGSLILVITEQGRPLYLLERAFLPEGRYGWGRAAIAEDADESEFTRYIDKRKRFDPDLWIIELEGRQSESLALSLLA</t>
  </si>
  <si>
    <t>Q5NRF0</t>
  </si>
  <si>
    <t>MAETTMKININNFKRIDVMQGEKQVSSEDDVVFSTVLGSCIAACLYDPIAKIGGMNHFLLAEPSGSDHDPNSLKRYGVYAMEVLINAMLAKGAHRNRLRARLYGGATMRSGFGDIGIKNAEFARRFLQDEHILLNAEDIGGTTARRVDFCPALGLARCRHVENQRPVERLEVVPDKAGDVTFF</t>
  </si>
  <si>
    <t>Q5NQJ1</t>
  </si>
  <si>
    <t>MALFIDAQNLDSLTRYDGLLKAIALWLERDDLADEIPYFVQLAEARFRRLLTNPELETEITVAAGCPVTLPDDFEALRLLYPAGGRRDRAFLQLSPDVFQQGKHQNKSVFTLMAGQLWISPLPETETAFSLVYRAALPSLSLNRQSNWLLASHPDIYLFGSLLQAEFFGWNDSRLPVIKSALDEALGELNKAGLRKRYAESTLVAPSPVVEAVKGTYRW</t>
  </si>
  <si>
    <t>Q5NM91</t>
  </si>
  <si>
    <t>MGTSLAERDRKSTSERFHGRVSGQDRLCEHPGCTKLGEFKAPRQAGETPPEGGDSRWHWFCLEHVRAFNNSYNYFEGMSEEEIYHEQRPYSGWETESRAFATNGSTPPPRWADFKDPLDAVAARFKRSGDKVFFHRQSGKRVSPSDEKALKTLGLEAGADRGKLRKRYAELLRRYHPDRNGGNRSYEKALQDVIAAYTHLKSSAVFA</t>
  </si>
  <si>
    <t>Q5NP44</t>
  </si>
  <si>
    <t>MTDSLFSEDQIPPALHVTHAGIWMAFPNGNIQSLDRQTAVNLLQKTPLILLNAPMVASRLKIEETSGLDLLELFAFVHPARFAVPTASGLARYLALDVPEDDVSAARILHQITNHLLKTLSDPKWQERGGVWDSAAALARRQWNWSLFIEAYLEKPRHPEAWLFSRLPEWEDTPPRSPIRPVVLSPEEADESLGKTLGEQAESRPEQRRYARHVSQIFSPRGKEDEPHLLLAQAGTGIGKTLGYLAPAAEWAEKAEGTVWISTYTKALQRQLGREAERIFPDFQQYREKVAIRKGRENYLCLLNLEEALQGNYRYRTNILVQLVARWAAYSRDGDMVGGDLPGWLISLFRRNGALSLTDRRGECIYSACPHFRRCFIERAIRATKNARIVIANHALVMLLATGDKSEDSHLNRLIFDEGHHVFESADSTFAAAFTARESCELRRWLTGSGSRRRRKGLSEIAGYDEKIADAVEELKEAARFLPSDSWLKNLSEDKPQNGIERLFLAIHHMVKSRADKSEQGYSLEIEIIDVDQAVADAAKESQTALHALREPLLLIGKRLEQLLVESPDWLNNAVRGKIEGLMNALGRREMILSSWLNLIERLTGVAEANFIDWLAIDRIDGREYDIGIHRHWIDPTHPLAEDVFKSAHGLLITSATLGVGRVPPSDLEAEKAEDSLLWDMAEQRSGAKHLDIPLLHFEAKSPFHYRDAAEIFIVTDIQKNNLASLSNGYVRLLEAAKGGALGLFSSIHRLRRVHAMIVDHLARQGLPLYAQHVDPMDTGTLVDIFRDDPHASLLGTDALRDGIDVPGQSLRLVIMEGLPWPRPTVAHAARRRAWGGRAYDDQIIRAKLAQGFGRLIRSQHDKGAFVLLSSAVPSRLLNAFPEGVPIHRLPLDEVTAMITEKCRLE</t>
  </si>
  <si>
    <t>Q5NMQ4</t>
  </si>
  <si>
    <t>MSSRSTIMDTNSFRDEHAAALDEATRSLTERRKDLLGASYRLFYRRPVHLVRGKGAYLWDANGDKYLDVYNNVASIGHCHPAVIEAVYEQMSRLNTHTRYLHETILDYSEAILATMPEEINRAMYMCTGSEANDLAMRIACEWSGGTGIIVTQESYHGTSFLTSGASPALGSGQNLSTNTRLVPAPDHYRLAGQDAGAWFAAEMQKQIDDMAAHGIKFAGFMADSIFSSDGVLPGEAGFLKEAIDVVHKNGGIFIADEVQPGFVRTGESFWGFGRHGLIPDVVTTGKPMGNGIPVSGLFARKEVMEAFSNHVPYFNTFGGNPVSMAAASAVLNVIKEENLQTHTQKVGAELLGELKKLQDKHESVGDVRGAGLFIGFELVKDRNSKEPDKELALDLIETLRDEHVLTSVAGPYGNVLKLRPPLAFQSGDIDWLTGALDRSLTKLGR</t>
  </si>
  <si>
    <t>P0DJA6</t>
  </si>
  <si>
    <t>MIDYRDRHILSLLQANAEMPLSEIAERVALSVSACSRRVARLREEGYIKGTIALLDRKKINLPTTIFLLVKTGLHTGNYLEQFHAAVSAIPEIVEVHRLTGNFDYILKLALPNVEYYDVIYKQILKHVAFYDMSAYISMETVKISPALPTNYI</t>
  </si>
  <si>
    <t>Q5NN00</t>
  </si>
  <si>
    <t>MMGSSPPKGRPISAFFSFPWCRRHILTTGLSVVALSVTADIASNASSSPLSSADVLHFMKLSLCLTDRKTLDPVLGKALFSKLTDNNPKRRTQLDQLLALFNPQTWDNANHFVKEAVKENPDAPPLIRDILHGWYRGIVDNKVVVYRSAMMFSLTRNILYPKTYANGDLFYWTTRPPEVPLPKAQPAMQPDVPETLGQ</t>
  </si>
  <si>
    <t>Q5NQR1</t>
  </si>
  <si>
    <t>MIVHLEHIDPAKNMYRYYQLYLSPSLFNDWIIKKDWGRIGQKCRHNFREALSFSSLSEAQSALEKYIQAKTQHGYKIIETIA</t>
  </si>
  <si>
    <t>Q5NMX0</t>
  </si>
  <si>
    <t>MSGWLKDRVFRTVLKNAGYLGSTKLIGALIGLGALIGAGRMLTAVEFGTLMLIHTYALGVGALTKFQSWQMILKFGARPYEQGNRSIVAKAIRFAVGLDMASGVFGMVVGMTILCFAASYVGIGQQYTPIALLYCTLIPTMSSATPTGVLRLVGRFDLLAKQQIITPLLRGVGALLSWIFGLGFVSFVATWYLADIAGDLVLWVMTIKELRERDMQSALRPSLREAPASLPGVWNFVWLTNLNTTLDACWSPVGNLIVGGMLGAAAAGRYKIATTLLDSAIKPANFLEKGFYPEIMRLDPKSRHPWYLALRTGLLSGAIGLCVMLVILIGGKPLISLFGHKYAEASTLMAIMSPALVISMACFPLESLLYMAGQAKAVLVAQIVSVITYITALVCLTHTFGLHGAGISYIFGVFLLNILVMIPALIGYTRRHLLESETVTNSEV</t>
  </si>
  <si>
    <t>H2VFR6</t>
  </si>
  <si>
    <t>MANKDKSAASFSLKSIQASHLTVLLITLLALCLRMTAIFPIGYYHPDEIFQYLEQAHRLAFGYSVIPWEYRYGMRGGLVPVLLAAAMKMGDIMNTQSFLYWVLPHAITALLSLGVIWSAYKLGRLHSFFTGCLAMFVAATWYEIVLFAAHPLSESLSFAAFMPAAYYLIAEEKKKSSLILSGFLMGLSALLRFQYIPSILFITLFTLRINVRQWGYFILGGLGAVFISSLSDIFIGEYPLLWLFKNIQQNLIFHRAEDYGTAPIYSYFFDIWTNWKWFSLILPIPILVAAYRYPALFGTALVNLIFHMLVSHKEYRFIFLSSGIFIILAAIGSALLIEKATINFTPLHKKLAQIAAFTAWGACSFLCSTGNISHWYQYRGVLQAEMKARSLSNLCGLTLYQIDYWESGGYSLLHRPIPIYSLLPSNMYSTRYPDPIALSPSLFSASNAIISAASSGKNLPKEYRQVSCYPQKNGEKTEDICLFFRPSSCFKKETADNFEINKVLKNIDQ</t>
  </si>
  <si>
    <t>Q5NLX6</t>
  </si>
  <si>
    <t>MPRSIFSLPVMAAMLLLSSPLIAADVPDAAASSVMSVQQFLNKAKHLKEKGPFALLSPDFDLLSHVGEAADDAWKAQLKHSPKPACPPSTDISIKDKDFMAFMHAIPKEDRDHISVNEAYIQGMNKRYPCNESSSHS</t>
  </si>
  <si>
    <t>Q5NQK3</t>
  </si>
  <si>
    <t>MKQSLCQQNIEQKLDQWAVENHLIQQGLHQFGYPLYQAVERGVSSLARVIVGQQLHTKVADGIWQKLVCSIGDITADRLLSVDEAILRQCGLSPSKIAYLKDLAMRSVSGLDLFALPEGDDDAVDLLMSVHGIGRWTAENYLIFAEGRLDIWPAADLGIRIATGYLYQLSYRPDMKETRGLGDIFRPYRSIMALFLWHQYRNKNFC</t>
  </si>
  <si>
    <t>Q5NL34</t>
  </si>
  <si>
    <t>MNQHGRSAEPGVASEGIAPYGDAHRGIAAKRKKTTTARISQMRVDGEKIAVLTAYDATFAAAADAAGVDCIMVGDSLGMVCQGRTTTVGVSLEDMLYHTRCVSQGIARADGSALIIADLPFGSYQQSNEQAIASAVQLMQAGAHMVKLEGGDWWTVDIVEFLVQRGIPVCAHLRLTPQTVSALGGYRVQGRSEEAAEKLRVDAGALDNAGASMMVLEMIPTELATSITSEMKSCATIGIGAGSGTAGQVLVMHDMLGINLGRMAKFVRNFMRDAEDVPTAFAAYVAAVKDGSFPDDKLHGFL</t>
  </si>
  <si>
    <t>Q5NL12</t>
  </si>
  <si>
    <t>MLDYTALVAVHAVIQEGSFEAAARFLGITPSAISQRVRGYEERLGALLIIRGQPCMPTDIGRALCAHVEKVQLLEAEIAELSGSKEALPVHLKIAVNADSLATWFPDAVADFIKQEKVFLNLFVEDETVTADKLRSGEAMAAITAQTAPITGCRTIHLGKMVYIACATPSFIKSYFPEGFTKQAFTQAPCICFEKHDGLQSQWLKQNYAMPLSPKIHYIPSTQGFLNFLLAGAGWGMQPLPLVKVDIEEGRLIELQPKRAVEVDLYWVVPRLKSDLFEKLTHYLKVFWSNKENPTRDKLLKI</t>
  </si>
  <si>
    <t>Q5NPS3</t>
  </si>
  <si>
    <t>MDRKDIGYQGHRGRLRDRLLTGGADALLDHEVIEYLLALAIPRKDTKPLARALLAEFGDIETLLTADPGMIARVKGAGPTVVSALKIAQVAALRLLKTKIKKAPILSGWQALIDYLHADMAFRLTERCRLLHLDNHNRLIRDEILSEGSVDQAPVYVREVIRRAIELCSVGLILVHNHPSGDASPSEADIQLTRSIVAAARPLKIYLHDHVIISSSGACSLRGLGLL</t>
  </si>
  <si>
    <t>Q5NQW5</t>
  </si>
  <si>
    <t>MPKKYRFLLYSFLLNSALLPELKAEEPLVSPKLIELLKQKTPEDLKNGIELRSGGNEMRKGLSEGDDLLIDKVAKDLSNSHLVQKYAEINKLRIKGDYQNANKLLDICDKTFFQKPDAPNPLPPISGVGIICKQTLVGNYFLDGNLKDWGKSLNFVRNVYYPPIRKISGLEEFSLTDAEMGRLSVSPNSIPPFKVTGTDHQQRIQLQFDVAIDEEHRRSATNYVPHITASLNGKNIPFFLETSAAIGKLPEEWRHSPHVHIVGHLDRAKNGASEFFSGDIGIVDEIKIGKAVLKNVPFLLTNVNQAYLGLMILQKLGKIKINKQQMTFGKNINCNCQQDIHLGSALGGDFQSVQYPITWQGYTRLVVVDFTQDDTVYNLTTYKSEFTPQEKEQSFEERPDPNNKELKFSVYFNKGNLFVDNMDYGQKKEIVIEDSRSRLATIIGLSILEKADLYLDFINHKACLKPNNSDATPIPQ</t>
  </si>
  <si>
    <t>Q5NQG2</t>
  </si>
  <si>
    <t>MNAKAILLGSIRFLICLFMLWLGGFWLFYSFHAHPTNKQVTDGIVVLTGGAGRIDRGLMMLERHQAKKMLVSGVNRQVKAEELAALYDIPSHLIECCVDLGTQAVDTSSNAQETAEWITLNHYHSVRLITTDWHMARARFELSLMIGKDIKVVEDAIPSHAGWRVWIIEYCKYLWRRSSVAIGFNSIPYPSAPASIWRYFHQK</t>
  </si>
  <si>
    <t>Q5NLF5</t>
  </si>
  <si>
    <t>MSIYDQLMSQRGSICDQFESHVLASIIAISLEEAEKDKAPLSEKLGHSGAMVTEIIADYFPHATEIFQPYSDEKASKCAEDENYLRDLLCRNTSQDSRFEYILAGMIARRSMAPHHLWQDLGLRNRRELGWLMERYFEPLAQKNTKDMKWKKFLFRLICRDDHYGLCPSPICEECDDMEHCFGDEKGESLLAHSL</t>
  </si>
  <si>
    <t>Q5NQS3</t>
  </si>
  <si>
    <t>MSLSFPFLRPPPFPKANISLTDFVRPISRPEKILTDNDIQNLIEKLLQRRVGGNFWAAPLPKNPQKQSVLLIEDLTDEAFFLAIAKQGDLVILPDHQDYAELAESFKKQGCVIYSGLFDPWSLLDQATEIIASGKTALTIDIGLIARLGHIPLSFSPTARKFFSDIFTSPDVIILALVRQQLTSFQYNDIFTGQPISLDQAITQLSEWRSLIDSNRAIKAACGIAWWKKEAIRRFLWSGEKKRLPMPQKTETALSFLKQKQEAIALWPSREPKGLRKAIAQKEAQLYEVEDGFIRSVGLGSGLHPPLSIVVDKQGIYYDPNQPSDIETLFNETVFSQELLERAQKLIARIQSAHISKYMGTGADKALNFPKNKRIILVTGQVEDDRSVRLGGGAVKGNLDLLKRARENEADSYIIFKPHPDVEAGHRKGFVPQESAEKYADIIIRDYPITRLFDQVDAVHVWTSLAGFEALLRHREVICHGTPFYAGWGLTRDLGAIPARRKRKLDITELAAVTLILYPRYLDPVTGMPCSPEVLIERLIQSPKAKMTPVTWIRHFQGKICAAFRQVMINNPLSGKS</t>
  </si>
  <si>
    <t>Q5NLU5</t>
  </si>
  <si>
    <t>MPAIMTEATRKKSPFHKKRKRYAAFFRIIKQVASGVINNGFPHAGNFAYMALLTLFPFMILTIIVASTIGRGAAGFAAVRSFLSALPPNVSSQLSGPIFQVLSTKSGSLIWWSALVSLWSVSGFIASIRELLYRTYHMEPPTEFIRYRLGAMAINIGAVLMMFIILSIQVLIATLQNVFSQRFGWVMEYAKAALPHISLSDNHSLIDQLNLIGLTSDRIHAFFEHITILSIISRVISGGLLFGALYVLFYSITPPQYRKARYYKWPGAFLTAFWWQMVSMILPIALNNMLDYNRSYGGLAGSVIVLIYFWIIGLGLVVGIHLNATLAFDRVASVAPKSSQ</t>
  </si>
  <si>
    <t>Q5NN81</t>
  </si>
  <si>
    <t>MNLIQKLLYFLGWKTKKHTETEPATHHPIIPHDVNCYSSDFPPALMQNFTLLEEAWEKGLLTEDEFLLAEDKAVRLYQDITKTSEYFYETYRLAIQRVGNLPVEE</t>
  </si>
  <si>
    <t>Q5NN90</t>
  </si>
  <si>
    <t>MMPDDQKNGQANFSDVEGMTRQNRNQAMGAISVSVAMAILDTAIVNTALPSIAKDLGVGHSDSVWIITAYQMSMVAAMLPFAAYGDLKGHRKVFLTGLGVFILASLACGISPSFLGLVAARFVQGIGAAAIMSANTALVRQIYPARILGRGLGLNALVMAFSFAAGPPMASIILSFTSWHWLFLINVPICILAFFLSWQKLPKEDKGKSQKFDVVPAVICASLFALWVHGLGQLAHGSMTSLPIIEEAVALILGIFLVRWQSSHERPLLAVDLFRISFFSLSAITAFLAFIVQGMIFVAMPFLLQGKLGFDVIMTGFLIAPWPLMGAFLAPIAGRLSDRYPAGILGGIGLAILGLGIGVISVLPPHTKPIIAVIMMALCGGGFGFFLSPNQRALMSSAPTTRSGAASGVLGISRILGQTTGATLVAFCLYLSSDHGAEIALRIGIFIAFAACMVSLSRLLKKPILRKNRS</t>
  </si>
  <si>
    <t>Q5NQB2</t>
  </si>
  <si>
    <t>MIIQDDKKKIFSAVNTSEKWLIDHNTDQKTPLATGHFSQLEWDVIYLGLREAKLKHRKTYKKATRKPNGLRRFWHWMTGIEPPKNLADEKLEALRSFAFAHARKEDHRHLERQLNHHGYNAQQIKTIASLTAEKRLSRHHGYK</t>
  </si>
  <si>
    <t>H2VFP9</t>
  </si>
  <si>
    <t>MPAKSDKHLIINDTTLRDGEQAPGVAFTLSEKLHIAKALDKAGVDEIEAGIPAMGASEIEAIRQIVQQSQTARVIPWCRMKISDVDKALETGAKTVHLSISSSPFQMAAKFPDLSAADILGLCQKVISYAKDRGLEVSVGAEDASRAEISFLTDLLGVIEEAGAFRIRFADTLGILDPFATYEIISQLHQISPLDIEFHGHDDLGLATANSLAAIKAGAKGASVTVLGLGERAGNASLEQVVIAASHIAGKETRIRPEKLYNLAQYVAQAAGRTIPPDKAIVGEAVFQHESGIHVAGLLRNPASYEALNPEKLGRQREIVLGKHSGRAAIRHALSLLGIKAQEDMIQNLLAAVKMQASHQKRAIGLSEIALIHQNFTHTQPNAGLR</t>
  </si>
  <si>
    <t>Q5NPS1</t>
  </si>
  <si>
    <t>MRQKTGVIEKSLLFASLLMVGGCISVKAPDKPIEINLNVNVRQEVVVHLQKDAGDFIQNNPELFPQ</t>
  </si>
  <si>
    <t>Q5NLX1</t>
  </si>
  <si>
    <t>MSESGRNSRKSRYFLAFCLWLGCFDLNIGKAGAAVIETTDTGISSYRTLLNARKQAGLLKEEAVLAQKESQNFLLKALPFAADIQRLQKQIDKEKTVLSRIEAQRQEQQSELARQRTPLTKLAAALERMARYPFLMIFIQPDNIADIVHLREIIAASRPVIQQKSTSVVKRIAAINSLYQQQEQVIDRIKKDQNSLEEKRQYFLSLAHNGQAQAETWLSQAMYQEDAAIAAEQALKESDGKKRKTLPPKNFCPFPLAAWHIPVNGWISPNSDAEALYLVVEKNTEIYAPQSGIVLYAGDFRSYKQVVIIRHKDGYISLLTGLDKSAVKTNQPVEERQLIGYTAGHPSEIGFQIRHHDETVTLWPDIKEAIRQNNRPTCNFLGEPAQENNIKEKTP</t>
  </si>
  <si>
    <t>Q5NPQ5</t>
  </si>
  <si>
    <t>MNVLFVSQCDNNALKETRRILDQFAERKGSRSWQTPITQIGLATVQKLLRKTARRNTSVACHWLHGGGQCDLLWIVGDASRFNNEGAVPTNSTTRNILRQQDENDWITAEDIQMLAQMAALLHDLGKASKAFQRRLRSREKSRNLYRHEWVSLRLFQAFVGGDTDEVWLTRLLEGNYSIKDWVAKKRYKKDGVDALNGEDCYPFKSLPPLAAAIGWLIVSHHRIPLLPVYIDKKDRREQAYLGKKTQSVRLGILKDPLDKITSLWNEITENGASSSKVKDYWDIDKKEKFPVLLPEWQKQASRIAKRLLALNKKKDIQKNGLDNPYLMHLARLSLMLADHYYSSLPPESKDRISAAKELSSSGDDFLYANTDSQGERKQGLSEHLLGVARDAGIIAHALPNFSEYLPRLAKHKGLKKRSQNPRFSWQDKAADMAIALREKTERQGAFCVCMASTGTGKTLASARIINAMANPEKGMRLTYALGLRTLTLQTGKSYQKDLHLNDNDLAILVGGSASKTLFDYYSDKAEESGSASSLDLLEEDSYISYEGCEASHPLLSRLGHDPRIRSLLSAPVLVCTVDHLVPATESLRGGRQIAPMLRLMGADLVLDELDDYDLKDLPALTRLVYWAGLLGSRVLLSSATLPPSLVSGMYQAYLAGRKCYQLNHDPSLSLAAQDIPCLWIDEFGTTHADCADANQFEQAHDDFVKRRKQKLLKSEAICKGEIVPLDEVVGTPDDKALYKNFASILRKTALDLHEGFAEKDPITGRKVSFGLIRMANIEPLFHVAKDFFALGGRRDTHIHLCVYHARFPLIQRSAIENMLDRVLNRREADFVYYHADIREILDNNPEQDHAFIILASPVCEVGRDWDLDWAITEPSSMRALIQLAGRVQRHRRKAAQKPNIAILNTALRYFKNPAGAVFWHPGFEKPKTPYGDNRFYLENHWLSEILRPEEYKIITALPRIAPLPKEERHSQERMSDLEQARICESMLPEKNLGEVVGGSSRSPKKVEPKEEMAALCWQYPQASLTGVLPQWQPFREKTLREETLLFLPDEDGDGLELYQENKNPENSHNPYILVEREKKHQVEIDYGSDITAWQADNLENLLEKQSENLGISLYKCAEYMTKVNVLENTSGYNYNDILGFSRYHS</t>
  </si>
  <si>
    <t>Q5NMI6</t>
  </si>
  <si>
    <t>MSDTRPILIWFRHDFRLRDNAAITAAIQSRNPVICFYIQESADAKTESAADWWVAESLLALNRQLKEKGGQLHLFEGDAEKIIPEIVQQSHACKLFWNRRYDFKGKETDQILKKSIRAMGLEVQSFPNNLLNEPWTVKNDKGQPFRIFSAYWRAVQRHMNIQAVLPCPENWVFSTREIRHCLGYKDIAILAKETQDSSWKIKLKQSHRFGENEAHKQLKSFIENDLAHYAKERDFPAKDGTSLLSAFLRSGQISSKQIWHEVTKNGSGEGTSKFLEELGWREFAWSVLWEHPDLNQHNLRPEFDKMPWKKASDNLQRWKEGQTGYPFIDAGMRALWQTGFMPNRLRMVTASFLVKHLLIDWREGKKWFAQTLVDYDPACNATNWQWVAGSGIESAPYFRIMNPILQSQKFDPDGQYIREWVKELADVSTAFIHTPWKADKQPANYPLPIIAHEEGRNRALRAWKEIRHA</t>
  </si>
  <si>
    <t>Q5NQF8</t>
  </si>
  <si>
    <t>MRLSNLTDYAVVVLRQVVHHGAGAKCLTTLTMAEKTGLPLPTVQKLMGRLAAAHLLTSLRGMGGGFTLARPAEEITLADVVEAIEGPIAMSSCDNKESLCKFSAECGMRPRWPEVNRTVKNALESISLKSLAGAS</t>
  </si>
  <si>
    <t>D3G2C3</t>
  </si>
  <si>
    <t>MSSIHATEELTEKLQSIIRLEEEKARLDDQIAEAYRDLKGQKYDIKKAKLAVSRSRKGHPENSIRILINQIVNDRAMSRKLVP</t>
  </si>
  <si>
    <t>Q5NNK3</t>
  </si>
  <si>
    <t>MGLTLLIDRSPSHFASIVICLSSILTSTRYIFWRITQTLRFDHIMDAVFGGVLFMAELYAWAILILGLFQILWPMQRPVVPLSGEDEELPTVDVFIPTYNESMEIVQNTVFAALGMDYPKDRFNVYLLDDGHREEFRLFAEEAGCHYLTRNDNLNAKAGNLNAALKKTKGELVCIFDCDHVPTRAFLQLTVGWLQKEPNLALVQTPHFFYSPDPIQRNVPGGDELPGDNELFYGTVQRGNDLWDATFFCGSCAILRREALEENNGFSGETVTEDAHTALKLQRRGWDTAYINIRLSAGLATDTLLAHIKQRARWARGMTQILRIDNPLWGRGLTIAQRLCYMNALLHYQFALPRVIFLISPLAFILFNSSIIHASAVMVFAYAIPHLFMSLWAHERLSNGRRQPFWGEINETLLAFHLIKPTLITFLNPKKGSFNVTDKGERMEDDYFDIRSVRPHLITAGFLFLGLVVGIVKLIYSSYFHIQPSVLVLNVTWASFNFIILLASIAVAHESRQIRNTVRFPFRIPFTAYFEDGHVIDSVTDNISLGGLAFSLPKNYELADREISEISMKVDNRSFALPTKIVSKSGSLVRLQFEAASMPEQKKLVAALMGQADAWLHYGPEEKPVSTIASMKHILKIIFGLLRYRPQKRINKKAAIKNEKGAVKK</t>
  </si>
  <si>
    <t>Q5NNU0</t>
  </si>
  <si>
    <t>MSDYLIRSLPISVQTMLVLCLCIFASLALYRFILRLIRKIVENKDNPIAKIWLDKLTSPFRWISGLIGVYISQQILPFGKIGESLLSRIEAFAVPAIAGWLALALLHAISDIVDIKSRRSVEGNESRKLASRRQRTRMSIMMRVGSFLIIMVTVGIMMMTIPAVRNIGVTLMASAGLVGLAVGAAAQPMLKNLIAGIQVAFTEPIRIDDLVIVETGDWGWIEKITLTYVTVRLWDERRVIVPLARFLEAPFENWTREAEQLIGKVFLYVDPLANVERLREHMKKVVTSNALWDGRSYILQVSDMKPEYIELRLLATARDAPSSWDLCCDIREQMLRFIAENMPETIAHTRFTMPQRKKLDFLVDGVDAIQRTPKGNKAGV</t>
  </si>
  <si>
    <t>D2YW21</t>
  </si>
  <si>
    <t>MSDGFSKLSPVLSDDFTGNTANNLESCAKVVAVDKDIVWLEPDIASGCAGCSHSAGCLSALTKKTPAESRRFSLPNDHDFILGEQVIVATSAHLLVKTALFSYGMPLLTLLVFAIFAKYSLGFGDGLAALASLLGLAVGFACVWLGNRYFTKRSGNSLQFVRRVAG</t>
  </si>
  <si>
    <t>Q5NQI0</t>
  </si>
  <si>
    <t>MTASPAPFIPDHPDIYLLSGDGLVRNNMHVEDGRAGYLPNDTSTSESQALLARGYARYYLASGDIKALNNARKLADAALSYFFAGKTPPASGLWYHHWVVNAGQGFNVKGPSNPNGHAYDGNVGETVTFKDGKAQLPASLANVYNVFQGELSWQNVYADLSKGQFFDIDYFVDRDGYIFRWQSGYAADVVFTSEAQPQTAIPAGCLQMKNTALNGQYQVSYSLYQEDTIPYASQFEGWPMWRHLMPDEQVMAGDAIHWFIDLFYLMQAIDTDNSAKWESCYQAMLALWQEACVLTSSETCFFKRSTIGTYDSWPLTYFYAYADGNISYTPPTDYCRYGRDKTSGVAYFDLPEDSHRLGWVFQNDALNLGITPDLNVAVEAAASRSTNLAVILSDDQKRQYKYNFCPDTTVQSYSLPLQQFMDYTDVAEWVPGNTDFVYGTATATTERLTTAEGRAVMARHYVLSDSSAGVGFATAASNQTWSGAEALTLSYITDSSHIILVVVDNSGWHWQVTLPANADATLQSFPWANFVLAGYQTNKAPFPDKPDSTAPIKTVQFQIASDVKTPQTLYLVAAYNKMPAKIADQAKIISARVFSSCADAVTIQIGNASIERATTIRQPYSPGLLPFQHATIGSGRSPSGGGGLWQGPAYIGYQNPVPWMLLNRHDEACNMLQLMQDSQKHYTAQNQAALTGPFTPCYIFAQWDAEQYGAPYNFIFGGPDPNWGWGGFQYRAFHNVADYWARMTSASVIAKADGNSAQKATALAKDIASSFMDWLVDWLDSNPEARSLPALFLSSQAPEVKGDNPDQTALALKGALWCGQAGYDKTKAEKTVERLYAMLQDFQISDGDMAGSYSPQPEEHRFYGFWAGEILDALSVYALARASF</t>
  </si>
  <si>
    <t>Q5NM49</t>
  </si>
  <si>
    <t>MGKNLFWAGIGLLALTLPVAVMAYPRGYHYGHYGRSGYIRNGYSSGYVRGYDHSGYIRHYGWSGYVPRYGSMGYNHRYNPYNHNPMRYNHSYNHLDRQLLYPSNRWDGAYRYNGYER</t>
  </si>
  <si>
    <t>Q5NQI6</t>
  </si>
  <si>
    <t>MAISFGNKINQNDVLNQDGSALKKAINSFSDSPVFASEPIEQKPINDMEPSITSPSPINGYGSGGEETPMPETASATPQAEQSPSPHFFSAGGIGKRIAGVIGDALLLANGRYPLYLPAVMEHNRRIDQQNAQQQQRDFSNNLATSKLNQQQANMADKAARPQYHFGADGRVLSLNPMTGEATQIRDPDMPLPSEHERMISHIVNLPTNDPERKAIERLLFKNK</t>
  </si>
  <si>
    <t>Q5NQW2</t>
  </si>
  <si>
    <t>MPKKYRFFLYPLLLNSFFLPPLKATKSLPSSKLVDFLKQQSPQTLKEGLKVAPGGDESTLALYEGDSLHLQKMIDDPKRTSFEKKFINTDLLRTKGDFKEADRQLEICHKTYFMEGSGIHLSPINLGAMICDQILAGNYFLEGNLAAWGKKIDDIKNTYYPPIRKFVGLEQFSLFDIKMGSLSVAPNSIPPFTVTGIDQQQTLPLQSQKLTQEGYRRSTWNVPYLTASLNGTDFSFFLGTDTAISFLPKALSHSSHVHIVGHIEIATNGRGEAYNGDLGIVDELKIGTTVLKNVPFLFTNTDEASLGLMVLQKLGKIKINRQHFTFGKDIDCHCQKDIQLGSIFDGRFYALRYPITWQGKTEMAAIDLSQSDARFSFMLFQPDFTPEEEKQSFEISKEIDGTKVTASIYLKDGNLSIDGIDYGKRQKSVQKDKLRIFSKVMTITILEKADLYLDFINHKACLKPNNSDATPIPQ</t>
  </si>
  <si>
    <t>Q5NMG9</t>
  </si>
  <si>
    <t>MEAKVYKNNNSSIREFFCGLRIQSRVIGALILRELHTRYGRENIGYLWIILEPMLFAIGIGILHAGSDSSEFAMTDIKPVPFAIVGYGTFIIFRNIVNRSGGTIEANAPLLYHRMVSLFDMLFARTILEAAGIMCSVFILIFLSYCLGIGGLPVRPLYILLGQLYITWLSFAISAIVCAATYENATIERLIHPMTYFAMPISAIFFMMEWIPNPYRGWLEWVPMAQCIEMVRYGQFDSASGKYFDFSYLSFFCTITTLIGLLALRAIRRHITLN</t>
  </si>
  <si>
    <t>Q5NPT7</t>
  </si>
  <si>
    <t>MIGGYLLHMMIPLIIVTGLIILSLWLLKKFNLLPSLKANFPQKGSAIKLIETLRLGRRQQLVVIEFSNKKLLLAVTDTKVSCLSETDKSPSFSLPDIPEIGDK</t>
  </si>
  <si>
    <t>Q5NLA3</t>
  </si>
  <si>
    <t>MQKAPILLATRLSPMMEAQWQKNLQAIMPEENILSLNQIQDRRGIEIALVANPPSGILGDFPDLKWIQSLWAGVENLLTDKTLPKIPICRLIDPDLAQAMAETVTAAVMAFHRDFDLYQSQQQQKLWRQHPPVSTRERYVTILGLGEMGRVSAAMLASLGFSVHGWSRSPKNLQDITCYHGEEGLRRSVDQANILVNLLPLTEQTRAILNRDIFQLLAPDACLINFGRGAHLVEADLLDYLEQDKIRHAFLDVFAQEPLPTEHPFWSHPKITVFPHIAATTNPVSASKVIAQNIRHYRQTGVVPVSCNRVLGY</t>
  </si>
  <si>
    <t>Q5NRK7</t>
  </si>
  <si>
    <t>MEKAYRNLDAFDRAILRIIQRDNKMPQRQIAEAVHLSAAAVQRRIAAMEKSGIIIRNQAVIDARSVQMTITAIVEVHLINERMDTVNNAKRLFHNAPEVQQCYYVTGGISFVLIMLLPDITAYEATTRRLFSDNDDIASFRTLIVLDRIKTGSEIIIP</t>
  </si>
  <si>
    <t>Q5NPI5</t>
  </si>
  <si>
    <t>MKFFIASSFVETILQAASACPDKEICGLLIGKANSVTEIRPMENKAAHPERFFEMEEADLIRSHREARERGLKVIGHYHSHPSGNCRPSHWDAALAHDGQYWLIAASNKIEGWYAGKNGVVEGIFHPCRLVVE</t>
  </si>
  <si>
    <t>H2VFP0</t>
  </si>
  <si>
    <t>MIAYKIIDTQTWPRKAHFDFYRQFANPCFNLCVPIEAQRLYETAKDNGVSFFQLALYAILRATNSVPQLKQRVLGDKVIEYPNIEVMTPIMTANEGFRQIWCENTADFLSFTKAVTPQIEIAKTTEAAPLRVQKENFFCASCLPWVHFSAITHAEFSFGSAVPTLTWGKLKDGKIPVACKFNHAFVDGLHASRFFMQLEALFADPDSLWREHPVEGR</t>
  </si>
  <si>
    <t>Q5NQX0</t>
  </si>
  <si>
    <t>MGRKRLSDFGNARLACHDVSCLRGDRLLFTHLSFEVKAGEAVLITGANGIGKSSLLRLLAGFLKPFSGHIEKWGRVAFADEALAMDRHLPLEKALAYWAALDGVLGAEKEAMAVMALDILADSPVRLLSTGQRKRAVLARLLASQAAIWLLDEPANGLDAASVRALIEMIEHHRQKGGIILAVSHQGLDMADYKTLSLENFVANSGQSSGFFDLLDESHFS</t>
  </si>
  <si>
    <t>Q5NML7</t>
  </si>
  <si>
    <t>MVEQGNSVSTESDSRIVSDSEAKGIVKRLPPKLAAYISLARADRPIGVWLLFWPGAAAVALAGGLLSHWFLLPAFFIGAFVMRSAGCVYNDIVDRDLDKKVARTRNRPLASGFISVKAACLFIAFLCLIGLGCLTFFNPIARFTAIASLALVAAYPFMKRISWWPQAWLGLVFSWAALVGSVAIWDRFEWPGIFLYGGCIFWVIGFDTVYAIQDIEDDALAGIKSSARALKSHLRLGVSLFFVLAVLGWGAAIWFTRPQPLALLTLLPVVLHFIWQMTTLDVNDGQNALMRFRSNRQIGFLLFLACATIGMANNFSVY</t>
  </si>
  <si>
    <t>Q5NLZ7</t>
  </si>
  <si>
    <t>MTNKTQPASGRFHLFKATATIGGLTLISRILGFIRDTLGAQYLGAGSANDAFLIAWRLPNLFRALFAEGAFASAFVPMFNRTISEAEKKGQNGFAAGLRFASDVLSVLLPLLIIFEIGMIAAAAPIVRIMTGGFPMGSAGEFQLAVFLTRLTMPYLALISIVTLLGGILNSLHRFWVNAAAPILLNVGLIIGLVFFRSNNPAMTAETQAIAVSLSGVLQLGWLIWACRSANVRLYPHWPKLTPAVKKMLSITWPAALGAGAVQFNLLISTALAARFLPEGAVSYLYYADRLNQLPLGLVGIGIGTAILPSLSRQLAEDQTEAAIHTQNRAIELALFLTVPAAFGLVIASMPLISALLQHGAFSASDSIHSAQALTAFSLGLPAYVLIKILTPGFHARTDTRTPVRVAIIAMLLNLILNLLFIKPFGHVGLALSTAIAAWANVIMLYGLLRHRNHFACDRQLFTRTIKIIIASLVMAAGLWPCLPWLNHMATGGVAYRIATLSLLLLFGSVLYFGTAALIGTFPLKEIKFYLQRRYKR</t>
  </si>
  <si>
    <t>Q5NQH9</t>
  </si>
  <si>
    <t>MLTKNKAVKHGRRYFPRQKTVLLYRLRHRLKNYFIQLGILKNHASNIRYCKFNIKFQTILTLSLMFTFISVNNYSLLKILINYFHKSNLIIIVLAVSFCSMLLFGHHCRKHKNKTSLPPNPTNLFRFLAQLVFVIFITIPVCLYTNADRNSIFNDIVFPFIPTIIFGFFCIYRLKISSFIVFFTSQFIYFLNLFHFIPPKFSAFLEDIEFFFCNAILLYLFEAYHLSSWFSSQKKDKTESPPLPLLTIEKEIEQQASCYDSTTGLANRRQFFADLQAVNSPYRDDSIPFSIGIIDIDGFKRINEIYGHDIGDFILDKIGHRLYLALRHKALVYRIGNDEFGFILPGDKESTILNQEIASILETISHPISARNNQIVISCSAGCARSYFGTANSTQQIFEHADYALYYAKEQGGQGQIVVFDVNHELKLKELALIERALEKADFDKEFFIQFQPIIDSRNGGIITFESLARWDSPGLGRIAPDKFIQVAEQTGAIIRLTPILFKKALNEAKKWPHSIKLSFNLSAHDISHEKQINLLLDILKQSNIDPERIEFELTETAVMHNFAAAFDNVKKLQAVGASIALDDFGTGYSSLSHLQNFPLNKIKIDRSFVTNLEYNNRNYKIIKSIIILCREIGLDCVAEGVEDKEKVDLLAHLGVYLIQGYYYSSPLSAESAQVYIRNRPRV</t>
  </si>
  <si>
    <t>Q5NQ75</t>
  </si>
  <si>
    <t>MSKYFITQRISIDSDSIEEYFIRASGPGGQNVNKVSSAVELRFDMAISGLPELVINRLQEIAASRINNKGILVIQAQRFRDQPLNRQDAFERLVELIRSATFIPKKRKPTKATYASKQRRLDGKSKRSMVKSARRRPEF</t>
  </si>
  <si>
    <t>H2VFQ9</t>
  </si>
  <si>
    <t>MIPTYDLNLLVSLDTLLAENSVSRAAERLGLSNSAMSRILSRIREIFGDPILVRAGRSLVPTPRAMALHETVRHVLEGAEALRMTPKAPNLKQINRLFSIRANEGFIFQYSGKLIEAISREAPGIRLRFAIKAEKKPNMLRDGQIDLDIGVLGESGPEIRIQTIQRDNFIGVVRVDHPLCSLKTISVEDYAKAQHVSVSRRGLFTGPIDTELENLGLKRQVIAVVTSFPSALSVARSTDLIASVPEQQTIEARLNMYSFPIPVQTKAISVSMMWHPRLDLDPVHRWLREQIRKLCVI</t>
  </si>
  <si>
    <t>Q5NQ97</t>
  </si>
  <si>
    <t>MFALFDHLNNFYSVMLTYSLSFFLGGLIGLERQIHQRIAGLRTNILVVLATTSFVNLCMRMGTTADAIRVIAAVVSGTGFLGAGVIMKDGMNVRGLNTAATIWCSAAVGTCVGIGQYAVAALLTVFVICGNTLLRPLVKWINHLPISKSEPDAAYTLMIVVDKRHLLEIQKRILEKIESLRYQIESVQLENCDDQHSEITIHFGHNVTESRELADLASEIASWKNLRHVTWHNDL</t>
  </si>
  <si>
    <t>Q5NMI8</t>
  </si>
  <si>
    <t>MSVTDKNDLNIGTSLQQMQYIADFLQKWCAEKQARQALDMPNGQQYEPYETEIFSNDQVKELNQAYQKASDLLAYQLKILLDECLNMAQAGIEVLIKARQAGASPALAAGSLASAIERDLKRMQSLLLSK</t>
  </si>
  <si>
    <t>H2VFS7</t>
  </si>
  <si>
    <t>MVSVISTFSPFPLPEPMRQALLQAESAAHQGEVPVGAVVTFKGKIIAVAGNAMQPPFIDPTGHAEVRALRQAASVLGSSRLDQCDLWVTLEPCAMCAGAIATARIRRLYYGADDPKGGAVLSGVRLFFQPSCHHQPEIYNDLGSRKASELLRQFFKQKRK</t>
  </si>
  <si>
    <t>Q5NM45</t>
  </si>
  <si>
    <t>MPPLSNNVERGSALLFPIRCLAAIGRLFIAFLAGIGRIARFGMTILLRGALPPYYPGRFFHEFFEIGWNSLPVVALTAVFTGSALAQQVYAAASRFSAQSTVPAAVVIGMVRELGPVLVGLMVVGRVTSAIAAELGAMRVTEQIDAMETLHTDPYRYLLAPRLYAATLALPFLVMLANVIGIFGGYLLSISKLGFNPENYLKVTREFLKAEDVHMALVKSAVFGFLVALLGCYNGFFATGGAAGVGRSTTRAVVSAFIMILFSNLMITMFFFG</t>
  </si>
  <si>
    <t>Q5NNV8</t>
  </si>
  <si>
    <t>MLELSISSSDRGNRATISRPLYGLTLILIFCCLFTSSANSTDNKPPRRIVSLNLCADELLVTLADRPQIAALTRYARNPDMSLVSKEAQSLPFTYGGAEELLRLHPDLVITSSYSHAEILPLLKERQVKIIDLPLANSLADIIAQIRIVALAVGHPERGEAAIQKMEKELRTLPPPMGHGRTAAYYQRQGYLSGTGSLIDDMMEKIGLKNLANNLNKSALSRLSLEEIVTYHPDFLIMGQKSYSTQDIGSQMLQHPLLKQAIPASHRLFIPAPLTLCGSPHYPEAIKILNKELETIDHPSR</t>
  </si>
  <si>
    <t>Q5NQW1</t>
  </si>
  <si>
    <t>MPKKYRFLLYPLLLNSLVLPPLKATKSLPSPRLVDLLKQQSPQALQEGLKLSPGGDESADALFEGNTLRLQRMTGDSRIENFAKKFASIEALRIKGDFEEANKQLSICHKTFFREAGEPPISPINLSAMVCDQLLAGNYFLEGNLAAWGKEIDGIKNTYYPAVRKFAGLEQFSLFDIKMGNLSVAPNSIPPFTVTGINRQQTLPLEYREPTAKDCCRTLNSPSLTASLNKKDLPFFLETDTAIGKLPKELSRSPHIHIVGHIEIAGNGRGEAFNGDLGVVDELKIGDAVLKNVPFLFTNTKEASLGLMVFQKLGKIKIDRQHFTFGKDIDCHCQRDIKLGSSFSGSYHMLRYPITWQGNTELAAIDLSQTDARFSLMTFQPNFTPEEEKQSFEINGEIEGEKITARAYLEEGNLSIDGIDYGKKQKFVEKASSRVPSKLVTITILDKASLYLDFINHKACLKPNNSDEQPIPQ</t>
  </si>
  <si>
    <t>Q5NPZ1</t>
  </si>
  <si>
    <t>MTNFHPVDLAVLALLIICGFTGFWRGFIGAALSLFAWVAAIIAVRIGHVSAANIVHNWLGVGLFGANLISFVLLFVTVYFVGQWLSDSIGAKVRRSFLAFPDRVLGAGFGAIKGAIIAECLFLVIILINATFSTHYKHRVPLWLESAVSYPWLQNGSTAILDYAGIPDPSWIGQHIRENGKSEKTSWPIDKVASYRKKMMSKPIEEAFFSTDTDNDSKASEDATPSLPKKKNHPKKPVFKE</t>
  </si>
  <si>
    <t>Q5NRJ7</t>
  </si>
  <si>
    <t>MIDRFWEKIPLDAMKREEWEALCDGCGKCCLFKLEDEDTGDVVYTNVACRLLDRASGQCCNYKHRKKYVPDCVRLEVSLLGKIPWLPESCAYRLLYEGQALPEWHYLLCGDRDAVHRVGESVQGWTVSEDQAGDLENHLVEPPI</t>
  </si>
  <si>
    <t>Q5NQW4</t>
  </si>
  <si>
    <t>MSKKYRFLLYALLLNSFCLPPLKADKPLISPRLIELLKQQTPETLKNGIEIRLGGDEIQEGVLEGDSLLIDKAINALESNNLASQYAEINKLRIKGDYQSANKLLDICDKTFFQKPDTSASLPPINAIGMVCKQILAGNYFLDGNLKDWGKSLDFIKNIYYPPVRKISGLQQFSLADVKMGGLSVSPNPIQPFTITDIEYQQSIPLQYQIPIKENFRRNAEHVPYVIASLNEKEVPFFLETSAAIGKLPKAWSHSPHVHIVGHIERATNAASEFYSGDLGIVDELKIGKAVLKNVPFLFTNVSQAYLGLMILQKLGKIKIDKQQMIFGKDINCNCQQDIHLGSALAGDFQALKYPITWQGKTNLVAVDFTQDNTIFNLLTFKPQFTAEEKKQSFEEDVNSNKKTIKIVGYLNNENLFIDGIDHGKIKALAEEDNRRKPVIIISTSILDKGSLHLDFINHKACLKPNISDTQPMPQ</t>
  </si>
  <si>
    <t>D2N0V8</t>
  </si>
  <si>
    <t>MNNKDPMISGEKPILAQSLLNFLNSQPQNPSDRYRYKPSDNRYNDDNACTLDIGGEINHHVLNIKPVLECKNNNLGAKIYGNYSSVSPPEVGGSLQLNRIPLKPSISLSKALNNSIPYFNIGSSLPINNWGEFKISTSRNQPGGFSGRLGINVPF</t>
  </si>
  <si>
    <t>Q5NNM5</t>
  </si>
  <si>
    <t>MGKNNFVIGQSTAFLDAVEQASRAASLNRPVLVIGERGTGKELIAERLHRLSSRWASPLVTLNCATLPENLIESELFGYEAGAFTGAMRAKTGRFEQAEGGTLFLDELATLSSSAQERLLRAVEYGEINRIGSIRPTKVDVRIVAATNEDLPSLAARGQFRSDLLDRLSFEVITLPPLRYRQEDIPLLAEYFGRHMALELGWDNWLGFTAEAMVILKEHSWPGNVRELRNVVERSLYRWGDATKPINHIVLDPFTSPWRPVQEATIVENVTVKDTVIAGKKVSLPPSDFIKKALQDGDLKALCQDYERHCVEQALQRHCYNQRATAKALHLSYDQLRHILRRYDLLPAGNSISQAKKD</t>
  </si>
  <si>
    <t>Q5NRH5</t>
  </si>
  <si>
    <t>MSALHALQPLYSLSGLVIGFLVGMTGVGGGSLMTPLLILLFGVHPQTAVGTDLLYASATKFVGTGIHGFKGSVDWKVVTRLCAGSIPASILSLVFLHYLGMPSSTTSRIISVTLGIALLLTAPSVLFREKIRAWASRRSKPLGEKSTAFLTVFLGFLLGVLVSLSSVGAGAIGVTVLIMLYPTLPTAKIVGSDIAHAVPLTLIAGSGHWLMGAINIPMLISLLVGSIPGIILGSLFIGKVNETVQRSVLATILLVVGLRLV</t>
  </si>
  <si>
    <t>Q5NRI0</t>
  </si>
  <si>
    <t>MTFEQLRIFISVAERQHMTAASQDLHLSQSAVSSAIAALENRYDVKLFHRIGRGISLSEAGRLFLEEARSILRSAEAAEVMLKEIGGLKRGVLRLVASQTIASYWLPPLLLDFQKRYPLLDLDVAIANSEQTALQVEQGRVDLGFVEGEVDHPLLAQWPIGQDYLLLVRSTPFPEKDIDADYLRSARWVVREKGSGTRSTFDQFLRLYGVDPDSLDTVLVLPSNEAVRTAVEAGAGITALSSFVVTPALKAGVLHAADLDLKPRPFFALRHKERYRSKASDALLDLIRESGLMREKSLDARIG</t>
  </si>
  <si>
    <t>Q5NND5</t>
  </si>
  <si>
    <t>MSELKLRIIVGLLLAVLAVGLIWAGGYVFALSAAVIAALIFREWRHLTGASLGWIIAGFFYALLPVLALTSLRLQPNGLWLVSWIVAVTAATDIGAFFSGRLIGGAKICPALSPKKTWSGLIGGMIAAAITAYFITDFGQLPFVMKVAGAPMAVVAQAGDFFESWLKRRANVKDSGNLLPGHGGIMDRVDGLLPVALLTDILIKIGAFL</t>
  </si>
  <si>
    <t>Q5NMG6</t>
  </si>
  <si>
    <t>MTTNFVSLSKKIEGRMESIRMAIDQAAQDSGVDFSYLMAQARCESGLNPHAKAQGSTAAGLFQFLNQSWLGVLKQHGDEYGYGWAADAISREGGRWVVHNQELKSRIFELREEPAAAAAMAGAFAADNAQKLKQCLGRPASRGELYFAHFLGAAGASRFLTKRAADGNACAALHFPKEAKANRAVFYTHEGKGRSFDEVYHMLASRLDRNANDADSEWLKKGNLHYAAHYKVIPDRFESPQNNARLISLAMQGVDGMTAAAMLSHRPNTHSATNADAHKYSNDARMAYALISSSLSNI</t>
  </si>
  <si>
    <t>P56834</t>
  </si>
  <si>
    <t>MFYLIASAEGFSRLFNLIRYITFRTGAAAITALLIGLIFGPRFIGWMRIHQHKGQPIRDDGPKTHLAKAGTPTMGGLMILIAVSISLFLWMDFANPYVWACIAVMLGFGVIGFIDDYDKVTQNSTRGVSGKVRLLWEFGIAFFACYLILKDGNTQLYLPFYNGPVIDLGWFYYPFAAFVIVGTANSVNLTDGLDGLATMPVIIASLAFFVISYVVGNAVFAHYLGIPHVPGAGELTILTGAIIGAGFAFLWFNAPPAAIFMGDTGSLALGGCLGTIAVATHHEIVLGIVGGLFVAEALSVIIQVGFYKRFKRRVFRMAPLHHHFEQLGWSEPTVVIRFWIISFALALLGLATLKLR</t>
  </si>
  <si>
    <t>Q5NNX9</t>
  </si>
  <si>
    <t>MKLSPPPYQPKNTFTRWLDDRLPVIRLWHDVMGKGYLVPRNLNWLWNFGVLAGIALTIQIITGLALAMHYVASSNEAFNSIEAIMRYVGFGWLIRYGHMVGASLFFAALYIHMFRGVYYGSYKAPREVVWLIGVLLFMLAMATAFLGYSLVWGQMSYWAAQVITGLFSVVPFVGEKIRIWVLGGFAPNAATVNRFFVLHFTLPFVILAVVGLHVWALHRQGSGNPTGIEVKKAEEVVPMQPYYIAKDFVAICVFLLIFCSLVFFYPNVFTDPDNYIPANPFSTPAHIKPEWYFWPFYAVLRSFTVNFMGIPAKLWGVLGMGLSVLVWGLLPWLDNSPVRSGRYRPVFRCFFLLFLADILLLGFCGKQPAEEPWIRLGQWASLYYFAFFLVILPILPLVEKTKAVPSSIEEAEKKRTDA</t>
  </si>
  <si>
    <t>Q5NPC4</t>
  </si>
  <si>
    <t>MSASPIENLIKSLAVMPGLGPRSARRAALYLIKKRETALYNLAQALDEVQQSLVICPECGNIDSCNPCSICSDPKRDDALLCVVEEVADLWALDRSRLFAGRFHVLGGRLSALDGITPEDLSIDALVKRVQSGKIKEVVLAMNATLEGQTTAHYITDCLEKYPVRITQLAHGLPVGGELDYLDDGTLAQALRARRPVS</t>
  </si>
  <si>
    <t>D2YW24</t>
  </si>
  <si>
    <t>MKLKRNSRWTVSYIDLLMTILGFFVLLYAREHDPKEVADSLRSAFNHEDHNRQKNNGAGGSALQSDVNKTAPPADAMKANDTNTSNAKDDNKSTTDNCLTKTGAACPTQDFLADDLFSPQDAILTDKGKAALAQFAKKAARASAYFMIESHGIGNGTARFDKWELAAARTASVARQLKSSGVDENHLKIMMAPDNPLADNGQHLLITISKENKTMPVK</t>
  </si>
  <si>
    <t>H2VFQ0</t>
  </si>
  <si>
    <t>MLYAIALGSNRWHGRYGRPSAVIEAAIAALEKEKIAIHSRAPIFETSAVGPGGRRYANSAIIIKTDLQPLALLALCKKVEQAFGRRKGQRWGARVLDLDIVLWEKGRWPRKIQPRLRYKPALAAGQPPALWPKLHIPHLEISRRDFVLKPLLSIAGNWPVFQKNGFFTVKQLYFRYKYLTSKQ</t>
  </si>
  <si>
    <t>Q5NM89</t>
  </si>
  <si>
    <t>MARPRTIDRERVLKSAEQLVQRAGATAMTLEAVAKEAGITKGGLQYCFGSKDDLITALIDRWFAAFDCEVKEYSQSDDSPAGEARAYVQASSQIDDATSARMVGMLVTLLQSPNHLKKIQAWYARWMEKNLGQSEEARHIRTMLFAAEGAFFLRSLGFIKMSESEWATVFDDIKKLVPSAQAGRASFK</t>
  </si>
  <si>
    <t>H2VFM3</t>
  </si>
  <si>
    <t>MKLPDFEAWAIFAKVAELGSFARAAEAIQLSKPTVSKAVSRLEQSLGSALFNRNSRHISLTDLGRSLLGHANKIIAEAEMAETEARGGIQRPSGLIKIAAPTTFGLWHLSPILPDFLAQYPEIDISIDFSDALVDLVGEGYDIALRIASLADSALRARRLCPVRLLLVATSDYLDRIGRPQHPKALEKQKSFVYTNSRASGMIRLRHKESGKEYVLSQSSRFRADNAEAFLPALEAGLGFGIFPDFMVWEGLKSGKLEQMLPEWDAGSIALYLVTSANPLRPMRVNVLLDYLTKAFKNPPWTK</t>
  </si>
  <si>
    <t>Q5NRL5</t>
  </si>
  <si>
    <t>MSSIPVIELSSRAREIFQLVVESYLGSGLPVGSKTLARQGVNLSPASIRYVLQELETKGLLLSPHISAGRMPTELGLRLFVNGMMQLSEPSEEERSAIEADVIRGHSPKERLVNATTTLSGLSACAGLVLVPKQELVLKQLGFVVLDDNRALAIIVGSDGSVENRVIELSSGFPASALTEASNYINAHFSGYSFSEAKKRLFSQIDLERSELDSAASDLIKRGLAVWSEDSRKRPVLIVRGQSHLLQDASEDLDRAKQLLEELEDKKEIAGLLEKVSESDAAQIFIGSENKLFSLSGSSVIASPYHGEDGHMVGVVAVIGPTRLNYGRIVPMVDFTAKTLSRIIA</t>
  </si>
  <si>
    <t>Q5NLD2</t>
  </si>
  <si>
    <t>MLFRNEFSLELARDSNKPIYLCLAASIIREIEQGRLKSGERLPGTRILAKNLGLHRNTVDAAYHELTMQGWLVAQSSRGTFVADDLPDFAPIAPINPPSSRPPKREIIATRMLNISDGTPDPRLVPRSELIRAFRHALGTPAFLSGASYVDPRGTTELRIALAETFFDARGVSISPDEIMITHGSQMGLFLAASALLKPSDVIAVENPGYPYAWAAFRATGAKIIGIPVDEDGIDVEKLAIIAEETPALQAVYVTPHHQYPTTVTLGMGRRLRLLEIARQHNLTLIEDDYDHEYRFDSKPILPLVARAYHQQPFIHLGSFSKLLAPTIRLGYVIAPPDIMARMMAYRESIDRQGDIPLELALASMIENGDLGRHSRKARRVYAARRDVLAEELKTHLGDAFTFTIPAGGLAIWLRLTDRLNAQIWAEDAAERGLCIKDGQRFSLDDSYPLNYFRFGYAHLNEDEIRHAVSLLLQSCPNAID</t>
  </si>
  <si>
    <t>Q5NLD5</t>
  </si>
  <si>
    <t>MLHIFIDIDNHLNYSFKDRLLLLCVNFDRYGILFTMSINIIFGSDSGCTKKIALDMAKRIDGRAVNILKAEPSDFTDCSLLILGCPTYGDGELQIDWEDNLALLQEANLGNKTVAIFGTGDQDIYPDSFVDAIGILYDIVIERGAKVIGFTDTAGYQFTRSLAVRDDHFVGLALDEDNQPFETDDRIASWLKQIL</t>
  </si>
  <si>
    <t>Q5NMK8</t>
  </si>
  <si>
    <t>MVNQRIAVIVNPTAGKRRHHSVQRFVDYLEKANCEVLVKKTRFQGHATELARELADSGEYTHIVAAGGDGTIAEVAEGIVGSGVILCVLPIGTANVFAHELSIAFNEIQNAADIIKGHWVRLWPACLFNDGKRSLSIQMIGIGIDAHIVHHISSRLKRMIGKTAYLFQTIRSLWQYPFYEMLVSIEGRATEKATAVIISKGAFYAGNYRLLPWSKQKEKAFSVLLFQSPSKMSYLYAVAAFFMGKIADCKHIKIVKAEKVKIEANTRIPIQSDGDARGCTPATIEISTKALKVAIPA</t>
  </si>
  <si>
    <t>Q5NR00</t>
  </si>
  <si>
    <t>MIHLAAGNILFKTGSHQAAITLRGSCSFEGGILTGMIGANGAGKTTFLKILAGLQSPERGQVILNDRRLADLSPQQKAEAIAYLPQDRRIQWPVKACDLIALGRLRYGRSLNRLNQQDSHAIAHAVETTKTGDLLDRSMDSLSGGEQARILLARALAVDAPILLADEPLAALDPGYAMQIMEVLSQEAQKGRIVVVALHDLTLAARYCDRLLLWHRGEIVADGKPETVLTQDRLEQCYHIKAISQNYRGHWLVTPYDRVDS</t>
  </si>
  <si>
    <t>Q5NPW5</t>
  </si>
  <si>
    <t>MYLLTSVSHFFDAAAFLLVLVGSFLIALFRSTAADILRAFKAFQPLLTAKPEHDGEVADRALQAVLQQTKAKGIATADRIDITFAPLFLQKAVGRLTDCRDPDDFRQWITGQLEKRKNRHQGAINFWYIVGDVAPSVAMIGTVVGLVNMFSHLSDVNSLGPSMAMAILTTLYGLCLSTLIAAPIAGRLEYLSDMEGQWWKRVADTLISSVTDELKPPVIKLPPVKTSIIED</t>
  </si>
  <si>
    <t>Q5NPD6</t>
  </si>
  <si>
    <t>MAKNFAASDFAVSIQNLTHHYGDNEALHQIDLDLPAGQTIGLVGPDGVGKSTLLGIISGVKRLQSGKVTTLDADIGQKKQREAVLPRVAFMPQGLGHNLYPTLSVQENIDFFARLFGLDAEYRKTRIAQLLEATSLAPFFDRPAGKLSGGMKQKVSLCCALVHNPDLLILDEPTTGVDPLSRQQFWELVDALQAGNPSMTVIVSTAYMEEAARFSWLVAMDDGKVLANGKTIDILKQTGQDTVEKAYISLLPEEKRTQASGFSIPPYQNTDPKPAIEANNLTCRFGSFTAVDNVSFRIGRGEIFGFLGSNGCGKSTTMKMLTGLLDATSGTAKLFGKPVSAGDLNTRMRIGYMSQAFSLYEELTVKQNLVLQSRLYRATEKETEQRVDDALDNFELRPFADISPADLPLGIRQRLQLAAACINTPDILILDEPTSGVDPAARDMFWHHLIDLSRNKHVTIFVSTHFMNEAACCDRISLMHRGHVLAVGTPDELMKKRGEKSLEAAFIDYLQDQMSQDKDNRDNQTSSSNVSLENISDNKKKATPSPLWHWLSYVWAFARRESLELLRDKLRLTFAVAGPIILLLVSAYSISFDINKISFTVCDQDQSNESRSLVKTFQGSSYFTEKAASSSIAEMNKRLSDGTAQMTLDIPAGFGRDIEAGRHPSLGIGISGAMPFLGANIQSYATNALLQYAQLSAQGLTHNAPSSLPFSIEPRFVYNQEFLSIYTMVPDTIMLALILIPTMLTALGVVREKEIGSIINLYASPASTRQYLIGKQLPYVAIAMLAYLSLVVLSVTILGVPLKGSFLALSLGALLYNLAATGLGLLISTFVSSQVAAIFGTAILCLIPAVNFSGLLYPVSTLTGISYHVGRCFPASWFQLISLGSFTKGLGFTAFLTMYGALTGFALLYLALACVLLRKQEL</t>
  </si>
  <si>
    <t>Q5NMJ8</t>
  </si>
  <si>
    <t>MDQIDRKILAELQSDARLTLTELADRIGLSLSPCHRRVHALEKSGAIQGYRACIDYRKLGLTFSAIVFVTLSESNKQLVQIFEDALLTIPEVISAERLFGTPDYILHIITKDLSSFQKLYDEQLSSLSCVKKLTSTIVMKDIFQGKKASYPVF</t>
  </si>
  <si>
    <t>Q5NQP4</t>
  </si>
  <si>
    <t>MQILTLLALALALWSWCRPVAAALRIGDLAALIAGLGGFSLLVKGEVIPAVIAILGASIWFLKRQNHASVAKDRAKKYQNFRDSFASAYSARRKKESFKPYSPSKKPENDTASRFQNTASPKSGAAYSTSRGKPYPSAQKATVASPSKADKRADIINRIQKIGIPQNRSDALKLLGLNEQADKISIKKSYHQLIALVHPDAGGSEEWARHVNIARDILLKFNAG</t>
  </si>
  <si>
    <t>Q5NLB8</t>
  </si>
  <si>
    <t>MSHVKACSLEMKANQKAFAEKVDITTLWPEHSRIRVVEETESTNSDMRLLADQGLPEGFWLLANKQTKGRGRQGRKWQLPEGNLAISGLVRIRETDTSLSGLAFVAALALYQAASLFVKADWLSLKWPNDLMLKGAKCAGILIEGHQDAMIFGFGVNLKQAVKLDRPTAALADFADKIPEKKAFSEALVASFADWLDIWRKQGIEIIHDNWLKRAHNIHTPLTIHKENGELLSGYFAGLDPDGALKLRLQNDRICLFHSGDVLLARS</t>
  </si>
  <si>
    <t>Q5NPN1</t>
  </si>
  <si>
    <t>MTETQVVHHHLKDKQRKPLDEDSLRQLALYYVGRYATSSKKLSEYLKRKINQSGWIGTAPPDIYAIISYCINLGYINDPLFAEMKYNAFKRRGYGKIRVKSALKAAGIDEKIIDSLTENNDSAMETALHYAKKRHLGPFYEKEDRDDIKIKRRHFAAMARAGHSADVIARIFKINIEDLES</t>
  </si>
  <si>
    <t>Q5NQ81</t>
  </si>
  <si>
    <t>MTGKVHSNKSLIATFKKVVVTPFLSLNNSQESLLWDQISRHYWRLITCLFWILTAAFLLYTHRHAIYWLSLSDTDDNLRLAEVRDWLHGQGWFDLQQHRLNPPKGANIHWSRLVDIPIAALIAISQPFLGSMGSIRFGTAIAPLLPLGILFFGNALTCRRLVGEKSFFVANCLLLCAGVTLGMFLPLRIDHHGWQLAFLSLIIAGNADPDRKRGAVTVALSSTLSLVIGLEILPYIALAAGMQTLFWVTNIRHAQALKYYGFTLALTSLIGWLIFASYANRAPVCDALSPVWLTATIGGGLSVALIASIRAGWAFRLTAAVIAGLFIGGIFAYSWPQCLGRPEAISPELYKLWMSHVGEAKPVYSRDIKVIVLILALPIVGLISLFPALWNNRFSPRIGGWLNLALIFLSALAMTAWQTRTSPAAQLLAVPACCWLIMTLLKKMDKQKTYAGMLGYALVILSILAVASSFIPLKIVEYTHQGHHKPFFKNPFSKGSTLPSHRAEENHKVSENKTPSHPERGCPTIPALKSIEAIPQANILTFIDFAPRLIAMTHHQAIAGPYHRNAEAILDVHHAFRGSPEQAENIIRRHAISLVLICPGMPESSIYLNEAKNGFYAQLAKGQVPPWLEAMPLPKESPFRLWRVKAAANAASRQHN</t>
  </si>
  <si>
    <t>Q5NRL8</t>
  </si>
  <si>
    <t>MTEQALGKDKRQEKQDMPLALYIHWPFCLAKCPYCDFNSHVRPDIDAALWQDALLSDMAHEAALTQGRRLSSIFFGGGTPSLMSPETVAALIDAATRYWQPTSDIEITLEANPSSVEADRFQSLALAGVNRLSLGIQALDDTSLHFLGRIHNVQEALSALDIAQKNFSRVSFDLIYGRPNQSLKDWEEELKQALAFGSDHLSLYQLTIEEGTRFHSLVRQGQFTPMDGDKAADLFDLTRDMTKAAGIPAYEISNHARKNSESRHNLTYWRYGDYIGIGAGAHGRRLNNVTIRHKKPENWLSAVQKQQQGIQEETPLSPKDQAIEAVLMGLRLTEGIHSENIQKRTGLDISEFLDLAAIQYYSDQGLLTFNNGLLRITAQGVLLTDALIREISL</t>
  </si>
  <si>
    <t>Q5NQU0</t>
  </si>
  <si>
    <t>MFKAMTHRITVKTAATLLLFLMVALFLIGRELNHFFPHQWAWGFLIAFSEAAMVGGLADWFAVTALFRHPLGLPFPHTALIPHAKDRIAVNLADFIETHFLRSIVLARRLKPVDAGLFLLRLTDNKITADQALRHRLRRFWPQLWQHIDYPAVSDEIATSLLGMVRKSDPTLALGDVFKDALEKKKQVALITSVLQAFANWLAHHEDMIRDMVSERSGSFLRWTGLDHHLADSIYDAVNRLVNEMMVAPDHPLRLRFDKTLWNWAEKLGHDPAFQKRFNRIKNALLDNPAARLQLQSKIENGLQGFLLKSDATEILPVSSNRRFPVLWAEWGQAVTEDRQTKAALNRLFRRIIIGVIVPHSHQITRLITDTVEKWDGDEVAGRIEKAVGGELHYIRLSGTFVGGAIGLLLHAASLIIG</t>
  </si>
  <si>
    <t>Q5NNA5</t>
  </si>
  <si>
    <t>MSYQVWHDIIGGNSSILLIVDHASAFVPEDIDLGIDKRLYDEHVAVDKGVQTLGEQLCQALQCNGVFAAQSRLVVDLNRDENDFLGLMPAISDGYVIHGNTGLTADEKEARLSRFYRPYHQHIDAIIQKQRPRLIISLHSFTPCLKSDLNCYRPWQIGLLYNNDDRATQIAIPLLKQAHLVVGENEPYSGRILNTTMNRHAENNRIPYLLFEIRQDMLEEANTIGNWCAILKKVINETLISLKNK</t>
  </si>
  <si>
    <t>Q5NN23</t>
  </si>
  <si>
    <t>MEKISIQLSKLRKNFGTVEVLKDVDIAIPEGQFVALVGESGCGKSTLLRLISHLERPTSGQLLIDGKERRKINPSVRYLFQEARLLPWRSVLDNVRLGAKDRDKKTARESLESVNLLDKENEWPEILSGGQCQRVSLARALAGKPKILLLDEPLGALDALTRVQMQKLIESLWLEQKFTVLLVTHDVSEAVYLADRVIALEKGQIGLDREIPLPRPRVKDRHFACFENEILNFIMKNYYI</t>
  </si>
  <si>
    <t>Q5NQT7</t>
  </si>
  <si>
    <t>MNNNSEIENDTQTNVRNTVSDFIGSQLYLLGTVLVTAIAGFLYGYDTGIISGALMNIAHDFKLDAHQQEIITSILLFGAVIGSLVCGRLSAFVGRRHMIMIVTAIFGFSVIAAGYAPTAFWLGAARLVLGFAVGGSSQIVPVYIAELAPADQRGRMVTFYNISIGLGILAAGIVGAFLQEEWTWRTMFSVAAIPAAVLFCSMMMLPESPRWLVRQERVEEARDMLDTVRETDHEVTKELRSIKKISNRTKEAAQDGWKALAQPWVRPALIAGLGVAAFTQLSGIEMMIYYTPTFLRDSGFTEKMAYYSALGVALIYVIMTTIGKLLVDHVGRRKLALCMMPLAALSLFALGIAFNLPGGASEHRWLILACLFAFMVFNAGGIQVIGWLIGSEVYPLCIRARATSLHAATLWGSNLILTSTALTMTSLLGIGGSMWFYGGLNALGFVFVYFMVPETKGRSLEEIESSLKDGSFLPSKKASA</t>
  </si>
  <si>
    <t>Q5NLL7</t>
  </si>
  <si>
    <t>MHLRWAIIAGLLPVAFILGGCGQRGTLSMPPGHSPQVKPETSRVMPDRQDLMNPPSQARPDRTQDILLHSTVRTEDYFDLPPR</t>
  </si>
  <si>
    <t>Q5NNB0</t>
  </si>
  <si>
    <t>MRWPHNLFRQLSPGLAGRIAIVLLATMLLELLLSLVFSEEASQLTYVADATQAITERVLVARRIISQDRPSRRPMIANNFSNREIRFFWSRDQIKHIHINSDSHLVDLIQGQILSHDSQILPMDIHIDLAPKLGRDHLLGQIKLSDGSWLVFQTLVPNPAMPWLTNRLTTAIILVIGAGLVGGLIIQAFVTPLRSLSKAVAKVGDGKQHIFKETGPKELRHVAQAFNQMQMRIEHMLRERTEMLAAVSHDLRTPLARLQLRASFIEEDDIREAVEADLQEMATMIKSVLQFLRGDQDPEVKRLTDIVAIIETLVNAAKDAGKDISYEGPSHYDVTTRPLLMKRAISNLIENALHYGKKAIVRFHHDENGVYIQVDDAGPGIPEDQIEQVLQPFRRLDTARQRNTAGLGLGLATVDRTVKREEGKLSLTNLQEGGLRAEIFLPAAQNKIRKKDGGKGYYFSARKGLELLRRPK</t>
  </si>
  <si>
    <t>Q5NNN8</t>
  </si>
  <si>
    <t>MSDSALSQPSRLNRLFPSGSFGEMIFRSLCFSAATLTLVAMAGIIVALAIGGWPAFRAFGFNFFLSSEWNPVSEVYGAAGPIIGTLITAFLALLLALPLAIGISVFLVEFCPRILARPIAVAVELLAGIPSIVYGMWGLFVLAPWFAHYIQFPLLIHVSPDSWLGRVVAGVPNGANILTASLILAIMILPYMASVFRELFLTVPAQVREAAYGLGATPFEVVCSVIIPYVKRGLIGVIMLGLGRALGETMAVTFIIGNTHSLPHSLFDSGSTIASTIANEFTEATSEMHSAALTALGLVLFMITFMVLIMARLLIGKRS</t>
  </si>
  <si>
    <t>Q5NQE5</t>
  </si>
  <si>
    <t>MTKPPEFYLLGIVLLLALLQIFLTAHFKTRQYGYKWNVSARDEALPPLSPMAGRLSRAQANLFETLPLFIAALLANLYLGHNGYYSELSAELYVASRLIYLPLYAFGVPYLRSIVWAIGIIGLLGQILLIFC</t>
  </si>
  <si>
    <t>Q5NLX8</t>
  </si>
  <si>
    <t>MKGELRSLLLPELRLFNEAIKGILSSPLSGKLGIAVSGGSDSLALLLLGAVSDFPVEAVTVDHGMRPEAAEEARFVAQICQQIGVPHQILTTKIEANGEGMQAAARIRRYALMAEWAKEKNVGALMTAHHADDQAETFLMRAARGSGLNGLAAIRPDVVITAEGQKLRLLRPLLGFTRSALAEIVEKAGFTFVSDPSNDNPHYDRTHFRRLLKASPWINRQHIAEAARYCQQSEEAIEWITAKEAAARIRKKGEVLYLDPTELPIEILRRLVLRAMETITGNTALRGSALSRFIRSLQQGKKVMLADVIGQGGEYWRFYRAPPRKKAVL</t>
  </si>
  <si>
    <t>D2N0Y1</t>
  </si>
  <si>
    <t>MSTLERDLKSPTISKLNELCDVMKVHPLTLLTLTYADDSVYTTDQLLAQVRQELDVISQAGSK</t>
  </si>
  <si>
    <t>Q5NLY8</t>
  </si>
  <si>
    <t>MPERDCPLCPRLASLRHDLQKEHPDWFNAPVPPFGDDDPWLAIVGLAPGMKGANRTGRPFTGDFAGILLYETLLKYGLATGHYQADINDGLKLKGTVVLNSVRCLPPQNKPTTQEMVTCRPFFLGAMAHYPHLKVILALGHIAHQTILRAFGITLSSMPFKHGAAYQLSPEIQLVDSYHCSRYNQNTRRLTEDMFEDVFAKIIECRGNDDQK</t>
  </si>
  <si>
    <t>Q5NPZ0</t>
  </si>
  <si>
    <t>MAEPLYTRDILKLATSIPFEERLEIADGRAEKRAPICGSQMACDVCLDDNQHITEIGLDISACALGQASAALMGQDIIGRSLPELKETLRQLKAYLAGEVENITSWPSLMALSAARPHKGRHGAICLPFETAIAAFEAAMVAKTEALPA</t>
  </si>
  <si>
    <t>D9PNM8</t>
  </si>
  <si>
    <t>MPVYTRDGREWQPQYLISINPELCIGCGRCYKVCGHNVLGLYGVDEDGQLIDPEEDDDGDIIKTVMTVQDEGACIGCSACARVCPTKSQIHAAA</t>
  </si>
  <si>
    <t>Q5NMC4</t>
  </si>
  <si>
    <t>MAVKGKEYPHDSLTNLRRFLRYLWPKNRRDLKTRLLLALVMVLFSKAIILLMPFAYKGVIDHMTAPEKRGTGIAMALAVAYAASRFGSVLFDNLRNAIFEAVGQNAAKELSVELFKHLHDLPLSFHLERRTGSLTRIIERGTKSIDSMLYYLIFNIGPTIFELIATCIIFVLSGWGWGMVMATLAMIAIYILFTRIITEKRVALRREWTEYDQQAGQYALDSLLNYETVKYFNAESLETKRYSKIATRLSDATVKVESSLAFLNIGQSLITNILMAGSMIFTVWGWSHNRFSVGDVVLINSLLLQLFRPLDFLGTVYRQVRQGLTDMAAVFRLIDTKATLEDKAHAPALQIKTGELRFEHVQFQYHADRPILKDIDFILPAGQSLAIVGSSGAGKSTLVRLLYRFYDVTGGRILIDHQDIREVTQHSLRQILGMVPQDIVLFNDTIEYNIRYGRPNASFEEVRQAARGAAISDFIDSLPQGYQTTVGERGLKLSGGEKQRIAIARMLLKNPPILLFDEATSALDSHSEADIQATLNQIAQNRTTIIIAHRLSTIVHADQIIVLDHGRIAERGNHQILLAQNGLYATMWKRQSQKG</t>
  </si>
  <si>
    <t>Q5NMQ6</t>
  </si>
  <si>
    <t>MTSSLNTAFSKTLSSFEEVHHGVLAAAGSGLGDFIKKTGGDADRVFGSCGVDPAIMERPTHSLSLTNYCRLMEEAAIDSQNGNFGLHYGKQFQPQNLGLIGYIGLSSPTLGDALSNVAKDFHWHQHDTLTRFVKRENQWHFEYQVRHGAITRRRQDAELSMGMILNIIRSALGSKWTPQEVNFEHYRPEQAHEHEKVFGAAVWFEQPCNSIVLSEKDLMRPMPGYEPVLLTVMRETIRRLNRHNVPQSFPERVRAIIRIMLPQDDFSLEKISEKMAMTPWSLQRRLKEENVTFLTLIDSVRKEMAIDYMKQPHLTISDITFMLGYSEVCALSRAFRRWFGVSPRAWRKNYASNAKA</t>
  </si>
  <si>
    <t>Q5NM72</t>
  </si>
  <si>
    <t>MSVLEWLAVLTSLLGIVFSTRQIRICWLFYGISSLLYGKIFFSIKLYADCLLQIFFFFSSIYGWFHWHHYQKADKMTVITASHKSLLRDIAMAAALSAIFGFYLKNYTDDAFPWVDAILSCYSIVAQFWAARLYKANWFLWIVIDFCYTALFCYRGLWLTAWLYSVFMVMAVIGLKKWQNKNPAVACD</t>
  </si>
  <si>
    <t>Q5NRG6</t>
  </si>
  <si>
    <t>MMLIDRDNAQKHIAFLKTDLFSNSISEKRKKIICTACSMNHAKTDCLKTCLLMASSLFLLPCATAATASSYDQPDTQIQRDSAKLGNSTPAVSQIDPAAARDSKTAIPSPTADNKDTLDTSGNLLGDMGGLRTWLYKYGITFDLEEYDELWGNVSGGTGGKPAYEGVTAPTIRVDLEKLIGLKGGLFNVSALQTRGRSISQEQLSVYNPVSGFEADRSTRLFELWYQQSFFHDKLDIKIGQQDLDTEFLISDYGALYLNANFGWPMAPSVNLYGGGPAWPLASPAIRFRYRPTNQLTVLFAAADDNPSGHSFYNSADPTNQSVHKDGANFNMGGGALLIAELQYAINPQPDDMSTVTENPGLPGIYRLGGFYDTGRFPDQRYDTNGNLLASPDSNGNARMHRGNWMIYGIVDQMIWRPSLGSPTSLGVFVRPTFNMGDRNMVSFAIDAGLNLKAPFKGRNNDTVGLAWGMGRTSSGQRAYDRDLRYFNGGRYQPISGNEHHIELTYQAQITPWMVLQPDLQYIINPSGGVLNTNTYKKVGNEVVFGLHSNISF</t>
  </si>
  <si>
    <t>Q5NR14</t>
  </si>
  <si>
    <t>MAEGATPSNGSPIYHQDSRENLPLKMMIDRLRAFTTAPAIPTSSASDWLQLKTWMLRDDWVVNLAESIGSARWWRGAFSLTGLITAALLTHPASHITFLPPESEAVAPIIKSNPQKTPLSTAIVGMDHFFPAPSQTGIMPTQSEAMPSPTAPIRYLKKENGIALSRIFEKAGLSTQEAQEIDKLISSNIPDNNIGEDTAFHFITLPPASPLQAHRLSHLNFQASFDSMVNIDREKDGFKLTKYPIPFTTRPIKFSFSVEKNIREDSRIAGIPTSLASKIEELLKKQLTNPRLFIRHQTRLDIVLNQRENSLGEKEIGDPLYIALTQSHTSDTKKPIAQLRLFKWEKDGQSYWLDDKGQAPLVSVNNFILPVAGRITSPFGYRFHPILGFGRLHKGIDISSSYGTPIKAASTGRVIFAGRKSGYGNFALIDHGQGIETAYAHMSCLHVHQGQSVSQGQVIGQIGTSGLSTGPHLHYELHYNSVPVNPDHFVQTAHYQLTGQDLTAFKKRTAEMLALADSTSKQS</t>
  </si>
  <si>
    <t>Q8GF30</t>
  </si>
  <si>
    <t>MLRLSGVSKIYPGKNPVHALNNVSLNVPSGIFGLLGPNGAGKSTLMSIIATLQRPDRGSIHLGEIDAFASPREMRAKLGYLPQDFGTYPGASAEELLHYFARLKGISNAAEREHQIGTLLEMVNLDAAKNRPVSDYSGGMRQRFGVAQALLGHPKLLIVDEPTAGLDPAERNRFNQILANIGENTAIILSTHIIEDVSNLCRRIAVINQGRIMAEGDPEKLTASLSGQLWQALVDRERADQISKSGQLVFRRIHRGLHLVVIQSETQPAEDFTPKIPDLEDAYFLAVLQKNDGGN</t>
  </si>
  <si>
    <t>Q5NQ79</t>
  </si>
  <si>
    <t>MFSFRPASRSSFKNSDWWQNPFYILGLILLSAVPLLWPELPPLTDAPGHLGRYRVELGIHQSPWLHQWYSFDWHLVGNLGFDLFIIPLAHLFGLELGLKIGVIIMVMVTAAGLLAVAKAVHGKIPPTAAFALPFIYGFPFQFGFLNYCLSMALTFNAFALWITLKNSPYLRAFIFIPFGIIIWSCHSYGWGILGLLCFSADFSSDYRHARRNNQPILSALFQAGYKSALAMLPLLPPILLMILWRSGHVSDGNGDWFRFDLKIEWVLSALRDRWQNFDIASIGVACFILLLGRLRLAPPMGLACFILLIAYICLPRILLSAAFADMRLAPYIFALALVGLKAPKNQNFARIAAIAACLFFTIRTAATTVSFWLYDQGYQKQLKAVDFMAPGSRVLAMVSTPCLMTWVSNHMSHLPAMATVRKDAFTNSEWAIAGQQLLTIHFPEAKRFIHDPSQSLYPRQCRFRGSADLDKTLESFPRQAFDYFWLMDIPPSLWPHEDDLIPIWSGENGILYKIDHRFTTASSMLSAPKIGSKPKAVPAVK</t>
  </si>
  <si>
    <t>Q5NM82</t>
  </si>
  <si>
    <t>MVAEPAWPVNTLPRLYVEEKLSLEAVIIPDRAQAHYLLSVMRFKMGSQLVLFDNLTGEWLGEVIEAGRKHLQLKITHHLNEKESIPDLWLLTAPIKKGRIDWIYEKACELGVARITPVITQRTIVDRVNLERLQAHIVEAAEQCGRTSLSEVTEACSLKSLLAEWPEDRALFFADETGGEPMIEALSKRKMAAAILVGPEGGFTDQERDMINAVKQAVPVSLGPRILRADTAAIAATALWMAAAGDWQKQPRQANL</t>
  </si>
  <si>
    <t>Q5NQX2</t>
  </si>
  <si>
    <t>MASASSPSGGRKRFFSRFFRRKKIEKSGNPVGENNSQEPVIRPTGSLTRRLIAISALWIFILLSGGGVTLDRVLTQAVTDNFDSQLDYVLAAMIASSEIDPEGAVRLNRPLGDQRFLEAHSGLYFQVSGSGYERFPSPSLWDRSLQVNPMPKGQLVRTYDSDEFSDGTLRVMERDVRLPGSSVLWRFQVAEIRTSLDNQIKKLRHTLVKAFLILGTGLIVITVLQVTIGLWPLRKLRREISAVRNGQASRIHDRMPNEVAPLIEELNALLSHNERQAEEARRHAGNLAHALKTPLTVVTNEANANSDALKEVVLREVMTMRRHVDHHLARARAIGRRGNAQSQAEVWPALLAVERAVTRLYPHATIDLAGVKDAVVRIERQDLDEILGNLIENAAKYGQGRVFVTVEKQGKSVEILIEDDGTGIPENLRGQLFKRGARLDTDKPGTGLGLAIVRDVVEIYGGSVTLEESEDLGGLFVRLALPSVH</t>
  </si>
  <si>
    <t>Q5NNB6</t>
  </si>
  <si>
    <t>MTAEFDITTILTAKADQQEALQQALLHYADQSKTEEGYLAFHIGYDKSQPPRFILNERWQDHAAFLAHEKSDIFQDFASMFKRFLEKPLLSVFSVPLMED</t>
  </si>
  <si>
    <t>Q5NM05</t>
  </si>
  <si>
    <t>MTGGSNRIKTVVPVLALAGCFLAPADAQNLSSAEVNNNAQEEVKTAPSKKKDKSDVIVVTATGLSQASSTTKTHTPIIESPQSISIVSRDEIELRASPTIADALAYTAGVQAEPSGIDSRVDEVSVRGFGAGGFSSNNNFVDGLRLPSGGQWTRTSFDPFSLQQIEVLKGPSGALYGQTAPGGVVNLVTKRPTKKSQGEFFLQGAGYTHLGNWQGQASGDVSGKLNKDGTLSGRIVGLARYGDTQVNHVQTGRYYVSPSLTWEISPDTKWTVLAQYQRDQGGSTFQFLPATGTLYASKGRHIANDANIGEPKWDNFNRNQVMAGSFFEHHFNHFLTLRNNTRYTYLNTLYRATVLSGDTLQSCSAAIAGCVAGETVNRRAVEGRGRSQGVATDTQLEGHVDTGAVRHVMLFGTDYFYTDWTHDRDLVKSSLVLPMLNIFDPVSRGSAGYGAALSPQVYTSTISQQNGIYFQDQIKFKRLRVTVGGRQDWAKDDTLNRLTGKRYLTHSNAFTWRAGAVYLFDNGLAPYFSYAKSFQPQVSDPSTSLDGTPFKPTTGDQYEAGIRYQYGKSIYITFGAYQITQRNMTTPDPNGALCGTSTCLVQTGEGRVRGLELEGRATLPWNMAIIFTGTRSDAKVTQSNTASQIGNYLPQAPKWMASLFIDQRIRHGFFTGLGIGGGVRYTGHSYGDTNNTLSIPGYTLFDSFLRYDFANRFPRYKGLSLSINMRNIANKRYVATCTAASACYYGQGRSLTLRLGYSWGGTA</t>
  </si>
  <si>
    <t>Q5NMM3</t>
  </si>
  <si>
    <t>MIQYHDGWAFLDTGDSLLDHVMEIMTDAFDPFYGEAWNRHQCNSIMGLPGVYTLVVTIEGKPAGFLLSRTVFDECELLLLAVKPEFRREGVATALFKKLIAKAKIEDTKYLHLEVREKNPALNLYYQIGFREVGRRINYYKSLNGDLYNAITLRFIVI</t>
  </si>
  <si>
    <t>Q5NR17</t>
  </si>
  <si>
    <t>MINLRRIITRFFLASCVFYPHALHATEIPLDIINEVEDGFSFTRLGINAGVNNGDPKEYLFDTGSDSFNIAVGMNNSGTMPSWFPQTGTAVSSPYGYMYGDGTYGYLQSDTSVSNIQFYNSTTGSKIANYDTSAGLGVALIQASIATENRLNPNDIGQQISPDTAGLDPSQAYYQDLSWQQSLDAGKAPDENHFYGIMGAGDFIYRGDNGGVPGQLTKSGYIVEANGTTTTPGDCGASCLIVGLTPALRAQFFTQVPWRGIIGSFPLSGANAGRQFDAMFQYALDNGQNTKGMPTLLDSGTPMIIVGSNDLLGQAIDAGATGSDGYINDVDPGHILNITGNVPNGQTVSVVTGDGSQGDQTNVLTLGSNIYTPKNYTLEGISFFLQNAVMYDLENAVTGYTPFYVSDYNFTNGLDVSSDMGALGLAGVISGSKDVNIHEGGIAYLTNNNSYTGATNIAEKGWLGIGGTGSISQSAVVNVAGSFDIAHSETGQNIRSLSGSGQVVLGDNTLLLSQAQDTFSGSIRDDYAEGSTRAAMVPVPILTGGENQTHGGVIIGGGQEIFSGNNSYSGKTGVAAAAQLILTGRLDKSQVENAGRFENNGETTAIVNSTGIVSGNGLFAGGLTVKQGIVTPGAVLNNGGGNMHVSHNLVLDSAATYLTQIGSNSASMIAVEGKAEINNATLVSLATSEAGRPKLGQNYTILTASDGISGQFGAVKSDLTGNALYPFLTTGVDYQSNIVSLEIERSNIAFTNAAQNRNERNVATVLDAMPSTSSLALPATLLDFAAARNAFNSLSGEIHASARTALIQNATEIRDMAINRMRAADCIPGASTEKTANRDSRSTGATCDSDQGQTLWMQSYGNWSHNSHSANAAGMSNSVGGFVLGGETSLIPNWHIGALVGYGHSGFSVSERASSGHSNNVTLGGYANTHWDRLGLRMGATYTWDRLATRRKVLYADFTDQQSSRYNGGTVQAFADIGYRFDIGRVMVEPFGNAAYINQHTNAFRESGGAAALSGHALSSNMAYATFGSRLASRVTLGKSTVLTPNATIGYRHAFGTITSSIKENFLNQTADFNVSGVPLAENSAMVSIGLQAQVKNRLQLGLSYSGQYSAHYSSSGLKGNISWVF</t>
  </si>
  <si>
    <t>Q5NQP9</t>
  </si>
  <si>
    <t>MKRKLGRRQLLTGFVALGGMAITAGKAQASLHQPGSDFLHWGNVKEKRLAFRNVHTNERIDARFFGKHGYDDEGLAEINHALRDWRTGDITEVDTDLLNLLVKIRDRLDISANQPFDLICGYRSPITNRRLHERRGRHSGVAVHSQHLLGKATDIAMPGVSLNHLRMAAEFDQQGGVGYYPEDGFIHVDTGPVRSWMG</t>
  </si>
  <si>
    <t>Q5NQY0</t>
  </si>
  <si>
    <t>MASRILIVEDNELNLKLFCDLLRAHHFDVEPVRDGRGMIAHAHSFMPDLIIMDIQLPHISGLELIGQIRKTKELCHIPIMAVTAYAAPEDEQKIRQAGATGYIAKPISVVRFLEAVKTLI</t>
  </si>
  <si>
    <t>Q5NPP1</t>
  </si>
  <si>
    <t>MIKKNERPYSHYSLLRLKNLYQENPRNPHILSLIHDELGYRNSDFAQDLIQKIEWAIQKIDRDATQKEASFSFFEEEKPLSQKGNKKFNLLDKLLHFLPSFKAKKANEPAAILATWTAEEALSPQTYRNPEDLAAGDKKAVASLTRAQLPWENRESLPPKKRLYYQIILGSIPMQEATEKLIQLFGKDEETRQRIKEKSAIAAILVDDCGFLVEDNNVAISSFAWALPQALKGKLDILGAWPDIEPQVTEYLTTILQNNGTDGKKQPLDRGILEEAFQWITEQFGLPSDLIEAPSFALRIYHPLSSDKPPQATLLNSFFLGDLALARSLLQQGKANSGLSYYLGDKKAENIFNLLTDHDAVEKAVSPALMPIARWPSAGGHALVLLQQAAVNLTRDQLQEKDGIIAVNGPPGTGKTTLLRDVIAAAVVDRATAMAEFDDPEQVFIPTGKKITMGEKAFFHLYRLDPSIKGHEIIVASSNNKAVENISQELPAIEAIGRSTEELNYFRSISDQLLNPQSYFEKNNSADDKKTESNKSWGLIAAALGNAKNRHQFLQSFWWDQEYGFRNYLKAARGDKVVLPTRNPTTKQVIGEHHPAIVETENPPSPQEAKTRWQKSRIHFKNLKNEIETELKDLHTVRHIVQEITKLRKPLTESETAFSHLQRLTTQAKDHHRYCFKQQAKAKAIHEGALENIARHQSERPWIFARWFKTKGWEAWLQAYTRLELLASRAEIDEKLADQSYSEAAQSLEKLQSEYEVQKKQLEHFQRKLADYNNRIAPYRASLGDRIIDDSFFKKSHEEINLTSPWLPDSLHRKREDLFIAALNLHHAFIDASAQKFLHNLSIFIKIFSSGSPSNEDEKQYLGDLWSSLFMVVPVISTTFASTGRMLGNLPPNSIGWLLIDEAGQAVPQAAAGAIMRAKRSVVVGDPLQIPPVVSLPEQLTSKICQFFKVDKSIWSAPEASAQSLADQASNFQAVFNSDQDGRRVGIPLLVHRRCQNPMFEISNRIAYDNQMVHAAGNPSIGAIGKVIGRSRWLDVKGEADTKWCEAEGQVVIDFLEKLAAASITSPDLFIITPFRIVSSELKLRLSQKSSLLERLHIKNSEWIRSHIGTVHTFQGKEADSVILLLGAPANNQNGARRWAAEAPNIFNVAVSRAKQNIYVIGSYDAWAKVGYTQDIAHSLPCNRSDNSPAA</t>
  </si>
  <si>
    <t>Q5NQC5</t>
  </si>
  <si>
    <t>MDSKKLPDSGSFVGEGKEAFEIEIASSGEVIPVTSDQTIADALEKAGIETVIACEEGVCGACMVGLVSGEADHRDHIQSEEEKAQNKEIAICCSRARSARLVLDL</t>
  </si>
  <si>
    <t>Q5NNY6</t>
  </si>
  <si>
    <t>MTFLPLEKGQLASVVTALEMTKQPDDKWLSQNATILDIDNNPYHLERWEDPKTDSYRDLFLKIGSPWLWFSRLELDDRALKALITHPEIEIYRLRDNDNHIAGMIELDFRKKGECEIVFFGLDTGYIGKKLGYPVMIHTLHKAWKSDINRVWLHSCSFDHPAALRFYQKHHFQPYQRMIEIHDDPRLIGLLPKEAAPHIPIID</t>
  </si>
  <si>
    <t>Q5NQ85</t>
  </si>
  <si>
    <t>MTCFFRPFPIKEAGFLKKKRQKHVASWVIAATLFLTYIEAGKAKPPPQKNIMTDNSKGFSMAPLDNWSDLGVDWPDLQKTDSNTEGDLSPSVNSKADNQPKSSKSKISSVSENNLGYHYTVKITGLPPREHTWQSSFNGLSTLYMTRRKRANIAQIRRRIRDDSENLTALLQSGGYYDASVESRLTPIIEKHKVVIEFKVNAGQLYRFTDVKVNGLDKEDTPQLGLQKIYPIHKDDPVDQAAIISADQDLEKQLGHLGFPFAQITQPDIVVDHSNFTGSLVMNVETGKPQKFGEIILNKNSQPLDTHHLNEIARFHPGTPYDSVLLDDLRRAVIQTSLVSTIQLKPVPDPDHPNVTNIAITTEKAPLHTIAGTVGYGNGEGVRSDVSWTHRNMIKPEGAVTFSGILGTRDQGVGASLRQGNKGARDHILSSSLSVLHTKRRAYDARTATLSASFERETNIIWQKKWVWSIGGQFIGSDERDNGYYTYGAGHHQYLIAALPGQLGYDSSDNLLNPTKGFRLSAHASPEISFLHKTVPYIRTQIDASGYQPLGHNIVLAGRVRMGSIIGSDSSDLAPSRRYYVGGGGSVRGFSYQAIGNLNANRKPLGGSSLAEFSIETRFRFGDLGLVPFLDAGNLYTSTLPRMSGLRLGTGLGLRYYTSFGPMRVDLGTPLHRHAGENRIGVYVSLGQAF</t>
  </si>
  <si>
    <t>H2VFN0</t>
  </si>
  <si>
    <t>MTATEYWLPVVWACLAAVGILIYVVLDGFDLGIGILFATQKDEKHRDVMMNTIAPVWDGNETWMVFGGAVLLGAFQTAYSVILPALYLPLIVMLLALIFRGVAFEYRVHAHSKEARCLWGAAFMGGSTLATFCQGMVLGGLLQGIKTTDHHFTGSALDWLNPFSIFCGVALVIGYGLLGAGWLIWRTEGELQAYARRAARCLGSLLLVCIAVVAVWTPMLRSTYLNTWTNSSSHAVAAVVLAVLAVLVSVIFFRSLKSGKDRTPFLCALGWFILSYLGLALSAWPYIVPPYITIWQASSPVTSQTFLLVGTVILLPLVLAYTIYCYKIFHGKVTSSDGYH</t>
  </si>
  <si>
    <t>Q5NM62</t>
  </si>
  <si>
    <t>MFMSRANLNDLQSFLIVAQEKSFTKAAAKLGVSQSALSHTVRQLEARLNLTLLIRTTRSVTPTSAGEYLIQNMAPHFDQIEKQLASIGELRNQPTGTIRITSTDDALAYVIRPKIKGFLQKYPGVKIELVSDLKLVDIFTEKFDAAIRLGENVTKEMASVPLTPDIRFTVVGSPEYFQNKPIPETPQDLLNHQCITIRLPTHGGIYAWEFEKAGRDIKIRVDGPLVFNSIFPIRNACLDGLGLAHMPEIMAKKYIEEGRLIPVLEDWCPYWSGYHLCFPHHYENIRPFSLFLEEMRYRPAPDNA</t>
  </si>
  <si>
    <t>Q5NML1</t>
  </si>
  <si>
    <t>MNDKLKNTWPRLWLMTDERFGDGLLEAVKKLPQGSGIVFRHYRLPFKIRKNLFQKIQRIAKKRKLVLFLADSARLAAAWKADGVHGRFSSQRTARPLLRSQAVHNRRDSIMCRKVDFVFLSPLFSTRSHPGKPFLGRVKFLQLKRSIRQKVFALGGINAKTIRALPACDGFSGIDIWQDDEFRHHRLWFFWANQQR</t>
  </si>
  <si>
    <t>Q5NRB8</t>
  </si>
  <si>
    <t>MKSAAVFCLWAVLSGGVILSPATAQQRRDRDVALAAIRNGQILSLHQIEEKILPRMGGCRYLGPELHDNTIYRLKFIRNNTVIWVDVDGQSGEVLSRTDSDNGDESDQPYMGDPRK</t>
  </si>
  <si>
    <t>Q5NNJ5</t>
  </si>
  <si>
    <t>MSQLLGHDTAIKAFRHAEDSGRLHHAWLLTGAKGLGKRLFADRAAAWLLANAVNPDIRKNTASDSLDIPEGNPTLSLIKAGSHPDLLRLERLFRDSKEQERARNITVDQVRTIQKLFATTPALSFRRVVIIDSIDDLERSAANALLKNLEEPPAGTIFFLISHAAGRLLPTIRSRCRILSFHLLEDNLVAQILRHHLPDITAEELASLVKISQGAAGYGLRFAGLDMAELDNAIENIVKTGDRDFLLRSKLAQSLSLKSAQGRYEAFLERAPSRISAEARSLKGEKLAQAIHLWEKARQLGNEAVLFSLDPQATVFTLAGFLARLAPTHI</t>
  </si>
  <si>
    <t>Q5NL65</t>
  </si>
  <si>
    <t>MKRRISVLTTNPSLGILTYSLPEGKAVAAGQLVSIPLGPRQILGMLWEEDVSNQIKIADNRLRPVSKIYDLPEASHCYRKFIQWVSSYYMAPLGAVLRMGIPFLPATIESREIKNYYVPKREWPKLTSLRQQALEKLSGEKGSVRELAEKAEVSPAVIRALIKTGLITEQKTSLEIALSLPNPDFNAPILSETQSKAAEILKESIAKKSFETFLLDGVTGSGKTEVYFEAIAQTLRDGKQSLILLPEIALTEPFLKRFQARFGCEPVVWHSDLSQARRRKNWQAIVTGQAKVVIGARSALFLPFKAIGLIIVDEAHETSFKQEDGVCYQARDVAVMRAKFENISVILATATPAIESVMQVRLGNYKEIRLAERHGSAGLPTIHVINMTEQALAKGRWLAPPLVKALTNAVERHEQGLLFLNRRGYAPLTLCRHCGHRIKCPHCTAWMVEHRQLGQMICHHCGFTMPVPDKCPECQTADSLVACGPGVERIAEETALLFPEARIETITSDTLATPKQAAEFVEKMDQGAIDIIIGTQLITKGYHFPRLTVVGVVDADIGLQGGDLRASEHSFQQIAQVAGRAGRSALDGHVFIQTYEPETPVISALASGDREAFYQTELEIREITEAPPFGRYVALIISSEKQEIAEAVGHQLGQRKPEGDGIEVFGPAPAPLLQLRGRYRYRFLIQAKRNIPIQRIIHQWLSKISIPSSVRITIDVDPYSFF</t>
  </si>
  <si>
    <t>Q5NMW2</t>
  </si>
  <si>
    <t>MSSVTIENTRKAGGSNESSALIHATTIFIKNHGVLLIGASGSGKSDLALRLIDRGAILVSDDYSLIEDDPEKRLLVASPPSHIAGLLEIRGVGIVKMPFSPKANLALAVILDDSVERMPDPAHSVEILGRALPLLTLKAFEASTPIKIEMKIACLQGDILLKD</t>
  </si>
  <si>
    <t>D2N0X6</t>
  </si>
  <si>
    <t>MTESLDLDDHKNDLPKKEAIIPEQDPYDQLDPTAKAEAIRRFHKQRLVLLLMAAAAWLLSAVSWRIAPFAHTMGLPRLIWAPTALTFFVFWSRMPRSLRNFVIRSIVFSRLKTLFLVRDFLLPCLFFGLSLWSVGHAFHGMQGGHMG</t>
  </si>
  <si>
    <t>Q5NMP1</t>
  </si>
  <si>
    <t>MKDRPAILPLGEWPPKRPVLLTVPHAGRFYPEDLLEKLRCEPEKLIIFEDRFADLLVDNAVSAGFSALVACSPRALIDLNRHHLEIDPMMIDPPLPLDSVILTPRSRNGLGLFPNYLAGFGGLYHHLLPYQEARHRIENYHAPWHGHIADILGNIKSRYGSAILLDIHSMPPLIPDEKGESADIVIGTAYGHSASSEITAVIAEIVEKHGLKPAFNKPYAGGYTVDRHGKPSSSRHALQIEIDRALYLDEDLYHPSASLPAIRQLVHDIAEGVAQYIELSR</t>
  </si>
  <si>
    <t>Q5NM69</t>
  </si>
  <si>
    <t>MAIKDDGMTEAAHKAVHQFGVSGYQTERDWPYLTILEINAVLASFSGQGKAIKILSHSRRPYSAAALFETDQKQTFFIKRHHHKIRNKTELLKEHLFARHLAQKSFPISTPMMADHNQTVIEKEPWIYEIHPQAQGVDIYQDVMSWEPFFNRDHAYEAGRMLALFHQAAQGFDESPRHHALLVSAGDTLLHDDFIKALSEWITAQPELLKQLEGKNWQQDITENILPFHHQLQPLTADITPLWGHGDWHSSNLMWTGRDPKAKVSCVLDLGMADYSSAMFDLATAIERNVIAWLDMDSRQDIVIYDQLFALLRGYHHIKPLSQMDKQLLSAFMPLLHVEYALSEIVYFGALLQDKTSADIAYYDYLLGHSRWFSGQEGQQLLQKIIHFEA</t>
  </si>
  <si>
    <t>Q5NMW9</t>
  </si>
  <si>
    <t>MELLLDNKTPPIEKAPYQKAHTHPTGKLIALVGCDGSGKSSLTTDLIAAIQKYTPVKRYYLGLGSGDLGRKIGQIPVVGSWIENLLKQRATTTRTKGKKIPGVMTALVVYFFSLRRFCSYLKMRRALKAGITVITDRYPQAEIAGQCDGPGLSAAKAGNRFVSWLVRSEAALYQRMASFQPDLVLRLDVDPETAHARKPDHDIEALRIKSEIMQHLTFGGAHMEVIDATRPYKAVWKDIVRLVQPYLTVDLASNQK</t>
  </si>
  <si>
    <t>Q5NNI4</t>
  </si>
  <si>
    <t>MENSLHLYGISIALGVSLLAVLWGIALYFFLNALHKMKEAQAIIRRFHPLKNIYDTAPVHALVIHNQKISALNPKSSAYLGLEDIPSSPDIFFYSWLDDDSAQILAHHLDILAKTGRAFHCHVHHKMDQRLFKIDGQILQQSSRDIILWIGDITQEADRQKALAFQAQQSGQALQALSSLFEVMPFPIWYRNAALQLQMVNQSYVTAVESPSAREVITRNIELTEGKGANNPVSFAEKALETKSMQSRLSPVILSGTRRMMRLTDIPLPTGAVAGYALDVEALEEAKAEMGRFLQAQRHILDQLSAGVAQFNAEQNLVFANEPFRHLFALKAEWLTDHPEFDRVLERMREAGRLPAAHDFPAWKAERRQWFLSHNNALEENWLLMDGSHLRVITQPTPDGGLLLIFEDRTEQVRLTSAHDIMLRVRTASFDKLFEAIGVFASDGRLNLWNTRFTDIWQIDEKWLSTHPRVDDLAEKTRLRLENTEHSHYISDAIRMTMIERQPKHGHIAFIDQQHFNFSTIPLPDGNILLTMLDVTDSWRMERALRDRNEALEAADRLKTDFVANMSYELRTPLTSISGFAEMLAQGYCGDLSQMANDYVAAILDAVARLSTLIDDILDLTLLESGNLELDRQNVDIKPLLQDMATALTKRAEELGIHFEIKLDNNLGMIESDPQRLSRAINHMLLIALARNPRGGTVQLQASGAGDHIAIVIVDDADILSSSRQGSVESSLSDPIFDHFSEYGQSVRGGKGSSSIAIPLIRRFIALHGGSIHIDSNHNQKTHFIITLPRHVPAL</t>
  </si>
  <si>
    <t>Q5NQI2</t>
  </si>
  <si>
    <t>MRKYFDSVASALDGKPVMGALIFVYKTDGSLASLFSDDGTTAISQPLRTDSLGYFEFYVADGLYDLTISYGGKIRTRLSGVQIYDESHLQGGGAALPDGTRIAELPVAAMNKALGAAGNLAQFIKNYSNNSME</t>
  </si>
  <si>
    <t>D2YW33</t>
  </si>
  <si>
    <t>MFYRRGNKMSVSFDYSGKVALVTGAGTGIGRETALAFAKAKAYVAIIGRSENNIQETLRLVTEMGGQAIAIQADVSQEDSIKAAIEKTVETFGKLDFAFNNAGIEHKAIPAADIPSEEWDRIISTNLNGVFFSMKHEIPAMLKSGSGSIVNTASGAGVKGFPGNGAYCASKFGLIGLSKAAALDYAKQHLRINVVAPGIIETPMMQRFTGGTEEGRETAIAQEPVGRAGHPKEIAGTVLWLCSDLAAFTTGSVFVVDGGQTA</t>
  </si>
  <si>
    <t>Q5NNK6</t>
  </si>
  <si>
    <t>MSKENIIPQDVNNLLKDISQPDFSYRTYDNRNPVEWHNWPLLEKAADYIAWKNKQNVKNLK</t>
  </si>
  <si>
    <t>Q5NN31</t>
  </si>
  <si>
    <t>MIAESGLIFLWLAAMMALLQGLFGLSVLNNRLDDVFSGAVKITALIQAALALSAFAMLLWLFMRVDLSVTLVAENDHWAKPMLYRVAASWGNHEGSMLLWVTILSFCGALLALFGGKIDQKLLSLALGSQAFLALGFFAFLLFVSNPFARLNPPATEGLGLNPLLQDPGLAFHPPTLYLGYVGLSVAFSFAVAALLTGKADRAFAKAMRIWVLGAWVFLTIGITAGSYWAYYELGWGGFWFWDPVENAALMPWLAATALFHSVSVLAKRDSLRVWTLVLAVTAFSMSMIGTFLVRSGILVSVHAFAVDPWRGSFILGLLGLYIGGALALFALRIAKIHQGNHFILPSREAGLVLNNLFLGVILAIVLIGTLYPLLAEMMNGEKLSVGAPYFNMIITPLALLLCLLMPFGTLLRWKQDRWASLKWPLLVGAGLFILTEVILALKGLFSTAPLASISLGVAVMVGLLCLWPLLRQKTIHLNLWGMVLAHLGIAITLGGIASDTLFSQELLTALKPQQTARLGDWQLHFDRVMPDLGSDWTAIVADIRLERNGQSFTLHPALRHFTNPVTDTSETALKTTKAGQLYLVLGQQAEDGRWQIRAWWKPLVTLIWDGGFLTAFGGILILLDRLLRYLQKRRYQNRPDERQRLSL</t>
  </si>
  <si>
    <t>Q5NMR4</t>
  </si>
  <si>
    <t>MGHILITGAGSGFGKEIAFRLAEQGHAVIAAVEIQPQIFALQQEAQKCGLSLSIEKLDITDPADRAKAWQWDVDILLNNAGISEGGSIIDIPAENLRKQFEVNVIGTILLTQGFAREMVKNKKGRIVFMSSVAGLTVDPFTGAYSASKHAIEAFAIALDKELKYFGIQIATINPGPFLTGFNDRMFETWKSWRNTPEDRVFDYSQLAFPHEQFDPEEVITTTLSVLTGKTKRYRNLVPAQMEKDTEKQISHVWDKLQNNPEGGAKDPLVQKAYQIRPGTPA</t>
  </si>
  <si>
    <t>Q5NMS1</t>
  </si>
  <si>
    <t>MLANGRPLLSHWEGISSRSANEDVKCRAEKTFHLPGVIDSMHGWQNFQSAFFTDMGAIPNLPQTTVNAIMQDSDGLIWINIANGLFRFDGLHIQLFRPQANQPHSLPDSIIRTMRPQNSGGFLLGTATAGVIRFDPKTNYFDPISSDAPTGRGLSIQVIASDNHNGFWVISDAGIGHLKAGSNSIHYEKKLPFSDKGDIHHITDLLVTKDNRLWIASNDGLFFRRKENDVFTALRSSEKEIDTLLTSQITALYQDRDDRLWVGSAFHGGLYMTADGRFYQPKPLKASSPYLNYRSIHGFAELPDNHIWIATMGGGIIDYAFWTAGTKGKLCAPPGEEYTGYVRTWTHNPLNDHSVSGNNILSLMADRDGGIWIATDRGVSRWNPHPSIAFNLPDILVDKNGMISDSIEALLADEKGRIWVGLQNGMINMIDQQRSQIKKISLKGLQMAQPVRAFLQAKDGAILAGSLGLARIDPNDFSTTAIMDDILGKETITALAETKYNLFIGTNSGLYVKDRSTEKVTHFTHNIDDRDSLIGDHIKDIAVRSDEEVWIATTDGISIHDTHRSGFNNLLGKPDDRLLFSHSFVTSLATDNDNSMLVGSFNGISHLFPTKNGYNFNNIYRKNKPSSNEINRLIVDKFGHIWSSSPDGISVFDSVNRQSHFLGQRDHVSSGHFSQRASVLTEDGSILFGGTNGLTVIAPEQILFSPAQLGNGGNSATKIQITALDLNEKTLPFGLLPHTDQMFDIPPGTRSLRVGFILSDYSAPNDVRYSYKLEGIDSEWIRIPDNTPPVAIYTNLPSGHYALHMRAEVLGLHSYQKEARFLFKVAPRWYEHWQIGIAVAALILLALYLAVLFRTFLLERRTRRLQHLVDDRTHELQQANKQLSELANTDVLTGLLNRRALMAKLSELHQDALLNENAISIAMLDVDHFKKINDRYGHLVGDDVMRNAASIIRNNIRQEDFAGRYGGDEFIIAISASIEMSRHIAERIRNEFTKIVIKNGETELKITVSIGLFEITTEESISIALDKADSLLYWAKNNGRNRVES</t>
  </si>
  <si>
    <t>Q5NLT6</t>
  </si>
  <si>
    <t>MKIKTTTEIKNILLNMVDILIENKDYCRGRILYHLANKIEKEPNHTRHNIKKLYGHFGNFFDLENNREFKILKDKLHAFLFRDFQLVPQTVHSDRIQENYAMKPVVNQHRKGLISAPVNAVVNGLSKIRNDIRRTYSFLFKR</t>
  </si>
  <si>
    <t>Q5NL41</t>
  </si>
  <si>
    <t>MPLDFVQVDAFTHRSLYGNPAAVVFDADEIPAETMQKIAREMNLSETVFILKPTTPDADYRARIFTPMSEMPFAGHPTVAAAHSVLARYPDKANATLLRQECGIGIVPVEVIPSEAGTLLRMTQGAPKYRDSGLSRETVAKMLGCAESDLADSPFEVVSTGVPWLIVELSRFEAISTLNPDQGLTARECKALKACGVTVFVERGDGGPVRIRVRTFAPGEGVAEDPVCGSGNGSVAAYIAHHKHAGDPAGSYIAEQGIEIGRDGEIHASWERDGENLRVRIGGQAAVSASGQLHL</t>
  </si>
  <si>
    <t>Q5NPN8</t>
  </si>
  <si>
    <t>MPSPCNKLKLLRKAAKPPITIRALAEAIDMPASSYAFYEDMNRFKKKYLPLELTRKIAAVLMNHQINPEDILALSGLTSYELKTEISAIRQIMPPIQFVKMNMALPNETLLAEMFEDLLADLDLNAPKKEIAYNLAQHLPEALSETARKIPDKIH</t>
  </si>
  <si>
    <t>Q5NLW6</t>
  </si>
  <si>
    <t>MRYKSVISAVLLHYIAFAGQPLFAHHAKASESLSNRRWEDIPKGVAISIMPPVKASDGMPKQMVIFGNESCPKAPDSETIIVCRRLPESERYRIPVAMREEDRKVKEEKYQRTHRSWGQRVQDMGMLSAPDMNNPFKGN</t>
  </si>
  <si>
    <t>Q5NPQ8</t>
  </si>
  <si>
    <t>MSRAPHSASNIPQPRIADYPIDPVFLKRWSPLSFSSEKISKDQLYSLLEAARWTPSAYNSQPWRFVYAMRNTAIWSGFIDLLMEGNRGWAKQAAAIIFIISKTTLLSPISNTEKDAPSHSFDAGAAWMAMALQATQMGLATRPMTGVYFDKARQLLKVPQNYHIDAAIAVGHPDTQSAPEESHSRRLKFSNMRHSIHDMSREGYFKF</t>
  </si>
  <si>
    <t>Q5NPT6</t>
  </si>
  <si>
    <t>MAAANYKQPITVFPDQWEKKQFEKLSNSKIRLFLIGSLFFLSPLAPAMAQHAPTAPHASAAAKPSVVSQPKPPAPPMPPSSPANDRNAGASSAAFSKGMSTFLNNGKPLTLSLQILLLMTLMTVLPSIILMMTSFTRIIIVLSLLRQAIGLQQTPPNQVLIGLALFLSLFVMRPVLDQINTTAFSPYGRGEIQIEEAIMRSGTALHGFMTKQTRKNDLQLFTDLAHHPRYENAESIPFTVLVPSFVTSELKTAFEIGFLIFLPFIIIDIVVACTLTALGMMMLSPQIISAPFKLLLFIMVDGWALTVGSLAGSFIQ</t>
  </si>
  <si>
    <t>D2N0X4</t>
  </si>
  <si>
    <t>MLIDLAKNSTAYMRRSQIVAFLGFAILTLSACQTSRPTASHSLPEKAKAPSAPQKQASPSKKASALDIRPQSIPVSRLGLTEENAKKALEAFRSSCPFLTSHPDKSGLTAANDWLPACQAAKNLNSTSSTSATAFFDRYFEPVSVGGGEAFVTGYYEPEIAASSQAKDGYAPIYKVPSDLVETNLEDFFPEMKGKHFKGRVKKGHLVPYYTRAEINKGVLDNRHLEIAWAIDPVALFFLQIQGSGRLNLEDGRVIRIGYANQNGREYTAIGRLLVDKGVIEKGHATMAGIVEWLHNHPDQAPSIMESNKSYVFFRELKETGPLGALSVPVTSQISLAVDPSYTPLGAPVFLMLDSKHGGNAAFANGLWIAQDKGGAIKGANRFDSYWGYGDKAEHIAGGLASHGSAWLLLPKGVAAGLGSGKNGKAQRETKISAGSGEGNKSA</t>
  </si>
  <si>
    <t>Q5NMA0</t>
  </si>
  <si>
    <t>MHKNNPLILRNGMKIGSNDAESDDNFLFQCFVHYPPVDDCLDPQSPTMIISGRTGSGKTAIIRYIGKTEERTLEIDPTDMSMYYVSNSDTLRFLQSIEADLDLLFQALWQHVICIEFIRLCWKINDEQKSKNVFQKIKDKCSLDQRKKKAIDYLREWEGKFWITTDQNIKEITEKYEKRIQAELGGEIKKFIAKTNYSKQLGSEKKIELISRVKKIINSEQLHDLHKVIDLLSENSDKSSQKKYFILIDKLDDNWIDVEIRFKMIRALIQSLSRFRKISNLKILIAMREDVYERVLQETKDISFQKEKYESYFVRLSWNKNDLKTLIDKRINSLFKRQYSSDNIHFDDLFKYNVGQSKPFDYLIDRTLLRPRDIISFVNECIRCSESETIVSANHIRKAEQIYSQGRLLSIEQEWNSVFPLLKEVLDFFCKLKKSSISLSNLVENERSSIESLALSLGSKEEKNFHLDPIFQASYCFIKNAQDPNARYEYVKKLCSILYRVSMIGIKLDVGEKYSFAHIDLPVVDYNLISNNATIKIHKILWSAYKISDQAQRNN</t>
  </si>
  <si>
    <t>Q5NM12</t>
  </si>
  <si>
    <t>MVTCVASLAFLGMEARPIEVQVQLSSGVPAFTVVGLPDKAVSESRERVRAALSAIGLALPPKRITVNLSPADLPKEGSHYDLPIALGLLGAMGVLDNETLSQYVVLGELGLDGRLMASPGALPAAIHAASCQSGLICAEALGAEAAWSGLDEIIAAPDLLLLIQHLKGKVALPQPKADIVEIAFNGPDLASVKGQEQARRALEIAAAGGHNMLMCGSPGAGKSLLAACLPGILPPLSNREALEVSMIASVSGMLPQGGLIQQRPFRAPHHSASMAALIGGGQHIKPGEVTLAHLGVLFLDELPEFKRPVLDSLRQPLENGEVSIARAHAHIRFPARVQLIAAMNPCRCGHLDDAALACSRAPKCAAEYQNKISGPLLDRIDIHIDMPPVGAHELMLPEGESSATVKARVMAARHIQSQRYQDYKDGTIRCNAEADGALIEKLTPMDDAARKILMTAVEKMHLSARAYYRLLKVARTIADLDRAETLNQIHISEALSYRHRQPVA</t>
  </si>
  <si>
    <t>Q5NMH5</t>
  </si>
  <si>
    <t>MSNFLKTAKDESHGFGYDARPVDWPSLTASEVQTVLLHYGIAPDNTKLEWHSPRPFSAAARIQTSTGKFFLKRHFSKLRSVFDLQEEHAFIEHLKKKNISVPSILKHIGGKTALALGDWVYEIHHIAKGIDLYGNALSWTPFLNNQDSFEAGVALGHFLNASADFTAPARKTTLLISSFHFFESDDPLRAISLNIEKRPALSQWLSDKNWEQNIYEILIKPFFSGVKSWINNEPLLWTHGDWHASNLLWSPAGQKRQVESILDFGLSDRTFALFDIATAIERSGISWLDLEKKTSLNIYWEQIDQFLLGYQNIRLTPYLGPKLATLLPIVHLDFALSEIEYFIGLLNDEDAANAAYEGYLLGHAKWFLSTEGQRLLTQLKSWGS</t>
  </si>
  <si>
    <t>Q5NM57</t>
  </si>
  <si>
    <t>MPNSNEKYPKTESLSSLLPMERRDLLKISGGSLMAIGLTSFLDISSAKAQDMSNGADNFYKSRKINIRKVVFLTQYKTKIAANLFTLSQIDLNKHHSAIIVGHPMGATKEQSANLYATKMAEQGFVALSFDLPFWGESEGQPRNAVEPELYAEAFSAAVDYLGIQSFVNRNAIGAIGICGSGSFVISAAKIDPRLKVIATISMYDMGGVARNGLRHSISEEQRKEIINKAALQRWNEAEGGKIEYTGGTDNQLTRNSSAIQREFYDFYRTPRGQYTPSKIAADLTTHPTLTSNVKFMNFYPLNDIEIISPRPLLFISGDKAHSKEFSEEAYQRAAEPKELFWVAGAGHVDLYDRVDLIPFDKLTDFFKQYLKA</t>
  </si>
  <si>
    <t>Q5NL42</t>
  </si>
  <si>
    <t>MRVKSPWMPRLAEGSAATPSERLVAALAEDILEGEISTGDRLPAHRDLADKLGIGVGTVTKAYGILERRGLVRSVKGSGSFVALTQTRRGPLIDLSRNVPPAVVNERLLAGTFTAIAKRVDADLFNDYPPLGGHDEHRRLLAHWFARLGMEADPSRLVLTGGAHQAIAIALSVTCGTGGTLFTEAQTYPGVFALARHRGIRCVGVDMDDEGMMPDALDRMLTEKKSGPSALYVTPTMQNPTTATMGRIRREAIVSVCRAHDVAIIEDDVYTLAADTSLPPLTMLAPERTFYANSLSKTLNPALRIGGLVVPESMYAQVETALQATTIMVPPLSCAVMEQWLLDGTVEAVSQAIQDESKRRIALARSLLGDMMRNTEHRGYHIWLPMPQQEAQRLAHAASALGVRVTPPESTAADPDAPDGGVRLCLGSASIAELSTALAGIARLRVEVHQPDSRLAL</t>
  </si>
  <si>
    <t>Q5NNC7</t>
  </si>
  <si>
    <t>MTFPKTRSKNRYQSERRSIPVRALMPNAITTLALCSGLTAIRYAVSGEWEHAIYAILVAAVLDTLDGRVARLLKGATRFGAELDSLSDAIAFGVAPAILVYLWSLQNWPRWGWLFALSHAVCCALRLARFNVNIDYLDQPHKSAGFLTGVPAPAGANFSMMPLYAWYVSGYDLFRMPLLVGLWISLSAFLMIADLPTFGWSVLRVRPKLRLGLLVMVAVGAAAFISAPWAVLSVFSVIYTVMLPFGILSYSKIMKSKEKTIVAEES</t>
  </si>
  <si>
    <t>D3G2D2</t>
  </si>
  <si>
    <t>MATTSFNLRLDQDLRDRAFPVLERYGLSAAQAFKLFLNQVAETKTIPLSFDYAKDEPNMTTQKAMLEALRRTDFSEAFTAAETLKVLQENHDA</t>
  </si>
  <si>
    <t>Q5NMP6</t>
  </si>
  <si>
    <t>MMQKWKNTDVHGLKSIIGEELTKTVLPEISDMAAAIAARHGSSRAVLFYGSALRATDLDGLMLDFYLIVDDYHQAYSHRWLAWANKALPPNVFLFRYKDFVAKYAVLTLSDFRRLASLETLSVSVWARFAQPSRLVWAKDKDSVTATIAVVACAAPTLLEAAAPLFSGSKDPLDRWREAFRLTYQAELRVEKSDGRADLIVDSNPEYYRHITQAVVAHISRNLPSRKQALRLWAKRRWRGKWLSIFRLAKASFTFAGGLDYLAWKINRHAGTQIMIKPWQRRFPIIGALTLLPRLLAKGTVR</t>
  </si>
  <si>
    <t>Q5NQG3</t>
  </si>
  <si>
    <t>MKKLIFFQDQHLLGKAPLSRTLSWLVALMMALLTLALLFVLSIHQRATSLHDQLADRLTVQIVEADPSNRDRQKEAALHLLQSLSSVKSVHALSQQELEKLVEPWLGDHADSEITLPALIDFTILPHGDKQAIAAEIHHAAPSASLDDHGSSGATLLSFLSLLSSLLWSVILSLIFATIAIIALAVRSAVNGCHDKIILLSLLGAEQNRIAGLFCYKTGFDVFKGSVIGCAISVLIAVLSRRLLASLPTPIFHSDSINFLPLLFIAFLPIITVIIGVMTAHIIVLRMVEKR</t>
  </si>
  <si>
    <t>Q5NQA1</t>
  </si>
  <si>
    <t>MNDVFDSLNTENTARIETELKNTLVFEWSLLALAATLAVVVISWAGMTSQLDLFFYDTVVRLGCHKPDPSVLIVKIDDNALKTIAPWPWSPDKHAKFIKQLDAGHPLEIGYNVLFLDPSESQATENLSKTLKTSKTPIFLPMLVESGNHNKKTVAVLPLLAPSATNVGHVSVPFDRDGMVRRYWPALTAKGRYWPALVELMDNPKKVYSEADLREKLFSFDGPRNRFPVISAAAIWRNEVPPEFLTGKRILVGVTASGFEYLHPTPFGVMSGVEIQANILDTLLHDRTIHEASDITKLIVALVSLWILLIGFRFLSPRATILLTVTLGVGVPLLCAVLFLFFNYWFPPITSVVGVAFTYPFWAWSRLASLSKYFSDELEKLLSDFPEEQRQKLPDITAADPLEYKKQLLKLAISRIVFMRRFIADSLYYLPDVFFVTDKDNNIILLNKAAENLTAELGAQYHYRMPISTILNHLHNEEGHRINFDQVRNNEINSQCYAENGRAFDLRIAACRQVINQPDGWLIMLIDISAVKSAEEQRQRILHLLSHDMRSPQISILALIDRFSRTSCSKEKEAQEIITKISNYARRTLGLADNFTRLAQAEAPEYQWMDVEIEGVMTSAVDELWIQANKRQIKITLNDWEEPLFVEGDPALLERVFINLIDNAVKYSPDGSTVSCTVKKKEDQVEIAICDQGIGMDQEQIEALFRPFRRASTGPAAKISGIGLGLVFVNKVILRHHGHIDCRSTPGKGTCFIVTLPLMVDPE</t>
  </si>
  <si>
    <t>Q5NLH7</t>
  </si>
  <si>
    <t>MSNNEYFRIAKDGLWDNNGILSMLLGLCPTMAVTTSATNALGMGLATAAVMAASNLLVSVFRHHITYEVRVPVYILIVAAMVTLVDLVMNAYMHPLYKVLGLFIPLIVSNCLPLAHLEAFAGKKPPLASLTDGVFAGLGFTFALTIIGGLREIIGSGTLFANAALLLGSSFRFLECHLLPTDCHILMMVLPPGGFLVTGFVLVGKRMIDVAQGKEISMSGAHGA</t>
  </si>
  <si>
    <t>Q5NP56</t>
  </si>
  <si>
    <t>MTQPEKKLFTLWQAQKKTIENDLKACQAGIYDSKCLLRLEMAIKELNNQASGNNETALVQLTFLLAQLIEAIRKDRLALNLFLIDLIQRSFDTIENYILAITSKQIPVDQTQIEEELQKTIAHSSQYAIKKVGHEITIDKPEVILSKNALVADDPVTRIHQNATDETLHVEGSLEPHIPVNPEKLDNLFDIFHEMLSIRSELSLTHGLSDEKAGRVNALEKLDQLIQSANNYAMALQTQTIEPLFKQVIDIIKQRCGNNHKNIIFSVIGSEIKIDKRIVIDLGKALLELVDNAAFHGIEESETRQEMGKPREGHIRLEARYHASRLKIIIADDGRGILWEKLVKIAEQYGIIADKDAPDGKADETQSFESHASHHGKGGFATVKDIVQSLKGEIRIYAPPRLGTRVTMLLPLNQTMVEGLITTVKDQSYILPISDIVESIAVNAEDIHWVDERQSMIQLRDQWFPAIALSALLGEENFTQDSFKTGRKILIRIDPTIHQPEVMIIVDALESQRQVLVQSLEKNFQAVHGISGVAFLQEGQTALVVDIDSLLNPHKYS</t>
  </si>
  <si>
    <t>D2YW27</t>
  </si>
  <si>
    <t>MKIPNMILRSYRELHSWVGIVAGLFLFVAFYAGAITMFEQPIQDWASQTVSLPPPVSLHATPELLEKTFAAHPEARKSYTVYLAPNAAHPERLSWFAPLSHGHVGQATLAALDEKGALVTAKPQISANAHFINLLHQQVGLPFPHETSLLVTGVVGLLYGVALLSGIIIFLPKMAENLFAVRLTNSFRRKWLDLHNLLGIFSLPFHLVMALTAVVFAFHDPVFDVQHALFAKSNPPLTLSEKIRPSTEQGRLSQKANQAKTKPSSSLPLEPEKIVNSLELQAAGFVPEMLNYSQNKEGQLVLRVAGHDSRYGMRGASRGFAEIDPYSGKILSSDYLPGHQSTGFAILTTFFALHFGNFGGNFVRWGYVLLGLGGAFLFYTGNQLWINARKRREIKSGETSSATQFLDCLTAGCVNGCISGISAIFCAAFWLPHGGDYKNIASVYYGVFVLFVILAFCLKTRYRNSILLSLSGLITLLIPVMASLYGHKALLLRPNVTINLIAVFLGVFLFWAAGREKKLSGKV</t>
  </si>
  <si>
    <t>Q5NNV5</t>
  </si>
  <si>
    <t>MTFLAIENLTVKAKDRYLLQDIGFRIGRGEIVAVLGESGSGKSTLARSILRLLPENLILSGALRVGKTDLMQLPEKQMNDWRGQKIAFIGQDSLRFLDPMMTIAQHIREGLKEKSTENKQPSAMTNALEQVGLSPDIAKRYPHQLSGGQRQRAAIAIALAAKPALLIADEPSSALDMLTEAQIMAIFEKATENRQTAILLISHNPALAVRMAERIVVLKDGRLVSKMASRRWWSNPAEAYSQAIIQSYHQILSSTPYGKDAPKQSQNHPPIMDNPRPLLRLQNLSYQEKDDHRLKDISLEIYKGERIAIIGESGAGKSTLLKLISGLLPASSGEIFWENQPLSFQKKQDRLAFYQKAQMVFQDPNSSLDPAWTVEKTVTEPLALYQKKISSEYRQQALQSALNKAALSLDLRHRYPATLSGGQGQRVAIARALVNNPDLLLLDEAFSALDSVNRVEIGKELMTLSEQEKMTCLLVTHDLAFARFFATRVVILHHGHVIEENNTYSIFTKPNHPYTQRLIEIWRKNYNLQA</t>
  </si>
  <si>
    <t>Q5NLQ1</t>
  </si>
  <si>
    <t>MPLKIAYIINSVEGGGAALPVPSIAETLQKGGAEIRIFALTRRNGKAVAPIQQAGFDVVIREGGEKDHISAYFWLKKQIEAWGATHIWTSLTRATLLGQMVGQHYHLPVISWQHSARLKKINAFLLRRFQRRSAFWIGDSQQVTKLTGEKLNIPKERLFCWPIFRANPEAPLAKAWQSGEILRIGSLGRLHPCKGYDLLIETLKTVKAKSQIPFTVDIGGEGQDEAKLLAMIEEAGLQETVRLVGYVDNPSAFLAKLHLYVQPSYWEGFCVAVHEAIQSALPVIASSVGEISHSVENHRSGFLVPPADKAALEQAFLQALARPEKLSSMGMAGRQRLLSVLNPDQFEKTGLEILAAFTKSS</t>
  </si>
  <si>
    <t>Q5NR35</t>
  </si>
  <si>
    <t>MAYPKRKKTLFYREGAVTVKYLKGMVEGFKLKFLKKKPFGSIIFFLFFVSHESWAAVVPMAKPVRIPIARESGSAPSMPRIYGARVSGRPLVLIDPGHGGHDPGSSSRDGRLREKEVTLAIGLAIRDALIRSGRVRVALTREDDRFLPLVTRREIGRRMNADLLISIHADSAAVGNPHGATIYTLSEVASDKIAARLAARENQADISGSRELRNQNSEVKSILYDLTRRETMNASVSFASLLQRELQDRIPFRSHYHRFAGFVVLKAPDVPSVLMETGYISNPVEAARLFSRGYRENLALGVRRAIEIYFARRLARLAEVSDLKPDRSKEKIVTRKIKR</t>
  </si>
  <si>
    <t>Q5NNZ5</t>
  </si>
  <si>
    <t>MAILITGIAGFIGSFAAKSLLERGEEIVGIDNLNDYYDPELKKKRLAELKKLKNGKLHFSPIDFSDGALLNNTLEKFDFDRIIHLGAQAGVRYSLINPQIYGDSNLIGHLNILELARHRKVRHMVYASSSSVYGNRSTLPFKVDSQPDYPASLYAATKRAGEMLSESYAYLYRIPLTGLRFFTVYGIWGRPDMAMWIFTKKILQKQPIMLFNNGKMQRDFTYIDDAVSGLIAALDNPPQDNNKIKSGGSLNPHNLYNIGNHHPENLKYLVELLEEACGCHAIKELRPMQAGDVSTTYADIETSKRDLGFYPKITLDIGVGRFVEWFRHYITHS</t>
  </si>
  <si>
    <t>Q5NNW7</t>
  </si>
  <si>
    <t>MQQWLDRYFRLTERGTTIRTEVMAGLTTFLTMAYIIVVNPTLLAQAGMPYAAVAAATCFAAGFASLLMGFYANTPLALAPGLGLNAYFAFTVVGQMGIPWTQALGCVFLSGAIFLFLTFAGIRQMIIKAIPHSLFSATAGGIGLFIAFIGLRNAGIIQASPSSLVTLGSLGNTQTLLAIGGLLLTAILMAYRVRGAILIGILAVTFIGILSGFVHFSGSDYSPAMLGKTAFALDIKGALFRGHNFGSAIIEILFILLFVDLFDNIGTLVAVTKRAGLMDKDGTIPNLNRMLLTDAIATLVGALSGTSTVTSYIESAAGVQAGGRSGLTAVVVGLLFLCMLWVAPYAQIIPIGATAPALILVGSLMMAPLIEIDWNNIEEALPSFLTLIVIPLSFSIANGLAFGIIAYTALKIAKGKLKKDDWLLCLLAALFIGRFVYLARG</t>
  </si>
  <si>
    <t>Q5NN70</t>
  </si>
  <si>
    <t>MKAFFKNSPSKTFHKKQLLTRRLFLLFVSMPTWFRMLVVLSLAQLPPSFVALGAFIASSHQYRLNHQKEAQLIATESARTIDDSVDILAYDVRNIFDEEGSYDFADMGECSLLIQHMQSLGFVPVDYALMDTSGRLLCKSDNFKVNTAVLLPFKPLGANNFYNVDILENEGQLQFSFLGGHYPLSKYLVVGQIGRDSLLKIIERKVVPDGSALFLAQKSHLLPLISPKKPLLKQSHPVVIPTFDNSINLIYDNNLPPFRKVDLLFVLLPVLIWFMTASIGWVVVHYMLLRPLRRTQRAIVDYGKTGEIQKIKPASIGAAREIRQVSKAFYHVAVRLAAHERALRNALQHQKMLTREVHHRVKNNLQVVSSLLSIHSRRAETAKEKSAYATIQRRVNALAIVQRQYYNELDKGQGLDLSLLIKELVNGLQTSLQTFEKNFQIETEIDQVFVPLEKAMPIAFILVEIVDFSLAVDPLLPITIILHRHSAEFENTPDHAGLEIRAEALKQLSSRKGNEVIRRIISAFGRQLGGKSAEKEEDGYYYYDIDILPD</t>
  </si>
  <si>
    <t>Q5NPM5</t>
  </si>
  <si>
    <t>MTSSPPVTQMALPLIWPEPENDGDFIVSDANNIAVEQLRLWQKWPVKSALLTGMRKSGRSLLGRLFVARTGGELIDNAERRSEEFIFHAWNRAERLKRPLLVIADQPPPLWKIRLPDLRSRMIASPHLVIKAPDDSLIAALIERRLGRRGLPVSTEILEWVTPRIEHNYIAVLDWIDKLDQAALKRRGPITLNMVRAIMAGEEIPDEERRGRKI</t>
  </si>
  <si>
    <t>Q5NRB4</t>
  </si>
  <si>
    <t>MLSISQSTGYAVLALSAIHAESEKLTMARDIAEKANIPRPYLTKILGRLQEAGLITAKRGQNGGLRLNRPPETISLLEIVKAIDGKDWGCGCFLGLPGCSNEHPCPMHSFWLKTRPVIVKQLENMTLDKAKHFTEAGWKFRSEEG</t>
  </si>
  <si>
    <t>Q5NQN1</t>
  </si>
  <si>
    <t>MVTDPCPELSGLLLLALPNMRDVEFQKAVIALCAFNEKGALGLNIGRIIPDVTLHSLMHQLGIQPGLVPDRPVHDGGPCEPQRGMVLHSRDWHSPDSMMVGQDWALTCTLDVLHALSRGEGPQHWLVALGYAGWGAGQLDQEMKQADWFLSKVDDQLLFSCPAENRWQQGYQQAGVDFYRLATKIGQA</t>
  </si>
  <si>
    <t>Q5NQI4</t>
  </si>
  <si>
    <t>MSFSDWSQNADSNSNIGGISIAEGCPPGNLNNALREIMAEMRSAINQAMDTALSSADMASFRQAIGALANSGDTIDGVLRRKGQGVFPYFADGSFSGGRIYVTNSQAADPTSQPGDIWLVYV</t>
  </si>
  <si>
    <t>Q5NPJ2</t>
  </si>
  <si>
    <t>MAGSLAIIAPLHAETGDILQDSDPLGAICTDRPTKSSAACTVPKGHWQIEADVTNYSESRSGNLNSQTLLATNPTLKYGINSYMDFQVNWVPYSQIWTQDRVTHEKHNYGGSGDVIMRWKTRYYEDDRFSLAVIPYVKAPAAGHKIGNRHWEGGMVAAANIKLPAGFLLTLAPEVDIVLNDDNNGMHAAMQNVFNLARPLTNRLTLIGELWSATNFDPSGKTTQYSADSALVYALTQTIQLDIGANVGLNRDTPAEQIYLGISKRF</t>
  </si>
  <si>
    <t>Q5NNC4</t>
  </si>
  <si>
    <t>MTFPQSRLRKDCVIKFIPVYLSGLSILALFIIAVSHVSVGWPILSLMLIVILWGWWFKNISEASTPFPESKSGNSLTDPAYPFSQATAADIIIAMDEPALLVNQGQVEVANRAAENLLGMHIEGGDIRMAIRHPAAIRLLTEPLDNMTPVLLAGLGGVNRRWELYAYPLNEEQRLILLRDQSTAHLTEQVRIDFVANTSHELRTPLATLSGFIETLEDDDVIKERDTRHHFLSIMAREAKRMQNLVDDLMSLSRIEAGKFSLPHDIVHMSPVVEEVVSNIQASGQAKATQITLENHLSSDSLQGDRAELTQLLYNIIGNALKYGRKDGIIKVALDNTDDHRIKLAIADEGDGIPFHHIPRLTERFYRVDNSRSRALGGTGLGLAIVKQIVEHHRGELLIDSLPGKGTTVTVFLPTTDFFPE</t>
  </si>
  <si>
    <t>Q5NLV4</t>
  </si>
  <si>
    <t>MTTDYSKYKNLSPFELKDELIRIASSRTDRLMLNAGRGNPNFLATLPRSAFFNLGQFAVSESELSFSYMTVGVGGQARVEGIEERFERFISENRHKAGIFFLGRALSYVRDQLGLSASQFLHEMVEGILGCNYPTPPRMLSLSEQIVGQYVLREMVGSDLPTDSTDFFATEGGTAAMAYIFNSLKQNNLIKKGDKVAIGMPIFSPYIEIPQLEEYGLEEVAIQADPNLNWQYPDEELEKLKDPAVKIFFCVNPSNPPSVKMNDASLKKIADIVAHHRPDLMILTDDVYGTFADDFHSLFAVCPENTILVYSFSKYFGATGWRLGVIGTHKNNVMDRLLQALPNEKKEALSRRYSSLTTEAENLKFIDRLVADSRAVALNHTAGISTPQQVQMVLFSLFALMDSKEDYKATIKNVIRRREAALYRELGVKPSEDANAVDYYTLLDLETVCRALYGEKFAQWMSDRSSSAEILFRIAEETGIVLLPGEGFGVQKPAARASLANLSEYQYAAIGRSLRKLADEYYQAFLKANG</t>
  </si>
  <si>
    <t>Q5NQB0</t>
  </si>
  <si>
    <t>MRHLPDFEAWAIFAKVAESNSFSKAALALGLSKGTVSKAISRLEERMGTSLLHRTSRHLSLTESGRVALTRATHLLEEGEAIEAEVSEDANNPYGVVRIASPISFGIQALGPILPEFLAEYPRVGIDLHLSDSRVDVIAEGFDIALRMGDLPDSSLRARRLFSIRRPVVASRAYLDRHGRPTHPRELSQHEVIIYSHIEHPHIWRFSHPEEGRVEVKVDGRVHVDNGDVAMGPLLSGIGIACQPEFFIWQALRDGVLEELFPEWTIPPYGMFLLTPPGRARPARVRALLGFLAQRFQKAPWVVGKMERHWWNELHPPFE</t>
  </si>
  <si>
    <t>Q5NLD3</t>
  </si>
  <si>
    <t>MDFSGLSAFPITPMNEEGVDQAAFEKILQRLVDAGVNSIGVEGSTGNYPYLTEKERIQYAALAVKASRQIPVIASIGAFRTRDILLLSEQLQKSGVSALLLPLVSYHALNEDEVFSLYETVSKHVSVPVIVYDSPLISRFAFSDDLYQRICQLPHIQSIKVPSAWPNESEAYLRLQRLMKSLPSSIQIGVSGDPTAANALKRGAKIWYSEWGGIFPQKAKELLEAAFARDEEKIFHLSLQFEPFWEMSRHYGGSIRPIAAAASILRLTDKNNLPLPLMPISMKDQDKLKRAIVENNMN</t>
  </si>
  <si>
    <t>Q5NLW4</t>
  </si>
  <si>
    <t>MKAGLFLRPVNAFLAMALSFMALPVAAQDTTMWDALSPEEQQKLNAVAPSERVISLVVYGQDQCPKGKGDEIVICARKPESERYRLPKRFRDQPKQKFANSAWSAKVADLERTTSTGIPTSCTTSGSNGISGCYHQFIMDAIAEREQRKHAKYDDPDNQ</t>
  </si>
  <si>
    <t>Q8GF62</t>
  </si>
  <si>
    <t>MLKYFSLVLMSIMACCWQTSAWAGQCYNLARKEPSQLTGIVEYIIFPGPPNYEDVQNGDTPEPSYVLKLSNPICLSGDEFADPKNHFQSVQLVGTKATSKLLQQFLHKNVTVQLTDTMAAATGHHHEPLVATVTAVRPVSYSAPQAKAMDFIDEYGTAATTIWAFYTALGDGQGTAASALVVPEKRSTPAFLASNLTKFYGSLTDRIQLLNIAQESTNIFIVRYHYAAKSHICNGRASIMTSMRNGRNFIQSIHALNGC</t>
  </si>
  <si>
    <t>Q5NQ68</t>
  </si>
  <si>
    <t>MPFFLSGWRWVAIVFFCIIAFLIGFLTACEAPGAFDLTLLHLIGGFASRHHWVACIARIGSFAGNVSVRVSCILVAVITMIALKDKLGAIFAILAPLGGWAFFSLLKLVINRPRPLIFFHLDHVDGASFPSGHSTNAMIVYPMLALLIRRHGGRLGWLYASIVLAVFVGLSRVALAVHWPSDVMAGWVAGSAWLLVCYEICEQWGLRHSDPLSVKMRDEEDEDVNAHLKHHESMS</t>
  </si>
  <si>
    <t>Q5NP09</t>
  </si>
  <si>
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</si>
  <si>
    <t>Q5NQ19</t>
  </si>
  <si>
    <t>MDNLSKNHFGRRHLMQWAVGGLVAVPLLNHSALSANSPPVSESHFETLDSFLGDLKDGVFINYNENPLGPCAKAREALAKTIPLSGRYESGFIKNIAQIISQQENIAVDYLHFFAGSSVPLHAAAIAFSDKDHAIAYPLPTFDKFFRKPNGQSFAPLISVPVNEKHQIDVAAMLSAAPDAGLYYICNPNNPTGVVTPMRDIEWLLAHKPANSVVLVDEAYIHYSDMPSAMSLVAQGKDVVVLRTFSKIYGLAGMRLGFAAARPDLLEKIVDLDFNHPPFPAFAAAEASLLDEKLLPERKAYNKAVRNDIFAWLSKRGYKYTPSEASFFMVHVGRPGQQVTDALKKYKVFISGTRPRYPDWVRVSVGSFAEMNAFKAAFEKVMASA</t>
  </si>
  <si>
    <t>Q5NLX4</t>
  </si>
  <si>
    <t>MKKLTGLLGGSFNPAHKGHRYISLWAKKSLALDEIWWMVSPGNPLKSHTSDMASLPHRFASAHHIARRSPIRVTAIERELNCRFTVDTLRRLIRRYPNRRFIWLMGMDNLKQFQKWKNWQEIARMVVIAVIARPSYDNRVHAVRAMSWLRRFVRPASRSRYWTDWRPPALVLLRFRPDPSSATATRAIRPDWYAAYSGKALRDAVTGRPIS</t>
  </si>
  <si>
    <t>Q5NQV3</t>
  </si>
  <si>
    <t>MPVMAPSNAFIQRRWALAGGSHDRIIHILRIILPVAIIIVVAMMAITPLIGRRDLSFMLSRDHISTSKERMNLKKAIYRGHDDHGRVFELKAESATQPDSSDPQLWLTDLVAEITLDSGPATVTAPHGRYNMDNNILTIDGAAQLVMANGYHVNGQDVVLDLDKRLITSQRPVSGQSPNGHFQGQSLNVDLINGKAVMDGRTHTHFDRRSGD</t>
  </si>
  <si>
    <t>Q5NNX8</t>
  </si>
  <si>
    <t>MLNLVRRIGFIRLVCLLAGLAMCFVLLWGVIQPRAKQEVDPAARYQKPLKSLKLPSDGLTGHFDKKQLRRGFTVFQAVCASCHGTNQLRFQDLAEIGYSKAEIDSIRQEWINRIPDIDPNTGEAMMRQPNRNDRITGPYYNPLGSQGIVTAPDLSLITKARKGGAAYVYSLLTGYESEPKEISERYPQLKTPEGTFYNPYFKGLHIAMPLALLSENQVEYKDGTKASTDQMAKDVTAFLAWSAEPELESRHRIGLGVIAFLLVATGLSVVCCYRIWRKL</t>
  </si>
  <si>
    <t>Q5NN52</t>
  </si>
  <si>
    <t>MFPND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ISALHRNSKPVEVVEMANMGSIARA</t>
  </si>
  <si>
    <t>Q5NQV9</t>
  </si>
  <si>
    <t>MTWIFAFLAGLVAALGLQPYNLWGCSLVAVAGWLALLRQTQKTWQIFALSWLFAFGFFWLGLDWIATSFTHQAAMPSWLGWVAVPLLSCYLACYISLFTLPLRFLCLSFRRGEKRVDSFQSSDGIGDGADSEDIDAIPSRLFPVENDAAVAREGTMKSRFFAGSAAFWSVPVFNISLSQIPLWRLTLALAGCLTWGEWIKSWVFTGFPWSPLGAIWLNILPIAHIARWIGSYGLSALVVIAAGIGLSCYDGIKLAIEKRQARQAIRSLLPAFWMALPFLGWALVDGHDIHWQKAERPPAHVVIVQPNIPQDEKYDLRYKSRHDAIFEKLSGKGDPHHPRLILWPEDAVQSYLEEEPLARAALSRLLGKNDLLLTGGDALIPDNSGHIASVRNSLFVLDAKGDILDRYDKAHLVPFGEYMPFRKWAAYVGLGRLVAGDIEFTEGAQPESLDLVPFGLVGIQICYEIVFSGRVVDRTHRPDFIFNLSNDSWFGRSGPPQHLAQARLRAIEEGLPIARATSTGISAVIDAEGRILQFLPENTEGRLLAVMPKALQPTFFARYGNLISVLFATALLLIALFGRIKLR</t>
  </si>
  <si>
    <t>Q5NQW6</t>
  </si>
  <si>
    <t>MPKKYRFLLYPLLLNSVLLPPLKADKPLISEKLIEFLRSTTAEEQQKGVELNPGNKRLVDALFEGDSLLIEKIANEPETTNIVKKFTKIEALLVKGNYEEVNRQLAICKKTFFQDPNTPTLLPPINNVVMTCDQISAGNYFLEGNLPAWGEKLNNINNTYYPVIRKFKGLENFSLSATKMGSLTVFPSLIPAFTVTGIDHKQSLPIKYQDINKNKTWKIPYINASLNGKKTILLLDTESAISKLPIDLKDSPHVHIVGHINYADNGTAEIFSGDLGIVDELKIGTAVLKNVPFLFTTTKKAYLGLMVLQKLGKIKINKQQMTFGKNINCNCQQDIHLGSTFEGDYQALKYPITWQGRTDLVAIDLSEENIDFNLLQFKSEFTPEEQILFEKQKKIIDEFTDITKDKITDPAYIVESDLSIDGINYRKRQKLVLKDTRRRPTMTIGASILEKADLYLDFINHKACLMPNNSDTQPMPQ</t>
  </si>
  <si>
    <t>Q5NPN5</t>
  </si>
  <si>
    <t>MMKRLFSLLPKIDTVRNNRNFGRKKTKTWLASLLLPISLAVSSPYPLWASSALPKTPASSSQEALLAALEKWMALPRDSQLTAAHHHKEWAFVRYQAGQHQLLLTRPDPQADSLPLDCILAHYKEDDGQALYNLTFSPDDSQLAYVRGGDPEFPDAPPPNPTFQPQAPEATIHLIDLTSASDNIIASGYNPIFSPDGQSLVYISKNSLWLYKRDSQTPPQKLFTIRGHIRDLSWSPNGQSLAFVDDRIDHGFIALYRITSGQLEYLPAAFGNDLFPVFSPDSQKLAFIRAYEPPQSISSSDREKGWWSLIIADINDLTLTEKWHAPKGQGEAYAGTRHQNLYWTEQNQILFPWEQDGWLHIYSLNPDNGKVSPLMQGAFEVEQFIVDKAKNRLIYSANRDNRDHYSLWARSLSSEKTERLGSQESLAFQPAIANGALAALISNNFQLPHPALVTENSFHSLTSEKAWDVARQNFTPVESVHFLASDGKESYGQFFAARHNRNKPHPTLLFLHGGPRRQMLDGFPAQNYYQNAYIFNQFLANNGYNVLSVNYRGGSGYGHDYREAPETGRQGASEYRDIMGAVRYLQNRPDVDKAHIALWGGSWGGYLTALALARNSDIFKAGVDFHGVHNMLRPAPANLSPDAQRESQKLMWQSSPLANLDQWRAPVLVIHGDDDHNVPFTQSEELTHLLQNRGIPHEELAFPNERHGFLLYRHWLTAYNKSFLFISRYLYENAGKNVNE</t>
  </si>
  <si>
    <t>Q5NN73</t>
  </si>
  <si>
    <t>MPPRHFPHSGVMEIHLNVRNANGRNQRPLPPPPPPPDSPYNAPPPPPEAVWHEKKGPKCVSPEDIGAAAVSEKDSVDLMLKGGSRIRAHLEHCPALDFYSGFYVHAGRDGQICAKRDPVYARWGGECLINRFRVVEGVFKH</t>
  </si>
  <si>
    <t>Q5NMC6</t>
  </si>
  <si>
    <t>MIKPSESLVRPLSITEALREAARDLATVSMTARLDTELLMAHSLGIERDALLLGSWGEKEAPLSFFEAIKRRKQNEPVAYILGYRDFWTLRLTVTPDVLIPRPDSETLIETAIAYFREQAFLPENILDLGTGSGALLLAALDEWKDAKGLGVDASPEAIKIARLNADKCGALPRVEFKIGHWGRGIQQKFDLLLCNPPYIARDAMMPADVLHYEPHLALFSGDEGLDDYREIIPGIPSLLTERGIACLEIGFDQAENVSMIAKETGLRSRIFYDLEQRPRCVLLSR</t>
  </si>
  <si>
    <t>Q5NPC7</t>
  </si>
  <si>
    <t>MTETTQNEDLPYTPVEDGIRLALRVTARASKTGITMFDKDTAGRGLFRIRVAAPPVEGASNKNLMAYLSKSFSVPKGAVKIESGEHSKIKILHIAGDVKRLTEIAEDFIKKVS</t>
  </si>
  <si>
    <t>Q5NMI0</t>
  </si>
  <si>
    <t>MPILAFGAAWGLILLTPGTETALIIRLSLSVGHRAAIGAVAGIVTGVGLWGFGTIFGVSAIISASKTAFTVIQWAGALYLLYLSLRLIWQSVKGFSKKEAEQLSEEQSESDIKTSDSFNAGFRRGSLTTLLNPLVGVFDMTAFPHFIPVGQNAVTYSFALVVTQMVTTLFWYSIVAGMALSLGRFFANPKIIRILDMITGIFFLFFAAKLVLI</t>
  </si>
  <si>
    <t>O69014</t>
  </si>
  <si>
    <t>MPDSSTQDKIVMIATDGACKGNPGFGGWGALLRYQGHEKAISGSENPTTNNRMELQAVIEALSCLKKPCQIELSTDSKYVMDGLTRWIHGWQKNGWLTAAKKPVKNADLWKQLLALTRQHDIAWKWVKGHAGHPDNERADQLASDAAIALMQQEKA</t>
  </si>
  <si>
    <t>H2VFQ3</t>
  </si>
  <si>
    <t>MPNKRPKFPDNQSGQRIKVGLTGLAGVVLLVSFAAFLLSLAPKEDQTAAMANSEVEMDMNGRVNLDVLEKDPPRDPLAELGVSPGGSVKLPLPDLSSLAASNTQNIPAGEDEGNPSENMP</t>
  </si>
  <si>
    <t>Q5NMG3</t>
  </si>
  <si>
    <t>MTNDKMPVGLSAFQKKIIFLIFSSFSVIALAEQPVTKPIESVAESCDLSFPGAELNSRHFQDIKAADSFKKQAKILIAMSEHEQAVRNHFTKGQPIDWKEVEETDRKNTRDFKKMIEKEGLFSVSQIGGQGVAAEFSLIQRSRDFAFQRNALDMMRRLFARQDFPGDYLAILEDQLLAKDGKPQIYGTRVKPDGSLYPVIDKDQLDARRASRGLAPLRQAICPMSKAE</t>
  </si>
  <si>
    <t>Q5NMM2</t>
  </si>
  <si>
    <t>MQLVIDTATAACSVALIEGDRVLACEKEIVGRGHAEKLLPMVAALPDQGRADSILVDCGPGSFTGIRVGIAATLALGLGWDIPVSGYGSLDIVAASAFRRHSDVSQLTVAFIGGHGELFIQSFSCDRPSLHLTTTTELQSLRPEAAAALVQDSLVVGSAAANLINVRGWGESEEAWPFADEARFLEKTATTLPATPIYGRLPDAKIPS</t>
  </si>
  <si>
    <t>Q5NMN7</t>
  </si>
  <si>
    <t>MNTTDAKTLKTASRFWKKSHYLGRMTLKELVVVYFQYYTILTYLTLVAVMIGLYIWKPAPLLPTIASIAVAILGFPLVWYVTHRWIMHGHWMFKVPFLSGLWKRIHYDHHLDPDHLEVLFGALYTTLPSVALATALPGYLIGGFGGACIGYAVGLLSTCFYEFCHCIQHLGYKPKNKRLALMKKRHLEHHFHDEDGNFGITNFFWDKLLGTYYVRRERPNKSPTVFNLGYTPEIAKKYPWVAEHSGGEVLCSPKEKDRYKSSFEEVDKIQDIR</t>
  </si>
  <si>
    <t>Q5NL37</t>
  </si>
  <si>
    <t>MKVLIVHAHPEPKSFSSAMKNTAVEAFTQQGHSVQVSDLYAMHFNPVASADDFQKRANPDYCVYALEQRHAVSAGTLSQDIQDELGKLLWCDLLVLNFPIFWYSTPAILKGWIDRVFVSGATYGGKRFYDRGGLVGKRALVSVTLGGQEHMFGEQGVHGPLEDMLKPLLQGTLGYTGFSVHPPFFGWHIPYLSDSERASVMQAWRNRLAGLHEERNWWPQPTLDDFDERLYRLRKQQP</t>
  </si>
  <si>
    <t>Q5NQ35</t>
  </si>
  <si>
    <t>MTSAKSPKANLPVYVTRELLAGMVATFALIPEVIAFSSVAGIDPQVGLYASFVIGLVIAFSGGRPAMISAAAGSVALVAAALVHGHGLQYLLAAGILAGVFQIIFGLLRLSILMRFVARPVRTGFVNALAILIFSAQLPQILGANTQGLILIGLGLVIIYAAPRLIRSIPSPLIAIVILTLISHFFHLQVKTVAELGQLPLTLPHWALPNVPHNWQTLQIILMPALAIAMVGLLESIMTAFVVDDLTDSSSDKDRESWGLGIANIAASLFGGIAGCGMIGQTVGNVRYGGRGRLSTFAAGMFLMIFMLGLRSWVSEIPVAALVAVMVMVSISTFNWQSFSDIKRQPKLSIIVMIATVLVTVLTHNLAAGVIVGVLLSSLFFAFKIASLIKVKAVDEENKRIYQVRGQVFYASADMFIDAFDMKDVEGRSVTIDLTHAHLWDVTAVEAFQKVQERFSHHKAELTVIGLNKASSVLIDKLTD</t>
  </si>
  <si>
    <t>Q5NM52</t>
  </si>
  <si>
    <t>MFISGLSLHDFRSHQQIRLQAEAGLVILTGENGVGKTNILEAISLLSPGRGFRGSPLPDLVRREGEGGFAISAKLHPLESSGRIDPVTIGIGLAPRASSRQVRVNGVTTSANALSEWLAILWLTPAMDRLFQEGASSRRRFLDRLTLTIFPSHARHYSRYEAAMRQRNKLLSDEKGYDPLWLDGLEQIMAEQATHILLARRQLVDLLSEEIAKQEDGLFAKADLALEEGVDSRDLVTHNSEEIMPLLQNIWQKSRTSDAAIGRTLQGVHRADLKVTHHAKAMPAAQSSTGEQKALLLGLVLAQVNLITEKNGQPPVLLLDEVAAHLDPSRRAILFDILRSKGGQVWMTGTEPSLFETAGEAACYFQLDKGEIISAF</t>
  </si>
  <si>
    <t>Q5NQN7</t>
  </si>
  <si>
    <t>MKETPTIKERLKLIEPHPIQIAKESKALVETMRFEPLGGIANLEEHLARLENSTQTLGFTYNRHAVRNMLHMACFPLIKPHFIRLVINYNGRIAVEIAPPENAPEKIIECFPVQRSCPANDERLYHALLPRVANDISGQNTDIWLAIDPSGHVTETALGNIFIQDNDRLLTPPRSLGLLPGLLRERLLSSGNAKESLLSLQDLKSGFLIGHDLFGLVKAKLLR</t>
  </si>
  <si>
    <t>Q5NN25</t>
  </si>
  <si>
    <t>MKCNHKLVVSFALLGSFAFAFNGCNKNVRQSNNPNPFEERVLKEAKTNLDLSQITLRVGASEGRNGQSVIKAAKLDNTPYKVDFNVLQSGNLTMSALSAHQLDLGTGSQIPPLFASQAANGGNFKIIAIRKGATLDQELLIKKDSPIHSISQLKGKRVAYVKGTTAQYFLAKMLKNAGLSWQDIDAIPTSTSDGLFALLSGKVDAYASYGNAVLTAHQKGAKTLESAEKILSGDYYWYATPAAINDPKKHAAIVDYLARYHEANEWAREHPEEWSEIYSNENNQTPEDFLQILNQENKQSHARVAPIDEKTITSEKDIADTFHDLKLLNNRGDIHEIFDDSFKAEIGKFTPY</t>
  </si>
  <si>
    <t>Q5NP42</t>
  </si>
  <si>
    <t>MFSSVSAVLFILLCALVPAATIIFCQFKNRQLKRRSPISEPLLPLPGETLQKNLNFENNKLIAVFSFSALIPSIILICLMGQWINPAFVQFHWIDLLWAMICGASITTSVYATKKIMARRKAFTAGLMGEMATAEYFTPLVREGWYLFHDLSFPRGNIDHVLVGPTGIFAIETKYRSKYADIKGGQGALAEYDGHSILFSGRRQEDLPLQQAKAVSGELSKYLRGKLGYTVPVRPVVSLPGWRIENYLPDEESEVIVINPKNFRRLKNFQAIINAPEAIKVTSALEEIAKKSPQKPFYKSIIKR</t>
  </si>
  <si>
    <t>Q5NPH0</t>
  </si>
  <si>
    <t>MPVSFLSLASQPQIIDYPAIKEEIDSIKKVAAGDPVSEYRAVSLVLKQTVLKGREVIAEALTRRPHQGRIAALSYAYLTDQIIQLALYAMVGDDEKATDNLVILAVGGYGRGEMALHSDVDIAFLSRRSPRKAQKKLIESLISLLWDVGLRVSQSHRSLSDMVKMAKKDITIRTALLESRYLVGDKALFEEASTRFIQKVVAGSGRDFVAAKLLEWDERHLARGDSRYLVEPHLKEGKGGLRDLQSLFWIAKYLYLEKEARHTVLTSPILTDYALVKADLIAGHEAKRFRRCENFLWAVRCHLHILVKRPEERLNFDVQRSLAEKMGYRSKSGKSAVERFMHHYFLVTKMVGNLAALFIDALKVNHYLKPKSRRSGASKQIDGFPVIQGEIVLDDDFFFRHNPAALITLFAVAYRHRLDIHPLTLRQAGRDARLIDEALQNNPVCNAAFLTLFTLPYNPAPILKIMNNTGVLGRFIPDFGRIVAQMQFDMYHHYTVDEHAIRALDILWQIENNKLEDLYPLGSRLFKQLNARLVLYMALFLHDIAKGREGSHSALGAEIALRLCPRFGLTAAETKLVAWLVKNHLLMSHTAFQRDLADAKTITDFANAVKSPERLRLLYLLTVADISAVGPHIWNSWKNQLLTSLYEACSQCLLEGPTGHGAGRQQRIENRQNDVSEKLDWDNDLFHALVKRLPDDYWFSERTDVIAANMQQIIDTDSKGQSISVRGHEMPAYDATMISLYAIDHPGFFYRISGAIHATGGNILDARIHTTRDGMAMDNLLVQNSQGGMIKSGEHLNRMMQAIEDAATSHIRSSNKLAALRPPLFWRGKAFHVEPLVFIDNQASDRFTVIEVNAQDRPALLHDLGCALFNARLTISSAHIATYGERAVDVFYVSDLFSHKITNQNRLKAIEKRLLAAADAARISEK</t>
  </si>
  <si>
    <t>Q5NQM1</t>
  </si>
  <si>
    <t>MKKRSHLITQHSLGYSFSRRAMLFGGLQLATGSLLAMRMAWLSVAENEHYSLMAEDNRVQTVLIPPRRGWIVDRHNRPMAINHTDFRVDIIPDQIQDRERVIITLAELLNLSPDDVDRIREDLNKAAGYQPVPIAEHLDYEHFAAISVRLPEMAGVAPQRSYARYYPNGSAVGHLIGYVGAATTDDYKKNHDPLLITPGFKIGKQGLEKTFDNYLRGVPGAKRSEVTARGRLVRDLENKPDQPGKKLPLTIDAGLQDYAARRIGDNSAAVVVIDTENGDILAQVSMPCFDPNDFADGISHREWQSLSQDDHHPLIDKTIAGLYPPGSTVKPMNALALLELGIDPYETVNCTGSYQLGSSLFHCWRRQGHGPVNMHTAITQSCDVYFYAMAHRVGMEPLADMMRQLGLGASYHLPLGSEHYGTVPDPAWKLKKYHRNWTAADTLNASIGQGDVLANPLQLAVMAARLASGKQITPRLIRSKEVPMPAKLNAKESHLDFIRQAMRDVVNGGGTGGAARLYVPGVELAGKTGTAQVRRISMAERGRGVLKNSQLAWRMRDHALFVCFAPTDNPRYAASVVVEHGGHIDSATDGPAIARDVLTYLFDPDRAMASLNALEVSWGGDLASRMRMRSENASKAPSKPNMT</t>
  </si>
  <si>
    <t>Q5NM87</t>
  </si>
  <si>
    <t>MNMTSPSDTNEGPVTRLMRERLEAAFSPETLVIEDDSNKHAGHAGHPHRSESHFTVTLVSQAFENESRISRERMVHKALSDLLPDRIHALRLKLDTPLRQE</t>
  </si>
  <si>
    <t>Q5NL70</t>
  </si>
  <si>
    <t>MKIPRFLFVHGWGFDRNFWEPVRRAIGQHNGDSLDFGYFGQSKLEYDWSQPFIAVGHSLGFLWLLQQPLAACIQLISINGFSRFFAGSDWPFGVPQRVTKRMQLALHRDAKKTLDQFYETVGFFDTSEKRYDLAALDNGLEFLMTQDNRSIAKKQAHKIAIMASDQDPIVPVSLTKACFPTPTPILWNKDGGHLLPITDPDSCANFIRDVVKCIK</t>
  </si>
  <si>
    <t>Q5NLG0</t>
  </si>
  <si>
    <t>MDNRLKAKVISLFNEPACAKNVAKGKKERRKGCGKPLTPGATAGGCAFDGSKIVLQPITDVIHIVHGPLACEGNGWDNRQSASSGSTLYRNGITTDLTQMDIIMGTGEKRLYKAIRNAAERFNPPAIFVYVTCVPALIGDDVEAVCKHAAQKLNIPVIPVNSPGFIGTKNLGNKLAGETLFDHVIGTMEPEQSSDTDINIIGEYNLSGELWQIKPLFDQLGIRVHSCITGDARYRDVASAHRSRVNMMVCSAALINLARKMEEKWRIPFFEGSFYGIEETSRSLRKIAELLVKGGAAADLIDRTEALIEAEEKRCWERLEPYRQRLQGKRVFLYTGGVKSWSIVSALQQTGIEIVGTSVRKSTETDKEKIKKLMGSDAHMIEKIPPRDIYNRLKAGEADIMLSGGRTQFIALKAKIPWVDINQERHKAYAGYSGILALVQDIDCALSNPVWQEVRQPAPWEEGWEAPEIDDLFDDDHLFNERAS</t>
  </si>
  <si>
    <t>Q5NR11</t>
  </si>
  <si>
    <t>MSRLSSLSSVIAVLGPTNTGKTHLAVQRMCSYTSGVIGFPLRLLAREVYDRVVEIKGADRVALITGEEKILPEKAQYFLCTAESMPMNRDFAFAALDEVQLGCDRERGHVFTDRLLNLRGREETMFLGSDALRPLLRRLIPGIEIVSRPRFSTLSYSGPTKLSRLPPRSAVVAFSAEEVYATAEMLRRLRGGAAVVMGALSPRTRNAQVEMFQAGEVNYLVATDAIGMGLNMDVTHVAFASLSKFDGRQVRRLTIPEMAQIAGRAGRYQRDGSFGVLQWPGETLEFREEEVSAIEEHHFSPAEYLYWREGQPDVSRLDALIASLERKPGLPLLRAAPESYDLAVLHKLAEDPVIKDRARSSLAVKRLWAVCGLPDFRKTGIEAHSRLVRRIFGYLTEGNGYLPVSWFADEIVKLDNVQGDVPTLSERLAGIRIWAYIAHRSDWLENPAKWAERTRALEEKLSDALHERLTQRFVDRRTSILMQDMGKAALDMLPTEFSEDGVVLVGGESIGRLDGFSFHVDPAARHGDMKRLHAAAERRLGGELTRRAKALQEDEDKAFSLLTAKGKKIGISWRGYPIADLERGKSFLTPRIKLSRKLDRLSPIDQKQIEERLATWLKGNIQQTLGSLVKLAELSELSTTPPSLRALLASLVEKGGCLPRVEIDDILKMLNRPLKKQAAVLGIRFGRLDIFMPALLKPKAIDWRLALLAVFHNRLLSFIPKNRGSAIETPLESDAAEMAGWVGFRSLGSQMLRVDSAEKLATMVHDRRPSQKTDKNAVHNKIDPSHPSSGQKTEKKATSPLSKRVKKKADDSAMEAVKKDTPRKVKVAESLPIPAKKQPKKGDQKKKEKIPQSQGNTLRQPSFAPDQRMMQAMGLKADAFAKLMLKLGFYPADKKQKKDSSIKEDKPQWVWRGVKRGSQRRRASFKKQPDIPNAFSVLAHLKK</t>
  </si>
  <si>
    <t>Q5NN67</t>
  </si>
  <si>
    <t>MFDVAPSELLLVAVVALVVIGPKDLPRAMRVVGRWLGKARKLSRHFRSGIDEMIRQSEMEDMEKRWAEENAKLLAENQGQGNQTASTSSPATPSPVSDDPAEQNIVFTSPADLEVNTADTSHLAANHTETTATTAASTPAKPKEADQQEKQS</t>
  </si>
  <si>
    <t>Q5NQ86</t>
  </si>
  <si>
    <t>MPEKQDMPPESKETLPEEMAEIHSPIEKEKAGQKQSKLRHLWRFILLPILFFAVALPAIFLLFLDSSIGHRLIVDEIRKQKLPTGLHFSIEHIDGSIWHKMQIEKLRFYDLDGVFLEIPNLTLDWRLWDLWKKHWDIQTLQANSARLWRLPRLKSQGKPFRLPNSYIRIDHLILTHIEIIPQKRSNPQQNITAIPVMDIRGHALSTSGQLKAEITITSTLKDSFHFLADINPEKNRFALRANLLAPEKGSIADLTGIKKTLAADLNGQGEWTNWQGHIHALLDQNPLADIHLKQNKGHWYIAGWAALSRLVKPNTARLLGSETRILSEFDQKDHSINGQIRLLSPTLDIKSQGGIDFAKGLYHSIVIETLLRQSKALDPKMEGEHITLLNHLDGSFEKGHFSYQLKAGWLSFGKEHYEAATLEGETLLSDGLSHLPLKLTIKHISGTDHTTEDLTRDLVISGIFHITHNHLIGEKTSLASHFLSGEGLLDIDLKDGSYQADIKPRLTRYPIPEFALLDAEGEIYVEHHAGVDGVKATGHLKTWTENFENAFLKGLMEGAPTLNVDFTRQINGTTDLQKVILQSPALQLNAKGQRDNGNGNPLHLIGSGNQRSYGSLRLKLDGDIAHPHLDIQLDHPVDSLGLKDVNLILEPTQKGYDWNSHGGSPLGNFKGLGRIDVIPRQPTVIHVQNLDISASHFSGDLTAVGRGVNGQLQSSGALTGRINFQVPLNPTSDNEQQINVALTTNNGHLGGVFESVIRHGDINAHIQLGQNTSVVDGLLSGQEIKGKLFDIGQLKGNFHFDRDEGVFHLVASGNRGQPFDIDSLIHLSRDHYSIEGHGSIAHIGLRLDKAAQLIKDKDGGIRLEESRIEITGGGSAKLKGYLGKSKNEGSIALEKIPLSLLDIFHPGLGLGGYAHGQITWQQDQTNIPRGMMNLTLRGLSRSGIFLSSRPIDAAVAAIINPEKLALRAVVQDNNQIVGRAQAEWRNSPNTSFNLTEFRHLPMRAQIRFKGASETLWRLLGIDNIDLSGGLAFFTDVGGTIDHPFLTGKLAMNQGRLEGATTGLTIDQVQMQGNFADTSLIIDQFSGDTSNKGRVNGKATINFAAPQGVGLAIRLKADDAVLINRDDFKATVSGDLALDSQGDGGRISGDIQIKRANYQLGKSSNASIPHLPIKEINRIEENPVTQTPPKAWTLDLKTHAHNRLNVTGMGLDSEWRAELNISGNIDNPSILGRTDLIRGNYDFAGRRFTLDRGNIRFQGEVPVEPALDLTARATLNSTDATIHVTGTALKPEINFTSNPAMPEDELLAQLLFGSSITNLSAPEALQLASALNQLRHGGANVDPINNVRKLARLDRLRITSSSQNSQKTAVAAGKYIGRHTYVEVETDGQGYSLTSVQFQINRWLSLLSSVSTVGRSSGNIRISKDY</t>
  </si>
  <si>
    <t>Q5NLA6</t>
  </si>
  <si>
    <t>MANLSFLKKSDPSRSPYRPFYGLLGVGLGCLGFGLSGCKADNRFPSLAARPLEQQVTRIHIAEDAPPQTVNLPDDPEFNGQLEKILEAAEKGHLLFEKQANQLSAQIAKLHFSCKAADNQCLSAKSQNESWITAQQNLTSLASSGRDPLLNALMQLEEKRVSLLQHTPPISGRRLNEISDRLQDMDKAEKEKVTELGETLQN</t>
  </si>
  <si>
    <t>H2VFR4</t>
  </si>
  <si>
    <t>MKKIGLIGGMSWESTVTYYQIINEAIRDARGGLVSADLLMHSLNFAEVVALQKADRWDDAAKLLGAAGAGLAKAGADCVLICTNTMHLVADAVAEISAVPLINIVDETAKALKKDGRKRPLLLATRYTMEHGFYTDRMKNQGLDVITPEDEDRGFVHDVIFDELCQGEVKESSRQGYLKIIEKARAEGVDSVILGCTEIPLLIKQDMLDLPCYDSTQIHAEAAVKFALA</t>
  </si>
  <si>
    <t>Q5NR93</t>
  </si>
  <si>
    <t>MKRILLLGVFFPLFVEPVQAAKVAQTGHLSRGNAIIELQEKAETGDADAQYALGGAYYQGKGVQRDYEKAAFWYQKAADQGKAEAQYDLGSAYYQGKGVPQGYEKAALWWQKAAGQGNTAAQYVLGSAYYQGKGIPRDYEKAALWWQKAAGQGDAAAQYDLGNAYYQGAGVPRDYAKALSWYQKAADQGHAAAQYDLGSAYYQGAGVPQGYEKAVFWWQKAADQGYAAAQFNLGNAYYQGAGVPQDYAKAVFWYQKAADQGYADAQFNLGDAYHDEEGVPQDYAKAVFWYQKAADQGDAAAQNNLGVAYARGAGVPQDRAKAVFWYQKAADQGDANAQYALGNAYYQGAGVPQSHEKAVFWWQKAADQGFVAAEYNLGVAYLKGQGIAQDKGRGQFWLQKAADKDDEAAKEALQKLSH</t>
  </si>
  <si>
    <t>Q5NLB1</t>
  </si>
  <si>
    <t>MGIHASGHRGSAASDSHEASFHQKTAEELFSRDQAMLLRFLARRNRLLATWAAEMMHLTPEEADPYTKGFVGAGFEEMDEESILSRLMGDLLSAQVEIEESQIRAMLDQKSVEAKRQLLGVV</t>
  </si>
  <si>
    <t>Q5NNS4</t>
  </si>
  <si>
    <t>MPSYEWLIEKGIGETRAALLADDTIVQARIETDSSALRAGSIIDVRLSDSANATGRTLATTDKGDSVWVASVPRALTQGSLLRVEIIREAVTERGIIKPPHARPALPDALPKEGASLEMRVKASGYPVSYQQNHQPDRLEKLGWSEVIEQARCGDIDFPGGRLRMALTPALTLFDIDGHLGSLDLALKGTEATAKALILFDIGGSIGIDIPGLSGKSDRQKVAECFDQHLPPPFERTGVNGFGFLQIIRQKKRPSLPEQIAAYPIEHEARQLLRQACRAKGAGKRILTASHFVIDCLNRHPDWLEALARESAAEIILKADPMRPIYQGDVAVEFPAF</t>
  </si>
  <si>
    <t>Q5NLZ2</t>
  </si>
  <si>
    <t>MRPDILNPLFAETESLKGVGSALLKPLKKRQLTRLKDLLFYLPSGQMRRVKSDHINAKDVGATVILTLTAKEYRHPSGRGPFRILAEDPFGGQIQLLWFGNHSSWARKLMPIGETRLVSGKLDIYQEQLQIVHPSEIVPLSEENSIPLEETLYPLSDGLTHRRIGQLVRQAWEKSPDLPEWIEPSLLKKHQWPSWREAVERIHQHPDDRAAKLRIGYDEIFANQLALKLIRAANRRKRGFPLKGDGHLRDALNLPFQPTGAQRRSLAEIEGDMQQASPMLRLLQGDVGSGKTWVALHSLLIAAEAGYQGALLAPTEILARQHFETLSQQLAGLPVNIALLTGRDKGKLRESTLMGLADGSIHLLVGTHAIFQEKVNYKNLGLAIIDEQHRFGVAQRMMLAEKAIHTPHLLVMTATPIPRSLMLTAHGEMDVSRLDEMPPGRQPVETRVISSRKIPEIIASLGRHIAEGGQSYWVCPAVGEADIEEDFSPNAIAAAEQRFSLLQQHFGKKVGLVHGKMKPAEKDKVMDDFAAGKIAVLVATTVIEVGVNVPNATLMIIDQAERFGLAQLHQLRGRVGRGGGRSICLLLRSEELTSVARERLALIRECNDGFRLAEEDLRLRGSGEILGTKQSGESHFQIASPEDLSELLPIANDDARLLVDRDGGLSGERGQAARIALYLFERDAGVSFLRSG</t>
  </si>
  <si>
    <t>Q5NML0</t>
  </si>
  <si>
    <t>MKLSFAIDDRHIMKRYQGCVRCLEDAIDLFKWRFVGLDIEQIYIAYLTAEGNILAVIGENVGDCLASYLDIRNILRHAIILSADSLILAHNHPSGDPTPSYMDRDTTKRLALVTRMAGIKLLDHLIFANKKCQSFHSIGLL</t>
  </si>
  <si>
    <t>Q5NPL8</t>
  </si>
  <si>
    <t>MTTKNPNYITPQGLEKLKERYHHLMNTERPKIVEIVSWAAGNGDRSENGDYIYGRKKMREIDRELSWLSRRLKAARVVDPSAVEDRSKVWFGATVTIADEDDNQRQVALVGEDEADASQGRISWKSPLARALRGAALGDLRIVRLPAGEKEWEVIEIGYPAPTSK</t>
  </si>
  <si>
    <t>Q9XBR7</t>
  </si>
  <si>
    <t>MIVKRPYKNLGFADHGWLQARHHFSFARYFDPDRINWGAVRVWNDDRIAPDTGFGMHPHKDMEIVTYIREGALTHEDSLGNKGRIEAGDVQVMSAGTGIVHSEYNREASDTRLFQIWIMPNQSGHKPSWGSRSFPKKDHAGRFVVLASGYPEDKEALPIHADAAVLGATLNKGDVINYPLEEQRYGYLVVSKGIIAIENCTLQEGDAAGLAEVETISIEAKEDSEIVMVVTGAKI</t>
  </si>
  <si>
    <t>Q5NPY3</t>
  </si>
  <si>
    <t>MSEKSENETRIEDESLILRFLEMMAAESGSSPNTLMAYGSDLRLASQQLENGLVKADTDDLASLGVVWSDYARNTVARKSAALKHFYRFLLEEGMRTDDPSSSLPHAGISRNLPKILTTVEVERLFVTLQQRYERAATPSTLRLIALVELLYGSGLRASELVSLPKQAFIRKQPFLILKGKGGRERLVPISDRATDAVAAWLVHVPEKSLWLFPSGKGHISRIRLYQLIKELAVEADLPRERVSPHVLRHAFATHLLEGGADLRVLQLLLGHADISTTQIYTHVDSQKLVELVNSRHPLVDVPVNAA</t>
  </si>
  <si>
    <t>Q9S493</t>
  </si>
  <si>
    <t>MQPPSQDWASLLPAAWSEARQILRKKCGSRTFESWLKSLMLADFDSQKKIIRLACPSEFMANWISSHLSDELLLAWRTVWPGIAEVKVSVRNPESQPLLLDVTEIELPLGDQPRPLPKKPAKKKQSVPATPKSTSPEKKAEGEDQNQFEERYNFDNFVVGKANDLAYRAACTFAEGGKLDFNPLFLYGGTGLGKTHLMHAVGIEYLKRHPNSTALYMSAEKFMYDFVASMRAKDTHSFKARLRSADLLMIDDVQFIAGKDSTQEEFFHTMNEVITAGRRLVISADRSPQDLERIESRILSRLSWGLVADVNPADFELRLNIILKKLEAMPQVSMPEDIVFFLAKRICTNVRELEGALNRVVAYATLSNRPINMDFVTETLADLLRTTQQRVTVEDIQKRVCDHYHLKLADMSSKRRDRVIARPRQVAMYLSKQLTSRSLPEIGQRFGGRDHTTVIHAIRQIEKLRITDEDVDSDVRLLMRQFEG</t>
  </si>
  <si>
    <t>Q5NQA5</t>
  </si>
  <si>
    <t>MTHLENDIRWMQAAIALGERSKGLTAPSPSVGCIIVNKDNQIIGRGWTQSGGRPHAEAMALSQCQSLKGATVYVTLEPCAHKSNRGPTCSDSLVAAQPERVVIACRDPDPRTNGQGISKMVAAGIKVECGLLEKQAAQSMSGFFSRQLKARPYVTLKMATSLDGCIALENGESQWITGERARAHAHLERMRSELIVVGRKTLEFDKPSLNVRLQGLGDRSPKKAVLGHGEIPSGWIGLREPTDIIKTTADHVLIEGGAKTAAAFLKGDLVDRILLYRAPILIGKGLHALADIGLTHLSEAHHRWHLKERRTLGNDQLEAYLRI</t>
  </si>
  <si>
    <t>Q5NM03</t>
  </si>
  <si>
    <t>MAFDRLILTNPYNGKIRKAPIGFSWTTFFFGLWPAIFRGSWKYALLMFLTIFPTLGLSTLIWPFIFNRLYLNSLLEDGFRLKIAERGSSVERISAYSRMNIALIADSE</t>
  </si>
  <si>
    <t>H2VFQ5</t>
  </si>
  <si>
    <t>MPHYTESKILPYTPQQLFDLVADISRYPEFLPWVIAVRIRSREENRMTADLIVGFKAFRESFTSKVTLDSPHSVSVEYIDGPLSHLHNEWHFTEEGEGKTRLDFMVDFSFRSRIFEALAGQFFDRAVQKMTQAFEERANNLYGLSDA</t>
  </si>
  <si>
    <t>Q5NL54</t>
  </si>
  <si>
    <t>MALPPHAADWMSRAEIDYIGPFVKAWAAFNAWFRHASVQAQERAMLDWVKGQPNPVRRGILALLRNENDTAEAQAMKLAISDLQIRLDDIHFEVTRKGANEQVSLRSVCIAPKHFNRERVERSGQEYKAEKIAGGSIQITVTSIRNGNVKFQHVQAQYDPNAVYGHADFTANLSGAQQTTLRQFYDGCNPRPMRDLLRGRADRLQIGTMEFQCTPEELLSGLIETIYSMRNALLHGEVDPDPKVLACYEPAYRIVMRFLSCVR</t>
  </si>
  <si>
    <t>Q5NPT3</t>
  </si>
  <si>
    <t>MASRPQYTFRFIFFAGIIGLGLWTIRHFWPALIWSIVIAIAFWPLWLKLKESMGSKHEKMLAPALATLAIGVTLILPLLFFAFEIMNDFQAAIHFFQDLKNQDTAPPDWLGRIPFFGGNLVNKWHQFFAPSSDGSQISLHQLLNGNVINHSRAFGMNVARRITTFFFTLMSLFFLFRSGSELQKMFLNVSRRLMGPDMERFAHQVVLSVRGTLDGLVLVGLGEGVLLGIIYVFTGTPHAVMFGGMTAIAAIIPFCAPVMFCIVAAILASQGHIGAAITVVALGMLILMIADHVVRPILIGGATRLPFLWVLIGILGGIETFGLLGLFLGPALMAVLIMIWRDIADPPHLNED</t>
  </si>
  <si>
    <t>Q5NNG0</t>
  </si>
  <si>
    <t>MGNIKKTTEITLPLHLGGGKVAVPEHGLADAMEAHLLYYFAVFGESLPPDGLWEHILGEVEKPLLKVALRAVGGNRIKAAKLLGINRNTLRQKCLNRHVDPDNL</t>
  </si>
  <si>
    <t>Q5NQQ9</t>
  </si>
  <si>
    <t>MPWHISADLKHFKALTLGHPMIMGRRTFESLPGLLPKRPHIVLTHNHHWQAEGAEAVCDLEEAIKAARKYSSQIAVIGGANIFQQFWDKADRIELTEIYRDYSGDTFVDLPDMNHFSLVGQEDFKAEGECPAFSFKSFLRK</t>
  </si>
  <si>
    <t>Q5NR02</t>
  </si>
  <si>
    <t>MTTLNKEEAEAKDIAILAKGGRTNVFGFLLRLAARIPFLFIAGRIYGADALGRFAYAILVTEFTAQLATLGLTRGLAEKLARTKKDENHVVGDALLLSLITASIGAVILSFLPILMFRGAPVSFADHWLFPWVVVPLVWADIALAALAFYGDIAASVKAQAIIEPWVLSISSVIFIWIAPHEGLLLSYVASAVAALAASLYPLLKRFGWPHGWRPHIPTLFSLARRNIPLAAADAIEWSSRRLDIVLLGLFFSSSVVGVYYVAQQVASLVQKLKTSFDPILGPVITRSLEAGDKAAVANQVRQVGFWIIAAQTGVTLALGLTSHGVMGLVGPRFAGGDGALCFLLVAEVVAATAVISEAALIYIAPKTNMAISIAMLSLQAALSIPLISVLHKHLGHNPLPSDLAAAAGPALALAISLGTGSILKSCLLRRLLKAPVSPWKWALLPAVIGAGAVGMVARQFPEWLELSLGVIMILVSYSSIIWYLGFSPEDRMLFKRQKMPDLAEPVMKADEEEA</t>
  </si>
  <si>
    <t>Q5NMB2</t>
  </si>
  <si>
    <t>MEKKGITIALIAYLAFTISDAGSKLLDGKINAFEIAFLGGVIAAPAIPLMRKPHESYLNIFGFYDFKIWLIRAVCVALCTFFSVVAFTRLPMTEAMALLFLLPFFVNLIALIFLHEKISFAKWVALIIGFIGTVIILRPGIRPLGVGHLAALAGAFCTGASWAVFRATNKKKGGLVTKPSRLSLYSASVVGPIVIDGAMTWNSWVTPTALQWFYLLIYGLFAAWGQIMMMIAAEYAEANTIALPQYSQMVWTVIFSYLVFHQPVDFISFVGIAVIFLSGYLTWRSGRKLVTAPLPPIANQIEKTLEAEE</t>
  </si>
  <si>
    <t>Q9REQ3</t>
  </si>
  <si>
    <t>MTAFLPFLAFLFGLIIAGLPLLWYIRQQKTALDGLQARVLEGAKAEEQARRIPALEQAVESWREKASLLMAEQAANKRGEEEREKAYRQQIEQLKATEDALSQKFDSLAAKTLEKAHGQFLEQAQMRFAKSEREGEAKLELLLQPVKDSLKRYEASVKEAEQLRQTEYGSLTALVSTMREGQEAVKNEANKLVNALRTAPKARGCWGEQQLRNVLESCGLSEYVDFETEVSVNSEKGRLRPDAIIRIPNGSILVVDSKVSLNAYQDAYDAVDEDKRQLYLQAHSKAIKAHIDGLSQKNYWDQFKEAPDYVIMFIPGEHFLSAALEQDHNLWEYAFQKRVLLATPTNLIAIARTVAAVWRQEDIAHNARKIGELGKELYERIAKVDAHMRALGNSLENSVKNYNKFVGSFESRVLVTARKFRELNIETKEQEIKEAPILEITPRMEDKE</t>
  </si>
  <si>
    <t>Q5NR08</t>
  </si>
  <si>
    <t>MSAYVISDTNPKDPDAWKIYIGLAAAAIKQYGGRYLSRGNEIDVIEGEWTPRAIVVIEFPDMATAKAWYASPEYAKALVYRDKALKRNLIFIDGYKGEN</t>
  </si>
  <si>
    <t>Q5NQ34</t>
  </si>
  <si>
    <t>MIVLGGTRFGSLIKGCQMYQLFLKYKPYRLILLFKWLAIIFPLAAIIGSCCALFLWSLEWATKTRFLYPALLFGLPIAGFITSWLYSRYGKLAAGGNNLILEEIHKPNAGVPLRMAPLIFISTVITHLFGGSAGREGTAVQLGGSIASGIGRIAGLDKKDIRLLLISGIAAGFGAVFGTPVTGAIFALEVPVIGRLEYRALIPALTAAILGDWVCRLWGMDHLRYSMASFSQMGHFQLNIILFFKVILASIAFGVIARLFSESLANSAQWFKKVIPSAPLISFTGGLIVIALVYITGTRDYLGIGTIAAQPNGLQLGSFFDAQQHHYWSWLLKFIFTVVTLSTGFKGGEVTPLFFIGAALGSTIAHIIGAPVDLFAGIGFIAVFGAAANTPLACIIMGVEMFGADNIVYFAAGCCTAYIFSGYSGIYLSQTIGTEKPDIRSDTILAQSLKMLQRNWWTPASDPLIFAKIDPSEKEPNPAEKVKEEATAASNHAKFL</t>
  </si>
  <si>
    <t>Q5NPQ6</t>
  </si>
  <si>
    <t>MKPITSGDLKTILHSKRANIYYLEHCRVLVNGGRVEYITDRGNKSLYWNIPIANTTTILLGTGTSITQAAMRELGKAGVLVGFCGGGGTPLFSANEQETDVLWFSPQSEYRPTEYVQAWVKFWFDDEKRLRAAKALQLARSSRIKEQWLKPSLGKDGFLPDERRLSALLHQSEHAIERASDIATLLIEEARLTKALFKLASETVGYSDFTRSKRGTGIDPANRFLDHGNYLAYGLGATATWVLGIPHGLAILHGKTRRGGLVFDVADLVKDATILPQAFLSAMAGDEESSFRQKSIAALTHSESLDFMIDTIKKIALSMEAEPAL</t>
  </si>
  <si>
    <t>Q5NPV1</t>
  </si>
  <si>
    <t>MEKNRGKQGQIESLADAAIGVSPIVAEQMPALAPWLNSLGLSCAPLGKTPSAFIIRLLSPQERHLAGQRDVLIHFREDLPKLKFHRAGKPAEISFGSSDCSFGFALIAGLVRPAGRPAVGDKQTVDLLNIAARIADSNATILVQGETGTGKEGLARFIHQMSPRANQAFIPVNCAALPETMLEAMLFGYTKGSFTGALADNKGLFRSANGGTLLLDEISELPLGLQAKLLRVLQEQEVLPIGASEPCPINVRIIAAANRDLAQEVAAKNFRADLYWRLNVVPVTLLPLAQRKQDIRVLAAALLLRHAPADTDFPWLTNAALDLLQKHSWPGNVRELENCLQRAILLHRGMRIEASDLLIDSADMTLPLSDNKLVGMMSPPAENHSKKNISFGLADAARAAEHKVIEEALLATNGHRRQAAQRLGISERTLRYRLADMRAAS</t>
  </si>
  <si>
    <t>D2YW32</t>
  </si>
  <si>
    <t>MRYYTLSFCFGCCLIGMVGVQSPALAEVQTGDTPTPPAELLQKAAPDKADYEQSQDPDLPALEAGNLFHSKGGKLSYWDGLVGHAMIEGGANGNPVTHSGRNFGQYFTDKSNTGTLNQITASISHPVTPIGKGYGIGFVVEMLYGSDARVDPTLGMGDGTLKGGYQWAPTQAHIDVHTPWLFKHGIDFQIGQMYGLMGVEGIPALARPFYSYNYSSDYIVPFETVGIVATMHVSRDIDFLLGIDSGNASTFGNATVNKQPKGYAGLVFKNLMDNKMTIRAISHLGPAGNSGTAVTSADGWTSAGIGSAANKLMQYNVEVSMSYRFTDKVTFTEDIIVDRDESIRDTAYGFTSYVAWDLRKNLTLNFRGEIFRDNTGGVITQFIGSDSYRSYLRNRPYAYYSAPATTYGELTAGVSWKPPVINDHLGKGTFTLRPELRLDRSLNGTHPFNRSASVMNPVVTNGTRNMFWVSCDAILSF</t>
  </si>
  <si>
    <t>Q5NLV9</t>
  </si>
  <si>
    <t>MQKSAVYREITTDLLNWYQRHARILPWRTEAQQNKVDPYRVWLSEIMLQQTTTAHAAPYYLKFVERWPTVEALAAAQEADVMAEWAGLGYYSRARNLIKCAKEVVASGGEFPDNEQGLLALPGIGRYTAAAIVAIAFGKRAVVVDANVERVVSRLFAIETPLPASRPIIAEETDKLTPDLAAGDFAQAMMDIGATICVNRQPTCAICPMMPHCEGQKTGNPAAFPIKAPKKIRPTRIGYAFIVTSKDQILLIRRPDKGLLGGMRALPSSEWLDQSKITTTASDAETEQQAIKEAFPSFPAQAQKKLMTLAWEKQGHIEHIFTHFALELRIFSAETTSDMIEGEYWPIDEIDLAGLPTVFKKAVKKYLKQTRKA</t>
  </si>
  <si>
    <t>Q5NPN0</t>
  </si>
  <si>
    <t>MTPDSVEEFYRRLAKDNPNPRSELVFKNPYTLLVSVVLSAQATDVSVNKATEPLFKIVDTPQQMVDLGEDRLKDYIRSIGLYNNKAKNIIALSHILVEKYQGQVPADQKALEALPGVGRKTALVVLNVAFNRPTIAVDTHIFRVANRTGLAPGKDVRAVEKALEDVTPEKYRLHAHHWLILFGRYICKARKPECLRCFESDLCAAVKETGIPLQS</t>
  </si>
  <si>
    <t>Q5NR33</t>
  </si>
  <si>
    <t>MSDPLKIRGTTSQRKKQKIQKKMSVKRFWHGKIFRSFFLLLVVGCSFSGFLFWRYFIRDLPSVEMLADYHLPMPAVVRDGNGMPFGHFVREHREKLNYEDFPPVVIQAFLSAEDKSFFSHHGINGAAFLKAVYEYFTKMGSGERAHGGSTITQQVAKNLLVGDEYSPTRKVKEALLAFQIEHLLTKRQILEIYLNQIFLGRNAYGVSAAAKAYFGKTVKDLSLPEAAFLAILPKAPSNYTPERYMERALGRRAYVLHQMMLNGYITAFQYTEASQTPLGVIKPHIIAKAPVKGGYFLEEVRRELVNRFGESAKDGENNVYSGGLWVRTSFDPALQESAETALRDGFVRFERDHGWNGRVGNIDPGEGWQERLIAANIGTGYADWYAAVILEKENGRAKIGFEDGQEDYLYPWGAAMPRHDTETSAWRFLHEGDIIIVKKIDNFWILRSLPAVSGGMVVEDPHTGRVMAMQGGFDYRNGDFNRATQAERQPGSTFKPFVYSAALDHGMTPASIIVDGPFCVYQSARLGMKCFRNFSGGYSGPQTMRWGVEQSRNLMTVRAAAQTGMAHVVKMAEKAEINPPGHPYPPVLGIALGAGNTTVMRLTNGYSMLANQGRRLHPSLIDYVQDRNGKVIYKSDDRICSGCNLPEWDGQPMPRPHHTNGQAINAMTAYQMLHILEGVVQRGTAAILRDLGRPMFGKTGTSTGPTNVWFVGGSADLVAGLYVGYDRPRSMGHSAQGGTVAAPIFKQFAQRSMTEMPVKPFPVAPDIHMVKIDRYSGLRIYGSAPVNPADPMSPIIWEAFKPDNEPRRSFYRPAVVAAAVTPVSNNATDDSHKSEAAKAQPVAPPVNLPHPNDRSSLQK</t>
  </si>
  <si>
    <t>Q9X5F1</t>
  </si>
  <si>
    <t>MIAPLANSAVKPHKSASFVPRHVAIIMDGNGRWASARHLPRIAGHKKGADAVKTTVRAAAEMGIEVLTLYAFSSENWRRPASEVADLMGLLRLCLRQEMHNIKERGICLKVIGDYTRLDQDLVALLNQAIEITANNTRLTLVFALNYGAQDELVHVTKRIAEKAKEGQLDPENIDVGTIESLLYTHDLPPLDLVIRTSGEKRLSNFLLWQAAYAELLFIDTLWPDFGSETLKAAVEEYARRERRYGGL</t>
  </si>
  <si>
    <t>Q5NLF2</t>
  </si>
  <si>
    <t>MRLVYLDNNATTRVDPEILSAIIPYFSEHFGNPSSLHAWGRKAKTALRTARQQVQKLLNAKEEQEIIFTSGGTEANNTALLSALAFDPERNEIITSRVEHPAILSLCAWLQKYRDIKIHYIGVDAKGCLDIEAYRRALNPKTALVSFMYANNETGTLFPIEILSRMAHEAGSLFHSDAVQAIGKLPVSLHNSDIDMVSLSGHKLHAPKAVGVLYLRQGLKLQPLIRGGHQERGRRGGTENIPAIVGLGLAAEKAFNTISKDNAAIAALRDKLEQGLLALDSKALILGDREHRLSNTLNIAFENKDSEALLTFLDQSGIAASSGSACASGSIEPSHVLRAMRVPYPFAHGALRFSFSRENSEEDVSYVLEQMNKILKDPRSNRDIL</t>
  </si>
  <si>
    <t>Q5NNL7</t>
  </si>
  <si>
    <t>MARYTKSRDWGFPRWRGYNDNNHAAQKVRLCDREGCDKPGNFPAPKSPNNPDRWYFCEDHIVEYNRNWDYFAGLSKEEAAKRQAEEKQQASGYSSTSYSWSGSENSRSNEVIEALKVLELEADADFEMVKIQWRQLAKKWHPDLNQDDEKAVKRFHAIQAAFDLLRNREERGSF</t>
  </si>
  <si>
    <t>Q5NL36</t>
  </si>
  <si>
    <t>MKIAKRAERIEPFYVLEVAKAAAQLSQDAGNDTKPMIHLTIGEPDFTAPPLVQEAAIRAIRAGATQYTPAIGLGLLRERISDWYRQRFGIDVPARRIVVTAGASAALQLICTALIEAGDEVLMPDPCYPCNRHFVIAAEGCPVVVPTTAAERYQLSAEKVAENWSDKTRGVLLASPSNPTGTSIHPEELRRIHAFVQSKGGITLLDELYLGLSHDDAFGQTGLTLDENVISINSFSKYFSMTGWRLGWLVAPEPLVPVIERLAQNFFLCPSTVSQHAALACFEPESIAEYERRRAEFKARRDWFIPALEKIGFKVPVAPDGAFYAWADCSEWFHAWDVPSSWEFAFEAMKRARVAISPGRDFGAAETARFVRFSTANSMDNLQEAVARLSALRP</t>
  </si>
  <si>
    <t>Q5NLV7</t>
  </si>
  <si>
    <t>MSNRTITPDALDDVINASHVLKTPQTTNPSFKLAFQDSDFLLREELRPVRFQLELLKPDIILKEAGIESTFVFYGSARIPSPEQADEMLQIAKDEKAKKIAQSLADKSRYYTEARKLARIVSEIPQPDPQKRHLVVCSGGGPSIMEAANRGAHDVGAPSIGFGIVLPFETAPNPYITPDLSFQFHYFALRKTHLMLRARAFAIFPGGFGTLDEVFELLTLIHTHRLEAVPILFYGRDFWNKIINFDALVEESMISAEDLRFFQFVDTAEEGWAVICDFWQHDKTGRVPIDFE</t>
  </si>
  <si>
    <t>Q5NP54</t>
  </si>
  <si>
    <t>MAEDFKERLKLFNVTAGDYKNFPALKKIVERHGQKTLDYLYTHLTRTSAARFFKSKDAIEKAKKKQLAHWLSWFTLPLDKKSEETSKKIGAIHAQIGVTPTYYISAYAVNLEQLITRAIKSSAAGLFLNRKLADTIGSLVKLTLLDIEIVLSNYLDYERQERNTILTSLSKALNQMAEQNFDVVLEHIPKNYAAIANDFAVMRSSLAGVIAQVIEIAHRAKSEAHNIGRFSQSLTDSSHHQIQTLGDATNTMSHIAEAAKNTALQAKDVSKSIDETREKAGEGGRIAYDAIKSMEALSASSKKISNIVTLIDDIAFQTNLLALNASIEAAKASEAGRGFTVVANEVRALAQRSAEAAAGIKTLIEDSLKQLSITKNHVENTGKTFEEIIESIETVNRQAHDISLSAASQSQELQNAAATVKNTEQITQQGGVIVEQSTEASRNIVEAIDLLGTALERFHLGEDEKTN</t>
  </si>
  <si>
    <t>Q5NQ33</t>
  </si>
  <si>
    <t>MVLIRNTPVMHRMLELLPLWQNKPWLGNICALIFVGCAFLVRSIIGHFLPAGYPFVTFMPTMLVVTFLFGTRPGIIAAILSLMVAPYFIEEGSRFNGVLVWFLCLLETVTDMGLVIALQQGNYRLQKKRAYNQMLAERNELLFHELQHRISNNLQVIASLLRMQSRSITDEKAKEAIDASVRRIHMIGELQRALYIKNGNQLGAKLILDRLIKEVIASSNLPNIRYKIEAEDLILPSDMAIPLALVSAESVSNALEHGFKGDHKDAFIEIKLQKISGQIELTISNNGKPLPQGFSLEKVDSLGLKIAAMFARQFKGKFTLSNQPNRYVVSSLILPCG</t>
  </si>
  <si>
    <t>Q5NPB2</t>
  </si>
  <si>
    <t>MIITKHFRSICLVGLCCIAALICYMITQRVSLERRALLHTEREILNLQQTIRHLQTEKDTLARSGQIDRWNAEAFALVSPKINQFVSDDTQLAAQDSQVDNSNTNLSPSHDSQSGFRQASYVVPSGRGDEQFSTPSSYKPEPVKKVQYNHSSAVSETTLAPPAPAQNTIKNDNKGMTKLAALSLPNNHYSKIQAVR</t>
  </si>
  <si>
    <t>Q5NNI5</t>
  </si>
  <si>
    <t>MCLLCKKYVAFLDDSKKMTIQEIILADAAATEEAGRYLGRSLQTGDIITLSGDLGAGKTSLARGILSELGFQEEVPSPSFALMIDYEPPEVSLPVAHVDLYRLDNPEDIQELGLDEFAFYGALLVEWPERLGQVINQIWPDRLALHLDILEDNRRRLTWQRPSYWENRWPPLEY</t>
  </si>
  <si>
    <t>Q5NLG5</t>
  </si>
  <si>
    <t>MDILSDISDHLSRQALAFYLGPDVTAITANQWTPVSIKGLADFFGKKVALPKRAKGNPWAAAQYIESRRHRKTLTAIMNAAFENPVPPSPLHQLIAALHPPLIVDSWYDGATRQALSQDKTLNWGEIQGINHAAINEYRWFTAYDATGEEVPMESVKEWQTLLYKPHGSVSPHQNYLISDSDYVEVLTEIDIQTPIPESVQERRSSCSFLFIGCHFDDQMLRSFARQIIKRSKAPHFALVDIENLTRNERRFLEEMQIIALPLSLKKIADFLSDYLSSALPERRAE</t>
  </si>
  <si>
    <t>Q5NQA0</t>
  </si>
  <si>
    <t>MQNGQISILGMVSDNAILFRMRRFICLFALSLCLYKPAIATDFLIKPHGKPVKAGYFRLIEASPSHLITNCLFALGWKAASDEMKDEDVWQIAVSYAQHPQFINMKGKNTKKLDRLSGKNVMWQSDMTWLFIPPHATDNSKNYSITGYKIWHINTDQQISSEMAAAFCSALKKHSRETVEKAIQDQPSAARLQ</t>
  </si>
  <si>
    <t>Q5NL26</t>
  </si>
  <si>
    <t>MIPKPSALIDVSNQSLNSLGENLSFFPIAGIALIEYQIRTVAEAGIDHVVLWTEDLFSEDNEGNNSALETKAHFNFQLVNVIERLRKEAIHLSLIHGRQELSAAFSDNQSVLLLEGDCLPSVHLVETLVRNTDPTLLTIEDGISSQEFERIDASERWGGIALVEGKIIREAKNIPDDWDLILTIMRQTMQSGCKRMTVKAPVNGNDFIFKITKNKNNAFISKGIYQATENKCDKNIFCKKIFSKIIDKNIILLTRKRNISLYLLITTFVFIFLSLLFSLTNMPILSVLSLILSGLSGYGSHRINEMQLNTGRKKQRKLIYYSRRMGASLALICSSYYISKHVGWGIFPLDIIIILANISAYQDNNYCKKLSLEDSGNHYLYFEYILWIILPFTLLSKYNVSFVLCGLILLAALSIVNYGFSTKKLQKSLEKI</t>
  </si>
  <si>
    <t>Q5NQN5</t>
  </si>
  <si>
    <t>MTMPDYTIKVASYNIHKAIGADKRRDPERILSVLDEIDADCVVLQEADHRLGKRRAILPFDALAAHGYSYVPLSLRSCSLGWHGNALLLRDFASCVAYERVRLPRLEPRGAIICDIKIRGRVWRLIGSHLDLSGLFRRRQVAFIVDRLRNLQRDLPTVIMGDFNQWRRRDGCLRLLPDDFSVLPTGASFPAQHPLVGLDRIIIAPQIRYLECGVHNTPLARQASDHLPVWAKLALSPDF</t>
  </si>
  <si>
    <t>Q5NQC2</t>
  </si>
  <si>
    <t>MILSAYERIIARRYLLPGKGEAFIFLVASISLFAVTLGVAALIIVMSVMNGFRAELFDKIVGINGHAVIQGYNGELANWRPILEATRKTPGVTSAIPLIEQPLMATHAGRVEGVLLRGMALNDVNNNNLIRSNIREGHLNELKAGSNNVIIGIRLAEQLGIHAGDDISLISPAGQTTPFGTVPRIVSYRVAAIFEVGVYDYDKAFVIMPLSDAQTLLMMNDTVGIIEIKTNNADRVGQILDPLKDRVANVGVLQDWRNMNASLFQALSVERVVMFWILALIILVAAFNILSSLIMLVRAKNRDIAILRTMGASRIAMLKIFMAVGLAIGSLGTLAGVILAFVILYFRQPLVNAIQYFSGQNLWDPSIRIITELPARVDPIEVIGIIALSIGSSFLFTLYPAWKAASTDPVEVLRYE</t>
  </si>
  <si>
    <t>Q5NRA6</t>
  </si>
  <si>
    <t>MTVMIDMGKDPKGQVVPMDLEELLATRLLVQGNSGSGKSHLLRRMLEKSARFVQQIVIDPEGDFVTLAERFPHVAVEAAAYNESEIRVLAQRIREHRVSVVLNLEGLDVDNQMKCAAWFLATLFDAPRDHWYPAIVVVDEAQIFAPAQAGEVSDEARRLSLAAMTNLMCRGRKRGLAGVIATQRLAKLAKNVAAEASNFLMGRTFLDIDMARAADLLGMDRRQAESIRDLERGHFLALGPALCRRPIAVKIGEVETKSRTGGFKLMPLPDSKNSNPEDLLFSEPEEPALPLASPEPPPPPSSSQLMELLQKEKEEEAKIAEAEAAENPVDNSQKEALIDALLSSIVEEEENAYRQANLLYPEFTIGCRMHGLSTPPLDLTAFTKRLTIAKAGLSNDDLQDELWQPALKAASILEDDIQAVFLFLAKTAKENAPCPDDEMIARIYGTRSAGRARRLIGYMENQGIIAIRTDFGGRRSITLPALGWTTSTAA</t>
  </si>
  <si>
    <t>Q5NPT4</t>
  </si>
  <si>
    <t>MSYSPFSRAAARYRDVDIDSKVMNATPHGLITLLYEELIREFNVYKSALEQGDREKRYQAQAKIFRLIGNLESSLDFEKGGEVARSLFRSYAYIRHNFGQTIKTLDPVPLKDAQKAVADLLSAWTEIGQ</t>
  </si>
  <si>
    <t>Q5NN92</t>
  </si>
  <si>
    <t>MTSSRFPSMTEEDYRASLRLIRTPRIGAVTYNRLITRYSSPQEALKAVPLLAKRGGGQAPKIASEKTVNEEIEQVKTLGARYIFRHTPYYPPLLDQLDNAPPVLLVKGNPRLLQKPAIAMVGARNASAAACRFAHDLGQELANKGYPVISGLARGIDTAAHQGAGIEKTIAVIAGGLDSFYPPENKELQQAISEKGLVVSEMPPKTEPKARHFPARNRIIAGIALGVLVVEASPKSGSLITAKLATEIGREVMAIPGFPMDARSQGCNQLIREGATLIQNSDQIIEAVSVMAALFEEPTEKSPLEPRFSGLENGQIGYRSSPAIAEVKAKDREIIQSLIGSAPVGVNELIRQSGLENAIIQTILLEMELAGRLESHAGGRVSLLF</t>
  </si>
  <si>
    <t>Q5NLV6</t>
  </si>
  <si>
    <t>MADFRILSCLLLFILASCSGSSPHKRRSGSTASHPIATPVPSSGDFHHCLGDLNKEGVHYQLVPDRTFDNGCSIYHAVTMTSAQVPITHLGPLQCPAAENLAYWIDDAVLKSAKVWLGSPVIKVETFGSYSCRTRNSRAGAKISEHGRANAVDISAFDLADGRRITVKEGWRHGDRHTKDFLRSVFHAACRRFSVVISPDGDEYHQDHIHMDLGQSQYCH</t>
  </si>
  <si>
    <t>D2YW34</t>
  </si>
  <si>
    <t>MKGFHLFRKKMLRAMGLLCAGVFMQAFEVSAAIPPAPDVNFGVTPDPEYDDGVPPDIEADPLPAGARASPVFGNKASLLSRRRNKEQEEADKEVIPSPKKHLQWLINAGVTPQLTYTAESAANPVGGIRHGSAYSAQLMMGLDLDTDRLVGLKGGTIRFYVTNRHGQNLANTAIGNNTSVQEIWGTQNTHLAEFTWNQKLFNNRLELVAGRMSGNAGAFFSSSIYCNFQSNSACGNPTMIFKDSNFTYWPASAWGGYFKAWITPKIYFEGGAFEVNPYRKRANDDGFTFSIKHATGAMAPFELAYTTNFSNDKLPRTYRIGGWYDGGDYTDPVLDANRKYAVMTGDPYATLNGRGGIFFRFDQMIWRPNMNSERGLTVFGVAMKNVAGRVAEDHFLEIGFVQTGTFKGRDKDVLGFMINDQRMSKWTIDNILVARTSAGGSRHVPRDEIMMELTYGAQISRAFRVSPNLQYIINPDQIAEPFRTKNIKNTFIVGLKFTLDVLSHFNIARNPN</t>
  </si>
  <si>
    <t>Q5NLG4</t>
  </si>
  <si>
    <t>MRNPLQKWGMLQSGTCLVALLLSSPSHAAKGKKEDPADLVITAKKDSDDYGQKRNTAAKIDIANRDLPQTVNTVSAQLMRDQMVLSQQDALKNVPGVSFSTGDGQRDQVFIRGFNAFGDEFVNGFRDDALYFRDMSNIENIEVLKGPSAALFGRGSAGGIVNRVTKQADTNITNVIFTGGSWNDYRGQWDFGRNSKRTGNGFRLTGAIENGDSYRDQQFVHRFAIAPSFMYGKGTDTVVTVQADYLKDRRIADLGNPSLNGRTINVDHPEIYYGSADAAKYDYTQSTVFSQTINAVHHFSDNLSLRDGFRHYDYKMFRGNTSPASGVVDGLVQLSHHPASRDENGWDNQLELTQKIDSGKIHQTLLYGFEVSRQSKLSTTYATYPGKNASAAEKASFYVDAYNPVLPTITGDDLTSITNQNRGIFYDYGLYIQDTVDFSHGFKLLAGIRWDSFSQTTLPLAGSASYAHRLDHTWSPRVGLTYEPDNHQSYYISWSKSYQPSGETLNIVAKQADLIPSATTSKEIGAKYNLWHDRLTIQIAGFIIKKTHIQATNPLDNSTMAIGTQRNEGAEFSATLDVGKDIHLIAGYAYLRTKNLASAVPAYVGKEGTLAPHNQGNFYITKSFGKHFGIGGGMNYVGNRWADPSNTVILPHYVTGDAMGWAQFGRYRFQINAYNLSNAHYVVSGHGTNANLNMPGAPLNFRGTISVSL</t>
  </si>
  <si>
    <t>Q5NN55</t>
  </si>
  <si>
    <t>MANLVCGVSSSALGQAWQWRGQNSGFSGENPLEDLIDRILITRGCPRESLSAYRDPKIKNFMPDPSLLCDMDRAAERLAKAIYKKESIVIFGDYDVDGATSSALMIDLLRQLGVNAGYYIPDRVAEGYGPAVQSMRKLAEEGANLVVTVDCGAQAYEALEAAKEAGLDVVVVDHHQCQPQLPEAHAVVNPNRLDEEEGAQYGHLAAVGVAFLLAAALVRHLRQDGYFSDRPEPKLMALLDLVALGTVADVAALHGLNRAFVAQGLKVMAARHRPGIAALLDVAGVSRPPTTYDLGFILGPRINAGGRVGKSDLGVRLLTSLDKNECENLALALNQFNLERRSIEQTVTEAAEGLCEEQVERPVMVVAGEGWHPGVIGIVAGRLKQKYDRPIIVIGIDEEGNGKGSGRSLSGVDLGAAVLSAKQAGLLVNGGGHAMAAGLSIKKDQIEDFSTFISERVQKDVETARANKALLIDEVLSAGGVNLSLIEALEAGGPYGAGWPSPHIVAGPVYAIQTRILKEKHLSVIFKGQDGQSFKAIAFNAVETPITQMVVAAGRDRKLWVAGKIQLNEWNGRKDAQLHIEDIAWA</t>
  </si>
  <si>
    <t>Q5NRJ0</t>
  </si>
  <si>
    <t>MIILGLTGSIAMGKSTVSRLFAQMKRPVFDADKVVHQLQAPNGRLLSAIGQAFPGVIDEKGVNRQKLGAQLLQKPEGFRRLEAIIHPAVVEELHLFLRKNRSHPLVIVDIPLLFEAGFTRSVDYIAVVSAPYWIQKRRAVSRPNMTESRFRGLLARQWPDRKKRQQADFIIENGRNIIALAAQVRQITGCLVGQGSR</t>
  </si>
  <si>
    <t>P30795</t>
  </si>
  <si>
    <t>MTLQINAAFDGGNIHVVEQDGNRIYLEIIKDNQSDFFQWFYFKVTGAKDQALELVVTNASDSAYPAGWPDYQARVSEDRQDWQMTETDYRDGMLTIRYTPRSNIAYFAYFAPYSMERHHDLIARMAGKSGVGYEMLGKSLDGQSMDCLTMGEGRRSIWLIARQHPGETMAEWWMEGALERLTDENDSVARLLRQKARFHIMPNMNPDGSCRGHLRTNACGANLNREWAEPTAERSPEVLDVRNHMDKTGVDFVMDVHGDEAIPHVFLAGFEGIPDLDKAQDKLFRRYRNKLAKYTPDFQRHYGYENDEPGQANLALATNQLAYRYKAVSMTLEMPFKDHDDMPDLKKGWSPERSKQLGRDCLAILAEMIDQLPISGKDLA</t>
  </si>
  <si>
    <t>Q5NLJ8</t>
  </si>
  <si>
    <t>MPIFPRILSNMPVMAMLTLLPALTVPCSAHGRMPLLSKRVLDPFFETAANNRLKTATDKKTVSAASLSFIQDKKFFSPVSELSVSGQNEQRQDKHVAELPKEAAISAPISNVQKASSEKTASDPVVAVLSPADLQKKIAEATDLNRQNKNTDALAVLDPLLPALKGHDRVSIQLLRIPCLASLGYDDEIISAYDNIKGIEPDNGAVISVGILIALSQNDFPKAAERLLVLTDKDPARIARFDSDMVQAILIQAKAQKDPTIWQNLVLGLARSSWGVAEGPDIRDPLMQQAVTVYLAKHQNEDAADLLREIADPERLMEMAISRRYEPIWPDIERRLGNHSQDSLRQFSGFWLNALASQPDNPAFIHQSIRAFILAGHLQDAVDLGNSVKITSHISDDSIKAIIAAADARLAVGGSGAVSESIARLQSLNRIDPSRHQIVLSADIRKSEWLNQSGRYYESRSLSEKMLSNLGLSLTPSDIASFQQSAVCSMMKLGQRKQANQMAQEMMQSHLDDKQAVIEALFCAGKSQEAINLAIHTLDNPSQADALLKLLQPDGRFPDVRPQYYRSVWSKLSAIPAVERAFLKNGRVLPEKFQLRKNAPLPSLMYNSSLAAVS</t>
  </si>
  <si>
    <t>Q5NLH5</t>
  </si>
  <si>
    <t>MSGSIAISGPFTHADNSVSRTMQTVMLALVPATLFDLWLFGWPAIFLFGLTILFCLLIEAGCLMLAKRPVLPALKDGSAILSGWLIAMSLPPWAPWWIALLGAIFAIALAKQVFGGLGQNLFNPAMVARVALLISFPLQMTQFAAPHPLLTAHAPDILTGLKITLGCEGNLDSLSAASALGHIKTELTRGIPVTRTVQTLPGLKDMLLGIKPGSMGETSAIFILLGGLFLMWRRIISWHIPVSMLLTLFLLGSLFSAINPARFASGLIELLSGASMLGAFFIATDYVTSPVSKKGQVIFGFGVGFLTWIIRSFAGYPEGVAFAVLLMNATTPIIDHYSRPRVFGRTRQGQPVAFGDKK</t>
  </si>
  <si>
    <t>Q5NQU9</t>
  </si>
  <si>
    <t>MTPDQSDKSASKRHVGRPPQLDEKKRCALILKAAATVLQTHGYDGSSMDRVASQAGMSKKTVYQMFPSKKILFTKLLEDRLFSIEWPEEKICEDPEEHLYSLLIAIAQTILRPDRVCLLRILTVEHKSEEMRHIFSDILQGHTEDNLTRWFSEQQDKGRYHISDPIKYADIIFNMTVGSLLLDRLFGLEKRPVEDNFRDAISIFLRGIRINPENE</t>
  </si>
  <si>
    <t>Q5NQG4</t>
  </si>
  <si>
    <t>MSAIVQFDHVHFAYNAGADILSDLNLTFEPGQFYFVTGASGAGKTSLLKMIYMALRPYRGSVRIFGEDVMTLPERYIPSLRQRIGIVFQDFRLVPELNVFDNIALPLRLDRRKENFIHSTVGRILVQIDLPDKAFHFPETLSGGEQQRIAIARALIRRPEILVADEPTGNIDDGLAASILHLLSALSKRGMTVIMATHDLHLLDRVPHAKHIRLGTKGNLESVALLDQWSPLK</t>
  </si>
  <si>
    <t>Q5NQH7</t>
  </si>
  <si>
    <t>MAPPLFRAVPTFRQRSGGRYLTDSSLVASPQNTFNLTRPRVYGALDLGTNNCRLLIARAEKHDFMVVDAFSRIVRLGEGLAASHRLSDAAIDRALAALSVCAEKLRKRNVFLARSVATEACRRALNGRNFVQRVYKETGLLLEIISAEQEAQLAVLGCHMLLTEKDVPSLIFDIGGGSTELILTMSDHNGPKVLDWVSVPWGVVSLTESLGYRGNSLADRKQAYQAMKEQVKKLFLSFSDRLKKQRLTPRSLLGTSGTVATLGSIYLELPRYDRRMVDGLIAPTAALRQISKQLSLMSIKERAKITCIGEDRADLIVAGCAILDAIVEIWPINAVHIADRGIREGILRDLIARYGYCSRPFNQERFL</t>
  </si>
  <si>
    <t>Q5NQ20</t>
  </si>
  <si>
    <t>MKYFLQKGTIAFSLSFILLQCSVAAVAEKDTDIVSSNAGDAIIVTGTRETGKKARDSISPIDIISAKQLTQTGMPNLRDALTQLLPSLTTQNQGTDTGALTDSISLRGLNSNETLILVDGKRRHTTANLYADAGPNQGSTPVDIDMIPMASIDHIEVLRDGASAQYGSDAVAGVVNIILKKQDHGFHAQTLTGITASKDGFQQGVYLDGGTKLGSRGYIHVSGDFLRQNHTYRSSNDLRTNTNINKVVGLPEQTRESFAIKGGYEITDNIEAYGLATYAHRYAGAIQHNRLASSLANYPGYAAIYPNGYTPIETINENDWEITGGLKGKIKGWNWDISSVYGRDYNNIGLRHSANLLLESDTGQTPTHFKNVQRFNNQQWSNSIDFSKAFHIDGWPHLINVAGGATHRYESYTIGAGSFESTYGNGSDAFPGMTAPNAGRFSRNVFGGYFDIATHLAKDLQIDVAGRYEHYSDVGDTKTAPPPLRYDPFQWLGFRATLSNAFHAPTLAQEYYSSVLRSPSTIHGIIGTSSPGALANGAQRLKPERSTNITAGFTIEPVKRLHITADFYQIKLRDQILPGGNVYGDQAAAALAMNGFTLPAEASGWTSASLATHWFANVANTRTRGIDITATYPTYLGDIGQIDWSVSTNINRTILTHQGKDADGNNLLTTQSISYITTAYPRSKIIWGGQFTSGNKKWIVGLHEIRWGHTTSQLPYYKGSPNTSVVSAYDFYRFVNRPKFVTNLDITYRVNPNLALTIGANNLFNVYPSRIPLAHRYLGVTKYDRQTSQLGTSGGFYYFKVDVNL</t>
  </si>
  <si>
    <t>Q5NP08</t>
  </si>
  <si>
    <t>MKQTFSPKTGNLNLITDVGGLLVGQSEDPIAETGVTVLTCPSLWTAAVDIRGGGPGGRETTVLDPENLVGGVHAIVLTGGSVFGLAAADAVTVALSQEGKGLNINSCHNPVPIIPTAVLYDLANGGKKDWGNTPPYYQLGKTALQKADISFDLGRAGAGYGALAGHVRGGIGSASLDLGDGIIVGALVAANPVGSPYMDDNRHFWAWPFEIGQEFGGKKPDIRQVSYNDPFPDIERLSENFRLKGGANTMLAVVATTAELDRNQTKRLAIMAQDGFARAVRPVHTPFDGDTLFALSSGAVSIAEGKIANLELARIGSAAADCVTRAIARAVYYANK</t>
  </si>
  <si>
    <t>Q5NP59</t>
  </si>
  <si>
    <t>MSEIKSDKDFLNPEQARPCSGDLCKNNRATTLLFKKLAAEVALVRHDVEHLSVILCGDSYVVENHVSVLQDFDHITQRLAIIADILQADDRLEAVKHIPLEVLAARLNNK</t>
  </si>
  <si>
    <t>Q5NMK4</t>
  </si>
  <si>
    <t>MLFNLRQAAFALNCYIAAMLGLYVSMRIGLERPFWAMTTVYIVSHPLTGAIRSKSFYRVIGSFLGATFVLAVVPKFDNAPLFLCMILGLWASFCIFIVVLDRSPRSYIFFLGIVTASVIGFLSVENPINVFHIASLRLQEICFGVVSAGFVHSVLFPHSVSNLLSRQLDQILHDCERWANHALAGDMTDIDAKDRQNLTVDLTNVHFLGTHIPYDTAGLRPTRMALAAVQDQIILLMPVIAAMEDRTREIDDAGGMSEEITAYVESVRQWVADPPVDDAAEASRLIARGNALGEKLKVENWRELLELNMIGRLRHLIEALQSTRLLVEAVSHPEDHPPAMIAALSSAHRVRSMHRDYGMAALTALTLFMVIMASSIFWIMTSWPNGSTGCLLAAMSFGLSAQAGDPVKQQGHYLLGAVIGVIVAGFYVFAIMTQIHEFELVMLTMFPVLFIIGYLTADQNYLPIVRPFMVVFNLTMAIHPAYSADFELYFNNGLAIITGCGISLVGFKVMRVIGADVMVRRLLQSGWRDLSATLKRPGAPDIVDWSSRMLDRIGLMAPRVSATGTDQNVIRDDGIRDLRIGICMLRLRQLAARVDENVRHQISTLAQAIAGYYDELSRSPNAESSDIILTDIDRVIDSFVDLHNSIDRREGLTALVSLRRNMFPDAPGFIKQRSPA</t>
  </si>
  <si>
    <t>Q5NNG1</t>
  </si>
  <si>
    <t>MMEDSAIESTEKTEVDRKKIRLWPLSKRKLYYFLYRRFPAWAETLTFVACLVIAFFSYRLTVYHGTPAKPLSPLVIALLLVANLVPAMMLMVLLARRLALRRAAKSPLGGRGRLHVRLVAIFSIVAAVPTLLVVIFASLLFQYGVSFWFSDSARTILANADRVAQSYVKENTDRIIGDLNAMPNDFRAALSQAPIEDPRWSRFIFMQLINRGLNEVALLQMPPSDTGAPIMLAGALTDTRPLENRLPAKMIALLRDKQAHTSISSGDRIEAAILLDAHSRLYIYISRQLDPVVLLQASRAKTALGDYNRLVESSRVLQIRFNGALLVVSLLIVAIAIYIAFVVADRIVRPISHMVEAVRRIGSGDLGARTHLKHNRDEIGTLGFAFNRMANKLEEQTNTLMSVNYLLDSRRAFTEAVLSGVSAGVLSVNSQHTIQLVNLSAQKLLKADEKILIGEKLDNIAPELDSLLAQQAGDSIVHILVDNEPRTFAVRVVRAADNHVLTFDDITQQLADQRSAAWADVARRIAHEIKNPLTPIQLAAERLQRRYGRQITSDEETFSRLTSTIVRQVGDLRRMVDEFSSFARMPKPVFRKEAISDIGRHALFLHEVAHPQIGFVFEAQEDLPLMVCDQRQLGRALTNLVKNAVEAIEENDRGGSGHVWMTLKREDSHLIIEVADDGIGLPKERERLTEPYMTTRVRGTGLGLAIVKKIVEEHAGTLTFSDREGGGTIVRLSFDLVALAPVTIESVAEKGIGNQEPAIPGLTRSRSE</t>
  </si>
  <si>
    <t>Q5NQ16</t>
  </si>
  <si>
    <t>MLKNNALLKELPVSSIFEPLAETLRNRSNAVIIAPPGSGKTTAIAPILLQEDWCQGQIILLSPRRLAAKAAAERIAQIMGEPVGQTVGYLTRMESQRSDKSRILVVTQGIFRHQIQQDPELPNISAVLFDEVHERSLDSDFSLSLALDVQSALRPDLRLIAMSATMDGTRFSDLMAEEGAGKASLLESQGRCYPLHYYYEGRRPDLSIEQNMATVIRRALLENDGGILAFLPGIAEIERTAALLENLPSNILLYRLHSSVDFREQHAAIQVVPKGYRKIVLASAIAETSLTLDGIRIVVDSGLTRRARYDRQSGLTRLVTERVSRASAEQRAGRAGRQDVGYVWRLWEEAAQVGLSPYDPPEIIEADLSALTLDCALWGVTPNQLRWIDSPPEKAIEEAYKRLENLQAISSDKRPLPHGRDLAALPMPLPFGHMILKAKAKGWGALAVDVAVLLSERGIGGMDIDIENRLNRFYREKTLRSQKARQLANRWRKQVGLTISSKRDVIEMGDVGACVALAFPDRVAKRRDAKGEQWISAGGRGFRLDPLSPLAQSEWLAVAEAQGSAQSARILSAATLTTEQINALFSEKIVVEQNVRFNFATKSVETERLQRLGAIILSRGQDDSPDEEAIASALMEAVQQYGLDILPWSDAALALRERWAFVAAHQSEEKAFSDGGLSDDTLLSKVDEWLYPLLLGCRRLDQIKASDLTQALENILGWQGKQQLDQWVPARLITPAGSSHVIDYKADGGPAVEVRPQALFGMKKHPMLLNGRVALVLRLVSPAGRPIQTTQNLTDFWAGSWNMIAKEMRGRYPRHPWPEDPASAEPTLRTQKGRKIS</t>
  </si>
  <si>
    <t>Q5NL11</t>
  </si>
  <si>
    <t>MKIYSASETKRLLTYPLLVESLKKTIIAYARGEIICPERVTIAAPEARSDNPALLMVMPAASSELFVTKILTICPDNAASDRPVIQGTINCADAQTGSPLFTLDAPTVTMLRTSALSMLAIALLARQSVKNILIIGTGVQAIAHCEALAALYPESSVFIRGRTKESSLAFCQKLSDLPLRLQPDCQEGQVFDVVITVTSSREAIYNEAPSACPLVIAVGAFKPEMVEIAPEIVRNSLVYVDDPIGAPSEAGDIIQAGLEWSKVQPLAKALEVTPPIGMPVLFKSVGCAAWDLAACQAMMVASKRENSKGL</t>
  </si>
  <si>
    <t>Q5NNJ8</t>
  </si>
  <si>
    <t>MQSQTKFRFSFRPWTVLLPLFVAACAGPQTHHYSHNHAPRSPATSRPYTVGGVTYVPKDDPSYNEVGYASWYGDDFAGHPTAIGEKFSPNAISAAHKTLPLPCYVEVTNLETGRRLVVRVNDRGPFVQGRIIDLSRGAARALGIEKKGTAKVRVKRL</t>
  </si>
  <si>
    <t>Q5NPY0</t>
  </si>
  <si>
    <t>MKSAIFSYLAGIKNIPATRWLVIAFLIISFFCFFVFGWVIGDLRLLFLSLATYFGITFFILLSRKKTFISPNIHSTSQLPDLALLHSIIDSDKAAVAISDRSGQMLASNAAYNHAFPSLLLPDQFDLPPETRQSLDKALRLVWRNGGANLTWQSADRQIYTLSIRRAGIHHNYLIWRIQSQHPIPEGETLSALIEGHLGRLFAEAGIMAVLLDEKGRIVMTNPVFNFRSTGQIDSDIKGADFLSFFQVNRHGQFFFKNAGEKDHPVHFVKIDIASNTSKRHLKGQHYAEFNLILLLDEVQNSDQTGQDYLDIIGRLLPVLPYNLAIIGADGQVLLMNPPMSRITGMSLRQFVMYPSDWVVQEDKAAVADAVRRYSSGRALSGEISVRLIAKPEETVILTLTGIRHLGESALMISLQESASENEIKQQMAQTTRMQAIGQLAGGVAHDFNNILTAIIGYCDVMRMRHVPGDSDYDDIQQIRHNSNRAAALTRQLLAFSRQQTMRPQILQLPDVISEISNLLKRLLGEKILLTVKHGRNLGLVRADPGQLEQVIVNLAVNARDAMLDSREERHLTIQTYRVLAEESSRKRHHAIPPADYTALAISDTGSGIPPEILNKIFEPFFTTKEVGKGTGLGLATVYGIVRQSGGFIFADSELGVGTCFTIYLPIYEGELPQKEISQQDTPTPSMVWGSGKILLVEDEETVRNVASFGLVRQGYEVLTAENGEEALSILRKNPEIDLLISDVVMPGMDGPRLGIEARKIKSDLPVLFISGYAEEQLRRSISLEHVAFLPKPFSIQDLAVAVSKVLKKAG</t>
  </si>
  <si>
    <t>Q5NQW3</t>
  </si>
  <si>
    <t>MFKKYRSLLYPLLLNSVLLPQLKADKPLISPRLIELLKQQTPETLKNGIEIRPGDEEMQRGVLEGDDLLIDKAANALKGNNLVSQYAKIDKLRVKGDYQNANKLLDICGKTFFQKPDDPNPLPPVSGVGMTCQQILAGNYFLDGNLKDWGKILHFVRNVYYPPIRKISGLEQFSLTDIEMGRLSVSPDSIPLFTITGIDHQQSIPLQYNVQIKEDHRRFAENVPSAMISLNRKEVPFFLETGAAIGKLPKAWSHSPHVHIIGHLDRSTNAASEFFSGDLGIVDELKIGKAVLKNVPFLFTDVSQAYLGLMILQKLGKIKIDKQQMTFGKDINCNCQQDIHLGSALGGDFQTLKYPITWQGKTSLVAIDLTEDNSDFTLWTFKPDFTKEEQETTFQFPTKENNKTVLSQGRIVKSDLSIDGINYGVREEFIAKDTIQDPATIMGLFILNKVTLYLDFINHKACLKPNNSDATPISQ</t>
  </si>
  <si>
    <t>Q5NMF9</t>
  </si>
  <si>
    <t>MRVFYYDIDMNMTAKIEKFIDFLPKIIPLTALFTLIGSLTLFSYQFHIKIFPYFINNYNLTVVLFTGFASTIIFSLFLILNALSCLWIRNLIFFLSRRRKFGGDILNKKFINAFSFLLFLIIFLPLFYHRSDYPIFSYFFTAGFFLCSIISDINFKNPGMQKMIFAFLLILAPLSILPVSAGTLPRVFVRFLGFHTSNSDQVFINDKIIPNIDERLRLYGQKSKLDCSVDMDGKTFYRLAIEESNLPLVVLWNDGSDKRVIGFDKSLIEKKEAYFPAMFVNANDVRELSSEGLICKK</t>
  </si>
  <si>
    <t>H2VFQ2</t>
  </si>
  <si>
    <t>MKIHFIIHEAFEAPGAFEIWAHKNNYQTSYSRLYQGESLPQPDKLDLLIILGGPQSPATTIEECPHFNAKAESRLIADCIAAGKAVIGVCLGSQLIGEALDAPYTHSPATEIGKFPITITPEGKKNLKFTAFGDGLGVGHWHNDMPGLTAEATIIAYSEGCPRQIIEYTPLVYGFQCHMEFTAEVIELLIAASESELKAMSDRPFVQSPDILRQNNYDDMNRKLFSFLDKLTEAYQEQVDFNHSSKRKQSK</t>
  </si>
  <si>
    <t>Q5NL71</t>
  </si>
  <si>
    <t>MKDKSRKNQIIERFGKASAYDQAAFVQKIVAKKLAEKIKLTFPNSTFLPIKILEFGCGTGFLTEELTRLFPKAEITVSDISPAMLERAKTKFDPLRNALNFQVLDGENPPQYPFYDLICSSLSLQWFADRQKGLRRLIDQLNPDGQLWVSTLCENSFHEWRQLYHQRNLLCPIMECASISELQSDWPALGQGEWISEKIIDYPQNGFTFLRHFKKIGASLPEETIPPLSASKLRTLLKLFDQGEKKITYHVGYGSFRKSSRKGVFVTGTDTGIGKTLTAACLVRAWKSFYWKPFQTGLSEEEGDSAVVKRLAKISDDQLISPAVTLAAPLSPEAAAKQENRIITKHDISFPSLKDNEILVIEGAGGLMVPISPDKMMIDFIQDCQLPVILVARSGLGTINHTLLSLEALRSRKIPIAGAILSGTQNQENRQAIEKYGKVSILAEIPYLDQVNPEQIEIVARNMPAFDTIRPSIDC</t>
  </si>
  <si>
    <t>Q5NNY4</t>
  </si>
  <si>
    <t>MRIALFQPDIAGNVGTILRTAACFGVGVDIIEPCGFAFSDRALKRAGMDYAKIAPPVRHNDWNSFLSTRPERRVLLTTAGDIPLPEMTFQPDDILLFGSESAGAPDFVHQAASHQVRIPLLADFRSLNIAVSAGIALAEALRQTGGFAHEVR</t>
  </si>
  <si>
    <t>Q5NNY9</t>
  </si>
  <si>
    <t>MLPETKTATLKVAVLLPCHNEEAAIGKTVAAFRHVLPDADIYVYDNNSTDNTIAIARQHHAITRSERLQGKGHVVRRMFADIDADIYILADGDATYDASAAPKMVEMLCEQGLDMVVGIRQSISDQAYRLGHQFGNRVLNGILAWLFGRNFTDILSGYRAFSKRFVKSFPVLSTGFEIETEISVHALALQMPVAEVETHYSARPEGSFSKLSTYRDGWRILLTIMSLFRLERPMLFFSVIGIFLAIMGIGLAVPLMITYCHTGLVPRLPTALLSTGLVILSSLSFACGIILDTVVYGRREALRLAYLAQSGLLNFDKKKDR</t>
  </si>
  <si>
    <t>Q5NMP3</t>
  </si>
  <si>
    <t>MRIFNAIDRYLIRLITVPLVTTLIVSAMLMVLDKMLKLFDFVANQGGPVSVVWRMLANMLPEYMSLGIPIGLTLGILLAFRKLALQSELDVFRAVGISYSRLLRIPYIFAFFFALVNLAIVGYIEPYSHYAYEDLRYELRSGALGAAIKVGEFTKLGTHMTLRVEGSQDSGRNLSGIFGTSENPENGQKLTVTADNGRFMPSDDPNVILLRLNHGLLIHNRPDFTTPRVLTFENHDMPIKLPAVESFRGRDGNQQEMTLTELFFILHQKHLPKKLRNQLQANLHFRLVEVATMFLLPMLALTLAIPPKRSTSSLGVFLSILILVTDHKLNQYCQTIGGLGKINPVLMMWLPFILFSLLVWRMYYTLAYIPGGQPIGALEWFFARISSRIVQFFKRFSSGGVKA</t>
  </si>
  <si>
    <t>Q5NNR0</t>
  </si>
  <si>
    <t>MTEMKKDTQDFAKIELKDEERQPCEIWTRVMGYHRPVSSFNIGKQGEFGQRRYFEEGRCGCN</t>
  </si>
  <si>
    <t>Q5NNA1</t>
  </si>
  <si>
    <t>MAFKSLLEWWQQAGVDILTQDIPQNWFSKNHPENSLFKPSDNKNIRENNFSKNNLLNFKKNEEILSAPSLIKNIPQNISSFQLWLQNIFGEKCLFSEVKISPKLMVLSESPEAEDMAQGQLFSGKAGRLLHAMLDTLSIKKQDIYFATMSPIVEHIDYVKISSYAAGNSLTFHDYTLIAAQHISLIKPRYLLLLGDAPNRALLQMNTMDARKKIHAITVNNDNIDAFALLHPKMLLETPSLKAIAWKDLRVLKGKIDEKTTADE</t>
  </si>
  <si>
    <t>Q5NRK2</t>
  </si>
  <si>
    <t>MAVPSFSELMLPVLRFAATGKKRMAETETAIADGLGLSAEDREVMLPSGRERLFYNRIRWAKTYLTQAGLLISPTRGQFIASEAGKRLLRRNPPEITVATLKQYPSFIEYCNRNSKSDTREDVVQIVAQETVTGTPEERIDAAHEELQNELRTDILNQISEKNPSFFEQLIVDLMVAMGYGGNHEDAARRIGGTGDGGVDGVINEDRLGIDCIYVQAKRYAAHVSVGRPEIQAFVGSLVGHRATKGVFVTTSSFSAPALEYVEHLPQRVILINGEKLANLMIEHNVGVRTSRRIEIKRVDLDFFNPE</t>
  </si>
  <si>
    <t>Q5NNZ7</t>
  </si>
  <si>
    <t>MRQGFRGEIISFTDDPSFYGDKAVSHQKDGIIVVENGRVIARDKAEIIKTQFPDLAITDCSGYLIMPGFIDSHIHYTQLDCIAAGGETLLGWLEKKVFPTEQKFSDKAYATETADFFLKECLRNGTTSALVFATSYFQSVEALYNAALKADMRIITGNVLMDLAPKALADKIPKSLDDSEKLIQNWQGHRRLGYAVTPRFALTSSSEQLAGAGKILGEYPDILMQTHLAETKDECAAVKERFPKAGDYLEVYENFGLLTDRSVFAHCLYLSDSAFHRLAKSGAGIAFCPTSNLFLGSGLFNLEKARQHKITIGLGSDVGAGTSFSLLATMAEAYKTCRLQNYNLDPFYAFYLATLGGARLLGIDRYVGSLGMGQEADFILVNPAATPLLDRRTKNASLEEKLFALEIMGDDRAIAATYIKGKLAFGGIDHPPI</t>
  </si>
  <si>
    <t>Q5NLQ2</t>
  </si>
  <si>
    <t>MASESIKVAFLFNHDQAHQIAHALPTAIALMELAPNLDIVIATTNDIITKEIRRLAEKLHKPDINIVELKTVSPMTRLAAYTFEKFLPVKKLGIYKDNLDFFRSLDILVVSEKTSLILKSRYHLDHLKIIHTRHGAGDRAVGFDKMSALFDHVLVSGSKIRDRLIKDAAVNPDKISIIGYPKFSLLPEKPRLLPMQANGRPTVLYNPHPAPHLSSWYEDGRKILDYFYKSDRYNLIFAPHVMLFHRPFVLTIDQLRLRKPGKIAQKYWDAPNIHIDLGSAASNDMTYTMAADIYLGDVSSQIYEFLYYPRPSLFMNSHNVEWQNDPNYLHWKTGDVLSDIDNLDQALAKSGQRHMDIYKPVQEALFNQSFDLSDEKSEKRAAQAILKIVDEIKRG</t>
  </si>
  <si>
    <t>Q5NNT2</t>
  </si>
  <si>
    <t>MVAGSPKTSKKTLPDLSYEDRIEGVVFGVDEVGRGPLAGPVMAGAVYLHREHIPEGINDSKKLTARRRHLLSDMLHNQADYATGMADVHEIDRINIRQASLLAMKRAVEALIQKIGREPDCILVDGRDIPDWPWPSLPIIKGDSLSLSIAAASIVAKVERDEIMVKASQEYPGYGWEHNMGYPTKEHREAIQRLKPTKFHRRSFSPIRQFYENVD</t>
  </si>
  <si>
    <t>Q5NPG2</t>
  </si>
  <si>
    <t>MRRLPPLTAIEAFVQVARLGSIKAAAEALSLSSPALSRRIQQLERFVNRRLFIRQHQAMRLNGDGETLYHRLGPALDILAEAVEISTSGGHELLRLRLGVPPLYASQKLIKRITHLRQHHKELHIDVDTAPYALSRLGEGLDAVITLARDIDPAFYSYRLGFNKIMLFAAPEFVEGENALKHPEDLAKTTLFLHRDMPDNFTTWREAIGLPKLEPAAIDFFDSGQLMLDAAAGGMGIACLLDCNYKGQYKTSLRPIFSSNIDSPYSYWFACRRASLGRRPVRLFHEWLTNPPKEETRAG</t>
  </si>
  <si>
    <t>Q8GF53</t>
  </si>
  <si>
    <t>MGCCWLYISPNIKGLPVKFHSILCTCLFSMTWLSVSPSLAATAPTSLPGYAAGVHVMRVTTNDPQIDEIGGIIYSQIKDVRAIRGLHISILVPHTNDLKPAIVYVPGGGFISANYEKFFEMRSALAKAGFVVAAAEYRVVPDRFPAPLEDGKAAVRYLRAHASEYGIDPKRIGVLGDSAGGWLAQLMATTGAEKKYDKGDFLDQSSAVQAAVSLYGISDVRNIGVGFPEAIQKVHASPAVTEALLVNGPAFATFPGASVDADSNKALQAGSMGHLEGVKPPILLMHGSADHLVSPVQSKQLFEALKKRGDQVDYTIVEGAGHGDAHWYQPAIIDQVVSWFKKNLGDPIKEIPKKTELDANL</t>
  </si>
  <si>
    <t>D2N0W2</t>
  </si>
  <si>
    <t>MMSNDSNKGLGPQDPRMAELEAMLATSRSDSESRLAKANKPAVKGFAQGNRVLTEMIAGPAGGGLIGWLFDRLIGTKPIFLIIFLLLGVCIAFRNVVRISREHPE</t>
  </si>
  <si>
    <t>Q5NNI8</t>
  </si>
  <si>
    <t>MAHPQRLMPLEAEQLQASDPKGNIWLSASAGTGKTHVLTARVLRLLLNRAAPESILCLTFTKAGAAEMSERINQRLAKWVIQLNDDELREELQALGARYDRDTLALARTLFARVLDAPGGLRIQTIHSFCQSLLTAFPVEAGLIPGFQLIEGREEATEAKKTLTRILDHQTLPYHIKDDDIALLAEKLGEQGAEDYIYQCRFHAFAFNNLGVAIESRVKRALDLPFSDINQALEEACDDDHFDFALLRQIAEANEKWDTATAHKNLAIIQDFVAASPADRLASLGDFQSLVLTQKGELKKAPTGITKKIAPEYEEWMIALSKAIHQIISLKKRHEFSQFAIAALRTGQAYSQAWQQTKKESGLVDFNDMIETSVALLRTPGIGEWVRYKLDRTTDHILVDEAQDTNIFQWAIISALAEDFFSGESAKSVEASRSIFAVGDFKQAIYGFQGTDPQAFVDARDYFNDKSQGSGREILDLSLNRSFRSTPPILAIVDQMLADIESSCGGIGISQQALQPHQSARSDLGGSVVLWQPISDYQEEGENTSEETDADDEEQLENGELELAIRLARQIETWLNPKTPLYLPALGRNAAPRDILILVRNRGRLASLIVGCLHAQKIPVAGLDRLTLTAPLAVSDLLSAIRFVLQPDDDLTLACLLVSPLIGWDQERLYRLAAKRAKKESLFDRLRKSEAEKETWDIIREWLSKADFITPYRFLEMLLSGKGEGRRKLLERLGEEARDPINELLNAALLLESETTPSFQRFLDWFDSGDVEIKRDPSVRQNTVRIMTVHGAKGLQAPVVILADATRDPHQSNGFRKEIITWPLDEANAPIPMPSNDDIAYLPSDFGDIINEKKAKDLQEHWRLLYVAATRAEEYLVITGHLGSRAKNIPPKDSWYACATRAITAMGIAWQEDAMWQQKAVYHWEGRKKVTDIPKKQPTFPKEAMPSWIKNEIPEEPKPAYPLRPSDLVKDNTSNPPPDGGSITAAKRGTLLHALFERLPMLPVEEREKAGLRWLETSAGVKDAALRNSLIKDACDAMSNPVYRDIFSEKALAEAPIAAKVGEHVISGTVDRLWIDRNKKRVHIVDFKTGRRVPATKEQVSEAYQRQLAAYVVALEKIFPDYAIEASLLYTTAPKLVSFEQPFLHDYFVQMDKGDIQSENQI</t>
  </si>
  <si>
    <t>Q8GF26</t>
  </si>
  <si>
    <t>MSNNAFSIDLSRLKKQPKTSSTKETDQVAEELGFSSREIVKKRGRKPSPRTGQVHAKVMPDTSIEIANEAKRRGVQQGVLIEEAWQLYKENMAIK</t>
  </si>
  <si>
    <t>Q5NNY0</t>
  </si>
  <si>
    <t>MSKDDEGHSLKKTQPDFPEGQPETSDSLDRRDFLNVAAAGLAGIGVCGAAIPFIAQMNPSKDVSEQGKTEVDISTVPPGQTVKVVWRDQPVFIRHLTEQEITEANAVALSDLRDPETLAQRTKAGKQDWLVTMAICTHLGCIPQGSHAGEPRGEYGGYICSCHGSAFDTAGRIRRGPAPTNLVVPPYRFISPSVISIG</t>
  </si>
  <si>
    <t>Q5NN71</t>
  </si>
  <si>
    <t>MNGSMTAHNHKRPVSQELPASSGNAAHADESAKQAEDRKNAIGFALRNVYQQTVEEAVPDDLLALLAKLN</t>
  </si>
  <si>
    <t>Q5NP63</t>
  </si>
  <si>
    <t>MLNHILAVTGIDREARAAAQCEKVLSLAGGGDSIRLEESLRRIMQENTIAGLVSFGLAGALDSNLKVGDWVVGSHLTGNVDADCDEAWQGSLEKIFPKLKKGVIYSDGTLVSDIAQKQDIQKKQKAIAVDMESHIVARIAQEYNCPFIILRVISDQADHALPPAFSVAMQPDGSVAIPALLKSLLLKPSQIPAFVTTAKAATKALKELGRVGFLFGSSLGFPDFG</t>
  </si>
  <si>
    <t>Q5NPG6</t>
  </si>
  <si>
    <t>MKKSTIDNAETAMDEQEKNGLAPDQPDSLEERGSSIPNSQEEENRLASEFVRQIVSLIEEGDNQAVYDMVAPLHPADIAELFAQAPVEIRRPLAAAITDLMSGEVISEMNEWVREDLLKSLTGQEVANIIAQLDLDDAVVIVSELDAQKQQETLQALSSEDRAAIERALSFPLESAGRMMQRNLVAVHENMSVGDVIHYLRQNDDLTTDFWEVFVVDPSHRPIGTCKLSKLLRMPRHALIQDIMQPEQTLIPVTMDQEEVALRFQKYGLISAAVVDESGRLVGMITVDDIIHIIRDEADEDILKLSGAGDGDINEPVLDSYKSRVRWLITNLGTALVASTIIGFFEGTIARMVELATLMPIVAGVGGNAGSQTMAVTVRALATNQLTASNCVRSITRELRIALLNGLTVACVLGAGTWLVFHNVLLTEVIALAIMSNIIIGGLAGVLVPLTFDRAGSDPAVASSIFVTMTTDAMGFLTFLGLATVSGLTGA</t>
  </si>
  <si>
    <t>P0DJA5</t>
  </si>
  <si>
    <t>MIRKLDDFDIKILDLLQHDATATMAELSEKTGLSANACWRRIRLLEADGVIKNRVTLLDPQKIGLGITVFVCIRCAEHSQDWLDNFLQIVNESPEVIEFYRLAGDIDYLLKLQVASISEYDRLYKKLVSRVKLTDVSAIFSMEELKHSTILPLPETSDKAERKA</t>
  </si>
  <si>
    <t>Q5NLK0</t>
  </si>
  <si>
    <t>MAGSTPMEGKKEKRLIVLSSAMFSIAVIFFWMAMPPEIFTRLTHDTAITWLTGEDGSAPLLSRARLAFPLGIVLGGIIAFIMTWLFAYHRYRVAFDLRKENPEGQFYSEDLSDQPIWPEKNSLGKDWEEESILLEGDEIILKSSDRAFLQQQTGSTFEEETQNSVIVLNDYSEKTVSESENEPSSQPPEASPSFDAVLEEASFSTKQSVLPVEAEWADNTDIERSQDADSQQAPEILSLSNTVEKQPNSFEKSGEETLFLSSEQILQKPIQDSPNPASAPPIVTIELSQLDRDQALTQALALIKEMREQLTSVRKM</t>
  </si>
  <si>
    <t>Q5NRH1</t>
  </si>
  <si>
    <t>MKFLLAPDSFKGSLTAKEAALAMERAIQKILPEAETVILPMADGGEGTVQSLIDATQGQRISERVMNPLMQPVMADYGILGDGKTAIIEMAAASGLQFVDEKSKNPLITTTYGTGQLMKSALDRGIRKIIMGMGGSATNDGGAGMAEALGVRFLDKKGRPITRGGGGLSTLAEIDISGLDPRIADTEIIIASDVTNPLVGEIGASAVFAPQKGANPDMVRQLDDNLRHYADLIKASLGKEIAEKAGAGAAGGLSGGLLAFTDATIEKGIELVIRITGLMEKSKDADYVLTGEGGIDFQTQYGKTPMGVAKAAKKANPETVVIALGGYIGEQIDSLYQKGIDAIFGILPAAIPLDQALLSAAANVERTTENIVRLIKADKAVG</t>
  </si>
  <si>
    <t>Q5NMH3</t>
  </si>
  <si>
    <t>MALKCKNILKKILLYSSLISLNILASNQAKSEEYKSIISEKSNSIQSDLSDQKYNGDNVITVTGNQSRKYALREGGGGLIYPENNVKSVSSVQSDFISRQAAGANAFQLAAMLPGANVASSDPLGLSPQTNISVRGLNNDALGYVLEGMPLNDIAYYTGYPGQFADSENYSQISLAQGSADLDSPVMNAAGGLMSLKFQDPSMKAGGYFSGSYGSYESNRQFIRLETGDIAHTGIRAFVSYSHSGADNWRGPGHDLRHHIDFKILKEWNENRVSLIGSWNRAVASYYPQVSLSEWKKFKTSGSNNLAKIYNVLNDNSGTDYYKLWKQPEKTFYLGAPIQLKLADKIKLHLTPYVQEAYGNVPGGSQIATSGLWNGTQPINETIEIPGAADGLATVRANSNQRSLRSGVNLSVNWKTGWNNFVLGYWFDYSRDQEKQTFTSIDATGHASNIWAYQKGSLIRLSDGSPLLAANFRTNSELNAFYIGDKMSLLHDRLLIDIGFKEVILNRYGINNMPGPQHSANSHTSEPLPRIGIRYKFNNEHQLFFNTSTNFRAPSETALYNAYDPSSGEIETKANTNVKNEYSVSEEFGYRYAGNLLIGNVTLFNYHFTNRQIETQIIQNGSIISSTINAGAQTSRGIDIELGLRPWHHFSPYVSGEYLYAKIDNDLQVGDDFLPTKGKTAVRSPRFQAAVGLTYDDGHFFSVATIHYIDRQYATFTNDERISAHVTGDLSIGYRFSDAVRLQKPTIRMNFINITNKHYISGVADPTFNAKDTVGRHGNIISGSSPDYYIGGGFAALFTASTEF</t>
  </si>
  <si>
    <t>Q3V8G4</t>
  </si>
  <si>
    <t>MATAAVRKTIWLAAGRTAILPVAILVLVGLMVVPVPTAVLDIGFISNITISLAVLMVSLNAAKPLDFSSFPTVLLFATLLRLSLNVASTRVVLVNGHTGANAAGMVIESFGHFLIGEHYVVGIFIFAILMIINLVVVTKGAGRVSEVSARFTLDAMPGKQMAIDADLNAGLITPEEAKNRRQEVATEAGFYGSMDGASKFVKGDAVAGVLILLVNIIGGLILGVFSYNMTLSDAASNYVQLAIGDALVAQIPSFLLSFATASIVTRVTSSFDLTGQIVSQFNSARAWTPVAVILGFLGIVPGMPHFVILPAAGLSGWTAWKLHKSAQAEAAKKEAPPPVVVPDTPPPVSWNDVSDGAVLSLEIGYGLIPLVDDRKKAPLMARVTGIRRQLSRDLGFVIPLVRVRDNLSLGANSYRISVSGVVTGEDEVWPDQLMALNNGDADGTLVGRVSKDPTFGLNAVWIPENRRSDAIVAGYTVVDAATVIATHLNQSIINNAADLFGMDDAQKLLDMLKETAPQLVSAVTPQPLSLAVITLICRSLLWEGVSLHEFRRIVEAMVDAVREETEPNALLEAIRIRIGGIIVQSIVPVKMPLPVVTFEPKLEALLSQGVRSGPQAAHPFEPALANRIVTALESAAQPLLSNGQRFAIVTSPVIRRPLARLLKPHFSEISVLSFLEIPDGKPVEVVAVVGDGQSSHSIPANNAEAVS</t>
  </si>
  <si>
    <t>Q5NLP7</t>
  </si>
  <si>
    <t>MFAGFPLVDLRSQPFFEDKNRAFWMLQSVGWTGYFVLRALGGLANSMGLLYIVPTALATVTGYSITLLMSVAYRRLIHAKPLVTWSISIFILVMASAIFSMIEVWAHATFYRSVSMPVGIEFLGAILLDFALLIAWSALYYGINYYLMLEKHMGRIHRIEAQASAAQLAMLRYQLNPHFLFNTLNSISTLVLLKQTSRANAMLSRLSSFLRYTLANEPTAMVTLEQEVETLKLYLEIEKMRFEDRLRPHFEIDPAVAHVRLPSLLLQPLIENAIKYAVTPCENGADISVTARFENGHVRIDVVDSGPGAIEEEDSPEEIIIEAEDSSPIQPDKSNTALIPHENLEPDTPKPIVNPKKHTMSASTGVGLPNIRDRLFQTYGTDQSFQTFNRPEGGFAVVIEIPYQTEDKAVRT</t>
  </si>
  <si>
    <t>Q5NPP8</t>
  </si>
  <si>
    <t>MLEVIISALLPIIITLMIGFFAGWRGEFTANQASTLNKMVLRYALPMTLFSGILSLPKTQILSSGSAAIILLLAMAGGYLITLGIGYFVCQRPVNESALLALSVSAPAVPFVGITVLGHLFGTASTILVSICSLMMNLVQVPVTIFLLSAYSPKKNTDKIATDSSFFSHIRHAFTEPIVIAPILALICVSLSIPFPETLKSSLMLLGKATGGVALFSSGIILFSRKVILSKTVASLVLSKNIIIPTAVLVLASINKTPPLIIEQTTITMAIPSAAITTMLAIRYQLMEQDMASTLFFSTILSIISMGGFILLTAI</t>
  </si>
  <si>
    <t>Q5NRJ1</t>
  </si>
  <si>
    <t>MREIVFDTETTGLSPINGDRLVEIGCVELINKVETGNSFHCYFNPERPMDAVAESIHGLSDAFLADKPLFADKAQELLSFIKLSPLVAHNAAFDFGFLNYELDKCGLPTICMTRMVDTLAIARGKHPGAKHTLDALCTRYGIDRSHRVKHGALLDAELLAQLYVELTGGRQIGMALDDNNGPSDGRLSAPNTVSGLPRNKKVKRQPRPHEASPQELLRHGAFIDKISNPVWRRA</t>
  </si>
  <si>
    <t>Q5NL07</t>
  </si>
  <si>
    <t>MIRIAIANQKGGVGKTTSAINLSTALAAIGWRVLVIDFDPQGNASTGLGIKHEHRRVSAYQVLTGEAALTEGVVKTAVPGLEIIPATVDLSGAEIDLLSIGERTHRLAHVLDTAPPDRWDACLIDCPPSLGLLTVNALVAAHKLMVPLQCEFFALEGLSQLLTTIERVRSRFNPSLSILGVALTMYDRRNRLSDQVADDVREVLGRVVFNTTIPRNVRLSEAPSHGIPALIYDHRCAGSEAYMALAREVIDRLSSKKTFYQSQVSA</t>
  </si>
  <si>
    <t>Q5NRC9</t>
  </si>
  <si>
    <t>MALKALVVGSTGIVGQNLSNRLVAEGWTVYGLARHPFDIVSGVLPVAADIFDREALQQALADISVSHVFFCAWSRRPTEKENCIVNSEMITHIFQALPHPEKIKHSALITGMKHYLGSFENYAKGGAIETPFRESMPRLDLENFYYNQEDALFKASKQYGFSWSVHRPHSIIGYALGNVMNMGTTLAVYATICRETGRPFIFPGSPEQWHALSDLTDARLLADHVLWASTRAEGQNEAFNVVNGDIFRWKWLWPKLAEWFGIEAAPYPEKITSLADTLSGDADLWQNIVKRYQLKNIGFEKLNSAWHTDADLDRPLETVTDMSKSRLGGFTGYQYTPHSFFDLFERLRAEHIIP</t>
  </si>
  <si>
    <t>Q5NKZ4</t>
  </si>
  <si>
    <t>MILGQKIAIPSVDKRHQIPAYYALPDHKPKGVIVVIPEIFGLNSGIRWRVDRWAKAGYFAIAADLFWKIAPEVELDPDLPEEMQQAMIYYQKLENEAALATVEAAIQYARSKQPDCKIATVGYCLGGFLSFILAARKKVDAAVCYYGVDIDQHLSEIKADHPPLLLHFGDHDNFVSEQAIKTIRSAFAEQKQALLYIYPEAGHGFATEKGKRRAEKSAELADQRSLDFIERNL</t>
  </si>
  <si>
    <t>Q5NN32</t>
  </si>
  <si>
    <t>MKTWLKWLPFIGFAACFLFFRLALSHPENTVVPSKQIGKALPEFQLPAVLPDIAGVNSREMKNGQPHFLNIFASWCLPCAEESGSLMAIHEAGIPIMAIAIRDKPADITRFLNRYGNPYQAIGIDQGSQIQLAIGSSGVPESFLVDGQGVIRYQHIGAVTEKDLPQLMSIWRQITA</t>
  </si>
  <si>
    <t>Q5NKZ7</t>
  </si>
  <si>
    <t>MMPQLYYPTIIGLFSLQASDQYLERVAIMPPAMKKPEKQDLAAILKQSPLLKEVVAQIEAYFTGKVFSFDLPLQPAKTARGEAIRQALCQIPYGETASYRQLAIKAESGARAIGQACARNPLALIVPCHRIIKADGSLGQYSAGEGITTKAWLIDHERLHRGSFSL</t>
  </si>
  <si>
    <t>Q5NP32</t>
  </si>
  <si>
    <t>MDKMGKIAKRFRLGASLLSLLLPSLINHNAIAADNSDKILSRPVKGRDITVSLPAEKTVRITFDRYSAMIDSRRFLIWSGEFDPFRLPSPSLWQDIFEKMKAIGFNTVTIQLDWAYHSPAPGVYDFNGIRDIDRLLSMAKVAGLYVVVRIGPYADADLSRGGFPGWLTRQKVDARSDDPVYLAAVDEWLTRVNAIISRHQYDGDKGNVILYQVEDRLGDPSPVKQRYMAHLYAKARHDGITLPIFHNETGPVGDWLSVARSGEDVASLIDLHGFSINTTRFCDTQNQPLREAAPPDLGYYNLDNSASFLKRPATSLITIEDGSADYWGSNEQYNCLANSNDERHEMLILGNNLINGLTNQTLRMVYGGINWGWLGQSGRITSFDYGAPIDEARNLRPKADGLKRLGQFISTFSDITKMMPGSVIVPTSSHIRVLHNVNPDTNSHLFFITHKPANSLHDSKFTFSVALPDGTYTLPEEGNLELNGHDSKYLIAGFNLGRNRLVYSTSQFQTMITQGEHDIALFNGRQGEAGEIVLRYETKPRVTVIEGDARYFYDPARHDLRLNYIHGGLTRIKIENGGPAPLILLIGDEKESARFSRFSTDAGDVLVFGPSLVRQASSTDLTLSLKGDTGSQETLEVWAPPAITTLEWNSHHVAFSRNFLNGNFIAKDFLPEPENFTLPDLMTLDWQAAEGTPEARPNFDDSHWQKADDTDDSAIISPPEGQPNLNADSYGFHDGDIWYRGHFVGDPQAKSLTLHYGAGGSGFLQLWMDGQFLGENEIENGLSQPSTRGSFRINLPESAQKAGDHVFSVMIRLNGHREDNADNNMQRAPSGLIAASLSDPSGAAYAVPISWRVQGNLGGENLLDTDRGALNNGGQFGERSGWHLPGYSDSNWSSADMTRLSSTPGTTWYRSHVKLNLPKENDITLGLTIGDGHKIRSKSHYRMLIFVNGWNIGQYIAHIGPQTVFSIPAGIIDYNGDNLLALAVTSDGTAFDKENTVMEPIHLTVLHNVRGGVPIEKIDAANWKDIKEAQEQQ</t>
  </si>
  <si>
    <t>Q5NP86</t>
  </si>
  <si>
    <t>MASISSFRSASVVENTALIGESPAMREIRYLIQQVAPTSASVLITGPSGSGKEMVASSIHASSPRSQGRFIPVNCGAIPRDLLESELFGHEKGAFTGAVGQTCGRFEEADGGTLFLDEIGDMPFDMQVKLLRVLEDNIITRVGGRQSIHVDTRIISATHRDIHNAIEHKAFREDLFYRLAVFPIHLPSLADRSDDVPLLAEYFCDRLPENRKFCFSSDSLHYLSQYSWPGNIRELRNLIERTSILYPDQKVGVEQTQKLLNLAVSSQPAERDALWNLSSPSSEISSDRDLSLADDILEDDPDNESENLALFADFPIPGDAVKLKELVTELECRYITAALNSANNIVSDAARLLGLHRTTLIEKMNKYKISRS</t>
  </si>
  <si>
    <t>Q5NMX2</t>
  </si>
  <si>
    <t>MLDQTLEPLRAVIARHGLSADKRLGQNFLLDSQLLDRIARVPGDLTQKTVYEVGPGPGGLTRALLKAGAKVTAVERDRRCLPALAELSAHFPDQLQVISGDAMEIDEAAVLGEHVHIVANLPYNVGTALLIRWLTAKTWQPWWSSLTLMFQKEVAERITAKVGTPHYGRLSVLAQWRSEAKLSFPVHRSAFVPPPKVMSAVVHLTPKDQPEGLSLGTLEKITAAAFNQRRKMLRQSLKNIEHMMEALELAGIDATRRPETVSVAEFIAIGRHWEKLSA</t>
  </si>
  <si>
    <t>Q5NQ29</t>
  </si>
  <si>
    <t>MAKLYFYYASMNAGKSTNLLQADFNYRERGMQTLLFTAGIDTRYKQGVIKSRIGLEAPAIAFFEESSLWDIIQEQHVKNPLHCILIDEAQFLNKNQVFELARVCDDLNIPVLCYGLRTDFQAELFEGSKYLLAIADKLAEIKSVCFCGAKATMNLRVDENKKPIRHGQQTEIGGNERYIALCRRHFIEKLNSL</t>
  </si>
  <si>
    <t>Q5NPR1</t>
  </si>
  <si>
    <t>MKRTHLPFNGLRVMDAAARHLSFTRAADELAVTPAAVGQQIRALEDTLGVVLFRRNAKGLELTPEALAGLDALREGFLKFEEAVQRMQAGQSSKRLTIAAPRDFTESWLLSKLAQYHQQNPDIQFTLLAIENDLDFTQANLDVAINYTDDPGNHEAITLSDGLMVTVGLPDSPEVFIGWPNAEYEADIPIILHVAHAGLAITAALNGLGRCRVPLILAKKLIENKELQQFGSITESEMQYWLMAPLPQWRQKKVKALTAALTADLESEV</t>
  </si>
  <si>
    <t>Q5NQR6</t>
  </si>
  <si>
    <t>MTLMTLGSFYEVVAWLIRLTMLVIVPMRRTPQAASSWLLLIFFQPALGLLLYLMIGQARFPSWRAERFANLKSFLEEQRQKLQNSVASLPAEAALAADLAENLGHMPALSGNRMLYISDYQALFDHLAADIDKAEQHVHLVIYIFDSDRSGQQIIAALGRAAKRGVNCQILIDALGSRRSGKQVIQQLKNLGVDAREALPFRLLRGRTRGDMRNHRKLFIIDGKIGYAGSQNIINRDWRPGVVNQELTVRVEGPIVFEMETLFAINWYLESGALPDRMRDTPHLVPPKEGSHILQLLPSGADYRLAGFETMLVTGIYAAKKQIVLVTPYLIPDSDLLAALKTAALRGVRIDIIVSKIADQILVSMAQKSYYQELLSAGIHIHRYRDKLLHAKHISVDNKLAMVGSSNVDIRSFLLNEEVSLIIYDKEAIAQLQNIEMDYLKNADEVSKAAWRLRPCYCKVMENLARLVSPLL</t>
  </si>
  <si>
    <t>Q5NR22</t>
  </si>
  <si>
    <t>MFAYSARLFLRPLWSDDLGVLLDLLDTASSRSGLLDSPDNDVTRYLRDNAARLIHENDVTRPHSGIFLRDGKEPRLIGITALAGKEAHFFCWIAPAFRGQGFATEASRLMLHFADEALRLPSLTAAYDHADAAAEKLLTKLGFSEKQKTPPTAAWGAANTSVSFLPENFIKEERVRVFSSCQPSPQHSKSQTISNRSATLAA</t>
  </si>
  <si>
    <t>Q5NL00</t>
  </si>
  <si>
    <t>MKNFIPKGGLYLSFLCGVFQYPYTVLAADKNNITVNNGDAIIVTGTRETGKKASESISPIDIISAKQLTQTGMPSLRDALTQLLPSLSVPNAGFDSGALTDSLSLRGLNSNETLVLVDGKRRHTTANLSAVAGPQQGTTPVDIDMIPMAAIDHIEVLRDGASAQYGSDAVAGVVNVILKKQDHGFHAQTLTGITAAKDGFQQGVYLDGGTKLGSRGYLHVSGDFLHQNHTYRSSKDLRTNSKDKFLGQPEQTRESFAIKGGYEITDNIEAYGLVTYAHRYAEANEITRLASTLTDYPAYAAIYPNGYLPVDTINENDWEITGGLKGQIKGWNWDVSSVYGRDYDSIGVKNSANLQLSKDTGLAPTNFKNAQRFNNQQWSNSIDFSKAFHINGWPHVINVAGGATHRYESYTIGAGSFESAYGSGSEALPGIPAQSAGKFSRNVFGGYFDVATHLVKQLQIDVAGRYEHYSDVGDTKTGKVALRYDPFKWLGFRGTISNAFHAPTLAQEYYSAVTFYPTQAGGIISPSSVGALANGSEKLKPEHSTNITAGVTFEPIKRLHITADVYQIKLRGQILPGGNIYGDQASSALALDGFNLPAAAASWTPASIYAHWFANVANTRTRGIDITASYPTYLGDIGHIDWSVAANINRTILTHQGKDADGNDLLTKQSIAYITSAYPRSKIIWGGQFTSGDKKWIVGLHEIRWGHTTSQLSYYGGAANTNLLSNYEFFPFHNRVKYTTNLDITYRVNAKLALTAGANNLFNRYPTRLPLAHRYIGIHKYDMNTSQLGMNGGFYYFKVDVSL</t>
  </si>
  <si>
    <t>Q5NP21</t>
  </si>
  <si>
    <t>MASKKTVSLFIKGMECAACSSRIEKRLNRLPDVEASVNFATEKAQVTFDPSVTQISDIIKIIEKIGYGAIESEKIDSEKQRLLEQKLRKQTLYCFLLALFCSLPFLLQMVMMFFPNHSMAKTESEMPRLIQWGLATIVEFIAGASFFKAAWKSLRSGSANMDVLVVLGTGMAYLYSSIVTFGGFRHLHIYFEASAMIITLVLLGRLLEDMAKNRAGSAMHSLLSLQPPIGHIEEDGHISDVVVSQIQAGNILVIRSGERVPVDGQIVAGESSFDEAMLTGEAMPVVKQAGDTVFAASINKGGAVRVKAIAVGAHTALAGIIRMVEEAQGSKAPIQKLADKIAGIFVPVVIVIAFLTLAVSWLLTGSFSSALVSAVSTLVIACPCSLGLAVPTAIMVGTGAGAKKGILIRNVDALERAKNINYLVVDKTGTITEGKPEVATVSCSAGIKEEDLLTVATSLASQSSHPLSQAIASFGRDKDITIFLPDHILEKAGLGVTGTDKNHHKIRMGSFRFLEESGIKIQDSALSQLHQDEQKKESSFVYIARDNQYLGSIALADPVRPTSKKAVERLYDLGIEVAMLTGDNDITAQKIAENVGIRHYKAGLLPEDKANEIQSLKKQGHYVGMVGDGINDAPALAVADVSFAIGAGSDIAIESADIILMKSNLEEVALAISLSRATMQKMKQNLFFAFIYNVLGIPLAAFGFLNPVIAGAAMAMSSVSVVSNSLLLSRWSAFPSGEIK</t>
  </si>
  <si>
    <t>Q5NMK3</t>
  </si>
  <si>
    <t>MKSNRSQIDAAIAAIGRGQNAVILLYGPDVAQSRAIADQMNRFPEIEKIEISGAVLKNDPAILTDEAAAISLFSAARYLRVEASGDEILAALQLLIDIPAINNSVIIVTGNLKRESKLLKLALADKKILACASYLPEGENANRLVMALGEEKGLRIRPDVAQKLAIYAENNRALLVSEIEKYALYLNSDKNNPQELTHEVISLIGADNNEGNLARLTGIFFSKNTALLEQELASLSDVGIEPILLIRVLLRRALLLADLAGLLSKGLSIQKVIESAGRKIFWKEKGEIAKALSLWRIHQINQLITFLVSLECQIKQGKMIGAFYVEQQLLLLISRLS</t>
  </si>
  <si>
    <t>Q5NL17</t>
  </si>
  <si>
    <t>MKKTGWKAAIILAAIALGALLFWGAFKLNRPTAKTPQEELKLALKYAHGDSSNIDKSKALTLIQQAANKGFAPAEYALGTFYYKGEAVAADKSKALYWYQQAVTHGDADAALALGNMYYNGDSIAPDKSKSVDLYQQAANQGNAQAQLNLGLMFSRGDAVSLDKTKALYWYQQAADKGNPQAELILGNMYYNGETVPLDKTKAFEWYQKAANQGNAAAELNLGLMYAHGDGVPLDKNKSLSWYQKAAEQGDAQAEYSLGNMYYNGDGVAVDKAKALSWYQQAANHGLAQAELALGIMFYNGEGVTVDKNNAAYWLKQAANHGNDTAKYQLKLWFNS</t>
  </si>
  <si>
    <t>Q5NPI2</t>
  </si>
  <si>
    <t>MDFTQDQFIAKVIKSDAYVAGSKIKFDFGEEGIILLDGISRKVERDDGEADSVISLSWGDFKALANGQLNPMTAFMTGRVKVKGAMTPAMQLKQIFQNIR</t>
  </si>
  <si>
    <t>Q5NN26</t>
  </si>
  <si>
    <t>MRRKLAIASSLIIACPLSMPVYAKASDNKVSEDKQTIQVTAKSRFEVNQKTPISTSVFTKEQVKKLNVHDLQGMLAFIPSASFSAAPSSKDRSIFIRGIGTVAHSRGLEPSVSTVIDGVVLSRGAQATSDILDVDHIDVLKGPQGTRFGKNASAGLINIVTAAPTQDFHGFGEASYFSGNEYRISGGISGGIIKDKLAANASFLVSGFDGNVHNDFLGNTVNGYKHRGGRTKFLWTPSDRTKVTLGLDYIYSNDNVPNGIFVSSAKTAYPSGKVTNNAALQAALKNEAITPTKNNNHISNDTYGYTIDHNGGASITLDQDLGDGYSLTSITAYRRWQNKQIYDYDQLAHIYDSLPKLVDVGWINFWQASQEIRIASPKGHFFDYVAGFYYLHSDEHEIYDRYMDKLSGSGVASYHGHANFGTRSNNYAIFGEGNLNFTKKFRAVLGLRLLRDDLSYFFGRQSDSATTVTGIRPSFKSSGSTSHYGYVDRIGLQYDVTNDIHSYFTYSHGYKGPAYNIFFSIQSTDTSVLKPETNNSYEIGLKTQFWDKKITANFAAFIENFSNYQANNVDSTAGGALITHLVNAGTVSTKGVEGDIRIRPIKDFSFGGNFAYNHAVVDHFNCPVNASVSCNVDGKPLPFAPRWKLVANADYATDLSDRFRFTIGGSYNWQSKTQYSLTETADTVQKAYGILNFNTSITDKKNKLSVMLIMRNALNTHYSPYLTYGSLGGVTSWISRDYGRYGGVTIHKDF</t>
  </si>
  <si>
    <t>Q5NLG9</t>
  </si>
  <si>
    <t>MSQLIHIQPLEPNGGIPSPRPATQGCASSACGKMSDAKDLADDIWEKVKDHPCYSEEAHQYFARMHVAVAPACNIQCNYCNRKYDCANESRPGVVSERLTPEQALRKVIAVANEVSQLSVLGIAGPGDACYDWEKTKETFEQVAKVIPDVKFCLSTNGLALADCIDDIAKMNIDHVTLTINMVDPEIGAKIYPWIFFENKRWTGIEASRILHERQMLALELLKERGILTKVNSVMIPNINDTHLLEVNRVVKEKGAFLYNIMPLISDPAHGTHFGLTRQREPSHQELMALQNQLADGTKLMRHCRQCRADAIGLLGEDRGQAFSMDKIPETLEYNPANRASYREIVAQERGEHLEQKKSAEKKLAELEAKPTILAAVVSKQGGRINQHFGHAQEFQIYEVSPYGVKFISHRKIPLYCAEGNGDDQRLDSIITALEGIQAVLCARIGDCPREKLEKAGIEVNVDYAHDWIESGLSSWYAARFSKENRRIA</t>
  </si>
  <si>
    <t>Q5NP43</t>
  </si>
  <si>
    <t>MAFSERLGNLAKEAFRSVGAFVAEGKISGAALGVITADGRKGCYLDGFAQIIPQKEKLTRQHYFDLASLTKVMATTPAILKLVDDGIIDLDQPLTKAIPDLRQYEVGSAYERTLTFRDCLTHNTRLPAVEPIYTYGSDPNRLRHFILQRKWEKTATPVYSDINFMLLGIALERLHHAPLITLPLPKGLTYTPPASLAVATENCVFRHRVLKGEVHDENAWALGGAAGHAGLFGTVDAVLDFAQSLLNGQAASPKALEAIRRVSTNPKRTLGWECKFDNWSGGQACSDQTIGHTGFTGTGLWIDFDRSLAWTLLTNRVHPTRFSGVPMQDIRRKTGNAVIAGWDSALSS</t>
  </si>
  <si>
    <t>Q5NP17</t>
  </si>
  <si>
    <t>MLYISCFLQKKGLFLLYIYIGITVFFAGMTSLNAADTWADWRPVYIQTVDISNGNQNLNSNISAIAKDKQGIFWFGTAGSGLIRYDGQHADILRYSSSYNLSLPDNVIHSLAALPDGGLLIGTDVAGVVRFNPMDNNFYPYPATGKQYLGSRIYAIVPDRQGGYWIGSDIGLSHIDSDLKHTRQFFVFCQDNGTCSSQTRAILQEKDGSLLLGTDKGLVRYSPDNQKFTYIHFKTSAQNNIEGIRALYRDSKGYLWIGTASSGVFYITLDGKLHQPESLKQDSPFIRYHSVNSFVETFSGALWIGTRGGGLLSLDRKSGKISFIHQNEAAPENLDTDSIRAFYREENGNIWIAAGDNIAFYNHENDHIFTFNNSGISSKSLADRNVYSILVGRYKQIWLGLGNGQIDYFDKKQGFIRHLRSKGMASGEGVHSLVELGDGSILAASKGLSLINPRNLEVSPYSVPDLPENLIVTNLLYKNNILYIGTPEGLYIYDIKNKKTEHLTHTNSDSNSLANNRILDLAFHDNILAIATAKGLSFYIPKNKKFYNIFHRNDNINTIPNDYIAALRSAGKILWVGIRGGLLKKQGNTLSVVPMPESELFCETIQSLINDTKNRLWIVGSSTIAAINPKTQKIDQINRHSDSDKMIYYRDSAAIGADGEILLGGSNGLTVIPADFHPDIIPQPKAGLAITSVKFNGNELPYGKIPKEGQPLNLPSHAKNLLIRFSLLDYGFSRQIHYSYRLLGQDSEWLNLPAGSVPFVIYSHLPAGHFTFALRATIPGIKQPILETHFPVNVEYRWYEYRFVKIALIIILVLFLYDLISNQIRKLRLMITNKTLELQETNLRLKELANTDELTGLLNRRAFTEMFEKNCAQFSKTKDQFSVFILDIDFFKKINDNEGHLAGDAVIQYIAQKITENIRQQDFAARYGGEEFVIMLPNADMETTCQVASRIGNAISEKPVPYQGREIPVTVSIGVAVMKENDDANSLLERADERLYMAKNQGRNRVSS</t>
  </si>
  <si>
    <t>Q5NQ08</t>
  </si>
  <si>
    <t>MAFKLFIYEHCPFCVKARMIFGLKNIDFEKIVLLNDNETDPIRMIGKKMLPILEDDGRFIAESMDIVAHIDHLGTPIVTGRNSSKIANWLERVTPLFSSLIIPRIACAPFEDFATTAARAYFISKKEAQTGLFSRWLGESESLREEMNLLLEELAPLIDESNAVNGELSTDDFHLFAFLRSLSIVKNVYYPVEVATYLQAMSKASKIGLLDQFAV</t>
  </si>
  <si>
    <t>Q5NN91</t>
  </si>
  <si>
    <t>MSLEMIAVLIFTMGYLLGSVPFGLILARLFGSVDVRQVGSGNIGATNVLRTGRKDLAALTLFFDIGKGALAVLLAHGFSYHLYQQTGCAPDLTLIAGAAAFLGHCYPVWLGFRGGKGVATMLGVSFAAWWVAGVVFAVAWLLSAKISRYSSVGGMVGAIAATISVMFMPASHEIHQVYIALFSGMTILLLWRHRGNIKRLLSGQESRIGDPQ</t>
  </si>
  <si>
    <t>Q5NQJ7</t>
  </si>
  <si>
    <t>MTNIKGAALRRPRRSIQEAAEALQANLAPDQDDPMAGNNADMPPSDQASDDQSNMGATAAGNGANQGNGQPDMSAAWQEHCRALHYHYADQLAKYAEAITPKKPDPQLLVSDPASYAAQLASYEDLTAKRDQIVQEVIQISRQNEMAELAARRAWAQGEHQRLISLLPEWGDDNQRPAILAAFEETGRHLGYPDHVLAEADSNDIMALKKAHEWRRKSEKWDALQQGKAAAIKSAKTSRKTAVPGTSQPYGAAKSRKLNESLGQLRETGDVRSAAAAMNALFK</t>
  </si>
  <si>
    <t>Q5NPY4</t>
  </si>
  <si>
    <t>MFTGIMSSGVCFGQSQTSSAHSYSVHALKHPIRIEKKEKTEKKDGNYLFWQNSGLISGAKAGNLRGGWGNNPSGRYLTSLMLHVDTPLASRWAEIMLRRALILKAGLPRDVSPQGWIAARANLLLQLGEADAARALIQRSGLAPDALLLDATVKTVLATADPAGLCPLLPYFANTDLKDANETLVRALCAGLGGDDAVSSWLFSRANYKGDQTDRKLAQKLALAGSHDNHTIHINRGEVGHLTPWRFGMATAAGLLLPDYLYGSLNPAYWAFLARSTMIPARSRVTAIRKAAVLGVFSNSALVDFYSSLSASDNEHDNNDLVINDDIPNLKQAYINRDETSRVKAIENLIRNGDDADERYAAMILTARAASYITPNKRYRDIIPDLLGAMFSAGFDQAATRWASAVKDMDKEQSDPAWILLALGSPDKVMDLSRNHIRHFIEQTNQSDPWRGRMAVAALAGLDRIDEEESWWFQIHYDNFLHDENSWVKALDKAALSHAPATVALLVAIGMQNRSWRSVAPSTFYHMLKAMKKVGLENEARMMAVEMMSRT</t>
  </si>
  <si>
    <t>Q9X5G1</t>
  </si>
  <si>
    <t>MSISESPKKHPVLLIAGPTASGKSQLAIAMGIKTNGIIINADASQLYTDLQILTARPSDADEKILPHRLFGIQDGSEPASAVFWAELAKKEIKNAHESGRLPILVGGTGLYIRTLLEGIAPIPDIAPELREEVRSMSVEEAYSALQQEDPMAADRLRPTDKTRIMRALEVMRSTGHPLHYWQQKKTGGIANEIKLQSFVIIPPANILRSRCDKRFDQMLEQGAEKEVIRLMGRQLPADLPIMRAIGVREIASYIRGEIDRLTMIEKAKAATRQYAKRQRTWFRHQTDESWIKIFDDINFKKIDDFAIKLLSI</t>
  </si>
  <si>
    <t>Q5NPM6</t>
  </si>
  <si>
    <t>MKRRLAFFDGVSRFFFGLLPAIITGYSLFPTIAYAQLEPGDRGIPPVETTENLLVTGIRVDVSASSGENARLIGWRLAERKAWQLLWDKRNDFDRDDNLKDPTTPFSDKKLDSIVSSVVVEKEEISANRYIATLGVEFDRARGGALLGLRKNHHHSSPMLLVPLTWTAGAPISFEWRNAWQKAWAEFKTSHSHIAYVRPTGDNLDPVLLNATQLGSHNKAQWQNILEQYGASGLLTPEIRLHYSWPGGPVSVSFLAKYGIDQKILGHFTLKTASVENLPVLLKQGVEHIDAIYMMALFGGNLENDQTFISIEAPASEVSTFTQRTITPTPVSSPQGKAVLKNDNQAGLSSPEKRKEAPLAPTP</t>
  </si>
  <si>
    <t>Q5NM34</t>
  </si>
  <si>
    <t>MTEVSRRNFVAAGATLAGALLGTQKSYALGNGNGFRAAAPDLDSKSDQAKRSGIQRVYALCEVTGGGEKVYGIAIEYDSDIDASSLKLDSYKAAVYPVAKGFFAGMPQEPDKNQSTEPAKDRSIVAIYTNDAPQLGRNASKNGSYVIIEFAHDSDLSLPTADSDRVVILQNKAIKSVKGSLYPPSKAAWSNSDRRGNHVVIRGVDDWEQNHWWWDDTRSAWLEYSIYLPKSFLKAGGERQSYPLLLAITHSGTSYDGDCAQTLTEQCIASLWSLPEEQAEHECVVITPRYERTTMNDYWEHTYDVENTYKLVESLLKNTWNYGNPNLEDRRDKVLKIDPKRVYCTGWSMGAMTSLWLMAKHPDTFAAGLIIAGQQRPSDVRSLARQKLLIITGTEDHNATPWNEKCVPVWREAGGVVIRPEETLDPSLIFPVDNQKSLTHQINSYLDKNGNITFLTFKGVDHMASARKFFYIKAARDWLFKQVKK</t>
  </si>
  <si>
    <t>Q5NM14</t>
  </si>
  <si>
    <t>MTTGHFLPPEFLDELRQRITLSSLIGRTVKLTRAGREFRACCPFHNEKTPSFYVNDEKGFYHCFGCGAHGDAIRFVTETRGLSFMDAVRELAGQAGMDIPEANPAAVRQAKRTATLHDIMAEAAKWFSEQLHGIEGAEVRRYLDNRGISPAIAQNFGLGFAPNGRGRLKNALSHHAVEKLIEVGLLISVEGRDPYDRFRGRLMIPIKDQRGRIIAFGGRRLESIEGGNSLPDNSPKYLNSPETPLFDKGRTLYNIDKASQAARRQNRIIVVEGYLDVIGLAQAGIHEAVAPLGTALTEHQIERLWRIEDKPILCFDGDSAGQKAAVRAAERALVQAHPGKTLSFVTLPNGKDPDDLVKEQGKSAFEEVLSRPIALDRLLYRFQASQIDPQSPEGRAALSKRLDELAASCRDEFIARGYRSNFKNLFYENFGWKSKKQQDSQTTIAATVTLSDLPTPTISDLECQYSRQILIGLSLYPEAIKQRLERLAELAVTDPKLKKWRETLITAVISEPDLDRDTIKAILKADANVDIDTWDIKKDLRFPFTRPDIAPDLAIESLVALIDLVVEERELATEEQQLKQVFTEERLIADYAKFEAAQALHRKRRADFQERRYMLGMEFELRTRVDEG</t>
  </si>
  <si>
    <t>Q5NNL8</t>
  </si>
  <si>
    <t>MILSALLLATTPVMITKAEPIPLEKETVPRKGKAKDKNGFYIGDQLIVPNDIIDARALPQLKGNPIIMLTLTGEGTERLTEATAGNGFSQMIEIRFKGAVLSQLVLGGPIRDSVLTFSVSVPYQKAQNIAAEISQKQPLPESTE</t>
  </si>
  <si>
    <t>Q5NQZ7</t>
  </si>
  <si>
    <t>MSNPVQKFFSHVFKGDIQGALQFVHENAVFEAQGPSDVPIYGRYNGHEGVIKFLSILSGLFDTEDFKCFEWSDSENYVFGYGYMQHRVKKTGKLFKSEWALVCKIENNLIISYKIFEDTAALQSAYKD</t>
  </si>
  <si>
    <t>Q5NNQ9</t>
  </si>
  <si>
    <t>MAATDLRIGGLAPMSSCDWPGELVATVFCQGCSWDCPYCHNQSLRPAIDNSGNRIPWEDVLDFLEQRRGLLDGVVFSGGEPTLQAALPEAMQIVRDMGLKIGLHTAGMKPERFRPLLPLVTWVGFDIKAPFSKYDAITRIPNTAEKVKTSLGYLLESGVEYQIRTTVYPAILDDAALAEMKTDLAAFGISEYTLQTYREV</t>
  </si>
  <si>
    <t>Q5NQ73</t>
  </si>
  <si>
    <t>MADIAYSIKEISLADCLPIRQAYLWPSLTQEECVTDGDKNATHFGVFVGDKLSGCASFHHLGGHKKRIRRVAVSPEYRGQGLGSALLKHAMEKLVTPDLTEIWLNARLPAQNFYRRLGFETMGETFFERDVQEIRMVKKYPVE</t>
  </si>
  <si>
    <t>Q5NMI7</t>
  </si>
  <si>
    <t>MTATAESKTAIKLNEKALANLDPKRVKIFKYDRSKVTAGIAHIGVGNFHRAHQARYIDDCLAIPGNESWGIVGISLGDRPSSKAKAKAMKDQDCLYTLTEYDAKGKPSTRIIGSIIQYLHAPEDPEATMTMLVDPAIRIVSMTITEGGYHLDSEGNFQSDAEAVQADLKDPEHPKDTFGYIVEALARRRKAGTEPFTVFSCDNQRGNGDVAKQAVLSFARLRDPELAEWIEKNVSFPNSMVDRIAPTVTEEEAEAVRKLTGIDDQSPVIAENFLQWVIKDEFCNGRPPFEKVGAEFTQNVAPYEHMKGRMLNASHTAIALPGVVAGYEYVHEALGDPEIHRLVYDFMTKDVIPVTKGPDGISLTDYRDMVLSRFSNPALKDQLVRIAGDSANKLPTFLLPTINEHTEDEDTSSRDLRRMAFILACFRRYLRGIDDKGHKFTPIEPHISKEERAEWGSENTEGFLNCRILESLGLADNEAFVKAFNHAVSLLKPQGVLGALRHL</t>
  </si>
  <si>
    <t>Q5NMD9</t>
  </si>
  <si>
    <t>MIFGRVKPLDAILETAKKKSLHRSLGAFQLTMLGIGAIIGTGIFVLTAEAAQKAGPGMMLSFIIAACVCGVAAFCYAEMAAMVPVSGSAYTYSYAVMGELVAWMVGWALILEYAVAASAVSVGWSGYVVGLIEHLTGSHLPASVLVFTKGPFNGGIINLPAAFIALLIMSLLIRGTKESATASAILVVIKITALSLFIFLAIPAMKMENFHPFAPLGFSGISAAAASIFFAYVGFDAVSTAAEETKDPQRNMPIGLVGSLAICTLFYMLVSAGVIGGVGAQPVFDAAHQHALPAGSSEMAAACSTLKDSHVVCSNEALAWSLRKIGWNKVGNLIALAAGFALPSVILMMIFGQTRIFFVMSRDGLLPGFFAKVHPRFKTPYIVTVMTGLAVATFSAFFPVGILADISNAGTLFAFAMVAIAVLVLRHTDPKRHRPFKTPCVYLIAPLAALGCLYLFVSLPLMTLKMFFGWTVVGLVVYFLYGYRHSNIARNISDDEEA</t>
  </si>
  <si>
    <t>Q5NN21</t>
  </si>
  <si>
    <t>MANKAENDGLSCTNCAVNTCKKEAGKYPEFCPTVSLSDQEIDDIIELYSHDQEVRRLAVAGSEVEGAFYGKYTRVEEVMEFARRINAKKIGIATCIGLIEESRIFARILKAKGFEAFGVACKVGAVEKTKINIELQYLRQPFERICNPVWQAKLLNKQKTELNVVMGLCVGHDSLFYRYSEAPATTLVTKDRITGHNPIAPLQGVKTYYSHLLKTEKA</t>
  </si>
  <si>
    <t>Q5NQD5</t>
  </si>
  <si>
    <t>MLFPTLTFGLFFLVVFSVACCFRGSNDWRKIALLIASWFFYGWWDWRFVALLILSAVFNWAMAAWLSCYEGKARKRIMIAGIIGNVSILAFFKYYAFLLNQIAAFCGLLGYAPHLPFMEIVLPVGVSFFTFQGMSYLVDVEKRKVPPASLGDILLLMSFFPHLVAGPIVRASELLPQFKAVPPFEKSKISMALLLIVWGLFKKAVVASEISTQLVDPVFFDPSSHSSLELVMAAYGYAAQIYCDFSAYSDMAIGLAALLGYRFPVNFNQPYRAASLQDFWRRWHISLSSWLRDYVYIGWLGGNRCGAFRTYLNLFITMLIGGLWHGANMTFVIWGALHGGVLACERFWSRIKPASWPSLPVWIRTIFTFHIVVVGWIFFRADSFSSAIQYLKNITQGSWSAGQVTPLMVMLVLFGLAIHFLPRQGLTHLALRIKNWPSWSVGIAIAVLILIIDAMRYEGVAPFIYYQF</t>
  </si>
  <si>
    <t>Q5NPF1</t>
  </si>
  <si>
    <t>MDEKREENILKKQEELRLFQEALPRKGRLAGLDVGTKTIGLALCDSQWIIASPAETIRRKKFTLDLELLRQFVEKQQVKGLVIGLPLNLDGSDSPRTQSVRAFAKNVAPLSLPVLMWDERWSTKAVTRTLLEADASRARRSEVVDKMAAAYILQGAIDSFAMF</t>
  </si>
  <si>
    <t>Q5NPS2</t>
  </si>
  <si>
    <t>MTDKTQNQFRLTKKHFWLFAIILFVAVLLILWSQRMIFGRWLITREVNQLHIKARYRLTRLDPTLQQLDHLVIGDPEHPDLTVDHVVIHLKPLWHGFAISSVQFDKLRIYGSLDEKGFDFGNLDSLKSYMATSGNASGLPVLNVDLKDARLKLKTEYGVIGMAADGSGNLANDFQGNLAVSIPHFASDTCQVENGHFFLKTSVSHGRPYFQGPASAEAIRCQNGEMKLEKLKGSVDASLNKALDSWQGKASISTPEIASSGNAPWQLSGVNGKVTAKGDFQTAKGQMDFSGKEQIDFISGGNWHVASSFDLPFSYFSDPKKGDHLSANMQFSLANARLKTDFSSLTVPDDTPISSLVQQLQQKLTTLAGNISADTEIAVDNKQGHLTATLRKAVLTGVSGQKIQFSGLAQWQEKQQKTWHFGGDFSLKGDGFPNAEIHLAQLGDYGVKGEAKIEPYRNNTASIALAPVSFLYEKQHFLLKTQADISGPIGADGQVKSLIFPVDIEGEKDKIAINRSCFNLRAEKLVMSGVTAQKIVLPLCPIEKSFLRVDNGHLTEGGARLDNPTIAGVINNQPFNLHVKTSSFFLARHYAELSGLQFNQKGDDGDPDTQLSIDHLTANLDGMDGEGDLTGMSGRFSLAPFLFSNGAAHWEWQSKGGEKTTDNTDIVLHGAVDIADADQASPRFLPVRSQDLLMQINKDRVHITAGIDRPLDIRTIHLLDTRIEHHFGDSRGHVLFHVNNVSFNKSLQPEQITPLTLGIFADVKGSLSGQGRIDWKRKNVVSTGQFVTNGLDFAAAFGTVSGFKGKVAFSDLLNLKTPPNQLATVDEINAGLAIKSGQIRYQLLPNRVVVVEKGDWPFFDGHLTLDGSVLDFGHTGSHKVVFHVSDMDSAPLVENLQLKNIFVSGRFDGILPIEFSANSGKIEGGRLASRKPGGVVSYVGPVSNAHQGMLGKVAFDVLKGVRYQRLDVLLNGSLDGDFVSSIQFGGVREVETKADRSYLAREIEKVPFHFNVQVKAPFRGLLNAMRSYNNPRSVLNQSELATEGAF</t>
  </si>
  <si>
    <t>Q5NQV6</t>
  </si>
  <si>
    <t>MLSPRLDIRQSQSLVMTPQLQQAIRLLALSNLEIESFIAEELNSNPLLEASHNDDNGTENHSDSTEDLKSDENNPAEYNDPADGLDADYAQEVFHHDSPADNPSSFSESGLDGSLGLNSIQLSGYDGLDRELTDRNQESLADHLEHQARLCLTGEKLAIACHLIDLIDEAGYLTEPLSSIASHLNITEDETLEVLKVIQGFDPTGVGARNLAECLMLQAEEADRLDPAMRKLITNLEWLSRGALPRLKKLCQVDDEDFADMIQELRNYNPKPGLKFGSAPIQSVTPDIYIKRMKDGWAIELNNATLPKLLVNRAYYSELKAQKTDKAEQKSWLDEKLASANWLVRALDQRARTIIKVTEAIVQYQEGFFLKGIEQLKPLTLRQVAETINMHESTVSRVTNNKYFSCEQGIFELKYLFSSGIQSSGSEEGAAAEAVKSHIARFIAQEGAEILSDDKLVELLKAKGFAIARRTVAKYREAIGLGSSVQRRRQKAISASQKA</t>
  </si>
  <si>
    <t>D2YW31</t>
  </si>
  <si>
    <t>MTTLDTSSLTEMQNAILQRASTLKNAAGLSTSATKDVGGVSSVVDGSKSGGILSFNDALNEAMSSVNDSYIQSTEAQDAYQKGETTDIASVMLSRQKASVAFQATLQMRNRLMDAYKTIMNMSV</t>
  </si>
  <si>
    <t>Q5NR57</t>
  </si>
  <si>
    <t>MAQVDIMIGGRNYQLACRDGDENRLRFLADIVDKEVAKVSEQLHVAGDIRRLMLASLLLADQNEDIKSEASDAESQNQQLQQQKDQLTESLKLCQEKLKMEQEEKERLAVLIEDYAERMENIVNRLDDEAQAS</t>
  </si>
  <si>
    <t>Q5NNZ6</t>
  </si>
  <si>
    <t>MKEAFSSPADSLLFLREAEIRRGIELLYFGYSTIYQSIDSLLTKNGLGQAHYRSLYFIARKPDISVGELLRLLNITKQSLGRIIHDLEEKALITIRQGERDRRCRLLKLSDSGKALESQLFGLIRDKMAKAYATSGADAVTGFWQLLENLLSTDIKDSALALRKGD</t>
  </si>
  <si>
    <t>Q5NMX8</t>
  </si>
  <si>
    <t>MVARVDFYHLLSAKLENILPRIAEKTLSSDKKLLVVVPDDQQARYWDDYLWRYEDTSFLPHGRVGGGDEAEHPVLISTAMEAVNQASYIALTDGLWRAEALNFERVFYFFDEIAVQQARQAWRSLKNIDGECHYWKQDEQTGQWKAIA</t>
  </si>
  <si>
    <t>Q5NLD8</t>
  </si>
  <si>
    <t>MFGVTAIIVIVVALLFWSGYHASTPTVSGRKVTDSRGHQVVIPDHPQHFADLWYPIDEVMVMLGASDKITVTVGNKPLLPWLFHMAPDLKKAIAIKGLVPNVETLKVTHTDIAITSSNSPATPIVERSGIPVIEAGFTDTASFQKSISLLAEMVNTDDARKAAQDYTNQLQQVVASVRLKTNSLAVTDRPRVLHIQSLSPLQVDGDKSIINEWITVAGGRNAAEAITGNKKIISSEQLAQWNPDIIILGRSCRDLPKKNGSPLSSVWYDLRAVKEGRVYRNPAGAFAWDRYGLEYPLQLQWAAQLFHPALFPSLDIRQETTDFYKRYLHYTPSHEEVEAILAALPPKDA</t>
  </si>
  <si>
    <t>Q5NRL9</t>
  </si>
  <si>
    <t>MVNFTCQHGHEITIIIQQEKFEILSEMAIKAIIDEYYRDAVASFAGSLERLHEFFIRATCKKHSIDTPTWGSAWKNMSNQSERQLGAFIGLHLIETRKNPRLLDQKQIAFRNAVIHKGKFPEKKETIQFGQEILDCARPILHLLKTKAYSSAIQELTSENIGERFLVEHKKSANISTMAKLTPLSLLRDIPDSIEDAISNYTNW</t>
  </si>
  <si>
    <t>Q5NP34</t>
  </si>
  <si>
    <t>MSDSRKSALKLFKFYSAASILALSSIVTLSPSYAAADENSSAEDSSTPSENSTSKTENAVPSNATGKDILVTAQRLNEARAQIQSHLGATVYSMDQKQIESIPGGYNQQMNNILLQMPGVTQDQFSQVHIRGDHNNLQYRINGIILPEGISVFGQTLAPRMIDKMDLITGALPAQYGLRTAGIIDITTKSGLQKNGGTASIYGGSHETIIPSVQYGGSTGSTNYYVTGEYRHTALGIDSIDGSSTPLHDHSNQGNFFGYLDHILDDSNRISLMAGYSQQNFQIPNPKNIHPGENGTTGFNLNGQTDYRSNDLDENQRERTGFAQLAFMHDSGPFSMQASIFGRYSSLDYYPSVAGELIFNGMAQRITRRNVAFGLQYDASWHVSKHHTLRGGFFFDRERGSTFSTSSVFAADDDGNQTSTTPLSIVDNSGKTQLTYSAYVQDEWKLAQNLTFNYGVRFDLYSSYRTEHQFSPRANLTWQPTKSTALHVGYSRYFSPPPFELVGYRTISRFNGTTGAATGVNKATTPYAERQNYYDAGIQQKIGKDFTFGVDGYYRRSHNLIDEGQFGEAILMTPFNYSRGKIWGIDFNSSYTHGGWRVYGNFAYQKALGKKIKSSEYNFEADDLAYIAQHYIYLDHNQSWTASGGVSYTFHDGVLKNLQLGATALYGSGLRTDLTLANGDTIPNGASVKPYATVNTTIMYRIERQGINLRFDITNIGDHVYQIRTGDGVGVGLPSYGARRGFYFGFSKDI</t>
  </si>
  <si>
    <t>Q5NRA9</t>
  </si>
  <si>
    <t>MDDLFNSVEPLVFTENEKQPLPENRPLADILRPKHLSDVIGQAHVTGENGIIGRMVAAGRLSSLILWGPPGTGKTSIAQLLAESVGMRFEMVSAIFSGVADLKKIFLKAEHHRQQGRQTLLFIDEIHRFNKGQQDSFLPYIENGTFVLVGATTENPSFALNAALLSRAQVVTLNRLDEEALGLLLERAETVSGQLLPVDENARKALIASADGDGRFLLNQAEILLAMNLTKSLSVPELAQILQKRMAIYDKDRDGHYNLISALHKSVRGSDPQAALYYLSRMLVAGEDPLYLLRRLTRMANEEVGLADPRAMEQCIAAKETYQLLGSPEGELAIAQACVYVATAPKSNAIYKAYNQAMDLARESGSVLPPPNILNAPTEMMKQQGYGEGYHYDHDMPDAFSGDNYWPENLPPVTLYQPNIRGYEKHITERLAFWEHLRQERKKGKPSGK</t>
  </si>
  <si>
    <t>Q5NM67</t>
  </si>
  <si>
    <t>MALIIKRPAVTSLVEEAGCDNTLKGRIHSTEIGGAVDGPGVRFVLFLAGCALRCQYCHNPDSWFLKNGRAVTLAEMMEEVASYADFLKRAGGGITISGGEPLVQPEFTGALLKAAKYLGLHTAIDTAGFLGAQADDALLSNTDLVLLDIKAFNDKRYKALTGVELQPTLAFAKRLAALKKPVWLRYVLVPGLTDNFNEIANLADFAATLGNIERVDVLPFHKMGEYKWKASGLAYKLGDTQPPSPALVEDVRGIFRDNGLNLS</t>
  </si>
  <si>
    <t>Q5NKY9</t>
  </si>
  <si>
    <t>MIEWMGFLDNLYPWVKSAHVIFVIFWMAGLFTLPRYCIYHSQTTPGSVEDLKWQNRETRLRHIILTPSLILSWVFGLLLAVHIGAFVIGHWFHVKLLAVIILTAYHGWSVAYAKKLAKGFRPASERGLRLMNEVPGIIAAIAVILAIIKPF</t>
  </si>
  <si>
    <t>Q5NN34</t>
  </si>
  <si>
    <t>MNGWIIAFSLAVLLFLLCWKTARFSSMALQALAAALCFGLAGYAWQGSPFLKGHAAEAPEENGQKDDPFITDRGMFFSRYGEDARALITSDAFIKQGQYAYAVGWLKSEINQRPNSAMLWTALGDALVQASDGHLVPAAKLSFEQAEKLAPQAAGPAYFHAVALLGEGHLDETLAIWHRLLTDAPEKAAWRHNIEERMAILERLKSSLSDESH</t>
  </si>
  <si>
    <t>H2VFS6</t>
  </si>
  <si>
    <t>MSQSEMGILKRRRIEAEIIKPIYDAMSRHFGKEKAQAVLKEAIAADAIRAGKEMAEKQQDKGGATLSNFAAMQYLWEQDDALKVDILASDHQHLDYNVTRCRYAEMYREMGLGEIGSILSCTRDASFIEGYNPDIEMSRSQTIMKGADFCNFRYRLKAKE</t>
  </si>
  <si>
    <t>Q5NQS9</t>
  </si>
  <si>
    <t>MHPSSSVNNSVPEPAPQSANSRKNVTSFHTIVKKQVRLWHWVSAAIFCVTMLLFSVTGFMMNHGHDIFAPHLTTTEKQFELPQDLLPALQQPLKKADEKSVKVKEGGFDWGQLASQEVSQPLPENVVQWLKSQHLPAKKQAFWTDKFVYFVTPKLGMRDRLLIERDNGHVHYEHTSRGWIGFIDDLHRGGHVGTGWPLFIDVFAIACIIFSISGIWLLQIHARKRPSTWPLVALGLAVPIVIILVALHSH</t>
  </si>
  <si>
    <t>Q5NN02</t>
  </si>
  <si>
    <t>MAKTRSFFARFRHIWAITTGFGLVMSAASYAATTDTSDLLQKGEYLAKAADCVACHTAPNGKAFAGGLAITSPMGDILSTNITPDNETGIGHYSEDDFARALQRGIRKDGGHLYPAMPYTAYAGLNKADIHALYLYFMKSVTPVLQKNQPTKLDFPFNIRALMMGWNFLFLNDKPAKTDFEHLSGLERGRYLADTLEHCSTCHSPRNFLMAEKKSGYLGGSPLGGWYAPNITSSLNSGIGHWSEEELVTYFKTGKVTGKARAGGGMAEAVSNSLSHLSDQDLHDLARYIKQVPAINDRHDSRPRDQYSAPVVTTDLRSGETIRVDRPIAMDGAAVYDNNCASCHGGDGNGSPDQHIPSLYNNSVIGSAQANNLVMTILNGVQRKIDGQEVFMPSFGDKSLVQRLSDKDIASLANYVTGRFGRGDAHLKAADIATIRQGGAKPFLVRYISVLMLTGGLGFLLVLSLIYRFFKKTDRKSAQS</t>
  </si>
  <si>
    <t>Q5NNR6</t>
  </si>
  <si>
    <t>MHNHHSALGLATSLRPVEPVTLIRPHAAHRAARFFIEKFAGKTMYAVKANPSPALIRSLWDAGITQYDVASANEVRLVRHLLPEATLCFMNPVKAEEVIREAYFEHGVRAFSLDNQDELDKILRATDYAKDLTLCVRLRVSSDHSKLSLASKFGIDPAQSASLLMAARQASDSLGICFHVGSQAMSPQAYIQAMALARDAIVQAGVTVDVIDVGGGFPSIYPDLEPQNLENYFHSIHEAFESLPISYSAELWAEPGRALSAEYSSLIVRVERRRGTDLYINDGAYGALFDAAHLDWRFPVKLLRAESNQARDINFSFYGPTCDDMDYMAGPFPLPADVKVGDYIEIGMLGAYGNAMRTEFNGFMPSMTVIADDQPMASLYNDTGDHQHSIAMR</t>
  </si>
  <si>
    <t>Q5NLS5</t>
  </si>
  <si>
    <t>MPETKKRPPEKPGPSDLFHDFTAREFKKAAVWISMAGGTALLCLLIQPILLIIAGLVFASLLDDGTRLLGRVLKIGRGYRLAIVCICVAIFLAFTLYLAVYQLGGQLDALQATLTTQFINIRDWLVSNGLMSPHVSSSDIAQRLFGSFGEVSAFVGNALGAVSGGAMIMVIGIFVAIEPHLYERGFAWMIPIAKRPDFYRIFNIANNNLRRLMAGRLLGMAIEGVGTWLLLLATGVPMATLLGLLTGLLAFLPNIGALISGLLICLVGFSQNVQTGLWAMGVYAIVQTIDGYLIVPIVARRSVNLPPALELGAQILLGALFGIMGLALADPLVAIAKVSLEEYSKIVTEREEHQQRNHVKQFMLNSRNKDDE</t>
  </si>
  <si>
    <t>Q5NMY5</t>
  </si>
  <si>
    <t>MVSLKEELDRKGGLSIIMQGHIGLKNIVYIADISRMWRKLFPKSSIVNVISSSDCIFLNEDNEFQIREEYLKDRFISSAFDIIKKNCDKIIISSFQTPLPKMKSDSPSINNINLMIAAAKTGLEHSNSKYTLRIRNDLFFCDRNFVDFYEKKIKNPIKNKSIFKQRVLVSEIFTLNPLTISKMPFHYSDWFHFGLTEDIKKIWNSVDFYPFEYAVWYRHRHHSQNSNAVEKRFYTRFAPEQWVSFPFIKKQYPELVLEYHNDTTSLIDSIFVLYNNFIILDMHEAHAYIEKYQSIINNMSNYTRVECFSQNTLENIVNFSQDEIKKLFVEGKYASPPRKKIMRLFYRRRLKKIWSSLNKKLP</t>
  </si>
  <si>
    <t>Q5NLA9</t>
  </si>
  <si>
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</si>
  <si>
    <t>Q5NM68</t>
  </si>
  <si>
    <t>MTASEWRKYYQHFLVTSVFLAGISGVFPIHPAHAETQESPKSSDKTSSKNDAIIVTGRPLFKTANGFSVNDIGGGLIQKETETRSVSHISTDFIQKQAPTANAFDLVAMLPGANVTSSDPLGFSTQTNITIRGLSGDAIGYVLEGMPLNDVAYYTGYPTQFADSENYQQIGLAQGSADLDSPVLNAAGGVMNLNFRKPADKMGGYADFSYDSYNTNRQFLRFDMGEIGHSGVKGFVSYSHARTDNWRGAGYDEKQHVDFKFLKEWGQDSHVSLLGTWNKGITSYYPQVDKQSWKENGISGSNNLASRYNVNNDAAGSDYWRLYRAPEEIFYLAAPIDVRLASNLKLKVTPYGQWDRGNVPAGSTLNNSGLWNGTEAIAGTINLPNATDGTATVRSNYTQRSARAGVNASATWSLKNHDLTLGYWFDYSADKEQNSFTPVDSNGYASNIWADRHSTLIKMPDGSPLLGTNNRTHTYVNAVYLGDHMTFLQNRLTFDIGFKEVIMTRHGYNYLPGSQHKANFSTSEPLPRLGLRYQIDSKSHVFFSASTNFRTADETALYNSYDPTSGDIIVNGNKNLKNEYSVSEELGYRYSDALVTGSLTLFNYNFSNRQLQTVIVQNGSHIQSTINAGNQISRGVDFEIGLAPWHHISPYLSGEYLYTRQTSDLTVGDDLLPTKGKRAVRSPAFQGSLGVTYDDHHFFGMASVKYTGSQYGSFMNDEKIPAYVTGNISVGYRFTQEAFLKHPEIRLNFINIGNNHYLSGIASPTANAQDTVGRNGTVISGSAPQYYIGGGFAVLASLSSAF</t>
  </si>
  <si>
    <t>Q5NPF9</t>
  </si>
  <si>
    <t>MPTTSHSGKMPLEATVIPVTPLRQNCSLLYCVETMKGAIVDPGGDIPLILDSITKKQVTVEKILITHGHFDHCGGAAALSQILGCPIIGPHPDDQFWIDQIPENAQQYGFEGESFTPDQWLKDKDEITLGEERLLVRHCPGHTPGHVVFYNAASHLAIVGDVLFRNSIGRSDFAGGDHQALIQSITEKLWPMGRETVFIPGHGRPSTFGAERDHNPFVADSVLGLMP</t>
  </si>
  <si>
    <t>Q5NMH1</t>
  </si>
  <si>
    <t>MSNKRDRTESNHSQDTSDNAASQLTKEEWRAAIRFDSTDIGWIVMSIGMAIGAGIVFLPVQVGLMGIWVFLLSAVVGYPGMYMFQRLFINTLASATVSQTYPDMISSYLGRKWGLFLGALYFVMLTIWMFIYATAITRDSASYLQSFGVTHKLLSQTSWYPLVLMIILVALASRGERMLFKLSGLMVLTKLLIVAALGIFMIPQWNFANLGSVPPTGSLISKAIITLPFTLTSILFIQTLSPMVISYRAREKSPEVARHKALRAMNIAFAILFITVFFYAISFTLAMSHESAVSAYQQNISALAIMAQIFPASSVGLIGVVLNIFAVMTAFFGVYLGFREACVGIFTTIWSRWVPSEKLQGRWLQYGVMIFAVLLAWGAVIVNLPVLSFTTFCSPIFGIIGCLIPVWLVMKRPALSKYRGAGLIFIAIIGILLCLSPFVTWL</t>
  </si>
  <si>
    <t>Q9REQ0</t>
  </si>
  <si>
    <t>MNRYRLTVEFDGRNFMGWQRQKHGATIQGSIEEAGASIAGQPTPVQAAGRTDAGVHGLAMTAHIDVARDFTPFRLMEALNARLKPRPIAILSCEQVDPEWHARFSCIGRRYLYRIINRRPPLTLEAGRAWHVIKPLDAETMDIAAKRLIGLHDFTTFRSVHCQSKSPVKTLDHLDVRRIGDQIEITAAARSFLHHQVRSMVGCLVLVGQGQWTADDMTTALEARNRAALGFNAPPDGLYFTQAIY</t>
  </si>
  <si>
    <t>Q5NLY6</t>
  </si>
  <si>
    <t>MASSLSHRLDEIIQQSLDNQRLVGCVLLVAHNGQLIYQKAAGWKDREKRQAMAVDSVFRLSSVTKPLVTAAALRLVEEGRISLDTPVTRWLPYFKPQFADAPETPVITLHHLLTHQSGLNYGFSLPEDSIYHHLGISDGLDFCPALTLEENMRRLAKAPLFYYPTEGWAYSLGMDVVGAMLEKLCQRPLPEIIADYVTHPLGLHSCRFWAEADDLVVPYYNTKSEPQRMGDKEIYGGIIFSPRRATEKQAYPSGGAGMVGNAKDLLHFFEILRTGKDKFLSQETIDRMFTNHIDPKISTDKAGFGFGYGGSLVVDPDKVGSGQSEGTMQWGGVYGHRWFIDRKRAITVVSLTNTSFEGMNGAFTEDFTKAIYENIAAE</t>
  </si>
  <si>
    <t>H2VFN5</t>
  </si>
  <si>
    <t>MKPVFIGIADTRLSDQEKKLFRQYEPAGYILFQRNITDRTQLKKLTADLRANSQQNIPILIDQEGGRVARMKPPVWPAFPAAARFDELYQKAPVSAIEAVRANSHALALLLQDVGINVDCMPLLDIRDPEGDNIIGDRSFGHNPEQVAALGRAVLDGLAKGSVCGIIKHIPGHGQAKVDSHKALPVVDSPIEILERDIRPFQHLRNAKMAMTAHIIYQAWDKESCASYSSKIIHDIIRKKIGFKGLLMSDDIGMNALDGDPVTRALRVFDAGCDVALHCSGKFDDMKAILENMDEIRPESFAALEKVTNEFSSASDFDLDRAENKALFDRCIAERDALFLEAAV</t>
  </si>
  <si>
    <t>Q5NP77</t>
  </si>
  <si>
    <t>MIYLDYQATTPMAPEAKAAMLPWLDGGANPHSPHRIGRKAAAAVAIAKDQIAALIPEREAGNLVFTSGATEALNMAIKGLWFSGKNTRRKIVTLATEHAATLDSLGYLARLGAEIVLLPVHSDGLVDLEKAAAAIDDKTALVTAMFVNNEIGVIQPIAELAKLACQVGAYFLLDAVQGYGRLALPEGCDMIALSGHKIHAPIGVGALWFKKDITLTPLLHGGHQQEGFRSGTLSPALSAAFGAAAALAQQQQAKDQSHVAALFALAKAEMPDWIINGSEDQRWLGNFNIHQEGIDSSRLISDARQVAFSAGSACSSGNGRPSHVLKALGLSQKAVRGSIRIGFGRYTTEEELLSGLGYIREAAEKQRRFLS</t>
  </si>
  <si>
    <t>Q9RME4</t>
  </si>
  <si>
    <t>MDALSPKKQPIALYPGTFDPVTLGHLDIIRRGARIFDHLIIAVAENPGKSPLFSSEERASMIRHEISRLENPTKSRIEVIIYNSLLMDCVESQGASVILRGLRAVADFEYEYQMAGMNQQINNKIETVFLMADSVLQPVASRLVKEIAFYNGNITPFVPPYVVQKLQEAVTRKKSFQD</t>
  </si>
  <si>
    <t>Q5NM55</t>
  </si>
  <si>
    <t>MSTAIDIVASVQAKAGHEAEVEKIIKTAVPPARAEEGNIKYDVHKDLQRKGHFVFIERWADNAAIGKHGGTPHFQQLVKDLQPISEGLDVTFLECISQ</t>
  </si>
  <si>
    <t>Q5NNB2</t>
  </si>
  <si>
    <t>MLFRHYFRQIHRICLLSVGLISLSAHAEDVSTPKTDSGNKAASPNPAIDPFDPSFFDHLPTLSQPSIEASKADGSSHLPLRTSESSSQGENSNGRGVKALDTETVSDPKNLLANSDASEEKTAQNIEETTSVTLDPALSEPLPDLSHFMPDMNEHVVLAKESDDLRYKVDVKGLSNIDTDQAFKNYSVLLSNKNKADSLSVIGARATNDQELINRILRSQGYYDGKAALSITPIEKGQYNVRYDVNAGSIYKLGQINLTGSEEEPLRIARVALNLHRGDPIIATHIEQAENNILITLPHYGYPFAKIGDRTILLDDETHTGDYTLPVNAGNVGSYGSIIVSNNKHIVLDAKHISHIARFKEGQRYDSQMVDDLRQALAATSLFSHVSVEPIATGRKREDGSEIVDLDVRQGRGKKHSIAVTGGYGTGEGFKAQGSWISRNYFPPEGSLTFSGILGTRQQQLSALFNRNNAGARDRVIQIGLTAGRERYDAYNGYSFSLGGSLSRQSTQLWQKRWTYSIGAELTQTNERSYDFSRSERLTRSYLIAALPGQLGYDRSNNLMNPTKGYRLNMRLSPETSIGSGLRGYVRMLFDASGYYPVADNVVLAGRFRVASIEGASVQELAPSRRIYAGGGGSVRGYGYQQLGPKDPYKDAVGGLSEEELAFEVRYRFGNFGLVPFIDAGQVYEDAIPTFHNLRFGTGLGARYYTAFGPFRIDLATPIARQPGESRISVYISIGQAF</t>
  </si>
  <si>
    <t>Q5NM98</t>
  </si>
  <si>
    <t>MPYTPFVPLRIFSGFTMLEGAIEPKDITQHAKKMGFPAAGICDRNGLYGVMTFSDSGKKDGVQPIIGSLLAVARPLRGGEASGQELKIDWLPLYAQDEDGYNNLCALVSHAHLGRPLELPPHVSMEFLEQHSQGLLALTGGKEGALARLLAEEQQSEAEAYLTLLQKIFPDRLYIELSRRSEEIEEAAEEGLIDLAYDRNIPLVATNPVCFLEADFHPAHDAMLCIADSAYVDSPDRRHSSPEAWMKSGEEMARLFEDIPEAIQNSLVIAQRCAVAAPVRKPILPSLAGDREGETLMLRKDAWAGLEARLAAMTTPVDRKAYEERLQYELNIIENMGFPGYFLIVADFIKWAKSNQIPVGPGRGSGAGSVVAWALTITNLDPLRLGLLFERFLNPERVSMPDFDIDFCETRRSEVISYVQHKYGLDHVAQIITFGRMKARAVLKDTGRVLQMSYGQVDRLAKLVPSQASDPWTLDRALNGVPEIASAYENEEDVHRLLDLAMKLEGLPRHSSTHAAGVVIGDRPLHQLVPLYRDPRSDFPVTQFDMKYVEKTGLVKFDFLGLKTLSVLNKAVQMLKARGVEVDLDHIPLDDEAVFELLKQGDTVGVFQLESEGMRRTLAAVKPTRFEDIIALVALYRPGPMDNIPSFGARKNGGEEIVYPHPLLEPVLKETYGIIVYQEQVMQAAQVLAGYSLGEADLLRRAMGKKIQSEMDAQRSRFVEGSKKHDITENQANQLFDLIDKFAGYGFNKSHAAAYALVAYQTAWLKAHYRAEFYAAAMCFDMALTDKLQVFVDDMRRSGLRYLPPDINRSQSDFTVEDGCVRYALGALKGVGEKAMDDICQEREKNGAFKSLDDFANRINPEHLNRRQLESLASAGAFDSLGVDRCAVKQSSEMIIGTAANIHRMRKSGQGGLFGMEEMAMPSIKLPEDKIWSLTERMNAEKEAFGFFFSSHPIDNYRSLLSSLRIRSRADINRLAPPSYPQDDENPQDYRKKRIATQMAAMIEDVRWRDSARGRRYMMVAASDASGQFFASCFDEKATKDLEQAAKEKACVLMDVELDWRPGDEAPRVSIRAIQLCENLAPSVRLKMTVATGEAEALPALSELVNRYRGGQGELYIRALLPDGASTYFLVGRHYILSAELKAKIKRLSGIQAVDLKSFVEEKQANSQKQPAYA</t>
  </si>
  <si>
    <t>Q5NL75</t>
  </si>
  <si>
    <t>MQIWAGLGNPGSSYALNRHNVGFMAVDMLASEKSFAPWKRAFQGQVSLGQIDQERILLLKPATFMNESGRAIGEAMRFYKLAPEDVTVFHDELDIAPMRVKVKKGGGAAGHNGLRSTIAHIGQSFRRVRLGIGHPGEKSRVHDYVLGNFAKSETDSLADMLNAINQAIPWLANDDDARFMSEIALRRQS</t>
  </si>
  <si>
    <t>Q5NMP2</t>
  </si>
  <si>
    <t>MIKRLFASRQIAFYLSKLFVVRCFAVLAALIFILQTLDMLGESARILAVKGNGQAELFHYVLLRTPQLIARFLPFAVLLGVLITLSTLNQNSEIISMKAAGISAHQILMPLIASCFLIGCVSFVFNDHLVTRATAKLDAWQAVDYGQPPPAATSGVNIWLRDGDHLIHVDNVQGYGDNVRLSGITVYNRSQKTLVSILSADTGQWTGHGWHLNKVKSFDVAADTVTEKPVLDINTDLPPERFTLADVKADEMEVVPLYRAIKALDAAGRPTDELKASLIHRFTGAFAAILMPILGSVAGFGLARSGRLFVRIVIGMSLGFAYFVADNFALAMGNLGTYPPLLASCSPFILFLLIGEAVLIRTEE</t>
  </si>
  <si>
    <t>Q5NMW4</t>
  </si>
  <si>
    <t>MTASIALVDDDRNILASVSMTLQSEGFSVRVYSDGKTALNALLESPPDLVVLDIKMPIMDGMEVLRRLREKSMVPVIFLTSKDDELDEALGLASGADDYIAKPFSLRLLIARIRALLRRTEARFQEKSEETPQNSHIIVRGRLVMDPDRHQVSWDGEDISLTVTEFLILEALAQRPGFVKSRDQLMDTAYQDDVYVDDRTIDSHIKRLRRKFRQVDNQFKSIETLYGIGYRFAEE</t>
  </si>
  <si>
    <t>Q5NMN4</t>
  </si>
  <si>
    <t>MTNNPTDKAAIIFSPEAAERVAEIAHQQKKPAILRLSVEGGGCSGFRYQYNLADKPEADDYQAPQGDSLLIIDPVSFDLLAGATVNFVKSINGAAFQIDNPNAVSGCGCGSSFSV</t>
  </si>
  <si>
    <t>Q5NNJ2</t>
  </si>
  <si>
    <t>MKLRLLGSGTSSGVPIIGNNWGTCDPNEPKNNRTRASLYLETDQTKILVDTSPDMRTQLLRADISILDAVLWTHDHADHCHGIDDLRPIFHRRGEPIPGFARPETLSGLKQRFSYVFDGYGDYRPTVEANVLPDNLTIGDVEISVTDQPHARITSAGFCFRHKNIRVGYATDFNNITDEMAKLYQGVDLWIVDTLRERPHPSHPHLAMILEWAEKLQVKRAVTCHMDNSMDYATLSQKLPHYMEVGYDGWTTEI</t>
  </si>
  <si>
    <t>Q5NQ93</t>
  </si>
  <si>
    <t>MRLTLLPSIVLFAAIGGLSSCHNGDTDNNSRNSEQSAQKSARHDPDFLEQHANDPHALENEFGDEAHAACADGANDYLREIELHDFSWDDDAKGVNGQRFDKLTTHSEAPYVLTLVSTRAKLANAFGGFSHITLYCSYDAKQQKVLGYSLTDPLLLKLESDLKNNTVPTKRPDYIPSTEPVDRSEKPTISFPQPQPKETASKDNDLDTQATNFLSEYYQIAEQSPEQAIPWMMAHYKPVVDFFGKSQSLNQIIAQKRTYLTRWPIRSYRLLTDTVTHQCNQTNMICQSMGTLEFDAQSPERKAASHGKASFVLSVDFSGNTPQITSENSQVISR</t>
  </si>
  <si>
    <t>Q5NP68</t>
  </si>
  <si>
    <t>MIATILGLTSLSIWIGLLFFHGGFWLCHERDDRPVPSLEIWPDVVAIVPARNEADVIDKAIDSLLRQDYPGNFKVILVDDNSEDRTAEIAKRIAGTYPEGKLTIVNGSALPKGWAGKLWALDQGIKAAGQVKWLWLTDADIAHQDDTLKMLVAHAEKDGLIFHSLMARLSCNNFAEWALIPAFVFFFQMLYPFRHINNPKHKTAGAAGGCMLADRASLEKAGGIGAIRHAIIDDCSLGGIMKKQGKIRLSLTNRSLSIRPYLGFQEIGHMISRSAYAQLRYSFWLLALTLFGMCLVYLVPPALALLTHGVSAWIGLAGWMMMALAFQPILHFYHRSPLWGLALPLIAAFYSCATFFSAVHVWQGRGGMWKGRAQARIGL</t>
  </si>
  <si>
    <t>Q5NP26</t>
  </si>
  <si>
    <t>MIKFEHVTKIYKNKKFENTVFRDLNFTLRRGQSIGICGANGAGKSTLTRLISGVEKPTFGKITRNMSTSWPIGYTSAFQSSLTGADNCRFIARVYGKKEDELLAYVEDFAQLGPFFRQPIKTYSAGMVARLAFGVSLAIHFDCYLVDEVTGAGDERFRHRCHEALIERRENGTLVMISHDFNTLREYCDSGAVMYQKQLHLFDTIDEAITFHQEKQSQS</t>
  </si>
  <si>
    <t>Q5NL67</t>
  </si>
  <si>
    <t>MRRLIPVSLLMFMAFSPANAVPAPKIAISNFDQLAHPLPMPYNERAHAEKAVAEARAKAKKANKLLLIDLGGNWCPDCRILGGMFDQPDLKRFMDKHYEIVTVDVGRFNKNLSIPAHYGLNDRLKGAPTLLIVDPKTDKLLNPGHVTALADARSMTPQAIADWLAQWVH</t>
  </si>
  <si>
    <t>Q5NLY1</t>
  </si>
  <si>
    <t>MAFEKIKKRASHLGATILCGLFFMTQGIAAHATLSMGFHAPPFEASGMMMGLPFHFSLDQALKNTPVILYFSAAGSDLGCREDSQILVKSAPKLRTQGAFLIAFSLSDQSPAVLKNCRVPLPIAIADRSVAKLYAINYPLSPAQNTTYVIAPDRRILLTYVSPDPASHMTKAMEAIQNWQKSNRR</t>
  </si>
  <si>
    <t>Q5NRM8</t>
  </si>
  <si>
    <t>MKPLSSINKRQFLSLSALTAFLPMATQVLGKNSGKEASKNLVYANLNENPFPPSPLVKQAIEAELDQIGRYSESAAAQKLVNQIASLENIDPDQIILGEVLGSLGLFLAGIKPDQGNIVYSVPGYTALVDAGKPAGLKGIGIALNKALQNDLPALEKAITAETKAVYLVNPHNPSGTVNHHTDFSEFLARASQKTLIIVDEAYLEYAHFAQTAASFTQKGANVAVFRTLDKIYGLAGMPIGYLLAPKALAASLREAGLGDPHDLGRLTVAAARAALSDQKRRLFIHDYTVKNRVRLTAALDKLKLTHTESESNFVFFKTPIPFSEAREKFYQSGIVVARPFPPLNDWIRLSLGRDEEVSRIITALNRIFGA</t>
  </si>
  <si>
    <t>Q5NQU7</t>
  </si>
  <si>
    <t>MARYFIDRPVFAWVIGLIIMLLGALAIVKMPIAQYPNVAPPQIEISVSYPGASAETINNTVVRPILQQMHGIDNLEYISASSFASGQMTIDLTFAQGTDADIAQVQVQNKLQLAQPRLPSDVVNQGITVNRSAKSFMMIMSFISTDGSMSYQDINDYVASNIADPLSRVSGVGDYTLFGFEYAMRVWLDPAKLYKYNLTVADVQSAISTQNIQLSSGELGGLPAVQGIRLDATIIGPTRLTSPEEFKNILVKALPDGAQIKLGDIAKVELGAQSYNFDVRYNNQPASGIAIKLAPGANQLQTEKLIRQRLADLEPFFPHGLKVEYPVDTKPFVTASIHEVIETLVEAIALVFLVMLIFLQNFRATLIPTIAVPVVLLGTFGVLSVLGFSINTLTMLAMVLAVGLLVDDAIVVVENVERLMRDEKLPPKEAAKRSMDEISGALIGIVLVLSAVFLPMAAFSGSTGVIYRQFSITIVVAMGLSVLVAMIMTPALCATMLKPIDHDQADKKPGIFGRLANGFNRAFDRLNNGYLGGVSWLLGRSVKGGIAFLIIVFAVGYLFTRLPTGFLPDEDQGEFIGQVTLPPGATQEQTSEAVRKVNDYLLSAEKDSVISVMTVSGFNFGGQGQNAGSFFVRLKPWDQRPKASQSASALAMRTMMHFWGDPSSMTFAFNMPAVRDLGNATGFDLELEDRGHIGHAKFLEARNMLLALASKDPRLSGVRPNGMEDAPQYHLTVDYGKAVMMGLTPNDVNVALQGSLGSIYVNQFMRDDRVKQVYLMGAPEARMLPSDFSKWYLRNNVGTMVPFSAFMTGTWQTGPQKVENYNGYNSFEIMGAPAPGHSSGEAIQAMTEIVHKLPAGVGHEWTGLSFEEQAAGSSTMSLYAISAIVVLFCLAALYESWAVPLSVILVLPLGVLGAVVATLMRGLSNDVYFQIGLLTTVGLTVKNAILIVEFAKAFFDNGVPLLQSVVQAGRERLRPILMTSIAFVLGVIPLSIATGASSAARIAIGTAVVGGMVTATLLTIFFVPLFFVVVLKLFRVKPNKLNAEEAA</t>
  </si>
  <si>
    <t>Q5NP27</t>
  </si>
  <si>
    <t>MQPDREIVLDLSRLLSRLFHATPTGVDRVEMAYARALLYQIPDQLSFAAVNIFGRYGRIPNDKALIFLDHIDNLWNGEISIPPKSIKKWQYISKIYGLMWPQSVPENNRSLRIFLQSSPHHLTNQKLMASILKKEKAKFICLLHDLIPISYPEYARPNGADLHIKRMNTVAQLADGVIANSYDTEKKFQDFLQKSEKNIPIVTAHLGVDIRHNSKLSKNIHPSLFETLNINEDRSVFIYISTIEPRKNHLLLLNIWRNLVTLYGDKTPYLVLVGRRGWENENIIDMLDRCPAMQKRVFEFSHLGDGQMQLWLKQSRALLMPSFAEGYGLPIAEAISLGVPVICSDIAAHREVGGIVPEYIDPIDGLGWQNAIIEYSRSNSERVEIQKKAMLKWQLPSWDAHITAVLQLADKL</t>
  </si>
  <si>
    <t>Q5NRI7</t>
  </si>
  <si>
    <t>MALILASSSKIRSALLTAAGVTFAIQTAEVDETAIKEKWQAEKRDNSQLALTLAEAKAQAVADHYPDDLVLGCDSTVMTEEGALLSKPVSRQDAADHLRLLAGKSHILTSAVAIIEKGKTVFRHHDSATLTMRDFSDSFLSHYLDQEWPEIGYCVGGYRLEGLGIQLFEAIQGDHFTIMGLPLLPLLAYLRKASIVEA</t>
  </si>
  <si>
    <t>Q5NQA2</t>
  </si>
  <si>
    <t>MFWKRGSLRPFLLGCALLFLGSGHSEKAVAAHFENHQSVEYIVEQGDTLSSIAQRYFDRISDMEAIAKRAGVSLSQPLHAGFHLNIPKAFLRREISTAVVSHISGPVSLFIHGKRGCLQQGQPVTEQMTIETGSSGFVTLLLPDGSHVSMPSMSQITITRLRKVALTGAVERSFKLEAGHVRVHATPLFRSDSYFHIATPSSLTAVRGTDFRVHYIENSKTHKKENIVEVLEGLVTTDNHKIVYAVPGGYGTNSIEKLDFPLNTPPSPSNRLTILRDAEPDIFLSKMPTASVYHAELSKDPDFSDLLSESWLDNTDVKLQGLSDGHYYLRLSAVDNHDLEGEEKVFPIDHKTGHLEASAYSFSEGAVFQWKIPDNEVVISRLQVVASKISETAIPIVDQLGGKTGLVKISSLPEGDYSWRIIAAWPAGGQIILPFRKLHISGNNPMKKNE</t>
  </si>
  <si>
    <t>Q5NQM9</t>
  </si>
  <si>
    <t>MRIKIGVSVASKIGFASHQNAVPLIHDLEITNPTSEDFQDLTLILKADLPFIEEVRWRIPLLKKEESYQLALQPVILDAGFLHDLNENLTTHLTFSLVKGDTILAETVLPVELLSYDQWGGYKTMSELLPAFVMPNDPVIDSVLKSASDVLEKAGRVASIEGYQSQSRERVWEITSAIWSALCGLHLSEAPMPDQYAENGQKIRTPERIISGQIANSLDAALLLAAVLEKSGLNALVVLLREAVLVGVWLQPIEFASLITDEAAALRRRVDLKDMLLLDSRLLLQRIPSALSVAEREALKKIAEERAADFVMAIDIHRARLQKIRPLNSLSGNGEAFSPSEWEAAEAFETAPVLPAFDVERPESDAIAKDRLTSWQRKLLELTPRNRLLNLPAKSKQVPLICSDPMKLEIGLSDGKKLKIVAMPDFSANGRDKELYASQNQSDLLQEMAEAAMAKGEIMSSLSANALEAALIDLYRKARSDIDEGGANTLFLAIGFLKWKRHPEETREYCAPLVLLPVTLERKNALSGLVLVRHEDEIRFNLTLLEMLRHDFSLTIPELNKALPEQGGLVDIAAIWNIIRHAIRDIKGFELIPEVSLSTFSFVKYLMWKDLTDRSDQLKESPLVHYLLDRTKENLPKNKHFPTAETLDKTVNPGELFTPLPADSSQLAAIVASAKGCDFVLDGPPGTGKSQTIANIIAHNLALGRRVLFVAEKKAALDVVQRRLNANGLGDFCLELHSSKATRSEVIKQLNRAWAASKDIPEADWKSEAEKLRQLRDNLNEVVHLLHQRQPNGLTLYQAIGVVVRDGGRAVPRLNFYHPLQHSEQDLAHFRDLAQRLGLAWQEVEDIPQDFDAVTVSEWSNGWQESIVAAAKKLKNAVLEVIAAKEAIIEASNLPIMADSRDGLEQLSHFIHLLGKAYGRNCYLAFSPEKNKIIEAAYQLISILKSYRKEASGLSVRYDRDILRRLRTHPRRLWQEWEKADQRFWFFSVFEKKKIIKHLAKAGRTKGRIDAAHDLPRLVMMGRFYEKLYHLRKTMPALKYFSGWKGISSNLTMIADECSFAEELEAAVTAQAANPAHLIELRQAVKNLVMEANALLDPASPLMIAARRLKSALQILDRAKDSFVSLADSDMPNDPKAWLELAETIISYENRLQAWANWQRIRYEAVSAGLKPLVDAIESHAIPSDQVASAFEAGYARWFASNLIDAEPRLRRFSSAMQMADIAAFRKVDDRVSELSVQYIRAQLAKNIAVDENNGLPAGYAILKRQLQLKHPMPIRQLISEMGDDFGRLAPCMLMSPLSVAQFLPPDHALFDLVIFDEASQIAPWDAIGAMARGKQVIVAGDPRQMPPTSFFNRSVQNDDLVADTERDMESILDECLSAGIPMHSLNFHYRSRHESLIAFSNHSYYDGSLITFPAPVRKETAVHWRRVNGVYSRGRNRVNAIEAQAMVDEAVARLTDPEFNRQGWSLGIITLNSDQQRLVEDLLDKARRDHPEIESHFSDLLPEPVTVRNLETVQGIERDLVIIGIGFGPTEPGSPTMLMSFGPLSAEGGWRRLNVALTRARQEMILFTSFGPEMIDLNRTTSRAVIDLKHFIEFADRGPQAFAEAVHGSLGGYDSPFEEAVAAELMHRGWQVASQIGVSRFRIDLGVVHPDRPGDYLAGVECDGATYHSAATARDRDKVREAILSELGWKLVRVWSTDWWVDKEGAAEHLHNALVAILEEDRRKNKMALPAS</t>
  </si>
  <si>
    <t>Q5NMF1</t>
  </si>
  <si>
    <t>MKWERLLSHKRLSAPDYQQNQDRPAFIQDADRITFSSAFRRLANKTQVHPLYENDHIHHRLIHSVETASVGRSLGIKIGHWLENQKEITEGERHTIAGIVQAACLAHDIGNPPFGHAGENAIGAWFAQKMAESSPLLKAISPEDREEFKSFDGNAQGFRLLTQLEMYRYEGGMRLSYGVLGAFVKYPVTANIQKQAFTDHPYCGLKKSGIFKSELALFKEVAEALELKSEKTNDRCWWRRDPLVFLVEAADDICYNILDLEDAYASGDLGKDEIIHLFKTIAPDLLPPKQPDYNNTEEIAHARAVCIGRAIDACVEAFKAHYDALMSGQFSTSLIEESSIKEGFKKIRNTAEDRLFTSRRKTELEVYGRNVIHRILNGILPILEDLMQKNWDSEKLEAYHRQLCRTVGIDIRGVGTPYEALHALTDCVSGMTDRYAVKIAKNLSGN</t>
  </si>
  <si>
    <t>Q5NNB3</t>
  </si>
  <si>
    <t>MTDQNYNPERQENSSDSIKEKNPNIVAQPENTEANPNKTSPFQNLKHILGWGCVFLTGIALFILALILFLDTSTGHRLIVRYINKYTTESGLKVKIQRIDGSIYQAFRLVDIKAYDQHGRFLDAPSLFVEWRPLDYRYGIITIKKLHAPRIEVLRNPELKPTKSNPDAPLLPDIHLDIDQIHLDRIDISKNLDGQNHRLHIHGRLALIKGQITVKAEAGADKGQDISGGDTLSLQFDAKPTANLLVVEAHLHAPVGGVVDGLTRLGKPLTMDTAGKGNWQDWRGYIQAQSGDKKLLDWQIHNKDGSVHLDGAVYPSELLPDQPPLQAFFKKGLQIDLTTHNHKNVVDIRGAITGEMFRLTALGGVDWKSSRFNNMSVDLAIPNSQKFLGDDLSFKNFTFSSVLSGLVRSPNIDWRLKAGQIGWQEKIAENIQSRGKMLVDGDHLSMPMGLSVGKISGLDPRLVNLLENLKIEGAINYGDHVLRVDHSNISSRYIHANTTIITDLVTKKWRAAVKGGIDPYKIDGIGRLSLTIDSHLQPEKNGGLGMVGEMMIKGRDWQKPALAKAFGGEAVLRTDMIANAMGNIRMPRFSLASPEFHLEGNGGYQPKGNINLFVRGKSKSYGAMTLDVGGIVSHPVIKATALGLTVNGNLAQTKSNLYHGQFELNGRGLDGIIRLTEEQATQAVNADIAIDKAHFVYGQPIDIESGRLRGKAVFSTDPAFQVEALLNNIRYNDFLLKQAAGRAFYQKEQGEGGLTLQGNLPAAGASPVPFNVAIHSSFSADVIRANAQGNVAHLNWHMAAPVEVRSGKNGYDISKIVIQLPKGHIDLSGHYGGQNSYAALQIADIDLSEANLLWPEINLSGQLSAVANADLTGNIPQISARLALNNFTRVSVTGLSQPVNLVVAATNDKNGLVSEAVIRQKQTMIGQIRLGVTPNYAPEKQHKVDWIEALRKGRLSGGIRYNADADILWSMSGVSGQSIRGPLAIAADISGEVEAPVLTGLIRGRSLRYENSSYDTLVSSIDVDGHFDQSKFFLDKMTGKAGKGTLTAKGYASFDAASDYDSALNITLDKATLARADEMKSTVSGNLDITSNRKDGGSIKGKLKLPETRYRFIMDNKETVHDLSGVKRKGQVEDTAAHQTKESSASASMLASAWKLDIRISAPDQLFVAGMGLESEWEADLRVRGTATAPNITGDMRVIRGTYTFAGRRFDIDHGEIQFTGGNPPNPALDITAEATVDDITATVKIGGFANKPEITFSSSPSLAQDEILSRLLFGSSVTSLSAVQAVQLAAALNTLRTGGKGFDPLDKLRSVIGIDRLRVVGANSSTGQGTSLAAGKYLFKNVYMEVITDTHGFTATQIRISLTRTLSLLSEASSFGSSNVSLRYSKDY</t>
  </si>
  <si>
    <t>Q5NLH8</t>
  </si>
  <si>
    <t>MKISVAYAKPERQWWLECEVKEGATIEDGINASGILKRCPEIDLEKQKVGIFGKVAKLDAPLEEGMRIEIYRPLLVDPKTVPKKKKKA</t>
  </si>
  <si>
    <t>Q5NM33</t>
  </si>
  <si>
    <t>MNRFKRLNSEIAVSPQLSVEDVKEAARQGFRYIINNRPDGESPNQPAGSVIEAAAKEEGLGYIAIPVRAGGLDEKAVVAMAETLKKADKPILAYCFSGTRSAFLWALASAATGESEADILFAEAANAGYDLSPIMALVDSLSESAQAK</t>
  </si>
  <si>
    <t>Q5NMZ1</t>
  </si>
  <si>
    <t>MSRHYAVKESFLTLQGEGIQAGRRAVFIRFAGCNLWNGREDDREQATCRFCDTDFVGIDGENGGRFTAEELAEQAIRLWKEAIESRYQSVRPFVVLTGGEPLLQVDEALLLALKNQAFEIAIETNGTQPVPSAIDWVCMSPKAGSQIILEKGNEIKLVWPQKGIDIEALEKLDFDHYLIQPMDDEYQKENIQKAIAFVMQRPLWRLSIQSHKLIGVK</t>
  </si>
  <si>
    <t>Q5NMA9</t>
  </si>
  <si>
    <t>MNLSRPFISRPIGTTLLTIGIALAGIIAYFKLPVAPLPQIDFPVIVVQASMAGASPDTMANSIAQPLERRLGVIADVTEMTSTSSVGSTQIALEFGLDRDINGAAREVQAAISAARADLPSTLQSNPSYLKVNPSMMPVMVLALTSDSKTPGQIYETVSNLVSQRLSQISGVGEVEIGGGSLPGVRIDVSPYALSRFGLSLEDVRATIESANANRPKGALESPDGHHFQIYTNQLGRDAKLYGDLVVAWRDGTTAIRLKDIASVTDGVADTRNLGLFNGHPAVIVLITQQPGANLINLVDSLRAELPHLEKMLPSDVHVTVANDRTSSIRSTLNEVRLTLIISLVLVIAVVGVFLRNLSAVVIPAVAASVSLLGTFAVMYFAGFSLNNLSMMAIIVATGFVIDDAIVVLENIARHLENGMGRMEAALLGAQEVGFTVLSISLSLVAVFIPLLFLGGIGGRLFREFAVSLSAAVLISMVISLTTTPMMCAWMLSPRKEDKKQGRIADFFEKSFAHVEKAYSYALNWALSMKPLMLVLFLLVLVLTVYLYAVVPKSFFPQQDSPILMAGVRADRSSSFQTMEKKLTKTVNILRQEKQVSTVIGFTGGKRSGSAFLMVELKPWGERKEKATTVINRLRPKLAQLTGISVFLSPMQDLRMGARSSDATYQYTLISDDSKALQDWVPKLTQALQTSNILTDVDNDLALNGIESMVNIDRDSASRLGISARNVDNALYDSFGQRQIATIYEDINQYPVVFEWAPKDQQGPQALQNLYIPANSSTNSASSTNTTAIAGTGTNAAGATSVANDSSALSVNSTGSGNSGDANSANPSLRDPSTGSALNTSASTMVPLPAIAKFSLHATDLSIQHDNGEAAATISFNLKSGHNLNEAQSEIKAKMAQLMVPANIRGNFAGTAKLGNDSGSQALLLLAALITIYIVLGILYENLIHPITVISTLPAAGVGAVLALMLIHMDFSVIALIGVFLLMGIVKKNAILVIDVALHLQREQGLSAEEAMRQSCILRFRPIIMTTLAAALGVVPLAIGFGEGSEFRQPLGVTIIGGLVVSQMLTLFTTPVIYIYFDRLSHWRPWRRKAKAENRLEKA</t>
  </si>
  <si>
    <t>Q5NMN3</t>
  </si>
  <si>
    <t>MIAKDSIKNRATNVAAQDEKGMKSENNRFWLKASLLAVMISSPALASKHHASTKSSSHSSSHAATLHQKKSAAFHTSSSHFSSSSKTASSKTGHFFLAQHQGSRYGSHYAMSRNASRYAVAHRSFYHGFQPISIDPSPQMVNASQEEPINRDNQYHKLFVSWAKADTAQTEKAAVVPSATPVNSRFLLTSPFGVRSDPFHRHAAMHAGVDLAAPYGTPVYASADGVVDRAGGASGYGNLVEIDHGHMIQTRYGHLSRIMVHEGQAIKRGDLIALMGSTGRSTGSHLHYEVRIQGEAVNPVPFLAVDSYHMAMLDNVSAGAQGGPEKDVKDVKVHHHK</t>
  </si>
  <si>
    <t>Q5NQ10</t>
  </si>
  <si>
    <t>MVFLPHNSIEPRANPAFSRVPILPNIYDLVAFTLLGGAIALVVHGTSDMSGSLALLEKQPISLGIGHLPEYALRTTLRMFAGILISLVFTFVVATFAAKNRRAGQIIVPAMDILQSVPVLGFLTFTVTFFLRLFPGQEIGAECASIFAIFTSQVWNMAFSFYQSLTSIPTDLDEVCRSFKLSAWQRFWRLEAPFAAPGLIWNTMMSMSGGWFFVVASEAITVGNTDIRLPGIGSYLALAIDEKNFSAIAAAVLAMVVIILLYNQLLFRPILAWAEKFKVEQSASKEKVNSWVYDIIRHTRLIKRLSAPFLWIGQQLMMIRFSSAENQVNPANSDTHSKIGDYVWGFCVLSAILWGGWVTFDYLRQALSWQDVWISFSCGLMTLLRVAVLILLASLLWVPVGIWIGLRPSLAQHIQPIAQFLAAFPANVLFPFVVIAIVVTGANPNIWLSPLMILGTQWYILFNVIAGAASFPTDLKEAVAVYQIRSWTWWRRVMLPGIFPYYITGALTATGGSWNASIVAEVASWGNTQLEAYGLGAYIANATTAGDVRRVVLGIVVMAFFVTFFNRILWRPLYAFAERRIRFN</t>
  </si>
  <si>
    <t>H2VFS0</t>
  </si>
  <si>
    <t>MTLAVVHFWRLFRWSRILSKHGVLKTVEKSTIVPLSLRLIIRLLRIGYRVPNPPDYTGAFVALGPAAIKFGQTLATRPDLIGEETAAQLACLQDSVPPLPFKDIRIVIENALGCPIEKSFRFFNEIPIGSASIAQVYQAETLDGVTVAVKVLRPGIKLAFRKATETYEWAATKIESLNDEFIRLRPKLVVKTFRQWTIRELDLRREAASASELAENMEAVPGFKVPVIDWNRTSQSMMVMQWIDGIKLSDHQKLQEAGYDLKSLATRLVRSFLRQAIADGFFHADLHHGNLFALKDGSLAVVDFGIMGRIDKKARRWLAEILYGLITGNYSRIAEIHFEAGYVPSHHDIAEFTTALRTIGEPIRGLSVRDISISHMLDGLFSITREFEMQTQPHLLLLQKTMVVVEGVATSLYPDINLWDTAEPFVREWLRSELGPEAKIAEEFYKTLQSIKRLPELIDRIDQYYPPLTIEEQLYPVANKNSIKSAATKHYLPVFILSAFIIGIVLGHYHFF</t>
  </si>
  <si>
    <t>H2VFS5</t>
  </si>
  <si>
    <t>MVDSDEISTPVQHYVIRQMGWLRASVLGANDGILSTSSLMIGVASAHGSSGNILLAGMSGLIAGALSMAAGEYVSVSSQHDMEQADVAREHAELKANPHAEKHELAEIYVERGLDRELALQVAEQLMAHNALEAHLRDELGLTDSLIARPVQAALASAISFSGGAIVPFLTALFSPPEIINITISLISILCLAVLGMVGAHLGGANVPKAALRVTFCGALAMIGTAAIGSFFGTQV</t>
  </si>
  <si>
    <t>Q5NMF2</t>
  </si>
  <si>
    <t>MKRFWADLHVHSRFARATSRNLDLEHLALGSAEKGIQLVATGDCTHPAWRQEMKERLYAEGNGLFRLKPEIERPLMATLPSGCQKEVRFIISGEISTIYKKGDKTRKVHHLVYHSSFDAADRFAEKLAKIGNIVSDGRPILGLDSRDLLEITLESGKDSWLAPAHIWTPWFSALGSKSGFDSIEECYGDLASHIFAAETGLSSDPEMNWRVSSLDRYRLISSSDAHSPAKLGREATLFSCEMGFQPLRHALETGEGYVGTVEFFPEEGKYHADGHRNCHIRLNPKETLALDGLCPVCGKPLTIGVAHRVEMLADREEAIPPATAGEVSSLIPLPEILGELLGVGSTSRKVAERYAESLRVLGSEMAILHHVPLEEMQAIHPLLEEAIRRLRAGKVIRQAGYDGEYGVIRLFEKEEMEKLTKGGLLFPVTEMVKPSRRPITKTSSPSDDNRAFQASPNLPNVDREDLARDIPNYPMLSTLDSDQKAAALITDKALMVLAGPGSGKTKMLTQRIAHLIQEKAIPAEKCLLLTFTRRATDELKARVKQLLPETESPPIIHSFHSLALDMLKKDSKAFGLAADFRIVDPQSLKKAFMEMSNLSSKRADEALERFSLLKRSGEVGDLEEEILRQSLENLKQDNHWLDFDDLLIKVVNGLENNASLREKWATAFSFLSVDEFQDIDIWQYRLVWLLTGRNTQLTVIGDPDQAIYHFRGADSECFTRLQQDFPETVCRRLNRNYRSMADIVAAANRVMPENKGQALRGQGDKILLYPASDEADEARFVAQKIEELMGGHDMLTAQNGKNTAKSKETAFGFRDFAVLYRHNFQAKAFEKAFNQAGIPFRKTAPIPITRHLAVKAFIEKIEQSPQETLQDRLIVLKNIATELAQENQGEEAVLSPADREQAYSWLKIIAEKSGQQSHTFFLEQIALANEADFHDQRGDRVSLMTMHASKGLEFPAVFVTGLEEENFNLHHQLDNPTEIAEEKRLFYVALTRARDYLFLSYAKKRFIYGEYQKQTPAVFLDLLKDMLVTETPKKRLFNDRKAQYSLF</t>
  </si>
  <si>
    <t>Q5NRD8</t>
  </si>
  <si>
    <t>MTPIHAQPPIRDDSFAALIAHAASFFYGEKTAVDFIYSVSRICEFKTYFRDFLTNAVQPDVSGIFLLYPKALEDKAFEREFSPFVDKGILIPATIPDGWILPKLSQKNDIFEAIMALFALKKKFRKRVKYFFSFELLFDESYRDKIFFALLLLAIEHIDRSRNVQFIEEIGDIFNKDLKNTLLILSENRSFAFDSLLLPVENEAVYPDLVDEAVFVPAGQSENNLLFSIKSRNINQILSSIAALILGDIPVKIR</t>
  </si>
  <si>
    <t>H2VFP2</t>
  </si>
  <si>
    <t>MAALRLLLVEDDDALAELLKWHFSKQNFEVVHTRDGDEALLLARENPPDIMLLDWMVEGTSGIEVCRQLRRYPETANLPIIMLTARGEEDDRIRGLETGADDYVTKPFSPRELVARVLAVLRRIRPALSKEQLNYNDIEMDLVSHRVKRAGTNVSIGPTEFRLLRHLMEYPRRVFSREKLLDYIWGQDSDIELRTVDVHIRRLRKALNRDGLPDLIRTVRSAGYALDTDEE</t>
  </si>
  <si>
    <t>Q5NLG8</t>
  </si>
  <si>
    <t>MSYKIVAENCTACGACEFECPNSAIKMKGDVFIIDPNSCTECDGQFDEPQCAAICPMPDTCIPA</t>
  </si>
  <si>
    <t>Q5NPS7</t>
  </si>
  <si>
    <t>MTIELAIYDMDRTITYRPTWTPFLIYVACRRQRWRLLFLPLVALAMLSYIMRLISRGRLKEISHALLLGIHVDPNDIMPLAESFAEKTIRDNIRPGAVAAIKADHQAGRRLVMATASYRLYAGLIARKLGFDDVIATNSSIRHDGHLIARIEGENNYGPAKLRMILAWMTSVDLKRTDCHIRFYSDHVSDAPVFRWVDLPFAINPCRRLEILAKREGWPCLDWKHS</t>
  </si>
  <si>
    <t>Q5NM25</t>
  </si>
  <si>
    <t>MLHTSKINQKKAELEQARTHLMASLDDVTNHLKPGSIARSLVKSGVQAGKNVVDRLNQEAQKRPLATVAAVSGIGFIFLWRSKTGGMLFRLVSSLFRTAPADKDKAEKAQE</t>
  </si>
  <si>
    <t>Q5NLA2</t>
  </si>
  <si>
    <t>MLHSCCAPCSGGIMERLFEAGIEYTVFFYNPNIHPEPEYLLRKEENIRFANKLGVPFVDGDYNSDYWFQRTKGLEHEPERGARCSLCFDIRLEETALYAHEHGFPLMSSSLGISRWKNFEQVIACGQKAAARYEGLRYWDFNWRKKGGTNRMIEVSKRENFYQQEYCGCAHSLRDANAHRNSQGRPSIKMRKYYGKE</t>
  </si>
  <si>
    <t>Q5NNK2</t>
  </si>
  <si>
    <t>MTKAKKATVASLMLLTLSGVSYDQSAGAAAVKTKRVVNTSDAALDSIVPATAHQGHLSFESMGIGQTIHLVGVIGEMGIPFGLRNDETVAKASLRLNVTYSPALLSDLSHLVVLVNNEVIRSVPLLRENANGLEIVLPVDPAIFLPGENRINLRFIGHYTRDCEDPVHSSLWMNISNKRSFLDLEMVKTPVQADLERLPAPFFDRFDTKRLNLPFVFRSAPNEDMLEAAGFVSSWIGSSRGFKGAAFTPVTDGIPAGNAIVFTTGRNPIAELGDDHITGPTIAIVKNPNDATGQLLVVMGRNGEELKQAAAVLATRSASLEGQRVVVDDVKIPSYKPYEAPKWIRTDRPVKLSELVHSPQDLIGNSIMPGPLEVNFKSAPDLFFWPYSGPRMKVNYRYPYGSWLDRKRSRLDISLNSQYVSTLPIGEKTWIDRLLGRDGAVGIRNHGSRTIPAYTIAPNNYLSFFYDLQLADKGRCQAVLPNNVRSSIDPDSSINLMHAHHLARLPDLGLFAGSGYPFTKLADLGETTVLMEDHPTAGAIQAYLGLMARFGSSTGAAVTRVAVQEGVNPDRLKGRDVLIIGGPALAENNLLENAPVRWNGQHMTLKERLLSSRFSSFLHMTSPDVPTYPDQDVAATISSPEFEGLMAWRSPFDQSHDAVALLALDQNKLPDFVQAFDKKQNDGQIKGDLALNTINGIRSFQVGSLYWRGSVPFWLWIGYWISNHPLVMIVLTLCVALLLAVPIGTLLRIQQKRRLKHASTTEVSENDESEE</t>
  </si>
  <si>
    <t>Q5NRE7</t>
  </si>
  <si>
    <t>MSFDEIQNIFFQECEEGLANMEACFSLCRDGVQDDETINTIFRAVHSIKGGAGAFGFEQLRSFAHHYETLLDKLRNGVLTLTPDLLSTLMAAFDMLSDHVAAASGERDMPDDSGIMDRLTAAMEEGGGEPPSSAAEAPAETPPEPEAPAEEDSVPDIDGDFDFDDLLTSLDAPAETEDKKEPEAATPVEEEKVEESDEEDNAPKSWLLWFKPDRHALDNGSDPLLLLRELDSLGAEIVATDYQELPTLEDINPEISYLGWWVRLPADVEEEDIRSVFEFVGDISEVVLIRKGDKNQKMPPLPEKAALKPVTDQSEKEALAKIEAPKGDKETTKAAEKPAAKTPPAAKPTAKVEAAKKPAAPAPAAAPTKAPPQPPRSAAPAMAQTIRVDLDKLDRLVNLVGELVITQAMLAQRLTDQGLSGSSELTDLDHLTRELQDSAMSIRAQPMKTVFSRVPRIIRELEGETGKKVRLDVIGEMTEVDKTVVERIGEPLTHLIRNAVDHGLETPEERVAAGKPQEGVVTLAAEHRSGRIIIRISDDGKGMNRARILEKAIEKGIVSPDQTLSDDDIDNLIFAPGFSTAAKVTNVSGRGVGMDVVRKNVQALGGRISINSRPGFGSTFTLSLPLTLAVLDGMIVQVGDQTFVIPLGHIVESLQPNEGEISGIGTTEKLLNVRGAYVPIQSIGRELSVENAELDPFKSVLIVVESDGGQAVLMVDQILDQRQVVVKSLEANYQAIAGLAGATILGDGRVALILDVDSLVARWRHDLHSSSIGMAA</t>
  </si>
  <si>
    <t>Q5NM11</t>
  </si>
  <si>
    <t>MSDEAHFSAEQPRAQAPARFPYPVCNPGRSQDSGSPSGSQPQETVRVAVLKRRADFLAANRGKRVAMPAFVLLVYHRHDDNPDMRVGYTVTKKTGNAVVRNRIKRRFRALVQSLLPVGGVEGADHILIGRRAAFHGNFDDLYRQLSKALARMRR</t>
  </si>
  <si>
    <t>Q5NRE8</t>
  </si>
  <si>
    <t>MTLTTDTKNALPSERREFEYTLKDFEKVRDLVYQNAGITLQSSKTNLVYSRLSKRLRACGMQRFKDYLTYLDENEEERTRAVTSLTTNHTSFFREKHHFDHLVNEVWPALKKKLESGGRVRIWSAGCSSGEEPYTLAMALAGTDRNLPRWLLKHDFRILASDLAPHVLATARAGRYPNSIAESIPASLRNLWMTADGDSMVVNPICQQLIAFRELNLLGTWPMRHQFDVIFCRNVMIYFDEPTKSTLFQNFSKKLVTGGYLYIGHSERLVGKASQDFVSKGQTIYQKRSM</t>
  </si>
  <si>
    <t>Q5NNP4</t>
  </si>
  <si>
    <t>MKPVAMHSPRKNLSSGYRLFGLLLLFVFLVFAKNASAFAQNFPELGDQYVVDDAQILTPADKTQLNSDLAMIEAKSGHQMVVVTLSDLQGYDIRDYGYRLGRYWKIGHAKINDGLIFLVYTNHNQDHGRKVSVEVGYGLEGQIPDALAFTLLHQKVTPIMKKDPRKGIKTAVQIFGDLLTDPNDELRNKSLAAEQTYQSKRATTPLPSDVKPLPPIHPLFWIILFCGGGLVIIAMVSEGQYRSQKKPQTLSSNHGVLPPRTRLQIFFATLWSVIKTIFSAIYAVLKFFLAVLSIFSILSMLFNRRGGGGGGSSSGGGFWGGGNDDSGGSDDSFGGGDGGSFGGGGASDDY</t>
  </si>
  <si>
    <t>Q5NPV6</t>
  </si>
  <si>
    <t>MHLNDFDASDPSPDIYSRNPSKKNVEALIKTHLQLVRKIAWHVHGRVSSAIEVEDLIQIGMVALIEAANAFENRGFAFATYASMRIRGAMIDYMRQHAATARSSIARQKTLNKAREELSATLGRRPEDAEIAEKLNMSPSEYREWADGAINIRQESLDDVYSDHSSIFTDDNADQASEMEREALQSALAEQIKTLPEREALVLQLYYVEELNLKEIGEVLDLGTARISQIKKSAVDHLRQKMTDWQH</t>
  </si>
  <si>
    <t>Q5NL63</t>
  </si>
  <si>
    <t>MINDLLFLAVTLIISFVIDHYSLPYGRRSGSGLILHSGVVTAAYSLFLFLTGNPLLSSIITLSLQSALTAISNTKYKMLGEPLIFSDFLVLVSVARHPRFYLTALSSLTCWLLATVTPILLLFFIIFNNRQFSAHLSGFLLFALDCLFLYFALKTPIFNQLAIEPSLEKDSKKLGMIAVLFLYWQRWRGSPDPTPLNFQEECEEELDLSRKPEIILVIQCESFMDPAHLVPEGTRAPLPALQEAQKWAWKNGKLHVNGFGAYTMRTEYGVLFGREEKDLGFRQFDPFMTAKKEITYALSARLQHYGYQSFFVHPHDMRFYNRDDIMPSAGFSRLIGLDYFSSPKAGQRYVDDVTLGKKIIEIIEGNQHPTFIYTVTMENHGPWDADGKATPEALLLSYIRHAENSDKMLGGLVSYFKKAKKRAVIAFFGDHRPSIPEISVPTPERYTPYVLLCFDEEGIITPPQGQEEDLTPAGLHRLIFEYSQKLPDRKS</t>
  </si>
  <si>
    <t>Q5NN89</t>
  </si>
  <si>
    <t>MSRPVLFFDSGVGGLSVLAAVKKALPEAPILYVADNGGFPYGTKSEEEIATRVPALLGRLVERYDPALLVIACNTASTIALPFIRSALQIPVVGTVPAIKPAALLSKSHVFGVLGTEATIRQPYVDHLSEEFASDCTVIRQGSANLVTLAEAKLRGEKSDLALYRAELDRLLQQPEGDRIDVVVLACTHFPLVKEELEAVSPRPLLFIDGSEGIARRARYLADQLARKCELKSLWPVKPNEKHPPKGQLLYTAPTEILMPFRENIKKRGLNEIVFL</t>
  </si>
  <si>
    <t>Q5NLS7</t>
  </si>
  <si>
    <t>MIIGIGTDLCNIDRITTILGKKESGRFIKRLFSCEEIEASSAFSMTKAAFFAKRFAAKEAFVKALGTGFRHSISFQDISISNDSLGAPKVNISGKAALLLEEKKPPRHTLSIHLSLSDDHPWALAFVVIEACPE</t>
  </si>
  <si>
    <t>Q5NM95</t>
  </si>
  <si>
    <t>MNGHCEDNSPPSIDNNNPLIAMVGNPNTGKSALFNALTGAHQKVGNYPGVTVERKYGHMALPDGRPVEVVDLPGTYSLDPGSADERVTRDVLFGQMPNEKIPDILLVVLDATNLGLHLRFALQLLSLKIPTVFALNMVDMAERDGLKIDINLLSEKLGAKVIPTVAVRRRGIEEVKQEVAHLVDQMAEQPSDKSEAAAVLAASGAPVLKDISSYQPEAQRLTKEVTKVVHKPKGWTQKIDDIVLHPILGPIILAGLMFFMFQAVFAWSQTPIGWIEDGFTAFEAYIRPLLPEGLIRSLIVDGVIAGVGSVLVFLPQILILFLFILLLEGSGYMVRAAFLMDRLMAKVGLTGRAFIPLLSSFACAIPGIMATRSIEDPKSRLTTILIAPLMTCSARLPVYSVLIGAFVPDKEIGLKIGLQGLVMFLLYVAGIVAAMLVALIFRYTLAKGKSGLFLIEMPRYQMPILRDIMLGLWQRAMIFLKRAGTIILTVSVALWAVLAFPRAPEGVPQSEYSIAGRVAAALDPIMKPAGFNHAMTMAVIPAMAAREVAVSALATVYSIDSSDEEKTQESLIETLRKAWPLSQALAFLAWFVFAPQCLSTIAVIRRETNGWKWPLFTLGYLFTLAYVASTIVFHVARMFRL</t>
  </si>
  <si>
    <t>Q5NN54</t>
  </si>
  <si>
    <t>MSSKCFVDGLNLANPQGTGIASYARSLLKAIRSIGHETGIIYGRNVSNSSNPALREILFFRDELVISPKKAILSDIKDIIRYKKSRKIQPYRIDLNIVDKLYAKNINNNIEYIYNYRNIFTISKKNYKTFHNFLNMVLDDAPQFMHWTHLVPIKLKNSINIYTIHDLVPFTHPNTVGGNHLLNWNIIADILKNGDHILTVSEASRRDIIRLFNAPESQVTNLYQAVDFEEALKNRPAHLVERDVNGLFGLEYGHYFLFYGAIEPKKNVKRLIEAYMAADCPGYPLVIISSRSWSAEEDHALLEQLKGRELPGKKKIIQLDYMSRSQLVSVVKGARALVFPSIAEGFGLPVAEAMCLGTAVISSTHPAIQEIAGDAALLVDPYDVDALSEAISAIAEDDNLVKTLQQRGPVQAEKFSMENYKKRLKDFYKKFGF</t>
  </si>
  <si>
    <t>P0DJA1</t>
  </si>
  <si>
    <t>MNSPLSYNNVIEVTDLQRAFKQGEHEIQILRGIDLIVRRGEILALLGPSGAGKSTFLQAIGLLENGFTGSINILGQEIGSLNDKERTAIRRDHLGFVYQFHHLLPDFSALENVMLPQLIQGKSPHQAKEHAHFLLNSLKLEERLKHYPSQLSGGEQQRVAVARALANRPALVLADEPTGNLDEATGDIVLHEFLRLVRRQGSAAIIATHNMAMARKMDRIVTLHDGRLIEEY</t>
  </si>
  <si>
    <t>Q5NP29</t>
  </si>
  <si>
    <t>MGFEKGVKMNNPEQAQTGDAPYGAEALSCLPPLAPIEMPIQSWSKVDAVKSKIRTSPSVIGNRRALLFGATLIISIAAAADLFIAESVQGISLSEFLIFILFSPLFTWLVFGFLGSLIGFTQLIRGKASSDYQMPPASVAPRGKTAILMPIYNEDVDMVYLRLKVMAQSLVETGYSQNFEFFILSDSKIVNELTEFAAYQKLKDEIKIPVWYRRREKNIARKPGNISDWIHHFGSGYDYMLVLDADSLMSGETIARMAASMDRDKGVALLQTVPMPVNGQTFFARWQQFSARLYGPLASAGLVWWSGSEASFWGHNAIIRVKAFAESCGLPKLSGKEPFGGNIMSHDVLEATLLRRNGWAVHTIMAEGSYEEYPPTLVDSAIRDRRWCQGNLQHVRLLDIKGLHWINRLQLLIGVTSYTTSTLWLFLLLATLMHHFGRGSANLSLPPSTWLLVLTIICLFGAKILAVIWALIDKRRAKTLGGLSGILASVVIEIPLSAFIAPILMVTQTLTFIDILRGRPSGWNTQRRDVDGISFSEAFHYYRPHVVVGLVFTLLAFIGGGALTWLLMVALGLVLAPVTAYVTSYSSMGKALASIGIFVTPEEHRQDGTLESQKESGIVHAAIKAASNMPPQAYSNAKKQSGAGSFPVENPV</t>
  </si>
  <si>
    <t>Q5NR03</t>
  </si>
  <si>
    <t>MTEYSEKPHLILIDGSGYIFRAYHRLPPLTNKAGLPAGAVYGFTTMLWKLVENIRKQDDAPTHFAVIFDSSRKSFRQDLYPAYKAHRPPPPEDLVPQFPLIREATRAFSVPSIEQEGLEADDIIACYSRVALERGFQVTVYSSDKDLMQLIQPRLNLFDPVNNCLIGSEQVVKKFGVVPEKLGDLLALMGDTADNIPGVPGVGPKTASRLINEYGNLSEILESAPEIKQPKLRQNLIEYKETAILSRELVALVDDKPLPEPLDNLVVKGVDMTPLRDFLSEQGFSSLLARAGGGQSAPVADGSKEMAASSSQSFDPDAYETVIDEKALDRWIADIYQKGQVAVDTETDNLDATQAQLVGVSLSTEAGKACYIPCGHGGHDLLDQKPDQMDLLLLVKKLKPVLEDPSILKIGQNIKYDMIVLSRYGISVQPFDDTMLLSYDLDAGRHGHGMDELSLLYFDHQPISFKSVCGTGKSAITFNHVPIPAATRYAAEDADITFRLWALLKPRLSSDGATRIYEEVDRPLPPVIARMEQAGITVDSVALHHLSSRFAHDISRLEEEIYVLAGCRFLISSPKQLGEVLFGTMGLAGGKKSKSGQYSTNVTELERLAAEGEAIASKILEWRQLSKLKSTYSDALIGKVNPETGRVHTSFSLVGAQTGRLSSTDPNLQNIPIRTEIGREIRNAFIAKKGHLLLSADYSQIELRLAAHVADEKALLQAFREKEDIHALTAKQLFGHVDRESRARAKTINFAILYGISAWGLAARLEIDRFSAQEMIDRYFERFPAIRHYIDRTLDFVRLHGYVETPFGRKTHLPAIKSRKVTERQAAERQAINAPIQGMSADIIKRAMVRMEPALAKAGLSSVKMLLQVHDELIFEVPEEDIEKAKPVIRQVMMEAALPIVQLSVDLEVEIGTGTSWGAAH</t>
  </si>
  <si>
    <t>Q5NM02</t>
  </si>
  <si>
    <t>MAKRKGRQKYPQEAERVTNPPNRQGKATSFAGRKSAPKYLSSEELALWQKVAVTVTPLEPERYQSLADLLNKNITPTAKAPPLSKLRKEIENRHRKIPPPPISPSPKKSSDTLDGSWDRKLSKGSVEPERSIDLHGYTMTSAYRVLESALSQAIRQGIRVLLIITGRPPRRNEHGIITRGLIRGAIGDWLNFSPYSSHIAAVRNAHPRHGGAGALYVILRRRRDETKY</t>
  </si>
  <si>
    <t>Q5NPQ0</t>
  </si>
  <si>
    <t>MKDKLPFILSGVAILIASGVFLLCRSGRASDIISKSIKSTSPVRIYAENAKNTYINNKFSRHFEHLDLDHDQKISRDEYLAGRKRAFERLDKNHDNMLSFDEYAASAVRHFDQADQDHDGFLNKEDLASIDRSRNHEDIK</t>
  </si>
  <si>
    <t>Q5NQQ5</t>
  </si>
  <si>
    <t>MIKTTKNNPVAPLLKKSAIIMMGLAAAITAGCTTHKSKPGVFANPNAKEMEATRQQPLVIPPEFTLAPPKPGAPRPQDTDSSTQALAAMFGQPAVKAAAERGLLEKASAKRAQPGIRSSVGDPQTETVNKGGLTSDLVASPAKQDDLAVVKAGGQEAPSVPPVTYKNMPQ</t>
  </si>
  <si>
    <t>Q5NMY0</t>
  </si>
  <si>
    <t>MAQKIKKKRVDQQLVEREMVDSLALAQALIMAGEVWNKDRRIEKAGQLLPIDAPLHLKGKGHPWVSRGGIKLAHGLKYFGWTVDNAIGLDVGSSTGGFTDVLLQSGADRVYAVDSGTNQMAWKLRQDDRVILYEQLSARLLTTDHIPEDVDIVVCDVSFISITKLLEIPLSFAKKGGRLLALVKPQFEARKEEVEKGGIVRDPEVRQRVCSEVKTWLEGLGWHVIGLEKSPITGHDGNVEFLLAAEKIG</t>
  </si>
  <si>
    <t>Q5NL83</t>
  </si>
  <si>
    <t>MQLPFRLGSRGSPLALIQARSVASALCAAHSWSEDAVVIVPIRTSGDKNRHQALADIGGKALWTKELDIALTTGQIDAAVHSMKDVETFRPSHISIAAMLPREDVHDRLIGIPSLEVLPYSGCVGTASPRRAAQIRRIRPDIEIKLLRGNIDTRLEKLANKQFDATLLAAAGLIRLGRNDVGYDVPLDQMLPAAGQGAIGIEALADSAAWEKVSIIDHYPTHLAVQSERQLLLRLNADCHSPIAVFAEILEKNIRLRACLYTENGKFSASIDKEISQPSDAFEVGSLLLNQSPPEVQALFLPRVLSER</t>
  </si>
  <si>
    <t>Q5NNR8</t>
  </si>
  <si>
    <t>MTGSDDFSFEINGDQLALQGVLTLAHLDSLSNTLQTLSDVKVIDLSNLHRMDTAGAWLVHKLAQDNNAEVKGTNSAVAHILDQISHYDRPLPPEPKAVSPLIYTLTGVGKNTVHVWYTIVGLVNFFGALLVSIWHTICHPSRLRLTAIICQMETVGVNALAIVGLMSILVGVVIAQQGAVQLRQFGAEIYSINLVGRLSFRELGVLMTAIMVAGRSGSAFAAQIGSMNLAEEIDAMRIIGVSPMESLVLPRFLASIIMMPLLGFYATIAAVIGGGLLCWTVLDIPPTTFFTRLREVIPYTDVAVGLVKAPIFGALIAIAGCFQGTQVKGNAEQLGYCTTKAVVHSIFLVIVLDAFFAVFFSEIGWV</t>
  </si>
  <si>
    <t>Q5NLX2</t>
  </si>
  <si>
    <t>MKIHIIARGRIGRSPEGELVERYMKRLSWPYRITELPDRASNAPLPPAPPHSITVAMDEKGKTWRSMEFAQKIGNWQDEGRSEIRFLIGAADGLREEERAAADMYFAFGAATWPHMLARAMLAEQLWRASAILSGHPYHREG</t>
  </si>
  <si>
    <t>Q5NRE5</t>
  </si>
  <si>
    <t>MLNWFSTQAPIKTKFQVIVLGHLVISLLMALAILGSFFILSSNPAAIFSAVAGILLSVVFSYTTGKAISEPYVQTVVRMEELAAGDLNSPILFRNNKDCVGRITRAMDVFRNNAINLQEVTKGQSVVTDTLTERMNGLAKGDLATRITVAFPPMYESLRQNYNSAMDSLARMAIAVAESSNSINTGAREISDASHDLAQRTEQHAASIEETSRTMDDVTKGINETASSAAHVNKLMTEINHDAEQGGVVIKNTTEAMGGIEKQANEIASIIGLIDGISFQTNLLALNAGVEAARAGDAGKGFSVVAAEVRALAQRSADAANNVKGLITTNAKQITEGVHLVMEAGDLLGRIISRISEITQSIRNISEAAHAQSERLQQINIAIGEMDSVTQQNAAMVEEATAAARSLAEESDNLSGQVALFHLDTAKSTGAKQLTHA</t>
  </si>
  <si>
    <t>Q5NM96</t>
  </si>
  <si>
    <t>MRLNEMPLKKATVITDIDWSALPPEIGRRLRDLGFHKGAEVELQHFAPISRDPIACRVDRILIAIRQQEASVISVKDPDAAPEPALSEKASSSRSTVGQA</t>
  </si>
  <si>
    <t>Q5NQA9</t>
  </si>
  <si>
    <t>MTDSSPSGSNPDEMTLDEIRQAIAPSLPEHVAFDGWSDQALALAAYQHKIPIERARLAFHDGRIQMIDAWFDSVDKALIEKVESLSLDDMRVRDKIQALIMARLEIMQPYREALRRALSILVMPSHVPHSSQLSWHAADLIWKLAGDKSTDFSYYTRRLSLDAIYMATLYVYLDDKDPELANTRQFLARRIGNFMKVHKIKSWFKRSEDSKFSFSRLLGRLRYPSK</t>
  </si>
  <si>
    <t>Q5NRK9</t>
  </si>
  <si>
    <t>MEKSDPTALTEAQPRGAVIKGNHPVDQSEAANRFIAAPRHEKSHDKRLWELRKRRDHAMHSIEEWEELRQLASDIKSHTLSRLDEYLLEFEKNATANGVHVHWALDAEEHNKIVLDILNSHKAKRFIKSKSMLTEECGLRDYLKKADIEVVETDLGERIQQLDNEDPSHVVVPAVHKLCEDVAQVFHKSYGSDEHNADAHYLAECQREATRPLILSADAGMTGCNYAVAETGSIVVCTNEGNADLSANVPPLHIASVGIEKVIPRLEDVPVFVRLLSRSALGSPITQYTSHFRAPRKGGEMHIILVDNGRSERLKNETFRHSLKCIRCGACMNTCPVFRRSGGLSYGATYAGPIGLIIDPTYNLHKYSRLPFSSTLNGSCANVCPVKINIHEQIASWRQFISENHELPFVKKAMMKSAGALLSSPKLYRKALPITNSILRHLPHFAIYNRLNSWTTGREMPEVKRETFYQWYQKNRGKKA</t>
  </si>
  <si>
    <t>D2N0W3</t>
  </si>
  <si>
    <t>MKRIIVIVLLVAVILLSGGILWDIKKNRPEWFDFLPQSENQTSSPKVGDEEPSNDDNEVKVREKADHTEAPPPEKGLLPMSQRVAILGVLNKKTGEWQDITLHTGEITHFPDLIIKLQACDETMPWEAEHLTGAFVQVESLKYNHRWQRIFSGWLYKEAPSLNVLESPDYDIWPKSCTMRAPLGHAKEKEASPGAVPSVSKAMPSVKGKSASAN</t>
  </si>
  <si>
    <t>Q5NPU4</t>
  </si>
  <si>
    <t>MTDVTPILPSAGSSSASSASPASSAQKADKANPFDDMLNSVQTVSVPDTKKIVTDKKTTVSNLIAATAPSNTDKGSSTASSIKRVETDTPSNSMTSSVSKQNFVSASSKGNTKKIVDAQPTLPEVSGKDDLDNGEAIPLASSSNDEIKDSLPSVKKLSQNSADLLAFVGVYVDQENVDSTSN</t>
  </si>
  <si>
    <t>D2YW17</t>
  </si>
  <si>
    <t>MASQRLAKKADLCQGLVVEIKAYLIRKDGSVDDINVEKLSSLLPYDSTDSFIWIRLQDKPAAVAEWLRHHTQIIEPTISALSAVETRPRFQIIDSGALINLRGLGITPKDDPDGLISIRLWVEHSVVISVCFDVLAANNSIIDAMNKGAIHDPGDLIALIAEKVSDTLDPVVAALGDRVDNCEARLSSDDAWEMRRIIASVRSQAISYRRFATPQRQALETMANSHLAWLADDDRIHLHGAADCFARMAEELEAIRERAALLHEQLTDLRSEQIDTRGLLLSIVALIFLPLTFLTGLLGMNVAGIPYANAPWAFNGVIAICVLIAVAITLYFVQKQWFRR</t>
  </si>
  <si>
    <t>Q5NL82</t>
  </si>
  <si>
    <t>MIVALPPLMVAEKPPMALVLGLESSCDETAVALVDNDGNIISSHLATQEILHRPYGGVVPEIAARAHVERLEPLVRKVLNESGKNLSEIDAIAATAGPGLIGGVMVGFVTGKALSLACKKPLIAINHLEGHALTPRLADKTLSFPYLLLLISGGHCQILLVKNVGEYRRLATTIDDAGGEAFDKTAKILGLGFPGGPAVEREALNGDPMAVPLPRPLIKSKEPHFSFAGLKTAVLRAYQSGIYKRHDIAASFQQAVIDCLVNRSEKALKKIEGENIQINAFVIAGGMAANQAIRPALTDLAEAHNLPLIAPPPSLCTDNGAMIAWAGVERFRLGMIDNLESPARARWPLDPHAEKARGAGVKA</t>
  </si>
  <si>
    <t>Q5NNI7</t>
  </si>
  <si>
    <t>MLEKSRLFTIPFHRSFADALVEGLIKRYDDPMTLAQGLILLPNNRSIRAITEAFVRQSSSGLLLPRMVPVGDPLLDDRLGAFLDPVDMIDPLPPAIPPLERHFRLTRLVKKVMQKQGRTIAVPEAHRLAEELALTLDQLMAAEIAPEQLTQLIDPLAEEELARHWQASLKLLECIITEWPEELKKTGQIESQERRNRLLDRLADRWQTQPPSEKPIIAAGAITGSPVSARLLRVISEMEDGLVVLPGLDNNMSDEEWQLLGPHERDPDTGIKQPSLESHPQFQLKLLLDRMGVDRKEVIEWDPPKNYHPDNREQAIRHVMAPARYTDRWRSLPEKERAFPNLSVIETAHPEEEAQVIALALREAVEEKGQTAALVTPDRALAIRVSALLKRFGIDADDSAGRPLSLTPPGLLLLDLVSLAADHFSAVSFLAIAKHPLVAFGEERDLWRDHIRSLDMILRGPLLRNGLAGITAKIKEAVDNQKADPELLAWWEKTKTPFQALDQQYQSVLPLTKIVKILRETANQIAGEKIWAEAAGHLAADLIAEIESLAADHNEDMRFSDFAHVLRQLMDKQAVRPMTGGHPRIFIWGLIEARLQHADLMIAASLNETVWPPIKEADPWLAPRIRSELGLPGLELRIGIAAHDFSSVLGAKKILLTRARRDARAPTMPSRFWLRLEAMAANLHHADNLPYWARQLDEPQGFRPVTRPAPNPPVLDRPKRIAVTRFDSLQSDPYSYYASNILGLRKLDPVDAEPTAAWRGSLIHSILENWVKEDNSRIGKLKPRALAFLESINAHIIQKTLWLPRLLQAIDWIEDEVQKNAAEGRTILDVEREGRSQINGIELFGFVDRIDRMGDGSLAIVDYKTGTPPSAAAVRHGDMLQLALLGLLIEHNGIKDIKGQVSAFEYWSMAQDLKKKTAGYSRSVLGSGKNALLPEDFLNMAEERFIRVTNDYLHNQTPFTARPHRGKKLYDDYVQLMRFDEWRSNPQSKSAQN</t>
  </si>
  <si>
    <t>Q5NN13</t>
  </si>
  <si>
    <t>MKIVKTLALMAGLSTFFALPAYADGLIDQVNGITFDNKGHPYRFNGLQIDREGKVVKLLSKNDKRPFSPDFYLNGQNKTLIPGFVEAHSHVMALGEQALELDLSDSHSLAEAQEKLKKFADEHPSARWILGSGWNEQIWHSPTMPQASDIDKIVNDRPVWLLRSDGDIGWANSLALEKAQIKPAQNADKSSPIGILTGDSITRMKQAIPPLQPVDRDAAFLKAQKIFLERGITTVTDMGSSVDDWNIMRRMGDMGRLRLRIKSYAQGLEPLLSIAGKYPTALLYNGHLSMSGVTFSIDGNIVSRHAWLKQAYADSNQQGSDNLNDAKLRNLMSRAAMDGFQVAVQASGDAANNQLLNAIDELSESYKGDRRWRMEDASLIDSEDFKRLSKYDLVVSMQPSSYFTDKSVIEQRIGANRLSEIEAWDTLIDHSVPVTFGAIAASPFETMADILDRQDSHPDQKDKKINRESLFAYYTIQPAYASFSEKQVGRLMAGYYADFIFVDRDPLTVDNNALRQTKILETWVGGRQAWSQNSNK</t>
  </si>
  <si>
    <t>Q5NQU5</t>
  </si>
  <si>
    <t>MTLFSASSALIKRSKKGWRYPVTLFLSTNILLAGCTMAPKYHRPAASVAPQWPKSAALPAADNTSMKPHPMAADLGWQDFFKDARLKALITIAIRENRDLRSAIQAIGEAQARYRVQRASLLPAIGGTGEVMYQQPSGKSGLSFAPGVGEDIPRFHYYSMGIGFSSYEIDIFGRIRSLSKEAAERALMQEETARGTLITLISQVANSYIAWLADRETLNLAEESYQAAKRNLDLTQALLDHGEASLLTVNQAETLFQQKADLREQAKRQMAWEENNLVLLIGQPLPDNLPPPLPFGEQNIIEDLSPGLPSDLLENRPDIRAAEHDLKAANADIGAARAAFFPRLSLTSSVGNSSLKPSQIFTTAANTWGFQPELTVPIFNWGQNRANLRISKAERDMKITAYQKAIQSAFRDVSNALVGRDTYRREEVALTQAAAKAENNWNLARLRQTQGSDSAITMLNYEQTYYQAEYQAIQNRVARYQNLVTLYSALGGGVKEKAVSLDKTDKAAHSAH</t>
  </si>
  <si>
    <t>Q5NQM8</t>
  </si>
  <si>
    <t>MKLTEKTFDLFQEDGSLLEKNIRFQEDGRVLGVQHFDRQYWSVVGTQIVLTNEHKTPSIIFACCLEHGDLFAFFGQSAKDGNNKARFILFETGAASVPAVAPAPDLTPALMILERKLDHMRDTMNLVSQRSSRSSSKIKVLFLIHNMALWDSLRDVYALMAARDNYEVIVATSPRYFPATQDYQAEDEVHQGLEQQSIPHIRFKDDFESALQVIKAIAPDVIFRQMPWEVNTPEPFQTQHLNFARLCYVPYYGLNILEKLTAEENEQDFSADQYFHRMCWRMYCENEPLYQRMKEKSLRGGDNIVVSGHPKLDRLWESRKNPEWPIKSEGEKKFRLIWAPHHTIGNGWLDFGIFPQTFGDMLQWAEDAQDIEFVLRPHPLLFNSLLFYKLFNEQQVEQFKKLWNRLPNTALSEGGDYGSLLAASDGMITEGVSFLAEYQIFHDKPLIFLDSQRHRGFNAVGEKIMRGTYNATTIQAAREIVDSYRQKGNDPLADIRKENFDMMMPWPGKAAERIVDDIQANIAL</t>
  </si>
  <si>
    <t>Q5NMV5</t>
  </si>
  <si>
    <t>MSVFMKMLSQLNHRLFHKIRFILPLLFSFFFLNQSLYAQDAAIDNSSQTSQAQPQGNQALSKSEAKKLLNILDNPKKREEFTQTLSLIAKGLPSDQASANSTASDSTDSDSSASNAASNSQDATAPKAAAVAAKPASKAAAPAATDSSTENSSEPAALIDKDVSDDLNIVSRYIVKYTTSFAAIFKDMGFVSRWFHYEMTHQAARTILFKAVLYGLLIFGIGLALEYTIVFFTRGLLRTIKERAQSYETAWSLKHAPQPENNDDSSDNLEIASDVGDAGSDNSEEKAAETKETRAEDHRRQNEVMAFIIRIPFAFYHLITKLLPVAIFLGFNYIVSALISPSRQAEALTLSLANAYALSRTAYIILESTFAPKSPPIRLLPASDSTAALVIKWANILVITPSIGMFLISMGDEFHIARRGIEALILASILVEHLFLAAFIWRIRHIVAQALRPPKKLQSRPFWRFISTIIGLWWIPAIFVDIALWVVWATRFHGGYRWMLRSCILTVAILVFSRLAAVLAYGAQENLFNFNDDMKSRYPRLQKRADFYYPYVRSIITFVITAVSLIALTQSWGIPTLRFLFKSSIGARLTSLAFSLFIAITVAVTLWEVINAMLNRQIDRYHESNQFSRATRLRTVFPIIRTVLLVFIIAIVAVTTLSQIGINVAPLLTGAGIMGAAIAFGSQSLVKDFITGFFMLVEDAIQVGDWVSTGGVSGTVEHLSIRTLRVRAVNGDLHIIPFSSVSSIANTGRDFNQIIIRQTLDLSEDPDRLVKIMQKTIDEMRKEDAYKDIIYSGYNDLGVDISDSNGSVLVGSIRTAAMMKWKVQREFYRRLGNRMAEANIKFYTGTSYYTTPPGSPLHWINDQPSPAPQSDTDMMRKLEAANTHSDDAVKTGQKKDGSSSGKSAGKEADTESHVAKNSRGKASGAESDQKDSGEEN</t>
  </si>
  <si>
    <t>Q9X3X1</t>
  </si>
  <si>
    <t>MPELPEVETTIRGLSEVLMGEKIIDVKVRRASLRRPIPSDIQERLIGSTIISLSRRAKYGIIVNDRDDALIFHLGMSGRWKINPENFEKHDHFVLQTKNNFIVSLYDPRRFGSLDLVKKNQLLEWSYFRNIGPEPLTGNFNPEYLQKKLFSSSAPIKKILLDQKVVAGIGNIYACEALHQAKIHPQRPSKNLNFDEITSLVFSIKNILQKAIAEGGSTLKDYARPNGELGYFSTKFKVYGKEGEQCECGHTIERYTLGGRSTFLCSSCQK</t>
  </si>
  <si>
    <t>Q5NM17</t>
  </si>
  <si>
    <t>MIRDEIKAGLITAMKARDSEKTAALRLIQAAVRYRDIEERTESDATDDDKLVTEVLLKMAKQRRESIDMYEKGGRPELAAKEQSELDVISSFLPKQMSEEEAKTAIAGLIKESGASSIKEMGKVMGLIKERYATQMDMSKAGPMVKALLAQS</t>
  </si>
  <si>
    <t>Q5NPD8</t>
  </si>
  <si>
    <t>MKLTFIKKTSLYSGFIATLILAACSPFKTPVPPSQVAVPSQFAQAAAGQASDISKWWLAWNDPALTKIIEDTLKANLDLRIARDHIQEAKSNFKMTKSSLSPTIGVTGNIAGGGTDSRNRYLNSFSNDSSDPTSVGHIAGVTASWDADLFGARHADAKAAKAEVLGQEAQLHQIQMAIAAEVASYYTGIQCLRKRLALIDQRLILLENLKSYTQARFNAGQATLSDIKGLDVQINILHSYRPDLESAIAASLRHIAILGGKTPENVEIAISSESVTPPAPAGELPSTVLNRRPDIAAAEANINAALNRLKSAKADLLPRFGLQFFGGDGRIRFSGLSGFSNSGGIMALTAYLPIFTAGRVHAHIALEDAKLDEAVAFYDKKLLSALTEVENAYQARSSQDKRITQLSQALATTEQNITVEQGLYQGGKHTLQNVLETKLDKVDKDDSLIQTIQQQQMATINLYYALGGGWS</t>
  </si>
  <si>
    <t>Q5NRF1</t>
  </si>
  <si>
    <t>MAQTIMTVDDSPSMRMLLRAALGKMGYTIIEAEDGIDAMEKLSNNRPDLLITDINMPRMDGFGLIESVRQDDSWRNMPILVLTTETSDEKKQRARIAGATGWIVKPFSPDKLAAAIRRVLH</t>
  </si>
  <si>
    <t>Q5NPB1</t>
  </si>
  <si>
    <t>MSTRIKSQKKKALSSVADILTTSHIRLMVLLILFCCGIAAVIAKLIWLIFITGWGVEERRHPPVAPLQARADIVDRNGRTLARTIDVWSIGIHPRTLQANHISDPDILAANLAALLPERTADEYRKILHSNRSFVFLRRHASPELVRALNMLGEPAIDFLHEPSRLYPEGNLCAHVIGWIGEDGHGQSGMEYSFDKELTDPKRQSEPLALSIDIRVQAAVEKSLAAAMQKYSAVGASAIVLDVDTGEVLAMASLPNFNPNDRSSSDPTAFDNKATLSVYELGSTFKPLTMATAIQDGVVTSLAKRYDATEPLAVGRFHIHDEHAQKRWLDVPETLVHSSNIVTARIADELGPERMQAMFRNLNFDHRPAIELAAKGRPIWPAFWARTTVMTTGYGHGIAVTPLHLTSAYAAIVNGGIWRPATLLKRNPDYRPDGSRQIISGQTSATMRRLLRLIVTDGTGRKANVEGFRVGGKTGTADKAEKGRYNHGARISTFAAVFPMDTPRYAIVAMLDNPQGTAETGGYATAGMVTAPMVGDIIQHIGPLLGVIPDPKRDLDLTDLRALLWKPPAKQ</t>
  </si>
  <si>
    <t>D2YW35</t>
  </si>
  <si>
    <t>MSGREQAFITALRQIAGDPAARNLSDDAAVLPRPSGDLVLSHDIIVENVHYFPSDPPETVAQKLVGVNLSDLAAKGAKPIGALMGYSLGPDYKWDQAFLKGLESVCHQYNLPLLGGDTVAVPRHTGHFSAMTVIGLAPSCGVPDRRAAKEGDELWVTSPIGDAGFGLNLLKQKKNINHSAQEKLVQAYRSPEPRLKEGIWLAPHVHAMADISDGLLIDAERIANASGLAVRIRLDRVPLSSEAISCFGDTKSTRLQAVTAGDDYQLIMACAANKRQELLKLSKEKQFDLYRVGQLTAGSGLSLFYGAEPIKQPDRLGYLHG</t>
  </si>
  <si>
    <t>Q5NLF9</t>
  </si>
  <si>
    <t>MSIVVENKKPESINPLKVSQPLGAALAFLGIDKAIPLFHGSQGCTSFALVLAVRHFKETIPLQTTAMNEVSTILGGHNHLEEAILNLTARVDPRFIGIASTALVETRGEDYVGALKEIRAKNPDLANRQITFVSTPDYNGALEDGWSNAVTAIIDDVVIPWSTAVTSFQQINVLPGVHQTAADIEALRDIIESFGLYPVILPDISSSLDGHIPENWMTTTMGGTRLEEVAHMARSAHTIAIGEHMRKPADLLESLTGIPTSLFPDITGLSASDRLIALLSRISGKSIPQRYRRQRSQLVDAMLDGHFYFGGKKVAIAADPDLLVSLSHFFHNMGAKIEVAVSSTSHSPHLKDIPTEKVIVGDLMDFEDGVRDHPVDMLVTHSHGRQASERLGIPLFRVGFPIFDRIGNAHSLTLGYQGTQNLIFRIANLFLEKTHHPKPADFADNSADILKEPLYA</t>
  </si>
  <si>
    <t>P57779</t>
  </si>
  <si>
    <t>MTESNNPLPISEKIGVLLVNLGTPDAPNAKALRRYLGQFLSDQRVIELPAVFWQIILRGIILPFRAPRSARAYQKIWTNEGSPLAAITKKQAQGLQKRMPNITVDYAMRYGTPSISSRLEKLIASGCRRILLAPLYPQYSAASTATVQDEAYRYLQKIRWQPNLRSLEPYYTHPAYIQTLKKNIEDQIKALDFKPDSLLLSYHGMPVKTRELGDPYYFQCQATSQALSSLLDIPVITSFQSRFGSQKWFTPATDMTLKELPSKNIRNLAVAMPGFSADCLETLEEIALQGKSTFLEAGGENFAALRCLNDSEESLAMLEILVNQGLSGWLKSGE</t>
  </si>
  <si>
    <t>Q5NL28</t>
  </si>
  <si>
    <t>MSGKNFIKIILPLGMALSLGLPSFEAAQAVPVVASLAYSQRLQQLPEMQRSAVLRGALNDSGYFCRRVASASPNKEGYDNLAMWSVRCQNDKTDFQDFAVFLGPDGSAQIRQCKDTQSLNLSACHFSDTPEKDKTQKSKH</t>
  </si>
  <si>
    <t>Q5NNM1</t>
  </si>
  <si>
    <t>MDFRRTKFYRDKAHGKILGVCSGLADYAGVDVTLVRVLTVIMTLVGGFPWIVVAYFVTAWLTEDKPRALQEMDSDETRFWQEVRTKPTVSLRNVKNRFRDINGRLAKVETYITSQDRRLAKEIDNLR</t>
  </si>
  <si>
    <t>Q5NPV9</t>
  </si>
  <si>
    <t>MSEQYLAELKNAIIALVQALDGRSVDDIEAACAEVSAAVKKVKEQDAWHTTDSLRESLQTAMKQAEAGRQRSLYSADMMQKLLSQMAIYGLTDAPLAYRRTGRFS</t>
  </si>
  <si>
    <t>Q5NRM9</t>
  </si>
  <si>
    <t>MKNFIKKGGFLFSFSWFFLQYPVEAATDTVSNTSNNDAIIVTGTRETHKKIRDSLSPIEVLNNRELLETGQTNVTSALAQLVPSITQPAVGQFVAAPTNFVSLRGLNPNQTLVLVNGKRRHNSSFLYIDGFADAATPTDLDLIAPELIDHIEVLKDGAAAQYGSDAIAGVVNIILKSDNHGGSARSQIGQTYAGDGLVGQAGFNKGFKIGHSGFFDVAFDFRHQNHTSRDGIDSRTQRHSLKVVGDPMATRYNLAINAGYDFGNGIEIYTTDSYSHRNSEVNQVYRTADRFPEVYPDGFMPIQKLSENDFSASLGLRGDNALGIHWDVNSTYGGNFIRNDLDKTANLGLYAATGSTPLSVHLNNYSTTQLNNTLDLSKELALPVIYSPLTLAAGFAHRYETYKTGAGDPASYLYGGTQARTGIIPAVAGSHSRNVYSGYLDLSAHLTKRWQVDLAGRYEYYSDFGSTLNGKASTRYDFTDQFALRATFSSGTRAPSLANEYFSTLSVGPDSASGTLGANSAAAKLLGAVPLKPEKATNITAGLVYSPLKNLHFTLDSYQIAIRNRIVSGPGISGEAALAALNAQGVTVASTLEAQNISAWFFTNGASTRTRGLDFTASYHSRFENFGIVDWDIALNINATTIRHVNQLANGMSALNAQTRAYLTSSTPKNRITFGGRWESFSKKWDVSLHEQRFGQTTDEMTWYQGPNAYSMTDFNRIHNHPRWITNLEIGYRPIEKLRVAIGANNLFNAHTTRIPAANGYYGSGKYDGAASQIGVNGGFYYLQTSYQF</t>
  </si>
  <si>
    <t>Q5NP14</t>
  </si>
  <si>
    <t>MTDIPDRKEAVISLWPEFAKAIVSGKKTVEFRRRIPLPALSARIWIYATRPVKSVIGFAYLEAIVQGDVNTLWSRYGREAFLSEQQYRDYFEGTEKATAFLLRDHQPIRAINLDQLKEIRANFQPPQSLTWLRKEETQKLVSLTSQVE</t>
  </si>
  <si>
    <t>Q5NPH3</t>
  </si>
  <si>
    <t>MILSLFALLAATDQMAPPAANSAPVEAASEIPSLSLPKSPVFLATGPRESTPKLTNFPKETTTSAPSGAAKNVKKNSRDRKKEKQDNETLKVIVPNASLKQRYDQCVNMIDRDPEQAAEIANTWRLSAGGVLANQCLGMAYVALGRYSAGVDSFEQAARESDLEHDGRSAIFWSQAGNAALANQDPGAARNAFDHALMSPVMPDKMRGNTLSDRARADVAVGDYAIARQDIDKALKLIPKDATAWLMSATLARHQGDLTRAKNDITEAEKFAPLDTHVSFEKGLIYALSGDKETAKSAWERTIRANPSAEIAEVARKALSEIDDMPANAATEPKSTAPKAP</t>
  </si>
  <si>
    <t>Q5NPY7</t>
  </si>
  <si>
    <t>MLQSPSSPYPRTITLIGMMGVGKSTIGRRLASQLNMPFSDSDLEIEEAAGQSITEIFARYGENYFRNGERRVISRLIAGEPKVLAVGGGAFMDEETRKLVLEKTLAIWVKADIDTLAERVTKQADRPLLIGHDVRTRLQELADIRDSFYAMAPLHVWTGAQPHEEIVDAIIMALPR</t>
  </si>
  <si>
    <t>Q5NNX5</t>
  </si>
  <si>
    <t>MKKTINSKWVIGLFSMVFPALSGVFVSQASAAPVGIVPYMANCSSCHQPKGQGSSNLAPKLSNRIGKIATFEDGRRYMLSVVFNGMAGRVVVDNMPFLGVMTPLGSLKDEDIAGALNYIMSLQNMPQIKPFTAAEVKAARALPKKSAPQMTIERQKLIAAHGPF</t>
  </si>
  <si>
    <t>Q5NNV2</t>
  </si>
  <si>
    <t>MIKSLPFWKIFCLALFIGGISLSTFAQAANSDIYHVRSGETLNGIAHRLGLKSDDLISRNHLKAPYRLREGQILMIPEGQSSYIVQSGDTGLSLAHRYQISWQRIISLNHLQPPYRLREGMKLILPTASLKSHSEDSRDNHLNVKQIVGGAQPASRHDNDKAGQPLHFGWPAHGSVIRHYGRTDNGHVNNGLDIAASIGSPIFATEDGHVAYTGTHISVLGGVILIQHAQGWTSVYGHLDKIKVKQGDFVRKGEVIASAGESGNTPRPQLHFEIRHGLKAVNPARLLPLRK</t>
  </si>
  <si>
    <t>Q5NQX7</t>
  </si>
  <si>
    <t>MIKKLARRDEISRLMRKVIFLVAGCFSVPFAASADEYVPKMPTIDSLPSLSDSLGCDDEPAYLRDEAARNAVVDEGWLTLHQAIHRALEGHPSITDAIAALGQQQSGIGVAHAGYYPQFKAGMSGGPWTSARGLGPYISASASQMVYDFGKVSHQVMQAKALAARQQAKVLGSIDEVSKNVAEAIVNVHRYQQLMIAAADLFQAVFAVKEMAELRAKAGISTRSDPIQAESRLDQARANMIEARAMLEQSRENLRSLMNENRPLPENICIAEPHGLPPFRPEAPVDASLNPDLLPAALEAKAEAKAAEAQLGIVKAGRFPTISIDGNYGRSLRGAIYPAAPDRRQDYGSVILNVSTQMFQGTGILSQLKAASHAVDAAHARQQTALLEAHNKLRSIHAAAMGSMARIGVLQSRLKTIIEARDLYRDQYRLGSRSLVDLLNSEQEIYQARTENINARHDLWVSEADQVAASGRARAVYGIDHTVVQGLEILP</t>
  </si>
  <si>
    <t>Q5NLU0</t>
  </si>
  <si>
    <t>MRAIGYQKPLPITETAALVDIDIPKPKPKGRDLLVEIKAVSVNPVDTKVRQKMPPKTGEEWKILGWDAAGVVVETGRDAELFKVGDEVFYAGAFDRSGSNAEFQLVDEQLVGQKPKSLNWAEAAALPLTTLTAWEVLFDRLNINMPVAGMKPVILIIGGGGGVSSIAIQLARQLSNATVIATASRPESREWVTEMGAHYVIDHSKPLPAQIEALHLDVPSFVFSTTHTAQHFAESAELMAPQGRFALIDEPGNIDIALFQAKSLSLHYEFMFTRSMFKTADLSEQHRILNRVSRLVDEGRIRTTLAKNGGVINAAHLKQAHQFIEDGHARGKIVLEGF</t>
  </si>
  <si>
    <t>Q5NR07</t>
  </si>
  <si>
    <t>MRDRYKIGCCLLFIIAAFAVITVKVWPSFSGRIDQSYHFQPFDTLYLAGIDDAEIILGDDYSVNLQVAPKAVKSLDIEFKNNSLNILYKKNWLNYLDFHKSPVKIRITLPVLKECVSSGAGFVSIEGEVRNPLTVILNGSGKINVSSAIRDNLTAILNGSGAISFSDIHADKVVSDIMGSGQITFAGDSRSATLRLMGSGKMDVSKFQSQTVNLSLMGSGDIEVKPDADMSRWKISKMGSGNIRQQKAIPLKG</t>
  </si>
  <si>
    <t>Q5NMI9</t>
  </si>
  <si>
    <t>MIAPVISCIGIVSALLASSAHTHPHPLKTPAISRVKKISPVKISGKKTVKPQKATVASKKKTLPEPANNNIPENTPAAATSSMVVDAHPALWMIHKNNTTIYLFGTIHMLDPRYSWFKNHVRDAFEQSSELVIETKAPPADQVQAIVSELATDKSGLPLEKRLPPALNRRVQAELAHFHIAKNSMDRFSPWFVAVTLTLLHYQKSGIKTMAGVEPVLIAQAQSEAKNIGELEDFKQQLSFLSNLSSADQISFLQSSLEEDEQSSFIIRLLIKAWAGGDEDRLANIVNQNLSQIPHLQTILLENRNRRWADWIENRLKTPGTVFMAVGAGHLGGAHSLRKILAERQIYAVRIAN</t>
  </si>
  <si>
    <t>Q5NRK8</t>
  </si>
  <si>
    <t>MRVALFVPCYVDEFHPEVGIATLELLEKLGVDVEYPPEQTCCGQPMTNSGCHEESAATEANFVRNFAGYDYIVSPSGSCTHHVRANMDAVEQSDAVKEVRSRSFELIEFLHDILKVEAFPWAEFPHKVALHNNCNALRGLNIASMSELRVPFFSKPKSLLEKVKGLTFAELERPDECCGFGGTFSVFEEGVSTAMGYDKVQDQYRSGAEYVTSSDSSCMMHQQGCAERLGLPLKYIHIAQILNGARE</t>
  </si>
  <si>
    <t>Q5NP90</t>
  </si>
  <si>
    <t>MHMNSSLFSDSLVILGAAGLIIPAFARFRISPVIGFILAGAVLGPKALGSLVTEYPWLKHITISDPDGIEPFADFGIVLMLFSIGIELSFKRLWAMRQAVFGLGTGKLLGCGFLIGAGLYALGENWAGAIGMGLALSVSSTALVLPLVGTTGPVGKNAFAILLFEDLALVPIIFALGAMAPYGQDNRWDGLIATIWQGGATVIAILVLGRFALPTLFAQAARTKSAEVFLSISLLVVILASVATSAMGLSPIVGALTAGLLIAETDYHVEVEMVILPFQRLALGVFLLTVGMSLDLRLIMANWQALALGVAGVVLVKTLVTSTLLRLSHVRLATAVESGLLMSAPSETTLVILATARQAQLIMPSTAAFWEIVTAIGLTITPLLAKIGHKVSLKLTLREHNLTLPSNEEPIEDIENHTIVAGIGRVGKVIADVLTSEKKPYLAIDSDIDLVINAKRDGYHATFGDISNPVFIQQLGNKINAVVLAINDPVSMVNVVHRLHTIYPDLTIIARASDSRHAAQLFRAGATDIVAETLESSLRLAEATLISLGVSTGHAVAAIHDKRASMRENVLKAAEEGNMQAIRHTPSIMPEA</t>
  </si>
  <si>
    <t>Q5NL02</t>
  </si>
  <si>
    <t>MDYTYLGRTGLKVSRLELGTMNFGYLTDESTSFEIMDEALEHGINFFDTADVYGGPQSPDMEQGFGLSEEIIGNWLSQGGRRDKIVLATKVYQPMGTGPNDRHLSAYHIRRACEDSLRRLKTDHIDLYQMRHVDRHTPWEEIWQAMEQLIREGKITYVGSSNFAGWDIATAQNVATSRHLLGLASEQSLYNLTQRSIELEVIPALRYYGIGLIPWSPVGMGLLSGVLQDLKKGTQKAPHIFQQVDKFYPQLEAYEDLCRELGRHPAEVALAWVLHNPVVTAAITGPRTVEQLHQNFKALSCTLSPEILQKLDEIWPGPKGEAPEAYAW</t>
  </si>
  <si>
    <t>P33990</t>
  </si>
  <si>
    <t>MTVSTSSAFHHSPLSDDVEPIIQKATRALLEKQHQDGHWVFELEADATIPAEYILLKHYLGEPQDLEIEAKIGRYLRRIQGEHGGWSLFYGGDLDLSATVKAYFALKMIGDSPDAPHMLRARNEILARGGAMRANVFTRIQLALFGAMSWEHVPQMPVELMLMPEWFPVHINKMAYWARTVLVPLLVLQALKPVARNRRGILVDELFVPDVLPTLQESGDPIWRRFFSALDKVLHKVEPYWPKNMRAKAIHSCVHFVTERLNGEDGLGAIYPAIANSVMMYDALGYPENHPERAIARRAVEKLMVLDGTEDQGDKEVYCQPCLSPIWDTALVAHAMLEVGGDEAEKSAISALSWLKPQQILDVKGDWAWRRPDLRPGGWAFQYRNDYYPDVDDTAVVTMAMDRAAKLSDLRDDFEESKARAMEWTIGMQSDNGGWGAFDANNSYTYLNNIPFADHGALLDPPTVDVSARCVSMMAQAGISITDPKMKAAVDYLLKEQEEDGSWFGRWGVNYIYGTWSALCALNVAALPHDHLAIQKAVAWLKTIQNEDGGWGENCDSYALDYSGYEPMDSTASQTAWALLGLMAVGEANSEAVTKGINWLAQNQDEEGLWKEDYYSGGGFPRVFYLRYHGYSKYFPLWALARYRNLKKANQPIVHYGM</t>
  </si>
  <si>
    <t>Q5NLH3</t>
  </si>
  <si>
    <t>MLIAIISLTVMGLALGLMLGLSSKLLRVEEDPIEGQLQALLPGSQCGQCGYVGCSQYAAALAHDGAPVTQCTPGGRSVAEALAKALGVSLDLSQAEDIGPKTALIHEDLCIGCTACIRDCSSDAIIGAARQVHTIIPDVCHGCSKCETACPTGAIEMVPVAVTLDNWHWDKPNLAIQDSLANPAFAAQALANRITDESDGGQGKAYKASLEKEAEEESLG</t>
  </si>
  <si>
    <t>Q5NPI9</t>
  </si>
  <si>
    <t>MAVFRVKRSTLRKLLCVTVLSVASPLVASPPLPTPMALSSLESGEWRISVLPKGMTDVCLGNPHQLMHSAIPSGQCDALVVDNKPDMATMEYRCGEAGWARTTIHVDNGHSARIDSQGVAGRMPFAFKADVRRIGNCPS</t>
  </si>
  <si>
    <t>Q5NLJ6</t>
  </si>
  <si>
    <t>MKQATKATPKKRKTLGQLRMLWQFASRYPIWIFGALLALLLSSTATIAIPAAFKMVIDRGFGGDSGAHDINLYFCYMLGIILLLALATAARFYCVSWLGERVIADIRMAISRHLMQMPPAFFEENRPSEIASRLTTDTTLIDQIVSSTASVALRNLITGLGGTAYLFMLAPHLTAMLLGGIPIVVFPIIFIGRRLQRLSRKSQDRIADLSSLITETLGAMKIVQAFGQEDRESDRFGQAVQLTFETAKKRITLRAFMTALVILLIFTAIILIMWRGALDVAAGLVSGGTIAAFVLTGGVVAGAFGALSEVYGDLLRGAGAASRLNDLLAEKPAILSPAHPKALPHSTEGCLTFQDVSFRYPSRPDTEALSHFSLELKAGERLAVVGSSGAGKTTLFQLIQRFYDPTSGVISMEGVDLKEADLSDIRSHIAVVPQETVIFAASARDNLRYGRWDASDEELWQAARAAHAEEFLKALPEGLDSFLGEGGARLSGGQRQRIAIARAILRDAPLLLLDEATSALDAESEQAVQQALEKLMKGRSSIIIAHRLATVRHADRIIVMDKGKIVEEGSHDQLIQKNGLYARLAQLQFSDQKIA</t>
  </si>
  <si>
    <t>Q5NL90</t>
  </si>
  <si>
    <t>MALLRIVPDNTNIRFVRLRGIAFLLTFILTLASVALLGVKGLNLGVDFVGGLMIEAHFEKPVELDTLRRDINRLNIGEASLQQIGTNNNVSIRLPLPPGDESASQKVVKIVQTSLSQQFPNVHFERVDTVSGKVSGELMRSGIIAVLLAIAGIVIFTWLRFEWQFAVSTFVSVAHDVLVILGFFALTRMEFDLNIVAAILTIAGYSINDKIVIDDRIRENLRKFRKMDLGSLIDLSVNETLPRTVMTSFSMILVLGILLIFGGDAVRSFTAAMLLGVIVGTYSSIYVSSSLLIFLNLRPKTAKSE</t>
  </si>
  <si>
    <t>Q5NLP3</t>
  </si>
  <si>
    <t>MPKRGQDNIDIMGEMIAGGHAPSLPAGMRLYAIGDIHGRKDRFDILLRQIIEDNSLRGLAGREGTHIVLLGDYIDRGMDSKGMIDFFLHPEPSGFHWHFVGGNHETAMIEIFSAAPRKVLPEKLADWLSRYGGRETMISYGIPADEIDNAAVQLKSKHVTLEFADKLLMSWRAKIPPAHFEFLFALPDSLQFGDYFFAHAGIKPGIAVEKQKSDDLRRIRGEFLKDERDHGVVVVHGHSMRSEPEIRPNRIGIDTGAYTSSGRLTAVGLEGRSRWLLASGQAGVIGADSLKEGRLPFILKAF</t>
  </si>
  <si>
    <t>Q5NMW1</t>
  </si>
  <si>
    <t>MSRNDLSSAPSSSAAPPARILLVTGLSGAGKSTALRTFEDMGWETVDNLPLSLLERLILTPPSSVAAYKGRPLALGIDSRTRGFTVDAFLKGVEQLRQHHSQPIDILFLDCSDSELMRRFDTTRRRHPLALDRPMEDGISEERAFLAPVREIADFLIDTTTTSSHSLQSELRQQFAPENSVAPNVSILSFGFSRGIPRNCDLLFDMRFLQNPYWEEALRPLTGLDPEIADYIEQDPSFLPAVTKIKDLLLFLLPRYIDTGKSYIVIAFACTGGRHRSVYVAEWIAARLRQAHFSLTITHRDLKLPLLESQSNRIRAGKAYQGG</t>
  </si>
  <si>
    <t>Q5NRK4</t>
  </si>
  <si>
    <t>MKKILSFTTVLFPFILSAAQAQPAAQAKSQSITVRLQSDYTPALQKAADQGNADAEAKVGFGYFRGKTLPHDYAKGIFWLQKAADQGHSDAETLLGNAYQQGVGLPKNQEKAIFWYQKAADQGNLDAQTLLGAAYHMGQGVPKNDQKAIFWLQKAADQAFPQAQNFLGEVYETGDPAVRNIEKAISWYQRAAEGNSVTAQAHLGMAYHEGTKLPKNYEKSTFWFKKAALQGDDQGQFFYGLACLKGEGVAKNPREAVSWFQKAADQGNLQATTRLGLAYASGEGVPASKEKAVFWLRKAAGQGEPNAQRILSMMR</t>
  </si>
  <si>
    <t>Q5NLI0</t>
  </si>
  <si>
    <t>MDIAQQRQHILSGAYYNDLTPELIKAREEAVRLSNLYNDSFGEAPAKRESYLRQLLKKIGKNAYFEPRFRCEFGFNISIGDNFYANFDCIILDGGEVTIGDNVLFGPRVGIYTSNHAINPDERKAGACYAKAVTIGHSVWVGGGVNINQGVTIGDNSIIGSGSVVTKDIPANVIAAGVPCRVIRPITDADRVGFNAS</t>
  </si>
  <si>
    <t>Q5NN38</t>
  </si>
  <si>
    <t>MKRLWLLSWPLLLAAAPADNDYLAAGQWQSSIQIEGASLDGKELPVKERPTLQPPRCVKNTENKPMTFFAYSEDPECQTLSLNAGKGQVTMSGVCQKNGKNLTTIEAKGDYHLRDYSMAYIMRSEENGHKLEVRGHMSGHSIGLCPAKDSNADDITLGNKNH</t>
  </si>
  <si>
    <t>Q5NNX3</t>
  </si>
  <si>
    <t>MEIMNISKQYKGIDRREAILEEAKRFFLEKGYAETSMSAIAAKVGGSKGTLWSHFPSKEALFRAVIERLAGEFHKVYTDLLNPQAEIEIALNQYGCHFCRNIIEPDKRALFRLAIVECWRFPEVGKIFYEAGPQTAMRKLASYFASAMEKKQIRQEDPEYAASFFLHSLCARSKASRLYNIPQGNLANKEEIEADVSQIVSLFLKAYAP</t>
  </si>
  <si>
    <t>O66116</t>
  </si>
  <si>
    <t>MFSFSINTGSKKTLYSDLLTTLKELLSEEGDPIANMANTAALIWTYMPDLNWVGFYRAIRSYLILGPFQGKVACVKIPYGRGVCGTAAATGRIQCVRDVHTYPNHISCDPSAASELVIPIRGRQNQILAVIDLESPTMGRFDAEDVEGCSRLMEVLGRFLG</t>
  </si>
  <si>
    <t>Q5NNW4</t>
  </si>
  <si>
    <t>MITILHVLLTIIGSLALLMALAGVGYTILAAIVVLWWQQKEVIKRKAWPSVSLVKPLHGDEPALTENLLTFLKQDYPAEYEMLCGIQNPDDPAGETVREIASTSNQTAVRLIVDSKSHGTNAKISNLINITAHIGHDILIISDSDMSVPEGYIRQVVHALEKKDVGAVTCLYHGRGDNGYWSRLSAANIDYNFLPSVMVGVALRKANPCMGSTIAIKRETLEAIGGFNSLANILADDYVLGAKVRALGLRVEVIPVILTHSCTETSFSSLVRHELRWSATIRDINPVGFFGSAVTYPVPLAFIGLMLTNGWVSWPVFCLALASRWLLGWRINRVTGVSRMDALLQLPFRDLLSFGIFLSTFFISSVDWQGMELTLHSDGRISRK</t>
  </si>
  <si>
    <t>Q5NQZ9</t>
  </si>
  <si>
    <t>MNSPKKPANGAMALVEMKEFATFPAATQRYIRRSLDIGLKRHDVLERWSRDVIEAASIRAQTQVYHHLDTVRHHLPDDNGLESLQHFMTPLIIMSAFDLGQDRLNSFSAYRFLYERLIGAAVRPWLPSAFCASAALPHLHPEKRRALLQSISEAAVTAPGWSNRPPCFIPEWVEKVQQHLPN</t>
  </si>
  <si>
    <t>Q5NNL5</t>
  </si>
  <si>
    <t>MSSPDIITLGCRLNIAESEAIKQALTDKEGSQDLIVVNSCAVTSRAVAQTRQAIRKASRERPNARIVVTGCAAQIDPKIFADMPEVSRVIGNVEKHQAESFAFSGNDEEARIQVTDINSLKETTPHLIAAFSEHSRAFLEIQNGCNHHCSFCIIPQGRGRNRSASFDDILDCARKLINNGHQELVLTGVDLTSYGQDLTSPSNLGELVAFLLKKLKNLKRLRLSSLDPDGIDPLLMALITEDERIMPHIHLSLQAGDNTILKRMRRRHSREQAIELVASLKKRRPEIAIGADIIAGFPTEDEEMAANSLRMIDECDIVFGHIFPYSPRQGTPAAKMPQVHTPLIKERAQKLREAANRRQAEWLKTLVGSRQSVLLEGEGGRGHTPQFAPIRLSEAVEASGIVDIMVTGTDKDGLIGKKL</t>
  </si>
  <si>
    <t>Q5NL64</t>
  </si>
  <si>
    <t>MYEYRKTIAESDNAPLIAAPATRVPLPKRNLLLLQGLMGPLFRRLGQALTKHGYTVYKINFNGGDRFFWRLPNGIDFCGNEDDWPAFFEETVKKRNITDVVLFGDCRALHRAAIHVCRKLHIPVHVFEEGYIRPDWVTLELGGVNGHSSLPKDPEWYKAEAAKLPPIAEHRPVPSSFVRRAYEGVAYSLATAALKWHYPHWKDYRPWPPLVEGVGWLRRLCRRKKAQARTDMLLERLEREQTPYVLFPLQLDGDSQVRLHSPFNGMLDAIELVLGSFAFHAPKHLRLVIKEHPLDNGVRDWCAEIRVIADRLGITDRIDYMELGDIALVTQKAQALVTINSTCGTLALNCNVPVITLGQAVYDMEGVTYQGSLDDFWSNPGKPDQEIFGAFRRVLIERCLVAGGFFSEEALEKVMEGVLTRLQSACPIEPSLVHDLSASLQRRPSSKLVTAVASHKRNIAFKRS</t>
  </si>
  <si>
    <t>Q5NMW6</t>
  </si>
  <si>
    <t>MIPQARVEAAIELLDQIIQAVRDEGSAADRLISQYFKTRRYAGSKDRAAIRSLVYRAIREIGDCPINGRAAMIQLAQNDAELALLFDGSMRAPAPISDKEFAEAAKISQKNTSLLPAWLAEKMAASDIDTAEQNALLGRAPLDIRFNPHLTDIDTVLAAFPEGQVISGLPYAVRLPEGTKVDQSPLWKSGAIEIQDAGSQWASSICQAQSGMKVIDLCAGAGGKSLALASDMLANNNAAKLDLIACDTDRNRLSRLQPRAERAKLPPIEQRLLNPKQENKALGDLAHQADLVLIDAPCSGSGTWRRNPEARWRLNPTRLQRVIDTQSHLLDVASQLVRPNGYLVYVVCSVLDDEGANQITAFLNRHPDWTVENPDIQAGCLRGDGRRFTVLQDKSDGFFVSRLRYIGR</t>
  </si>
  <si>
    <t>Q5NL19</t>
  </si>
  <si>
    <t>MMRRRDVLALGTAGTAVLFPSVLCQALWGKRAVPAERAVSIEEIALEYEQATGGHVGIYAQNIATGKSLAWRANERFLMCSSFKVSLVASVLLRCDRGQDSLDRIISYKPEDIGDLYAPFAKAHLDKGEMSVAELCQGAIEQSDNFCANKLLERSGGVLALTAFWRQLGDNQSQLDNIEPFLNETPYGGIENTTTPIAMAHNLQKMLLGSLLSPSSRDRLTGWMVRCQTGSQRLRAGLPKNWVIADKTGTNGHDAASDIAILWPQPDKAIILSVYVWGGTPTKDQLLSLFSKIAHYSAADILQSES</t>
  </si>
  <si>
    <t>Q5NQ30</t>
  </si>
  <si>
    <t>MTLTPSPTDALHGWIILDKQEGLGSTQAVSAVKRAIRIAGLPKVKVGHGGTLDPLASGVLPVALGEATKLAGYALNSDKVYAFTLAFGAETDSLDREGSITAQSDKRPTREEVESVLSCFRGEIHQIPPVYSALKINGKRACDRVRAGETVTVKGRDITIHELTLDDFSPDQATFIAKVSKGTYIRSLARDIAHKLNCYGHVSYLRRLKSGPFTSEQAISLDKLMEMAQAGKLYQMLLPLTAGLDDIPALAVSSDQAKALRQGQKLIGINAESGLNMAMESQIPVALIEVTGQEARVLRGFNF</t>
  </si>
  <si>
    <t>Q5NLB9</t>
  </si>
  <si>
    <t>MLLAIDAGNTNIVFALVDGREIRARWRIATEGRRTADEYAVWLVQLMAIGGFTREEIDSVVICTVVPRTLHNLEVLSAKYFGVKALIAGTPPLDWGIDIDVISPETVGADRLVNALAAHHLHSGHKIAIDFGTATTFDWVDEKGAYRGGIIAPGINLSLDALVGKAARLPRIAIEIPKTDSVIGRSTEESMHSGIYWGYIAMIEGLTERMKQEIGQPVTVIATGGLASLFAVHTSVFDVIEPDLTIRGMALLYEQKAPTKFTAHSGGFAADFSPL</t>
  </si>
  <si>
    <t>Q5NQI1</t>
  </si>
  <si>
    <t>MSTLTISEMTDAGSVTEDDLIEISRPVANGYATYKAKIGYIKNLTTNYDSVIAALGHEPVSVDLSNFNAATFQQKVAISYGQITKGLGYEPMNVDFSNFNGSTFQQKVTLSYGQITGGLGYEPANKDLSNIDGMGLVSKINAVRGAAPVLTTGGELTGNLNPASDGVITLGQPNRKWAEIYASNGAINTSDARQKMDIASVPDEVLDVWGNLSWRQFKFRKAVETKGFDKARWHFGLIAQEVEDAYKNAGLDAESLGMICHDHWEAHTRREKTGNMGKNGKPVYRDVLVPAGEAYGLRYSECQAIEAAWQRREIIRQQAEIDALKAQLTQAQA</t>
  </si>
  <si>
    <t>D2YW19</t>
  </si>
  <si>
    <t>MVDSSSLATPYRVLARKYRPQKFSDLIGQDAMVRTLGNAIARDRLAHAFLLTGVRGVGKTSTARLIAKALNCVGKDGHGGMTIDPCGECEACRAIAEGRHIDVVEMDAASHTGVDDIRDIVESVRYASVSARFKVYIIDEVHMLSKSAFNALLKTLEEPPAHVKFLFATTEINKVPITVLSRCQRFDLRRISTATLTDYFSKVVQLEQVEAEEEALAMIAKAAEGSVRDGLSILDQAIAHSSGSILAADVREMLGLSDRGVIKSLLVDLLEGKGDRVLDHVKAQYDLGVEPEALLHGLLQLIHAITRSKMGRPDNLTLHPTEEEIWLAELGKKLSFPVLHRLWQLLLKGHSEVQNAVLPLEAAEMALLRVIHASQLPDPAMIIAQFKKQGSVSSNLSPSPEDNRLAPPTSSFQDREAGDVKKNISEQVSPSQFQAKEALLKNGSDFSKSLQSAEKKDFSPFDDDNNSRVAASDYPVEGNQKFSELPENQPRPSAIPIAPASEAKLKNPHFPPDFKSLTEMLFDNGHALLGHSLEDYGRLIEYNPPRLLLENHSRISGETRQELSLALKNLTKQAWQVEFLQDRKGQPSFREAEIAQKEARQKAILNTPIVQAVLKTFPDAEWVQSSDE</t>
  </si>
  <si>
    <t>Q5NR56</t>
  </si>
  <si>
    <t>MAQNSEQLVRQVFETLSDFNRPAEEMLAFFTEDYRQLVDGKELGLNDFLIHIKALRQKLKALEIDIQHIISNNDAAATVHIAHVTRASGEKSRIKVVAFYSFRDGKIAFVDELTHPLEGKEGDQVLGSVQ</t>
  </si>
  <si>
    <t>Q5NR75</t>
  </si>
  <si>
    <t>MIARLVGFLVEKNSDSAVIDVNGVGYLVQLSGRALDYFSEIEGEITVHIETQIREDSITLFGFASYLERDWFRLLTSVQGVGGKAALAILTALTCDAISVAISSGDKTMICRANGIGPKIAQRIINELKEKPAAIALFSSAKGDHLAVEDISQPAASAHHAGNFMADAVSALLNLGFKPAEAQRVVQLASEELGDQATLDSLVRLALRLSSKH</t>
  </si>
  <si>
    <t>Q8GF51</t>
  </si>
  <si>
    <t>MDPIVVTAPSGGGTGVIFGSGGGSYTGVSSNTSNTQYYNSSPWVKLMSPDVYDNKLNTHLVDLSVSDIDVLYDRDDPLLNSVITAIKDSDFSIDIPKNSDVKRVVFTDKVKNFAYDTSTQTYYYSSKKFLDGYKEFLDTKNNGSSVKSYHTGEIKFLNSGEPPKFQYSTSASSHPAIKPPRGVDLIETLLPGETFGDSGKPYSDDYHPVIDETKSDAIAIENQKLDGTYTNMKNYQDGKKKHINLN</t>
  </si>
  <si>
    <t>Q5NNN1</t>
  </si>
  <si>
    <t>MPDPILKTTGVMSDSGRPFDEASENLQQSYFNAMPFPAALITFNNKKPVVLFCNQNFIDIASEPKTANLSPWEGDTTVKLHPELVAALKYMPLSQDKPYQFDWMPPGGQKKRCYKIIVTMMGCQIQGMTCYLMVPVDNTQAVELQSTMRMKILRDSLTGLPNRIGFSRLLDDVILLEKGTASVAVIAIDLIRFSRINESMGSVVGDELLVSVARRLTSVLRPGDRLGRIGGDQFGILLSLHHGTSDVWHAARRIKALMSTPFNLANLKVKVNCAIGFSLMDDRIEVSEDLLRDAQIALKRAKETDHVEVYNVGEASVLQKRFSLETDLRRAIDNGDLHLVYQPILSPYNKKIVGFEALARWNHETLGPVSPAEFIPVAEESGLIVPLGRWALESSVHTQQQWDKQAGYTLPIRVSVNVSALQLMRDNLTQLITDIKKQTGINGERLTLELTESALMRYPEQSISVINTMHELGIKISMDDFGTGYSSLSYLKTFPIDHLKIDRSFVTNLAEDKTAIAITRAITSMASTLSIKTIVEGIETPEQKKIIMDLGCDYAQGFYFSRPLPVDEAIAFYMASNRN</t>
  </si>
  <si>
    <t>Q5NPS8</t>
  </si>
  <si>
    <t>MADIINACEEKILKIAADFPMLDYLTEWTNINSGSYNQAGLAVMAEKLKQAFSILPAKIEEVTHPSQAIISAEGVPLSPTTATHLHLTIRPEAPLQLLFTGHFDTVFGKDHPFNKVTRLDEETIGGPGVADMKGGLTVMLAALQAFENHPNKDKLGYEIVLNSDEEIGSSSSAPLLAQSAKGKIAAFTYEPSTLPDGTFASARPGSGNFSIVITGLAAHAGRNIDQGRNAIVAAADMALRLKSASQKGLTVNPAKIDGGGPNNIVPDNAVLRVNIRPSTPEKMQLAENLLKKTIADIAQDHSVTVKIYGHFGRPPKAISQKGKNLMALVESSCQNLGLTACWQETGGVCDGNNISAMDVPVIDTMGVRGGNIHSQKEFMIIKSLEERAQLSALILTRLLNMGGI</t>
  </si>
  <si>
    <t>Q5NR90</t>
  </si>
  <si>
    <t>MTSTPTVLFVCLGNICRSPLAEGAFRDLAQQNGFKVKTDSAGTGDWHIGRAPDKRAQAAARNHGLDISDLRARQVSKQDFHLFDYIIAMDGKNLANLKRMQPKDGKAKLNLLLDYVAGKEGKSVADPYHGGADDFEKTWQDVSTGAKALLDYIENRNKA</t>
  </si>
  <si>
    <t>Q5NL96</t>
  </si>
  <si>
    <t>MSPRLHRLSNGLAIALQPMSGVETMAVGLYSNVGARSEPNHYSGLAHMVEHMVFKGAAGRNARMIAEAAENCGGQLNAWTARDHTVFQARMLSEYWDLGLELVADLVRSPTLDGEELEREKGVVLSELGESYDTPDDIIHDYLQSVAFKDQALGRPVLGNETSIKAIDRPALSQWVKQYYQPEGFVLAAAGKIDEDAFLKMAESRFSDWGKGQPLAVEKAKFTTGRYDDHRDSDQTHIALGYRGFSYQDIRSHASALLASILGGGMSSRLFQILREEEGLVYSVYSWSQSWIETGIFGIYCAADKKDASKALTLIRQIMADTVESVSEEELQRAKAQARAGLLMNLEGVAARCDHLGRQIQIHNRIVNPSEVVEWIDAVSLDDIRSVGQYSLSQGEALASVGDGLTIS</t>
  </si>
  <si>
    <t>Q5NMY4</t>
  </si>
  <si>
    <t>MSSIEWRVSEGLTDYEYARSEMTKRVADIANQEASEMLWFLQHPPLYTAGSSADRRELLMPDRFPVYPAERGGRYTYHGPGQRIGYLMMDIRKHGNDIRRFVHSIEKWVIESLAEFGVTAYSHPERIGIWVDTPDGEAKIGAIGIRVRRWISFHGFSLNICPDLEHFSGIIPCGISEFGVTSLHALGKKVSMSDVDQALADRFPYFLEALQSKEAF</t>
  </si>
  <si>
    <t>O66114</t>
  </si>
  <si>
    <t>MPILAKRVLFIDAEAMIIDKPAGLPVTSVRDGSLSLENYLASLCFGFKRWPSIVHRLDRDTSGCLLLARNPKMHRRLSEAFSQGQVKKCYWAILEGVPEKNEGIIDLPLLKISSPKSGWRIVADDKGKRAVTHWEILAKNKGRSLVAFRPETGRTHQLRVHAATGLGLPIVGDPFYGSHKDENISRMMLHAHSLEIARLEKKPITAEAPLPKAFTDLGF</t>
  </si>
  <si>
    <t>Q5NQM6</t>
  </si>
  <si>
    <t>MSIRRLPEDVINRIAAGEVVERPASALKELVENAIDAQSTRILIRLLKGGLDGIEVIDNGIGIPADEMRLALERHATSKLPDNDAIEAVTTLGFRGEALPSIASVARLTLESRTADSDSGWKIIVDNGHFEKEGIAPLPKGTRIKVDSLFARIPARRKFMRSAKSEYMACHDVVRRLAMTRPDIAFSLEHDGRRIFSLNGGESRQRRVAALIDRTLKDNSVAVEYQRDQMQLEGVASLPTFHRGLADHQYLFVNGRPVKDRLLIGSVRAAYHDLLAKDRHPVLALFLTLPNSDVDINVHPAKGEVRFRDSQAVRSLIVGALRESLDLSGFRSAQPADVQAMGKWQKSSELAAPSKAVPSHESRQSLSDSGLLFKSRTIEAPKATSIPTPQGTASDLWSAATKSPLPPMGRNSATDSSEQSDFPLGLARGQIAATYIIAESKDGLVIVDQHAAHERLVMERMRRALQNGQVTSQRLLMPDVVEMDEVSCDLFEQRQDEFAAMGLETERFGHEAILVRATPAMLGNCEVKAMIKDLAAEIAAYDQSLLLKEKFDHIVATMACHGSVRAGRLLSIAEMNALLREMEITPHSGQCNHGRPTWVKLGHKDIEKLFGRS</t>
  </si>
  <si>
    <t>Q5NLU8</t>
  </si>
  <si>
    <t>MSAANNLAMPDNATLLADRSVIRLSPIAEESRSEVFEFLQGLVTQDVFLLEKGAPLWSALLTAQGKVLYDFILWAEGSSILIDCESAIADNLIRRLTLYRLRRAIRIEIDPAIAVHWSLNPPENQAISSFPDPRLSELGFRWLQPATDSQPSAEAIWKKHRLAWGVTEGQAELGLDKTLWLEANARELNGVSFTKGCYVGQENTARMNWRQKINRRLAVIKTDHPLDDDKCRIYYSDLKLAVMLLRVADWNKLPDDQEVITPEWLKEALAEAHS</t>
  </si>
  <si>
    <t>Q9RNZ5</t>
  </si>
  <si>
    <t>MQADIPTLTRADITDMLYHEVGLSRADSAKMIEQMLGHITDALKKGENVKISGFGSFILRDKNERVGRNPKTGIEVPIAPRRVLTFRASQLMRQRIIKGA</t>
  </si>
  <si>
    <t>Q5NRJ9</t>
  </si>
  <si>
    <t>MPLPSTSKEDGEIVVTSKKQSDVIQNTGRSISLISGDTLTTRNVNTVFDLQYQTVSLQVTPQFGSGQPVFAMRGVGFNNYSSNNASSVLVYIDGVANPVSFATNGMMFDIQHVEIARGAQGTASGRNTTGGSINYILNRPSDHYTGGISVQYGRFNATKIDGYISGGINDRLRFRLAGQSEQGGAWQHNDQGQSLGRTNRNAARLLFDYDANDSLTFELNLHGSYDRSDSSGLHLFAPLTAVSGQSTPADQSRYITRWGTSAAFAKEIGVNPNSKPFSHIDTGGVSFKSKQEFSFASLTNLFSYDGIKRREYDNFDASTLGLADVAFNTKARVLANEIRLESDPQDRLSWVGGLYYSHQSLSDRYQSGFTDASYATEGDVSYNQRVDTIAAFGQVNYRFSDKLHFIGGFRIEHESRSLLNLTSHYITDGVITNPDNVSSHKNTQFTQPTGKLEVDYNPVKNDMLYASFTRGIKSGGFTTYNSDNAALSAKPFKAESVLAYEVGNKLTLPKSHLTLNVAGFYYGYSNQQIQSATFDSKNGGLIGQIVNAPRSHLYGGEIEATWMPIKSLTLSQSAGWAIGQYDRFSSLKGVQKLPDNSYVGIYKSRKGEALPFPQFTLNGSASYRWTIGDFYLTTGMNYSRRSRYHSFYGGVYNVPAYSLWGADITLSPKNSRWTVAIFGKNIFNKRYDITRNFFISGDNVALSGMPATWGIRLSGKF</t>
  </si>
  <si>
    <t>Q5NLB4</t>
  </si>
  <si>
    <t>MENFPKKRVWFLIAILLFLGMILFTIRTGKSHFWDLYPRPSLESITRSSLQSVREENRLTVFMARYVAVSTASEQHFGLSARKTLIMPGNVRYEVNLAALTPKDLHWDNDRHLLTVDLPPLEISQPEVDMAAVREYDSGGVLMALTDAEQQLDSANRKAAIEDLSRQARNNLSMKLANEAACRAVERAFSMPLKSVGVTANVEVRFRN</t>
  </si>
  <si>
    <t>Q5NR40</t>
  </si>
  <si>
    <t>MKAHKVKKDTSNLAILIHQASENFTQAERRIAQILFASDMMAGLETVAKLGAKAKVSGPTVLRFVSKLGFSSFPEFQASLRGELYQKLIYNTPQNQDDTANHVSDRPAVASVLQEADSFFENCMHRTLQQINACELEDVTELLADCSRNVYIVGNHLTHPIAELFWYQLHRLRPRTHLVQNNAFTPYEQLIDSGRRDILLLFDICHYQEDIALLAEQAHQRRTTIILITDPKLSPVSRLAHHVLTCDFTLFTSHESLVPCLVMVELLAASLEKKLGADALIRQQNIEKAEQDLKEKHLFPRPPQN</t>
  </si>
  <si>
    <t>P50513</t>
  </si>
  <si>
    <t>MPTEQVTLTEEMIGWRLDRALASLITRLSRERLKNLISSGCVSNSQGALVRDPAFKIKSLDCFTVDIPLPRPAHNEPQDIPLEIVFEDEHLLVVNKPAGMVVHPAAGNYDNTLVNALLYHCAGKLSGIGGVARPGIVHRIDKDTSGLLVVAKTDPAHAGLAAQFADHSINRRYRAIVDGHPSLQGHVDAPLARSSVNRQKMAIVSDGRGKRAVTHYRMITPLKNASLIECRLETGRTHQVRVHMSSIGHSLLGDPVYGRSKKAHHALLQSLAFQRQALHAAHLGFIHPISGKQVDFDAEMPQDMQLLFKMLMISNRN</t>
  </si>
  <si>
    <t>P0DJA4</t>
  </si>
  <si>
    <t>MFNFNASRWTRAQAMKVNKFDLTTSMPEIGTDFPIMRDDLWLWDTWPLRDINGNPVSFKGWNVIFSLVADRNIPWNDRHSHARIGYFYSKDGKSWVYGGHLLQESANTRTAEWSGGTIMAPGSRNQVETFFTSTLFDKNGVREAVAAVTKGRIYADSEGVWFKGFDQSTDLFQADGLFYQNYAENNLWNFRDPHVFINPEDGETYALFEANVATVRGEDDIGEDEIGPVPANTVVPKDANLCSASIGIARCLSPDRTEWELLPPLLTAFGVNDQMERPHVIFQNGLTYLFTISHDSTYADGLTGSDGLYGFVSENGIFGPYEPLNGSGLVLGGPASQPTEAYAHYIMNNGLVESFINEIIDPKSGKVIAGGSLAPTVRVELQGHETFATEVFDYGYIPASYAWPVWPFPDRRK</t>
  </si>
  <si>
    <t>Q5NPS0</t>
  </si>
  <si>
    <t>MTNVKMKWPKAIVRAALVMGLSLAVPSFAQGGDDILQSAIANGVIGEKIDGYMGFAQTPPPPVKTAVDALNIRRRAAYTAEAAKRGVTVEEWAVAVGCKTLASRVQDGQFYALTDGKWQKKNGPIALPSTCG</t>
  </si>
  <si>
    <t>Q5NKY8</t>
  </si>
  <si>
    <t>MGKSRKKPDAPLLKLLAGQKLTTPPIWLMRQAGRYLPEYRKLREQKAGFLPLVEDSEAAAEATLQPINRFHFDAAILFSDILVIPYALGQDLTFIKGEGPKLTPALVNHRLDLLTKLPNRLTPIYETVRRVAHRLSPETTFLGFAGSPWTVATYMVAGEGSRDQAVTRAMAYRDPQAFSEIIEAIIDLTVLYLDGQIEAGVDAVQLFDSWAGTLSPQQFERWVIDPTARLVEKLREKHPNIPIIGFPKGAASRIKAYIADTQVTAIGLDETIDPYWADQYLPADFPVQGNLDPLVLLAGGEALDQSITTILDAFSERPHIFNLGHGILPQTPLTHVSHLLEKIRG</t>
  </si>
  <si>
    <t>Q5NMP5</t>
  </si>
  <si>
    <t>MTSVALLSNPQSTGNRAKLPDIRHFCIQEDDVFHYEVEEVDQIGEALSSIAQTRPSILVVNGGDGTVQTVLTALYTGKYFEKHMVPPVAVLPNGKTNLIALDLGAEGDPVVALQKILDIARGDLDSHIVKRELIALSDSSDKPPVLGMFLGGAGLADLIIYCRDTIYPLGLPNGISHVIAAFALLISMFIRAPLSFLPRAARPISVSLMQQGQIKGNFSLLVVTTLERLLVGTHVFQQDPQDKGSMKLMMVDQNPFHLIHAVAAGIVGRLGKSRIKGVHLKQDDEIRIAGERSHLILDGEVFYADNEHPVILRHTEPISFVKLAV</t>
  </si>
  <si>
    <t>Q5NQF1</t>
  </si>
  <si>
    <t>MTSSLQHIENWIFDLDNTLYPPDADLFTHIDKRMAYYISVKLNLPLEKSQKLQQDYYLKYGASLVGLYRYHNIDPYDYLAYVHNIEMDSLSPDLTLRRSIENLPGRKWIFTNGDRPYAEQVLERRGLSGVFEGVFDIHSSQYRPKPDPSCYQRMLEEFQADGEKSLFVDDMACNLLPAKDQGMTTVWVNHGLKGQDGHITEGHEKIDYEIYDVGSWLKEITA</t>
  </si>
  <si>
    <t>Q5NNF9</t>
  </si>
  <si>
    <t>MNSPEHNPTHNLISPIQIGSVRIDNPVILAPMTGVTDLPFRRIVRRYGSGLNVTEMIASQAMIRETRQSLQKSTWDPYEEPISVQLVGCTPDDMAESAKLNQDRGAAIIDINMGCPVRKVVSGDAGSALMRDLKLAASIIEATVKAVSLPVTLKMRMGWDLNSLNAPELARIAQDIGVQMVTVHGRTRNQLYKGHADWAFVRQVKDAVSIPVIVNGDINSLDDAKTALQQSGADGIMVGRGSYGKPWLLSQLMQGLTDGEMEKAPSIDEQYRTITEHYDHMLSYYGTITGVNIARKHIGWYTKGLPASAEFRNKINREEDPDRVKEMLAEFYRPWLSQIAA</t>
  </si>
  <si>
    <t>H2VFQ4</t>
  </si>
  <si>
    <t>MTPLPRLIALSLLFTFPLASASAHKVKQSPLQRYVEGQVASFSGNPDLAARDFFSVFEEHPDDARLALKTYRQAQIADNTKIILSTLSHMEKDGFRTGDGPFLILARAVQQHKWKEAHQLIDRMEQNHYPLFPFAPLLRAWVKFGSGEKNPLAELDKVDASIQIFVPETRGLLLLAMGKYDEAWPFLDPVMEGGSGRANHLRIIAAGIMSHRNAPKFRALLEGSSASLAKARLLLEKNPKAFPTKLTAELGLSELFLRLASFMGDKQSLMKPIGLGLGRASSWMTPDNAESWLVTAEILSSIRQLSDARIALDHIFADDPFYNLANSMKISFFLQEGRKDMALNLARHVVEQPDATVEDWYNLAEIEGDNGNFEAALSALAHVERVKSQDWQMWILKGTLLDSAGRWPEAKAAYQQAVSLAPENPITLNTLGYSQLEKRENIQDASLLIMKALKVMPLDPAIIDSFGWSQYLSGNINTAILVLEKAVQNAPQESTISEHLGDAYWTAGRHFEARYSWQASLVTAEEKSISRIKKKIELGLTSDLAAP</t>
  </si>
  <si>
    <t>Q5NR70</t>
  </si>
  <si>
    <t>MVTEEKTISEDTPVHPVADGLLKGRVHHFPVNIYYEDTDLSGRVYHANYLRFTERARSDLVKILGVNQRQAYQDGIGMFVIHQQKIRYCQPAWLDDRLDIQTEIIRLRAATLQLQQKIFRGAELLTEIESEVAFLSVDGRPCRIPTDWRSLFEALCSPALDRVERK</t>
  </si>
  <si>
    <t>Q5NPX5</t>
  </si>
  <si>
    <t>MSSISKITNAQDLAASLAVSQNTMASNGASASATKAYGEAAAAKGKTGVAAVAQKFEAIFNRQMLSGMRKASLSDDDPFGNDAGDQFRDMQDAKLAENLAAHSGKHGIAAMLIQQMGGQVATDGTAATNS</t>
  </si>
  <si>
    <t>Q5NNC8</t>
  </si>
  <si>
    <t>MKKLGLIGGIGPESTLLYYKKLVYGANNRIGSQFYPNLTVESLNVFDILRLCEDKDYTKLTTYLMHGVNNLIAAGADVIALTGNTPHIVFDDLQKQSDVPLISIVEATCDEVKRQNITKVGLLGTRFTMEADFFKKPLIANGMSVITPQPKEIDYIANKIDSELEKGIFSQNTLSEFISIISRMRDSDGIEAIILGCTELPLLFKNTEFTITPLDTMEIHINALLNIICDQN</t>
  </si>
  <si>
    <t>D2YW30</t>
  </si>
  <si>
    <t>MLISYSMNPVIRHSIALVACMVGTGAMAAATEAAGSQSQCMTHAEAQALMETALPGLLQGAKQQCSSVLDSDSYLLKQEATLSKRFRQESETDWPKAKAAFERLGGSAVADMGDAGKRAAIETMVSDIVSQKMKPQSCEIVNGFLPFVAEQPANKIGDVSVSTFALLKKIGKVGRILPFDICSGD</t>
  </si>
  <si>
    <t>Q5NMX5</t>
  </si>
  <si>
    <t>MKYLRTDMLTAMPLILSSIFLSQAAAETGTPPSVAPSSDQTATNKASTSDAGSKKEAPITFEADNLVYDHDNDIVTVNGKVHAVQNETRLSADELQWDRKADKVTATGHVIIIQEDGTISYSDKADLDPHLKDGVIQNILLVMQNGSRMAANKATRVNDVTTLDMAAYTPCRVINDEGCPKTPLWRISAVKIIRDPNKEKVVFKSPRLDVLGHTILKLPNFSYPDQNSTMSSGLLIPHIQRSKMNGFEFSVPYYFRLAPDRDLTLTPYIFTKADPGLGAKYRQLFSKGFFQIEGMLTRSTPLPAESQNPTLADSNAHSKMRGYINTNGKFQIDPKWSLTGSIRLTTDKTFLRRYDFAWDDRLRSTLNLERITDNSYFSVAGWVIQGLRPTDHSGTQPMALPIIDWRMRMPDPWLGGEFSFQANSMNLTRITGQDTQRAFASAEWNLRKYTPLGQRVTFTALLRQDLYHSSGNALTSELYRGSSGWQQRGIAAGAVDVSWPFAGEAFGGNQVLTPRVQIVTSPHVRNLSIPDEDSRSIDLQDTNLFSINRFPGYDRWEDGTRVTYGGEYTFHRPMFSFYGNVGQSMRIITEDEIFPQGTGFNRRFSDYVGRATLSYGSFFKLTERIRLDRKTLAIRRQEVNATIGSKRTYLMVGYLQLSRDIDTQLEPDLGNYRELRLGGRIQISHYWSIFGSTTVDMTTKKDQRANQQQADLYNNTNSSLLSDGFQPVRHRLGIEYDDNCLTLGVTWRRDYSTVGDSRRGNSFMLRFALKNMNS</t>
  </si>
  <si>
    <t>Q5NPD3</t>
  </si>
  <si>
    <t>MLLKKSPVLNAFLKITAVAALSVIGASSASADIVSDRFSAVTAAEQAFRQQPDNSDIQFKLGRAYLMAGRYLSAWQCLNKLVLRDPYNEKARLYMGLAAIGNNNKTAAQSILSPITKVSPVDLGLALTLAGQPTEAIKRMEPLLSTPSNSARLRQNLAFAYAMAERWNDASKMAGQDLSADQVNARLSQWSRVIREKNGAVQLQAFIGVPPAKDYGFLSSAPASSPVVQTTSPVIPPKTDSPAPRPTVSPAIMSASSSAPVTPSISQPTKTAAIANPIPVSAKPATPAPTALSNDQNGQHMATATSATTIPATRPAATLTAATNPNAPSTITEIELPSANSTQPAPRAFSNPTISDSDRISDNAPKTPSVTVKEKIAPQQTAPSPKKSLNLPIKEILAENKSTKATATTAPNSPEKKESLPQNTAALKADSKKEDKDCSSATCHNVTYPAIQLATHKLPITPAATEQSHKILQSIQAKLPNAAKYKIITYSETGSPVYRLLLTGFASAKEAQESCNSLMKKEIACMASSYKESVPATKSVKKTK</t>
  </si>
  <si>
    <t>Q5NNM2</t>
  </si>
  <si>
    <t>MDSLAPVLVCLILFIGVPWIFLHYITQWKKSSSISAADENLIEELYESARKLEERLQTIERIIAAENNTAADIYSTSKEPDSTSHINLSK</t>
  </si>
  <si>
    <t>Q5NL06</t>
  </si>
  <si>
    <t>MTREEALLWLDQHIGISRETVEKLDAFVACLHAEMAHQNLIARSTVDDLWGRHIIDSAQLLPLARKEAAFNKKASPKSWLDLGSGAGFPGIIIAILSEMAVTLVESRRKRVEFLEKAAEAAGTPVTILGQRLENIEPQAFDIITARAFAPLDKLWRLAFPFSHNESLWLLPKGQNARTELEETRKLWQGDTRIEGSVTDPQSAIIVATHIHPKKQKTGKKT</t>
  </si>
  <si>
    <t>Q5NRM4</t>
  </si>
  <si>
    <t>MDYLPLFADIRQRPVLVVGGGEVAARKVALLKKAGAIIKIVAKNIHPELQILQENHEIEWLAKSFSPEQLDHVFLVIAATNDSLLNQQIYQAAEQRHRLVNVVDDQQKCSFIFPSIVDRAPITLALSSAGTSPVLVRMLREKLEALLPQSLGKMAEIAGKWRPRIKEKLPAIKDRRLFWEKAFNGLFAHKVASGDWESAEKTLAEQLEKDNPKQGEIILVGAGPGDAGLLTLRGLQALQQADIVLYDYLVSPAVLEMIRRDAQKICVGKRAGHHSVAQEETNRRLIEWAQQGKKVVRLKGGDPFIFGRGGEELQAAKQASIPFQVVPGITAASGAAAYAGIPLTHRDYSQNVVFITGHCQKDGNGLDWATLARPHQTLVIYMGVMNAGKISEALIKHGRKADTPVAIIAHATLPNQQILNGRLDQLESLAKQAETPALLIIGEVGGLQSDLSWFSSKTDKEDTKSSLINLA</t>
  </si>
  <si>
    <t>Q5NNS9</t>
  </si>
  <si>
    <t>MSPIRGRISRTKDVFSYVGASLWILLAWDILVTALYVYNPEWPLWMEVPTAPTTVLGSALILFIGFSTNSAYARWWDARGLWGLMNNNSRNFSREVLMVFRDREQQKQLVHRHIAYVHALRCRLFDISPKEDIKRFLSAEECEKLREGNNVPNLILAETGKQISVIAEKENIDSIKLQMLENTMTAIAHAQGGMEKIKSTPLPYQYTIFPMLFIEFFCVVLPISAVDTLGLATPLATTIVGFLLFILNRLGRDLQSPFSRQSPNCLQLDGITEMIETDQLQCLTFDK</t>
  </si>
  <si>
    <t>Q5NQX6</t>
  </si>
  <si>
    <t>MMAQGGEEKRQSLLLWEAWLDAMIAIARHYTLPVSVEHVRNIMSWDKAESDEGRLSVMARHLGLGFRLESGEKAEGAVRSGVALPFIAHWDDGRIGCVMTNDGDGHLAVRFSGEGDLETPVEIDWLADHVIEIAYLRPLRSIPDGRVDDYIQPYRPHWFRRLALADWRRFGEVIVASLFINLLALSSTLFSMQIYDRVVPAQSEPTLWVLFSGVMMAVFFGLLLKVARTRLLDVIGKKADLRISEHVFGHAIRLVYDARPKVAGSFIAQLRELEHVRELLTATSIAMITDLPFFCLFLGILWMVGGNLIWVALAAVPLLLIPGILVQYPLARLSQQGMRESALRNALLIEAVDGFEDIKLMRAEPRFERRWNHVHSVAASIAMRQRFYTGLMVTWSQEIQTIIYALILLVGCFQVMKGTMTTGALVGCSILTSRMIAPLAQLAGFFLRFQQARVAREGLDSLMSRPADRADQAQLVQLPSIRGQYQFEGVRFLHDPKSGRPDLDIPKLVIRPGEKIALLGRNGAGKSTFLRMLSGLHQPSNGRIMLDGIALPTIDPADLRRDIGLMTQEAKIFYGSLRDNLTMGAPLASDSQVLAALDMVGLKTILDQRADGLDMLLKEGGGELSRGQRQSILLARLILSEPSVVLLDEPTAHFDEMSEHHLINNLTPWVKTRSLIVATHRQSILRWVNRIIILDKGHIVMDGDRDSVLKRLTNG</t>
  </si>
  <si>
    <t>Q5NLB7</t>
  </si>
  <si>
    <t>MKNTFSLLRKIILAGCLLGSYGSHAWGRPSKIIAPAHSDIVTEASDKSDKYEADIAGYTLALQWSPEYCRGKTTHAADAYQCGTGRFFSFVSDGLWGVDAAGKRLQYCKEATALPLATIDKMADVTPSAQLVQQQWTKYGACTASKAEDYFSRISTLFRKIHFPDMNRLSSDPDLTIAKLKDAFVEANRHLDSKAIKVVVNHKNWLTGIRLCYNADFKFQNCLADSVTPPADTKIKVKPGFQLRPVFG</t>
  </si>
  <si>
    <t>Q5NQG1</t>
  </si>
  <si>
    <t>MPFENGFIRSEFGIEYMIAKLRAALFLVIFYSLTVLMIFMAFPLLLGKQSAMWRQANRWARLHSFLARHIIGIHSEWLGDKLDTLFSEDRVYLVVAKHESMFETLELVRFLGHPAIILKKELVDLPLFGRLLKAHGSIPVDRSRSAVALRRMLRAAGDAKEQGRSLLLFPEGTRVAHGDAPPIRAGFYGLYKMLNLPVVPIALDSGLLWGGGLNKKAGIVHFQAGEVIPAGLPRKEAEALVHAAINRFNQ</t>
  </si>
  <si>
    <t>Q5NLP1</t>
  </si>
  <si>
    <t>MTELSTDNNKAARFFNIGERTNVTGSARFKKLILSGDYATAVEVARQQVENGAQIIDVNMDEGLLDAKEAMVTFLRLLMAEPDIARLPIMVDSSRWEVIEAGLQCVSGKPIINSISMKEGEEPFLAHARVAMVYGAAVVVMAFDEKGQADSRDRKIEICKRAYDLLTGIGFPAEDIIFDPNIFAVATGIDEHRRYAIDFIEACREIRRICPHTHISGGVSNLSFSFRGNEPVRRAMHSVFLYHTVQAGMDMGIVNAGQLDVYDVIDPVLREACEDVIWDRREDATERLITLAENYRQDGSQPDKKTEEWRSYEVRKRLEYALVKGIDSHIIEDTEEARLVSDRPIEVIEGPLMDGMNVVGDLFGSGKMFLPQVVKSARVMKKAVAYLLPYIEAAKDKNARAKGRIIMATVKGDVHDIGKNIVGVVLQCNGYEVIDLGVMVPWEKIIEAIKEHDADIVGLSGLITPSLDEMVTAATEMERAGIKIPLMIGGATTSKAHTALRIDPVYSGCVIHVLDASRSVGVASALLSDTQHDQFVKDTAEAYQKIREARSGNKQSKLLPIEQVRKNAFVIDPALKPAAPKQLGIHLFKEWDLAELRAYIDWTPFFRAWELAGNFPAILEDEIVGETATSLYQDAQAMLDQLIEEKWLTAQAIVGLWPCRRRGDDILVNDNGKEICLPMLRQQMEKRADRANMCLADFITEEDDWIGGFALTTGHGIESHLARFRAENDDYHDILLKALADRFAEALAERLHQYVRTTLWGYAEEENCDNLALIQEKYKGIRPAPGYPACPDHSLKTILFDMLDVTRSINVTLTDSLAMWPTAAVSGFYFGHPQSSYFGVARIGEDQLEDYAVRRGVELDIARRWLTPNL</t>
  </si>
  <si>
    <t>Q5NMT1</t>
  </si>
  <si>
    <t>MLSFSAITVRLGGQLILDQATASLPPGSHVGLIGRNGAGKSTLMKVVAGLLEADSGELSMPRGTRIGYIAQEAPEGSATPYETVLAADEERSRLMEASETESDLEKLAEIHERLNTIDAYTAPARAARILAGLGFDETMQHQPLSAFSGGWRMRVALGALLFSAPDLLLLDEPSNHLDLEAVLWLENFLRGYRGTLLLISHERDFLNKVADHILHLQQGKLTLYPGGYDAFERQRAERLSQLESARNRQLAEREKLQSFVNRWRTKAHSARQAQSRMKALERMEPIAAAVEDPSLSFSFPSPDDNLKPPLITLDQAAVGYDDKPILTKLNLRIDPDDRIAFIGRNGNGKTTLAKLIVGQLPTVDGQMVTSSKIKVGYFTQYQVEELDVDDSPLDHMTRLMPGASTTAVRSQLGRFGFSGDKATQKVGSMSGGERARLALALITRDAPHLLILDEPTNHLDVDVRQALIEALADYQGAVIIVSHDRHMLELTADRLILVDNGKATDFDGDLNDYTNFILGKSDKPTSEAPVKAQDKKADKRARAEKRQQNKALRDEIKKLEGEISKLTSCRSEIDQALFDPDQASPKDKKLTVTQLMKSRADIEDELNKKEAIWLEKSEMLE</t>
  </si>
  <si>
    <t>Q5NRL7</t>
  </si>
  <si>
    <t>MTQTHSSEKRRRLEPGRLVLASHNQGKLREIRELLSPFGLETVSAAELGLPEPVEDGNSFIANAEIKARFVAEKTGSVALADDSGLCVEALDEAPGIYSARWAGEPRDFDKAMEKVHQELTAKGAEASKRAHFVCALSLCWPDGHVENFEGHVWGNLIWPPRGDRGFGYDPMFVADGHQQSFAEIGAEAKKAISHRSEAFKQLLAACLR</t>
  </si>
  <si>
    <t>Q5NLW8</t>
  </si>
  <si>
    <t>MASSTRPTPQEEKPLYKRLIEWALHTTADQRLCFARLIAFLYPTISMISALGSEYIGHLYPCEMCLWQRKPHYIAIGLMVFSFLLSFIFSKKDSLKGYIRPSEKILTLLAAFSIAVSGFIGAFHAGVEYHWWEGITTCSLPITGNNTQEMFNAIMNAPFVRCDIPAWTLWGISLAGFNAIFSTGAGLVIALLCLNYLPKRR</t>
  </si>
  <si>
    <t>H2VFR5</t>
  </si>
  <si>
    <t>MRIKKNTVLITCLCLLLGGCALADESKVMASHHRVYYRCDDGLGMDTLFRDLNHDVQLTFRHGSSMTLQQVKTSEDVRYGDMSHSLIIKDKYIIWKNGRNAPAINCYPDNTMLIDQSVDRLSSHLSKP</t>
  </si>
  <si>
    <t>Q5NNB7</t>
  </si>
  <si>
    <t>MVYFLGVDAGGSHCRSRLTDQNGRILGSAEIGAANARIGIANLWPLLMQVTELACQEAGLNKNDWSSVHAAFGIAGLSRPGLQRALEDMPSPFAAIRYTGDDEIANIGAHRGHDGAILILGTGSIAHIRIDGKSETLGGYGFPISDEASGAWLGLESIRHSLRAYDGRIQKTIFTERVIHHFSDDILGLVAWMDAATATDYALFAPWVIEAGIEGDPVAYSIIQKAVAYIENFIEVIFQKGVARCCLMGGLAAPFMPWLSNHISCKLSPSQGDALDGALILSGLKF</t>
  </si>
  <si>
    <t>Q5NRL0</t>
  </si>
  <si>
    <t>MTSRQRILDNIALARHDAEHPLPKVPLFDDKAATTDLVSQFTQAVINMGGEVAALEGQSLAELVDKKTKDAKIICSHVEEIKGNFPLTPDTQPTDLKDVDFGIVRASFAVAETGSLCLTDSNFGINTLGYLPQHLIVLVDPADILFNLHNAYQRPEWREHGYAVFHTGPSATADIEGILIHGAQGVRSLLVILQPRQA</t>
  </si>
  <si>
    <t>Q5NMV9</t>
  </si>
  <si>
    <t>MTPIIRKVQITNKRGLHARASARFVALASAQSAVIEVEKDGNKVVGTSIMGLMMLGAAIGDYVTIYASGVGAERAVSALADLVEQKFGEE</t>
  </si>
  <si>
    <t>Q5NQG9</t>
  </si>
  <si>
    <t>MSDDLFKSTVTPSADNYNADSIEVLEGLEPIRRRPGMYIGGTDERAFHHLAAEVLDNAMDEAVAGHATRIEVTLDTGDRLTITDNGRGIPIDPHPKFPDKSALEVILTTLHSGGKFSNKAYATSGGLHGVGISVVNALSSETTVEVARNRLLYRQSFSRGVPLGALEQVGNAPNRRGTSVSFIPDTEIFGKTLHFKPAKLYRMVRSKAYLFAGVEIIWRCAPELASEDVPEKAVIHFPGGLADYLKEEVGKRDCATKEFFTGRQSFSDEEGSVEWAVAWPLWSEGSSLYYCNTILTPAGGTHEQGLRLALVRGLRAFGELVGLKKAKDIAPEDVIVGADMVLSLFIREPQFQSQTKDRLTNPQVAGLVEKAIRDHFDHFLTDDMDRGRALLGFIMERMDERLRRRAERDIKRKTVTAARKLRLPGKLTDCSQDAADNSELFIVEGDSAGGSAKQARDRKTQAILPIRGKILNVAAATNAKILANQEISDITQALGCGVRDRCDPQALRYDRIIIMSDADVDGAHIATLLMTFFFREMTEIVRNGHIYLAQPPLYRLKAGAKTLYARDDNHRVELEKTVFKGRKVEVARFKGLGEMNPQQLRETTMDPKTRSLLRVTLPKDYQDRQEISDLVDRLMGRQPEHRFAFIQANAAQFDEAAMDI</t>
  </si>
  <si>
    <t>Q5NL20</t>
  </si>
  <si>
    <t>MARPRVFVSSTYYDLKYIRASLEGFIESLGFEAILFERGNIPFHSDTPLDKSCYHEAENADIFVLIVGGRYGSSTSDFRQENNQPFERYQSITQQEFDTAQERGIPTFILVDNAVRSEHYTYLQNKNNEDIKYAHVDDVAVFHFLDKILEKEQNNPVHNFEKVTDIESWLREQWAGLFRDLLRSKSQQQQLSDLQSQILELKSVNETLKNYLEAVLKTVNPKKSKKIIKLEEEKIENNRKELLLNDNTSIILMRSFGDLSKDKIKILIEKPKNLDELLKATDENIIGNFNTCFKKLILEKDIQESYNEARSILGKPPIDFGSDNKNLKS</t>
  </si>
  <si>
    <t>Q5NQ72</t>
  </si>
  <si>
    <t>MKIPLPIKRSIWTALIVGGFTCPLYAQAGYSGDFSSDPVVRSVERGSPYVIPPPNSDAQRSGVYQDGNGNGGRGYANPAGQRHFRQGDRLPSEWRSYGQRLPDWAYYGLPAPGNNQQWVRFYQDIFLIDGVGTILAIAGQNNGPAAYYDGYYGNNGYVGGNYYAPPVGYDDYYNYGGAYQPAPPPPPPPPSASIRKRQYKQPEGAAVSPVTEDDANGWRSDPPRQGGVSYDEREEYTPR</t>
  </si>
  <si>
    <t>Q5NNN0</t>
  </si>
  <si>
    <t>MSVFLPDQKWQHQEGLSDLIKALGGDSMIRFVGGSVRDTLLGLPVNDIDCATRHHPEKTMELIRSAGFKAIPTGIQHGTITALLPTKSPVEITSLRRDVSTDGRHATIAYSDNWEDDAQRRDFTINALYAEAESGLVHDYFGGLADLKAHSVRFIGNPETRIAEDHLRILRFFRFFARFGQNNPDPEALAACIKHANDLMALSRERIASEVLKILALPDPLAVISLMIKSGIFKPILPEITADSILPLQRLVERERLYHLSGNALLRLAALLPEGAEMARSVAQRLRFSKEQKKYLIALLTAEEEKPLSLAWAIGKEEAIARFLLSDRDEATVNSAIALLKNWERPVFPLKGGDLIAKGLPAGPLVATILQNIQKAWVEAAFPNSDWVQEKATIAIAETMATKAER</t>
  </si>
  <si>
    <t>Q5NNG5</t>
  </si>
  <si>
    <t>MSDRDARPVNEDIRLEKPERKAHRRHTGISLSPRHKSHSKSDQALLTISELARELGVGSHILRYWETHFPDLRPLQRAGNRRYYRPDDVALARRINHLLNNEGYTVKGAVKYLSSEGQKDNKNASEAEESLIKAGICQQWQEELRSISSMLSDALMTE</t>
  </si>
  <si>
    <t>Q9X3W2</t>
  </si>
  <si>
    <t>MKKIIRLASKGDGVTEDGQFVPNSVPDDYISDDGKLEFGAHHIEPVCRHFSVCGGCRLQYADEEVYKNFLTDRIAEAFHQQALSAPVLKTAHLSPPYSRRRVALRAFKAGKKLTLGYNKTSSHQLVDIVECPLLDKNLFKAAMDLRSFLQKWLAPRSLAQIEMTLADQGIDCLLVMPFPETLEATEAITAFAAEKGFARLSIDQGYGVETRWESERVTVTLGAVPVTLPAHAFLQATKDGEQTLVHMVKEAVGDAHFVADLFSGLGTFALSFEKDKRVYAAEGMRDAVLALKQAAALAGKAVFVEHRDLFRRPLQKDELVRFECIILDPPRAGAKEQIANLAILPNGRIVYVSCNPATFARDAKTLLEAGWVLHWVKPVGQFPWSLHVEMVGLFTKM</t>
  </si>
  <si>
    <t>Q9RNN5</t>
  </si>
  <si>
    <t>MKTEFASYAADPELSRGRLHDEGKGAVRGPRNAFQRDRDRIIHSMAFRRLRYKTQVFIAPESDHFRVRLTHSLEVAQIGRTIARVLRLNEDLTEALCLAHDLGHPPFGHIGENILKQALKDAGGFDHNAHSLRILTHLESPYPRWSGLNLTWEMQEGLAKHNGPIRHPNWALSAVDDAFPLELTSWPSLEAQVAALSDDIAYDNHDLDDGLRAGLIDLEEVVAQPLIAPTWQAVKTRYPDLTGKKLIAELIREQIGRMVNDSLDETRRRIAFFKPEYLPDIRQMPQAMVGFSDEMTKNERLFKKFMYQKLYHHPRLLPIAERASYVISRLVALYKDNPRLLPEDWQENWPDNEVDRQRHIVDYVAGMTDHYALKRYHQDIGAFDLV</t>
  </si>
  <si>
    <t>Q5NQ36</t>
  </si>
  <si>
    <t>MSNILTEICATKAEFVAERKKQIGNNALLDLIKAQTQPRGFRAALEKKRARGQFGLIAEIKKASPSKGLIRSDFTPAAHARDYEEGGAACLSVLTDRPYFQGHEDYLIAARQAVKLPVLRKDFMIDPWQVTEARAIGADAILIIVAALDDQQMQDIEAAALEYGIDALVEVHSHDEMERALKLKSRLIGVNNRDLRDFSVSFDRTYELVGSAPKDCTFVAESGIRNHDDLVAMQRHDIGCFLVGETLMRQDDLRKATKDLLGLS</t>
  </si>
  <si>
    <t>Q5NNA0</t>
  </si>
  <si>
    <t>MKRQPQTNKGNINLLSYKKKRYFKTACSLAMSFLLFPPTPSAFAATVTNKNPVIEPGFLSDDDIALENSETDFSQVVVSRVVPIDNVKEVLSPREIQGYKACLSAIRHGSWQAAQQWISSNPDGLLTDFVTAELYLAKNSPKVSPDDIINLIQKSPYLPQGEALARLAYNHGVKTLPALPEKNNLFFLSGAPQRPVNHHNATNRSAMVFETKALPLIKADASDQAENLFQDSQQNLSDDIKTEWAQRIAWSYYLNGNDDAARRLAVQAENGTGRWTTDASWVEGLADWQKEDFSAAMQAFSRVASYSENKEMKAAGLFWEARAAMASGHPEYTQNLLRSASHMPETFYGLLAEKALGKTVKSSVRPVALSEDELKCLTTQPNIRIAIALNQIGEYQLASETLKHQARLGAPKDHNNLIHLASYLRLPEAQLWLAHHGPAGFSADVDARYPSPNWAPASGWHVDPYLVYAHALQESQFRSRAVSNKGARGVMQITPATARLVAKQHATNIDIEDLDKPTISFEYGQAYIEWLRDTSYTGGLLPKVIAAYNAGPAALPRWKDRDHGDPLLFIESIPYAETRAYVATVLRNYWIYQQKASSSSQSLNAMAQGMWPKFPGMPGDNAVRLNNKAKEVNKLLALNNINKQNM</t>
  </si>
  <si>
    <t>Q5NMY2</t>
  </si>
  <si>
    <t>MITDEYEFAHDDFGPLEMLEQYFSAHGWTHERQSDDEVIAHFQGSWAQYELRAIWREEDNVLQFLALPDIRVSPDRHAVLYETLGLINEQLWIGHFEMWSTSGIVLFRHAVLLDDDSETALSLIQAGTVVEAAIDECERFYPVFQFVLWANKKPSEAIAAALIETIGEA</t>
  </si>
  <si>
    <t>Q5NQX5</t>
  </si>
  <si>
    <t>MANLSLSTQSMVDDRDPLHLPARIVWVVVVMLLCFFIWAACFTLEEVSTGTGKVVPSSHEQTIQSLEGGILVRLNVKEGDIVQAGQMLAQLDRTRTQSSVEETAARAVAAEATAARLRAEVNNTPISFPDSVKAYPALVKSETDLYRSRRNSLAMGLSDLHQQLALIKNELTMTEPLVARGAASDVEVLRLKRQVSEIDTRADDMQNQYMVKAREDLEKAEAEAKAQQSVTKGRSDMLDRLTFTSPVRGIVKDIEVTTKGGVIPPNGRLMTIVPLDEQLLVEARISPRDIAFIHPGQRATVKLTAYDYAIYGGLPAKVTVISPDTVQDDVRKDSYYYRVWVRTDSDHLTNKSGHKFPIVPGMVATIDIHTGSKTVLEYLVKPLNRAKEALRER</t>
  </si>
  <si>
    <t>Q5NNU7</t>
  </si>
  <si>
    <t>MRAFDLTPFLRSSVGFENINRLVDLASRGESESFPPYNIEKLAENRYCISMAVAGFSKDELDVTVQENVLTITGRATETANKEGREYLHRGIAKRSFERRFQLADTIKIVGADYKDGLLNIELDRVVPEQKKPRKIEIGGAKDEQPKIEGDVVDAKLKQQAA</t>
  </si>
  <si>
    <t>Q5NLP0</t>
  </si>
  <si>
    <t>MKKSIAAERLREEASKRILLTDGAFGTMIQRYNLDEAAYRGKYELGHDQKGNNDLLVLTRPDVIDAITRAYLDAGSDMVSTNSFNANKISQSDYNAESLVTDMNRQAAAIARKAADEYQAKDGRPRFVAGAVGPTNKTLSLSPDVNDPGYRAIDFDHLKEVYAHQVSGLIEGGADFILIETIFDTLNAKAGIMAVLEESQRLQREIPMMISMTITDMSGRNLSGHSIEAFWYAVRHAKPLTIGLNCSFGADKLRSHVKTLSALADTLLMAYPNAGLPNDLGQYDEMPETTGHFIEEWAQSGMVNIVGGCCGSTPEHIAAMAKAVKGYPPRKSAKMAPAMRLAGLDPMIVPA</t>
  </si>
  <si>
    <t>Q9FDL4</t>
  </si>
  <si>
    <t>MNSFSFDGSDLLAKSDATDNVRAFSVSEISGALKRTVEDAFSHIRVRGEISGFTQAGSGHCYLALKDDKAVLDSVIWRGVVSRISFRPENGMEVIATGRLTTYAGRSRYQLVIEQLEIAGQGALMALLDRRRRMLAEEGLFNADRKRALPFMPKIIGVVSSPSGAVIRDILHRLADRCPTHVILWPVPVQGDQAAAKVAAAVRGFSALKAGDAIPRPDLLIVARGGGSLEDLWPFNEEILVRAVAESSIPVISAVGHETDTTLCDYAADLRAPTPTAAAELAVPVRSELVNGLNNLHLRMNNAIARHAKLSEERLEAVRRRLPDGERLLAPFIQLFDDRASQLERDISERMTHARHKLNFYAATLRPALLQARIAREQARLSACRLPTGQRLVIQEQQKLDNVTRRLKQAYQQRLSHADLRFKFLAEKLQPLLLEQRWQQKAELLAACSLKPELVTARLNIWQKNIDQLWRVAEQAHPDKILAKGYARVEDSHSHVVSNAHDAKTHKRLNLIFHDGSVWVAPETPPKSRKADNPPEPPEQTSFL</t>
  </si>
  <si>
    <t>Q5NPZ3</t>
  </si>
  <si>
    <t>MQFLRTMFAAVLFAIFLTFCASNYNISVKLQMWPGWEADINIVLLLLIVFLIGLVPALLYHSASRWNWRRRIDKLNRQIADMQPENPPVETPSLTKNDSAFTGQ</t>
  </si>
  <si>
    <t>Q5NNV7</t>
  </si>
  <si>
    <t>MARLFLLSTLALTTTGLVSFQPALAKEAYQGQPKTEREGDKKLLRKQKEEIKKQNLEKGQDKKQEVKASDPDADALAVASNDQPSLVVTASRTPEKADQVSSQVTILDKAAIDHSQGMAISDILVRTPGVTVARNGGYGTATSVFIRGAESGQTMMVIDGVRMTDASSTNNGYDFGTLMTGDTSRIEVLRGSQSILWGSQAIGGVVNIVTAMPTKPLGGSVDLEMGSHSTINARAAIGGKSDRITWRLAGNNFYTKGISAISPRYGGHEQDGYHNRSATGRVNIKLIDEVSVDLRGYYSKAMTDLDSSYGTPDTSDYENKEQWMGYAGLNVALFDNRLRNRFGYSYTQTKRNDISPSMEPYNTDTFVGNGHTRRFEYQGSLALVKNWDLVFGYENERSGIKSSSPAYGGSDTRGTININSVYGQIKGKIIKGFSVDGGVRYDHHSKFGGNVLFSGGGVWAFNNDNTLFRAHYGEGFNAPSLYQIYSEYGNQNLKPEKSHGWDAGFQQRFFHKHLTIAADYFQRTSNNLIAYLSCPYYGALPSICYVPNTNTPRYGYYDNINRSTAHGVEVNASLDIKRVSLSGNYTWTSVKDRSEGVDYGYQLPRRPKNTANGSADYHWKFGLVTGIAVRWASKSWDTVHSEYSLNPHMNRGYTLYDLRVEMPVSKHLTVFGRVENLTDKYYETAYRYGTLGRTFYGGIRARL</t>
  </si>
  <si>
    <t>Q79RX8</t>
  </si>
  <si>
    <t>MNEASSKLRTVEKFRKWIFEERQLRGWSRTKLAEEARMAARQRNVESNLKQQSISAFELGQIKSIPSWMPYVMAAFESNPTSPTMNSITSTKCNASKNIGLPEEKDLKKLFLGLLTPVEEDITPQLKRKIASILAQRLPKGLEQISLFQ</t>
  </si>
  <si>
    <t>Q5NNT1</t>
  </si>
  <si>
    <t>MRLAECVSRMSEEDIGGDTELSDSPTLPLNSILAGNCIEILKTLPDNSVDLIFADPPYNLQLSGELFRPEGSRVDAVNNAWDKFDTFAAYDHFTRLWLKEAHRVLKEDGTIWVIGSYHNIFRVGTALQDQGFWILNDIIWRKSNPMPNFKGRRFTNAHETLIWASKSDKSRYVFNYASLKTFNDDLQMRSDWLLPICSGNERLKGENGQKIHPTQKPEALLYRIILASSRPDDVILDPFFGTGTTGVIARHLRRHWIGIEQDPTYIKAAQARIDKAEVFDEALMGQASNKRKQPRVTFGCLMENGFIRPGHILYDSRRRFKAVVNVDGALQSADGRSGSIHKLGAQLQQAVSCNGWIFWHFEENNILLPLDILRQRYLAENP</t>
  </si>
  <si>
    <t>Q5NLR3</t>
  </si>
  <si>
    <t>MTIEIYKSSVLSGISHGFLGRQGGVSTGIYKSLNIGLGTQDSRDHISENRKRAVEAVAPHATLVTLRQVHSAKAVFVEKAVPDDQRVEADAMVTHQPYLALGILTADCVPVLFADTVSGLIGAAHAGWKGAVAGVTDATIDLMVEKGALRHNIVAAIGPAIQQASYEVDGGFYQRFVADNLGNQAFFLKGRDEHWQFDLPAYVEKRLKKAGLGMISRSSLDTCQNSEQFFSYRRACLAGEADYGRQISIIAL</t>
  </si>
  <si>
    <t>Q5NKZ8</t>
  </si>
  <si>
    <t>MKTIFALSSGRPPAGIAVIRISGSAAADTACLLTRKKIPEARRAVLRNLYDPDSGEQLDQSLLLWLPAPKTVTGEDLLELHVHGGRAVIDAVLKTLEKLPDLRPAEAGEFTRRAFENGVISLHEAEGLGDLLTAETASQRRAALMMSGGALGRQISAWQDRLLALSGQIEASFDFAEDIEEDETESRQHLAVMKDKIAALIAEHRQFENRPTMERLRDGLRVVLAGRPNAGKSTLINALTGQDIAITAPIAGTTRDVIEVSFALKGIPMRFSDTAGLHESDDLIEKAGIERAQRAIEEADILLWLGQAEEAPKTDGEVLVLYPQIDLPERHPIPEKIDIAVSAVTGEGIDRLQEKLVEIGKKILPKEDEVTLNRRQRQLVKEAADSLALALDAEDMLIIAEAIRQACRCYDRLTGKAGVENMLDNLFSRFCIGK</t>
  </si>
  <si>
    <t>Q5NNQ7</t>
  </si>
  <si>
    <t>MSAAIQLAHLSKNFGTRPVLKDINLTVPKGSLFAFLGNNGQGKSTTIRIITGLYRITSGKVTVLGQDMQKNPIPALARMGCLVDSPSLYNHMTAQEFLKIGCVVKDIPYQDIDRVLAIVNLHTEPRLKIALYSLGMRQRLALAHALLGNPELLVLDEPTNGLDPEGIKEIRELLVSLPEKTGCTVFFSSHQLEEVEKTASHLALLDQGTILFQGELEEIRAAGRSALRLDVTDVEKTFAFLSQSSYQVSHYGDHRLLVDNMTREEASALYRQLVAADIDFYQAILEKPSLEEWFSQQMATSRNKA</t>
  </si>
  <si>
    <t>D2YW26</t>
  </si>
  <si>
    <t>MAKAARRTKSAPARRSPRRHARQTGATIRRPKRPIKSNETIALPKWLGFLSHPLLKQMAKRLLLILVIVGFLAGLWAARWPQLLATKTGEYLGRQGFSVRHVEIVGLHHMDRQAIYDIASTQQNLAMPLVDLNAIRDRLLRFGWIEDARVSRRWPDTLVVDIVERNPAAVWQYHGHLRLVDNNGIIISDVDPHASPDLPLVIGAGANLHLEDLGHLLEAAPSLKPMIDAASWIGNRRWDLHFASGETLSLPEGNEAEAALVRFSHINREHHLLERGYVKFDMRVPGAPITARISPEPVKKATKPAKAADPLVSDRI</t>
  </si>
  <si>
    <t>Q5NN09</t>
  </si>
  <si>
    <t>MSGQKPPSRWLGRLLLFLLLALVFLGGIAFNRAMVTPNNKELVVTIPEGSSFGKTARILKEAGVIRSENVFLWLLHSKPAFMLRAGDYRIGASRSLSQVIDLLSHGPNVRHIFVVPEGMPSLEVHDRLMAEPLLTGEIAVPEEGSLLPDGYSFTPGEKRSLVIARMQAAMQKMLHKLWSEKSPLAQVKTPKEAIILASIVEKETALPEERPIVAAVYYNRLAKNMRLQADPTIIYPITHGYPLGHPILRSELQAHNDYNTYQMTGLPKGAITNPGRQSIEAVLHPAKSEALYFVANGKGGHIFSNNLEDQNRHVRDYYASKKN</t>
  </si>
  <si>
    <t>H2VFN1</t>
  </si>
  <si>
    <t>MQEQNHAAILTSPQEIAALNHQISEWFLGHYIQLLCAIGVGVVLFFALLSFRRFAENFLKRSAFLSEWTTLAGEAIGRTHAFFLAILTIRLVTAYFDHSSRLSDVVQFLWVIASTFQFATWARQLILGLISYRVEQSNNSNRNLDSALNLIRLLVTVALFAIASVVVLDNLGVNVTGLVAGLGIGGIAIGLAAKGIFDDLFSALVIIFDQPFMKGDLISWKDTTGTVEKIGLKTTRIRAGTGEEIIVANNMLVNVEMHNLSEQTRRRFSLQIGVVCSTSPDQCEKLISILREETAKIPLCQVARSCMTGIGASSFDFEVVCDVQSGSFDDYFSVRTQACINILKRLETEGIELAYPTVTNYNYNAEKSGKLEEKKD</t>
  </si>
  <si>
    <t>Q5NMD0</t>
  </si>
  <si>
    <t>MVSRIVETLVQAEINRADQGDSLKNLVTGALVVGAIRRLGPVGLILGTGYVLGKAYIRRRALERIEQKKWLEAHPEQETEIYAETAGMLPHQPETPLDFQSKKKASVKDNPA</t>
  </si>
  <si>
    <t>D2N0W6</t>
  </si>
  <si>
    <t>MTVVFLSGSRRISRLNDKIRFRLQNIMKQNFQIFIGDANGADKAMQSYLADQHYPNVSIYFVGSICRNNIGNWNTKQIAVDKNLKGRAFYTEKDKAMAAEADFGFVLWDGISEGSINNIFELLNSQKKAVVYLSTHKKFFNIKTANDIENLINCTDPEALSKLQGLRTIRRQMEKHNLMDQGSFPI</t>
  </si>
  <si>
    <t>Q5NPF8</t>
  </si>
  <si>
    <t>MLALVRIALRRPYTFIVMAVMIFIVGILSAFKTPTDIFPDIKIPIVAVIWQFQGMSPDDIQSRINTPYQRAMTTVVNNIDHLEAMSIANFGIVKIFFQPGTDIRLANAQITASAQTVLRSLPRGINPPLILNYSASTVPILQLSVHGKGLTEQQLNDLSFNAVRAGLITVPGSAIPYPWGGRVRQIQFDVDPHALQSKGLTAQDISNTIAQQTQITPAGFAKIGPYQYNIRLNNVPGSTEQLNHLPIKTVNGATVYVSDVAHVRDGAAPQTNVVHVDGARSVLLTVYKNGSASTVSVAAGILAKIPSLLVGLPSTLRVDALTNQAIFVQEAISGVAREAAIAAVLTSLMIMLFLGSWRSTVIIAISIPLAIMSALGLLSAFGQTLNIMTLGGLALAVGILVDDGTVTIENINWHLEHGKDVIPAIIDGAMQIATPALVSTLCICIAFVPMFFLPGIAGFLFAPMGMSVIFAMLASFLLSRTLVPTLAMYLLKPIPHKHDPEHAVKSSNIFVRFQQGFEHHFEKMRLGYVHLLEKALRAKWLFIVAFYGFVILSFTLSPFLGRNFFPSIDTGSITLHVRAPIGTRIEETSAIFARIENRIRSIIPADQLRSVVDNIGISSSAINTTYDATGSIGMQDGNIMISLTEDHAPTDSYIKRLREILPREYPAETFAFLPADIVSQILNFGSPSPIDIQVTGRNPVDDESYARLLLREVRKIPGLVDSRIQQSSKYPEFTVKVDRSRIAQLGLKELDVTNSLGTSLAGSSQLAPVFWVDPKNGVSYPVVAQTPEYMVDSLAHLGNVPISGEGMRAPEPQILGALGPIVRTHSSAVTSQYNLASLFEIYGSIQGRDLGAVSNDILKVIHKMEKQKPKGVTVTLRGQYQTMNTAFQGMGFGLLGAIVLIYLLIVINFQSWLDPFIVIAALPGALAGIIWMLFVTKTTLSVPALTGAIMCMGVATSNSVLVISFCREKMEEGFTSAQAALEAGATRLRPVLMTALAMIIGMLPMALGLGDGGEQNAPLGRAVVGGLIVATTASLFFVPSLFSLMHRNDPKKDIEFPEAAESDHSETIKKPDKGDDTNGEVYA</t>
  </si>
  <si>
    <t>Q5NQJ3</t>
  </si>
  <si>
    <t>MKSLCGNNLETPFVTAIGQTTAKNTYTEWQTDNLASANAQNKQVEGADLANESRQPTVRVGNYTQIMTKVVGTSTTDRAVHNAGRGDEHAYQLARAGQELKRDIEARFTGNFAAIPGDGAVVARETAGALAWLRSNAHRGDGGANPVMSGGDNGSGYPTTAATTGKARLYTEALLKEVLGDIWVSGGQPNMVITSLKLKQTAAAFPGLASNRRDTGDQKARIIAGADIYVSDVGEVQFVPDRFCDNSSALVIDPEYWSVATLDPIQKRSLATTGLADRDALYTEIALRCHNEAASGVLADLSAA</t>
  </si>
  <si>
    <t>H2VFS4</t>
  </si>
  <si>
    <t>MAISSTLFGIQGDALVLRNQRMAMLASNIANAATPNYKARDIDFNKALGEATSGNETEEAVNDAMGYRVPIDKSIDGNTVELPTEQAQFAENGLKYRSTLTFIQDRMSDVMSSLKGE</t>
  </si>
  <si>
    <t>Q5NLN8</t>
  </si>
  <si>
    <t>MDDLLAIFRALTDPTRIRILLLLHEMELSIGEIAQILGQSQPRVSRHVKVLVDAGLVVRRKEGSWVFLHLGKKERLQPLFSALDIWDQEKSWRNTDHARLKAVLLDRAAAASRYFEAHAPEWDSIRSMHVAESEVEQAILSIIGDRKIGRLVDIGTGTGRMLELLGSQADKMIGVDRSPEMLRIARTKLTGKNLPQASLCQGDMYALPLEKKSADWVILHQVLHYAQQPALAIEEAARVLDKNGHLLIIDFASHDKEELRLNNAHARLGFSDDQINEWFLSSGLMTQKIEQLKGGSLTVKLWLATRSDSLSRKS</t>
  </si>
  <si>
    <t>Q5NMQ1</t>
  </si>
  <si>
    <t>MVTENNAAGQNNADLKLTPPDPVPPVSTEKADGLVPLDDGKKSQLEAKVSGFIEELVAENPNSPEFGKKVDSIINLGRNEIREAANQSNRFLDRPVKAMDGSSPIGSNLAQLRRVIEDLDPGKRGDLTAPKKIFGIIPFGNKLRDYFDSYKSAQSHIGTILTSLESGKDELLKDNAAIDVERQTLWATLERLEQMIYMAKTLDSQLEAKSHELDISDPAKAKTLRESALFYVRQRVTDLLTQLAVSVQGYLALDLVRKNNIELIKGVDRASTTTVAALKTAVTVAQALTNQKLVLEQINALNSTTANIIDSTGEMLRNQTGEIQKQAASATIPLDVLKRAFSNIYATMDSIDQYKVQALSSMKQTVDVLSDEIEKSRGYIARAQGSGQGQDQAMKQLMQAEDKNAPPAAAASKTVPTGDPFKPL</t>
  </si>
  <si>
    <t>Q5NP70</t>
  </si>
  <si>
    <t>MASEIKNTEMGHDHDHHHNHSHAHHDHHHGHSHVHEINASNSRGFGIGIAINLAFILVEIGYGITSGSLSLIADAGHNLSDVLGLALSLAAFIAERSKPTSRFTYGYRSSSILAALFNALFLVIACGAIGWEAIRRFSEPVDVPGGTIMIIAGIGIIINFATALLFKDGHEELNRHAAFLHMLLDALVSAVVVLSGFIIKMTGWHWIDPSLSLAIVVVLLWSSWSLIKRSFAMALNAVPPSIDVSAVVTRLDQLPDVINVHHVHIWPVSTSETAMTAHIVRSKIQNNDAFIGSVADIMKKEFDIGHVTLQIEHDGCDNEIIC</t>
  </si>
  <si>
    <t>Q5NQ07</t>
  </si>
  <si>
    <t>MTDSLYSSFSAETPPEPDYLARLNPEQKEVVRTTEGALLVLAGAGTGKTAALTARLAYLVETLKAWPSQILAVTFTNKAAREMQMRVGDLLGSQAENMPWLGTFHSIAAKMLRRHAELVGLKSDFIILDTDDQIRLLKQLIQGQGIDEKQWPAKQLAGIIDRWKNRGLTPDKIAGKEEDSFADGQGAALYLAYQKRLLSLNACDFGDLLLHMLVILTQHREVLDSYHDRFRYIMVDEYQDTNQAQYLWLRLLAQKNRNICCVGDDDQSIYSWRGAEVANILRFEEDFPGAKIIRLEHNYRSTPQILGAASGLITHNNARLGKTLWTERDQGEKVKIIGVWDGAEEARQLVADVQNLRRANIPLNKMAILIRAQFQSREFEDIFIAKNLPYRIIGGFRFYERAEIRDALAYLRVIAQPTDDLAFERIVNVPKRGIGKKAMEKLYQAAFLDRIPLAEAAEKLVSEKTLGSKITQSLGQLMNDFSEWRKSLSVVSHADVTRKMLDESGYKAMLRAVNDVQSAGRLENLTELARAMEEYDDLGSFLEHVSLVMDHENDPIDDKITLMTMHAAKGLEFDHVFLPGWEEGVFPSQRSLDEGGLNSLEEERRLAYVGITRAKKCCTIFHAANRRVYGQWIASTPSRFISELPDDHIEEKSLLRKKTPIWRDIWAEDRSKNPAYNSAKEAITPPWQLASRRGAGWQRAQKAAASPSPAVSHPLKKKDSPQYKIGDTVKHAKFGQGVVNEVDGDKVTVEFHDKDVGIRKLLSQFVSL</t>
  </si>
  <si>
    <t>Q5NMI1</t>
  </si>
  <si>
    <t>MLIGYMRVSSADDRQSVDLQRDALIAAGVDERNLFFDKASGAKDDRPGLKKCLEYLKSGDELIVWKLDRLGRSLPHLLSIITDLKARDIAFHSLTEQMNTNTPHGELLFSLFGALAQYERALTRERIMAGLEAARKRGRRGGRPPTIDKEQLEQIKIALESGASKASVCRSFKIPRSTLIDTLKRNGWLASFQKVKEP</t>
  </si>
  <si>
    <t>Q5NLQ8</t>
  </si>
  <si>
    <t>MLENTDSGFHLSTKGRSHTLYILPLLLAIPVGLLAQASAFHQKYSIYGHWQHIQESQADFVNTHDASSITVKCDKAAQRLVLTFNGYSDSALHITARGFSENYTLIPDEKGKMTLVFKPHDSFIKKLSSGTTSVSFEGNKPKKWVMQNNRQLSRITQYCWS</t>
  </si>
  <si>
    <t>Q5NL15</t>
  </si>
  <si>
    <t>MLVIHTIAELRAHLDEHRQNRRKIGLVPTMGFLHQGHMALAQKAREESDVVVLSIFVNPIQFGVNEDLDVYPRDLPHDIALCKENGVDIIFAPSVAEIYPEPIMTSVEVQSLSNILIGRHRPNHFRGVTTIVAKLLNIVEPDKIIFGEKDYQQLIIVRRMIRDLSYKAEVIGVPIVREKDGLACSSRNARLTKEDRAAAVILSQSLKKAQKRILEGEKDVSTIRQLIEDDIKSEARAKIQSIDICHATKLDTLDRIDNQPIVILLAVAFGDVVLIDQQLVTPKEKAL</t>
  </si>
  <si>
    <t>Q5NLW7</t>
  </si>
  <si>
    <t>MSELSSQTPLETKISEEERKSMIRVDHAGEYGAIRIYAGQLAIMGDRNGRLSKMITRMAAQEDRHFAGFEKLVQERHVRPTLLQPVWKIAGFALGAATALIGPKTAMACTAAVESEIDEHYKSQMEKLGSEDHELKKMIAEYREEELEHRDHAIKEGAEEIPAYPVLYGLIRLGCRAAIELSKRF</t>
  </si>
  <si>
    <t>Q5NMD7</t>
  </si>
  <si>
    <t>MSEETLAYIESVIAERRKASPEDSYVSSLFHRGTAHIAQKVGEEAVETVIAALAQDKKSLESEAADLIFHLAVLLADRGSSFENVFSELRRREGVSGHAEKAARPKS</t>
  </si>
  <si>
    <t>Q5NPP2</t>
  </si>
  <si>
    <t>MRILAKSIALAILTTTPILAATTTTSPLHSIHTKWEEHKADRALDHLSQSGQYAMVDILQAKHILDSGESASALPLLLRASKRLVAAGNDRQKFIAAESDLHPVPQHPASSSHTPVIEKMAWIPVGGEFIVGEELAPEKKTAIATANSQLKSGQRQEVVETMKVVGEDTDFIVALAPLAQTQKAINQAIALAKSNKSQEASQVLDHVMDSLVFISDNDVETVIPTSKHASTPHKK</t>
  </si>
  <si>
    <t>Q5NLT4</t>
  </si>
  <si>
    <t>MRYFVTRSACFIVAVALFASTVFLFAALMGYNSTDPAFNTAAAGPARNITGDIGAWFSDFLLSFIGLPVLLVLPPMLVTAFRLWRHVQQERPFRHLALMILGVMLVSAAAGLMSDSQSGLPAGWGGGVGLLSNAIIHKIQSFFSPAVSSAVHAVSFCLFLVGGGALWLWGLGFDAYEKAVLNRIFSRLRFSSRKSEKQKTAAKSSQPVSSSRVVTRENTVSPAVENPNDEPMTSVEEVEVLDVLEEDIVEKSESRPIITTYSPKIDSSDPAKRKTVHEQTNYALPSIDFLQEIAAHAVHAVDHDALERNARLLETVLQDFHVRGQIVEIRPGPVVTMYELEPDAGIKASRVIALADDIARYMSAESARIAVIPGRTVIGIELPNPKRDMVSLRELVGSEVYDNQQGSLPLILGKNIAGDPVITDLAPMPHLLVAGTTGSGKSVGINCMILSLLYRLTPDQCRMIMIDPKMLELSIYDGIPHLLSPVVTEPAKAVRALKWAVEQMEERYRMMASAGVRGLAGFNQKVKEAQARGEPLSRKVQTGYDKVSGQPIYEDETLEYEPLPQIVIVVDELADLMMTAGKEVEYLIQRLAQKARAAGIHLIMATQRPSVDVITGVIKANLPTRISFQVTSKIDSRTILGEQGAEQLLGKGDMLYMPGGKQVLRVHGPFVSDGEVQAVADHWREQGTPDYISSVTEEPADGGYKLEGQPDGDHDPETKRYRDAVQLVVESRKASTSWLQRQLRVGYNNAARLIERMEKEGIVSAADHVGRREVLIQADELVSLL</t>
  </si>
  <si>
    <t>Q5NQ80</t>
  </si>
  <si>
    <t>MYRSLWLKLENFLDEEKRLFLGQVIRFGLTGGFTTFLNAAIYYVGAKWGHMAPLFSNFIGYLVAMIVGYLLHNYFSFRGHGCQDRHWQLFLRFCLASLLGLGLNSFWVGCMVNYLHLMKWTPLPFMVFVTPLVSFWLNRRWVFRPSKKRT</t>
  </si>
  <si>
    <t>Q5NRJ3</t>
  </si>
  <si>
    <t>MNELADIIAPDRIEVNFNPSNKKTLFQQVAQWAGREFLINPKVIAERLHERETLGSTGFGHGIAIPHGKLDSLKKVSGFFVRLKEPIEFDAVDKLPVDLLFFLFSPTEAGIDHLRSLACVSRRLRDETLRAKLRGAGSRDALYALLLDDGGHA</t>
  </si>
  <si>
    <t>Q5NN51</t>
  </si>
  <si>
    <t>MGETTLQAAPHAHIQHSGSDLLEAAKAALLKSGEQWTAMRASVYKALAQTNKPSSAYDIADIVSQSEGRRVAANSVYRILDIFVSSNLAHRVESANAYIVNAHPECRHDCLFLVCDQCGGVIHIDDDKISRFLKESAEKNDFVAERSVLEIRGKCSHCLSH</t>
  </si>
  <si>
    <t>Q5NQJ6</t>
  </si>
  <si>
    <t>MSVASNTVQTYSRVGIREDLSDIIYNISPTGVLVR</t>
  </si>
  <si>
    <t>Q5NPH9</t>
  </si>
  <si>
    <t>MPDKAASTGKDSLLEALIPALFNKALSLSKAGRTEEALVVYADLDDRLKDATEPQWQLYGAMTLANQASCFRILQNPQAEIATHDRLIERFGNLPDTELQIYVGKSLFDKAVLLSNAEKYQDAIDSYDALIQHFSENPLPLLQSGVAKALFNKASLFSKMNETEKSIACCDDLLTRFADNKDPNIEKIVANTLLNKAGCIEKLGQHDRMIAAYDRFLNRFSDSKEADIQLCLALVSIKKAEAFKNNDQLEEAFSIYESLIHRFEKDESDEMAFQLAKAYINAADILCRLQRRADENNLYTAFITRFLSTKEPSLQIAVATALIKKATNLVAKGQVKEAIDCYDLVLNSLDDSENQELKKYHILAEKEKNSLETV</t>
  </si>
  <si>
    <t>Q5NNT7</t>
  </si>
  <si>
    <t>MNAFFSSNETIILPCDSKGIEKAVQLIRGGYPVGLPTETVYGLAADAFSGEAVARIYQAKGRPSFNPLIVHIAHIEQAAEIVEFNDEALSLAQKFWPGALTMVLPLKKDAKIASIVTAGLDTVAIRMPSHPVMRQVIKAFGHPLAAPSANKSGSISPTTALHVKESLNGKIAAVLDGGIADKGLESTIIYVGADEIKLLRPGPITSEELAQSSPLPITEYKADGQNPVAPGQLVSHYAPSQPVRLNISQKEADEWLIGFGDIAGDDNLSPSGDLTEAAAHLFSALHRGEKSAYPRIAIAPIPLEGIGKAINDRLGRAAAPRDEQNTSQR</t>
  </si>
  <si>
    <t>Q5NNJ6</t>
  </si>
  <si>
    <t>MASGAIVTHGYFISLEGGEGVGKSTQIRLLAAALEEKLQKSVIATREPGGCSGGDAIRHLLLEGDLHRWTNATEALLFAAARAEHVARVIKPALKEGKWVVCDRFIDSSLAYQGDTGGLTQGDIRCLHRIGSQGILPDRTFLLTLPEGEGIRRAQERDKNKGNRFEQRTIDYHKKVNDSFLQLAAKEPERFRVIDASGNPEEVHRHLLDALDDLLP</t>
  </si>
  <si>
    <t>Q5NPT5</t>
  </si>
  <si>
    <t>MTSSTSGVTSTSSSTAATTAATTSSSSTSTLSSILTTLGAGSGLDTTNLVNELVAASQDPIQQQLDTQSTTNSNRISALGTITSDLSALNTSLSSLVSGGSLLTQPSVSDTSVLTATAESGSRLSNLSGSIKVEQLAQAQSISTTAYDSSKTFDAGTLTFTNSYGSATVSIDAGSSLSDVAKAINKKQAGFTATVLTQSSGQQQLMITGMTGDAYGFSVSGSGGASDINYDKSANSGSMTVNVAAQDAKLSYNNVEVTRSSNTFDDLISGVSINLKSASSQPVTLGSTRQTSNVRQAVLNFVDAYNELYSDISTNTAIGTSSSSAGALANDAGVRTLKSSLNSMINQKLSSTGSYSTLGEIGVSINRDGTLTADTTQLDTALANDPDSVEALFNPTQSTSNSAVSITSSIGKVTPGTYKLSDVTYDESGNITGAKLNGKDMLVSGKSLIASSDSTAAGLVLKISGTSVTDSTISIDAGVGGAVNQLYTQMTSSGGALTASKNTYTKVASAITQKETDLTSKMSTYRTRLTTQFTAMNTAVSGYKSTLSFLKQQISLWTKDSSSS</t>
  </si>
  <si>
    <t>Q5NLM5</t>
  </si>
  <si>
    <t>MTLPVQDNTQDVQSDKLQPGLYIVATPIGNLSDLSLRAADILKRADLIAVEDSRVTAKLLQHIGIKRPMIAYHDHNADYLRPQLLPRLNHEAIALVSDAGTPLISDPGFKLVRDARQSGAYVTTIPGPCAAIAALTLSGLPSDRFLFIGFLPPKENARKKALEEVAGIAATLIFYETSPRLISVLTSLHQILGDREAAVTREITKKFEECQTAPLSELITHYQEKPPKGELVILVSPANKKTEIGEDEVKALLETALKDHSVGKSAALVAKQTGLSRQALYELAMQLRQQSSSDA</t>
  </si>
  <si>
    <t>Q5NRH0</t>
  </si>
  <si>
    <t>MRIEFTFPCFGSLRTVATDNAQFGDAVIFFGWFITETAMNIAVEGYKVKMDEVIRLVVIDDEGNDITTQVADFYAKASADIQEEHSHAS</t>
  </si>
  <si>
    <t>Q5NPU0</t>
  </si>
  <si>
    <t>MSKSSKSPKDQEEATSLSGAEMDALLAELGGDDIEEESPQEKTEFVFGQETLNPIVRMAGLERIAEKLARRLRLIIEPFARARTQVTVDGVDIHHFEKWRRDLPEFVSISLYRLAPLKGGAMIVMDPQFITGLVDAFYGGTGIVTPSRAKEFTPAEERLLVRLSDTIADSVVESWSDVVQLQSQFLSRETNGAYVTMIRNDEAVVVQRFTIVPGNGRAARISIVYPRATLRPFEMHLDTKVHDDAGPADENWTKRMRLAASAIPIPIKTILARPQITMGQLKNLKVGEVIPIEMPEQLPLIAGTKKIAYGSIGDRDGKTALLIEKLEEEPEI</t>
  </si>
  <si>
    <t>Q5NLF8</t>
  </si>
  <si>
    <t>MPERRLQLVESHGKEAVSGNTDVAPLLRIAIATNDMKSLNAHFGGANRFSIWDVTSDDAHFVEALGFQKTSDQSGSHIEGEDSITPKVEALADCKLLFILAIGGPAAAKVVNAGIHPVKLPAEESIASIIKRVQEMMKGNPPPWLRKAMGMPSRSMDFLDEDDD</t>
  </si>
  <si>
    <t>Q5NRG2</t>
  </si>
  <si>
    <t>MILTTRSLFFQKNIWLPLLVALTPVTSFPLYAAVKTADVKKANDNFESGLRYYHGHNVAQSYSQAREYFQKAADLGHAEAQFYLGALYERGKGVARNYKTAFSWYQKAADQGFVKAENNVGSMYQYGVGVPQNFQAALTWLQRAAGQGDKVAQTNLGDMYYQGLGTPQEYKTAAIWYQKAAAQGYALAEYNLGVMYSQGQGVTQDMATAATWYQKAADQKFPAAEYNIAYLYEKGQGVVQDQKVALAWYQKAADQGFVKAQLNLASLLYHQAKGKSQNYKEAALWYQKAAAQGDVVALFMLGKMAHLGEGAARNDVDAYMWFSLAAGLGLKNAENNCQVLSKMMTPAQIAEAKKEAQSWLDKHPSFPVKKLNSAG</t>
  </si>
  <si>
    <t>Q9RNL6</t>
  </si>
  <si>
    <t>MSPENDIRLEAGRKLFAGAVNFLKSAPALEFLPAPTAPEVAFAGRSNVGKSSLINALTNRNSLARASTTPGRTQELNFFDVGEPLQMRLVDMPGYGFAKAPKDVVKRWKWLINDYLRGRAVLRRSLILIDSRHGIKDVDRDLMKMLDDAAISYRVVLTKSDKIKAVELEKTVKAITEEMRKHPAAFPEIIATSSEKGTGIAELRAAVYDAII</t>
  </si>
  <si>
    <t>Q5NNI1</t>
  </si>
  <si>
    <t>MRFDDMLQTIMDQPLNTEAEKIAVWRQLVDCIAQDKGQHDPHLLKNAYQRLMDLTREVPTNIRLDTAETLAGRHIPPLLVQYFACDIALIAMPVISSVRLDVAEWIGILPALRQPVRNILRQRNDLDPLVLRALDSLGDDRPVLDNPKEEPVSVQPKQEKIEVSPISLEKAEQPLPPQEEVTNSAAEAPMDYRKSLFSKKPDSISLAKETDEIQHHPAEEISANESAPEKEMSFSDSIRSGILHQAYRQPTYFKPFTTSLESLTTDETPVIPEALTTNPPVNEQLKEEKAEKTQEETVKIPRFSPFSDRWRSEITPVEEGLEGHNDQDEPIFEFETKLDQKQPSEEDISDKNKDFAWFAMGKSRSSKKMDAGALPQKKTSKSGSEDTQIRHLLARIDAFRRSLEARAEQFNFESDKNGVVIHVKGIASHILAGISLATPALQNGYGVDGQAVGAFTRRAPIRHARLTIPGNGAAAGEWRIAADPYFSPETGHFSGYRGIARRPRIEETAQPFVSAMPPQPSVLEIDRDSLRQLMHELRNPLNAIVGFAEMIEHQMLGPVGKSYRYYAADITRQGQRLLQAVDDLNLAAEESETASVSPQSEGSTRLTQIVSALHSHYQDAVHKYNGDILFKVATGLPLLKIDSRAIERIFSRLLATVVGLMAAQEQIEVNLDQKDHFVRFMVKRPAALQGYDEQALLDPGFNLQGEWPNSPVLGLGFTLRLVRNLASAVNGQLEIKDDSFIILLPIEESQSQAS</t>
  </si>
  <si>
    <t>Q5NN30</t>
  </si>
  <si>
    <t>MQAKHQRLILGIIALAAVIAAGFLALVAFKKQAAYFFTPTDAVKAHLPANRNIRLGGMVERGSLIREKDGVTIHFRVTDGYQKIAVSYRGIVPDLFREGSGVVADGHFDPSGSFTAETILAKHDERYMPPVTQQQAAATQTTLQEK</t>
  </si>
  <si>
    <t>Q5NNK8</t>
  </si>
  <si>
    <t>MNKPFSASILTLYPEMFPGPLGHSLAGRALENNIWSLETVAIRDFANDRHHTVDDTPSGGGAGMVMRADILARALDHSCEKHPDLPVLAMTPRGYPLTQSRVRQLSEGAGAIIICGRFEGMDERLFEKRAIEPVSIGDYILSGGEMAALTLLDACIRLIPGVMGKITSGEDESFETGLLEYPQYTRPVEWEGLSIPEVLRSGNHAHIKAWRQAMAERDTRLRRPDLWERYRSVQASRPLARNKKDRNEK</t>
  </si>
  <si>
    <t>Q5NL86</t>
  </si>
  <si>
    <t>MMSKDQALIAVDAMGGDGGPRVVIAALALALSTDPDLRFRVYGDEALVRAQMDLFPELAPACTICPAPDVISGEEKPSLALRRARKSSMGMAISAVKTGEADAALSAGNTGALMAIAKLYLRMMRGIDRPALTTILPTLGKNGVVMLDLGANTECDMRNLVQFAVMGAVYAQSAMGIPRPRLSLLNIGTEEMKGTEDLRAAAALLRQTEQTAFQYTGFIESDRIGQGDADVIVTDGFSGNIALKTIEGTARFITNLLRRAFSSSLRSKLGFLLSKPAFRLFRVYLDPNNHNGAIFLGLNGIVVKSHGNANVSGIAQAVHLTAKLVRSNLVNCIADDLDMFFSQASNKELQA</t>
  </si>
  <si>
    <t>Q5NPR9</t>
  </si>
  <si>
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</si>
  <si>
    <t>Q9Z670</t>
  </si>
  <si>
    <t>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</t>
  </si>
  <si>
    <t>P28719</t>
  </si>
  <si>
    <t>MNADIDLFSYLNPEKQDLSALAPKDLSREQAVIELERLAKLISHYDHLYHDKDNPAVPDSEYDALVLRNRRIEQFFPDLIRPDSPSKKVGSRPNSRLPKIAHRAAMLSLDNGFLDQDVEDFLGRVRRFFNLKENQAVICTVEPKIDGLSCSLRYEKGILTQAVTRGDGVIGEDVTPNVRVIDDIPKTLKGDNWPEIIEIRGEVYMAKSDFAALNARQTEENKKLFANPRNAAAGSLRQLDPNITARRSLRFLAHGWGEATSLPADTQYGMMKVIESYGLSVSNLLARADDIGQMLDFYQKIEAERADLDFDIDGVVYKLDQLDWQQRFGFSARAPRFALAHKFPAEKAQTTLLDIEIQVGRTGVLTPVAKLEPVTVGGVVVSSATLHNSDEIERLGVRPGDRVLVQRAGDVIPQIVENLTPDVDRPIWRFPHRCPVCDSVARREEGEVAWRCTGGLICPAQRVERLCHFVSRTAFEIEGLGKSHIESFFADKLIETPADIFRLFQKRQLLIEREGWGELSVDNLISAIDKRRKVPFDRFLFALGIRHVGAVTARDLAKSYQTWDNFKAAIDEAAHLRTILQPSSEESEEKYQKRVDKELISFFHIPNMGGKIIRSLLDFFAETHNSDVVSDLLQEVQIEPLYFELASSPLSGKIIVFTGSLQKITRDEAKRQAENLGAKVASSVSKKTNLVVAGEAAGSKLSKAKELDISIIDEDRWHRIVENDGQDSIKI</t>
  </si>
  <si>
    <t>Q5NMT5</t>
  </si>
  <si>
    <t>MALKGLFLDKIRDQAINRRRLGKAILQFGTAGLLSETVIGRALAAEENPPAKKSFPFPIDKGDDNPLLNTHRVNWRVTNGELMHGYIAVPAAARNKLPTVLIIHDEQGLDFATREYTRKMALNGYIALAPDFLSAWGGMPDDPAKTRALLRGVDWSWLVKDAAMTVDWLKNQRYSTGKVGAIGFGWGGKLAQYTAAQAQDALAAAVAYYSETPPMNEAAHIKAPLQLHFGTSDSAVNAAALNWVSALKSASVPLECYFYPNAGHGFMNETQPAYNEAAANEAWKRSAEFLAANLNPKESLLHKINKGEQKLEKEQAVASSTKPNVTQKANQQPK</t>
  </si>
  <si>
    <t>Q5NL05</t>
  </si>
  <si>
    <t>MIFIPVMKEFFDIVVIGGGHAGCEAAAVAARMGAKTALVTMDSEQIGAMSCNPAIGGLGKGHLVREIDAWDGLMPHAADYAAIHYRMLNRSKGSAVQGPRIQADRNRYKKAIQTALKEQAHLTIIEGMAESFQMDKGKVKAVLLADGRPLKTESVVLTTGTFLDAWLFCGEKKWRGGRIGEQPSIGLAEQLKALDLPLGRLKTGTPARLDGRTIDWARLQRQPSDEDAWTMASYGAGRVAPQIACSLTRSNQKTHDIIRAGLDRSPLFSGAIEGRGPRYCPSIEDKIMKFGDRDGHQIFLEPEGLDTPLIYPNGISTSLPEDVQQAFINSIEGLENTKIVQFGYAVEYEFIDPRSLTHQLELKALKSVFCAGQINGTTGYEEAAAQGLVAGISAACAVAGKAPPVFDRRNSYIGVMIDDLVLQGVTEPYRMLTARAEYRLGLRADNAVTRLSGQAKAFGALGAEMTDFVTKRLAEREKCQKLLEKAASSRDMQAVGANVTEGASHSLFEWLRFPAVTRQHLEALIPELTEFSDAVVSEIIDDGRYAPYLERQDAELARLAGHDNMPLPAELDYATIAGLSNEMVEKFSAARPPDMASASRVRGVTPAALAAILIHAKKVTL</t>
  </si>
  <si>
    <t>Q5NNX4</t>
  </si>
  <si>
    <t>MQLAFTHGQIVTPNTILTDHSLLIENGVIKAITDQPLPCDIPTIDLHHQILLAGFIDIQVNGGGGCLFNDHPDVNSISKIAAAHRAFGTTSLLPTLVSEETTVIEKSVHAIEDAIQAGIKGIVGLHIEGPFIAMTRRGIHAASKIRPISEEDINFLCDSARKNKDNFRILLTLAPETMDASIITKLTEAGVIVSIGHSDSDYETAMKAVKAGVSGFTHLFNAMSQNTSRAPAIVGAALDSDNSYAGIIADGEHVHPSNIRLAYKAKGADHLMLITDAMPLTGWEEDHFLLQGQMIYRRDGRITDDKNVLAGSLLDTATAFANMIKMTDISLVEASRMASLTPARFLGLQDRGSIEIGKRADLVVMDEALKLQSVWISGEKY</t>
  </si>
  <si>
    <t>Q5NMA6</t>
  </si>
  <si>
    <t>MQQSLQTVDDSTPYQDPSFSQFIKHGRNVILSEATAMHHLAASIGVDFAKAVSMLLETRGRIIVSGIGKSGHVGRKIAATLASTGSSAFFIHPAEAAHGDLGMMMNGDILIAISFSGRTRELLPMISYAQTLQVPVIVITSQKGDVLPKEATLSLRLPELKEACPANIAPTTSTTLTMALGDALAVSMMRHRGFSRDAFKLLHPGGQIGFRLQSISRLMHEGAALPLVHCKEPMRDVLVTMSRKSFGSAGVVNDEGELMGVITDGDLRRHADHLMESAAEDVMTSDPVTMRADDMAEDALILMTEKRITSLFILGKNGAKQPVGLLHIHDLTRMGL</t>
  </si>
  <si>
    <t>Q5NM73</t>
  </si>
  <si>
    <t>MQSRTISPWLLWRISQGAVLLSLVPVSEVWAEEPPKLIQEMVTKALALDDPKTVKSIVLIAKKTVPDSAAEIDAMVADYNTKVEAREAEKKRKELRRVADSGMFENWTGSVELGGAKMTGNTRQTAIYGAVALERNGINWTHTVKARTDFQRTYGTTSAERFTASYQPHYKFDERLYMYGLALYERDMFLGYRTRITGGSGIGYKVFDQPNLSLAVEGGPAYRHTIFIDSSRPNGRRIRDTAAMRGSFTTKWVVSPLLTVSEDSSIFFESKDITASSTTSLETKLIGNLSTKLSFSVYYEKDVSASKNPVDTTSRITFAYALGKKKK</t>
  </si>
  <si>
    <t>Q56998</t>
  </si>
  <si>
    <t>MTIAIRTTLDEPENHSDFVPHRPSRPEKTEPSKPFRLVSDYEPAGDQPQAISALCKDIQKGERDQVLLGVTGSGKTFTMAKVIEKLQRPSLILAPNKILAAQLYGEFKRFFPENAVEFFVSYYDYYQPEAYVPRTDTYIEKDSAINEAIDRMRHAATRSLLEREDVIIVASVSCLYGIGSVDTYSSMTFRLLKGQLVDQREIIRRLVALQYKRNEVAFGRGSFRVKGDTLEIFPSHYEDMAWRISFFGDEIEEISEFDPLTGVKIAKLDQIKIYANSHYVTPEPTLKAANNAIRRELDNRLREFKAEGKLLEAQRLEERTEFDLEMMAATGACSGIENYSRFLTGRAPGEPPPTLFEYLPDNALLFVDESHQTIPQINGMSRGDYRRKTTLADYGFRLPSCIDNRPLRFEEWNAMRPQTVYVSATPGPWELEQTGGVFVEQIIRPTGLVDPAIEVRPIEEQVDNLIFEAKKTAAAGWRSLVTTLTKRMAEDLTEYMYEAGLKVRYMHSDVETIERIELIRDLRLGVYDVLIGINLLREGLDIPECGLVAVLDADKEGFLRSETSLIQTIGRAARNAEGRVILYGDKITGSMARAMAETERRRIKQIAWNKAHNITPATVKRQVDDIVGHFGVVNSSEAAATIENHDPKVLARSISETEKEMLEAAANLEFEKAAQLRDVLHQLKRQELGLPPEKSSEIQGRSEAGRPGTRKTRSDKAREAKASKRVKQEAGEKLLRSRGH</t>
  </si>
  <si>
    <t>Q5NQN9</t>
  </si>
  <si>
    <t>MPRLKNKICVVTGAARGIGRAIAAAFQHEGAKVIVTDIDEVTGKKTAAEIGGQFQKLDVREEKDWQNLAEIVPVVDVVVNNAGITGFENGAVAHDPEHATLEDWRAVHRVNLDGCFLGCRYAIAAMKNKGTGSIINISSRSGLVGIPLAAAYASSKAAIRNHSKSVALYCAQQGWKIRCNAINPAAILTSIWEPMLGDGDDREKRMQALVADTPLKRFGLPEEVAAVAVMLASDEATYMTGAEFNIDGGLLAGSAATPK</t>
  </si>
  <si>
    <t>Q5NMX9</t>
  </si>
  <si>
    <t>MTVIRQNDLIDSVADALQFIACYHPRDFIQSLYEAYQREENPAAKEALAQILINSRLSAIGKRPMCQDTGIVTVFAEIGMGVRFEGEMTLDEMINEGVRRAYTCPSNRLRYSVVADPDGSRKNTGDNTPAIIHHHLVAGDQVKLRLAAKGGGSEAKTRFAMLNPSDSVVDWVLEQIPHLGAGWCPPGIIGIGIGGNPEKAMEMAKSQAMESIDIHQLQGRGAQNHEEALRLELYRKINELGIGAQGLGGLTTVLDVKIESYPTHAANKPIALVPNCAATRHIEITLDGHGAAIMPEIHLDDWPEIAKKSDGVVRRVNIDDITKEEMADWKAGDSLLLSGKILTGRDAAHKRLVDLLDQGQALPVDLENRFIYYVGPVDPVKGEVMGPAGPTTATRMDKFTPRLLAETGLIGMIGKAERGEATIKAIRDNKAAYLIAVGGAAYLISKAIKSARILAFEDLGMEAIYEFEVEDMPVTVAVDSDGQNIHKIAPKKWQAYIQEKACSACLS</t>
  </si>
  <si>
    <t>Q5NLG6</t>
  </si>
  <si>
    <t>MKIMLRQTARGLSVYVPKKDLEEAVIEQEKPDIWGGWIRLKNGWTLELPDMAADTPLPITIEARKRAEEN</t>
  </si>
  <si>
    <t>Q5NND7</t>
  </si>
  <si>
    <t>MNAYSGIMFSILSFIAVIGPLVFVHELGHYAVARFFGVKADVFSIGFGPEIFGWTDRLGTRWRVACLPFGGYVRFAGDMDPASSGRPSSEWLALSPEDRAKTFQAKKAWHRFLIVLAGPLTNIFVAILLFAAVFSVHGVARSPSVVSAIVPHSAADTAGLKVGDKITAVNSYKVNYFNDLQPVVQMHPDEEVLIKLVRDGRAMDVKVHLKAEHFQDRFGNSSRIGLLGILGGAPVIVRLPLTEIPQAATSAVGTMLHEQIDGIGQIITGRRSMDELGGPIRIARMSGQITELGFLPFVLFMAAISVNLGFINLLPVPMLDGGHLLFYAMEIIIRRPLTPVIQTWAFRFGLFLLLSLTLFATLNDLGVLVWLKQILG</t>
  </si>
  <si>
    <t>Q5NL66</t>
  </si>
  <si>
    <t>MLKNILRLLVAAIAASSLTATVVTPALAHHHGGPGGPGGWGGGPGPGGWGGGPGGWDGPRHHHHRGGGWGPGAAFGMGALGLMTGAIIANGSYNRGYYDGGGGYYGGYSGYYGGGYANCNTRMQWDPYIGDYVSMRACY</t>
  </si>
  <si>
    <t>Q5NNN2</t>
  </si>
  <si>
    <t>MTSLSSDIENISETAFDKALSERYLAYALSTITSRSLPDIRDGLKPVQRRLLWAMRLLKLDPASAYKKCARVVGDVIGKYHPHGDQSVYDAMVRLAQDFALRYPLVDGQGNFGNIDGDNAAAMRYTEARLTTAAYDLMEGMEEGAVDFRPTYNSEEEEPEFFSGLFPNLLANGSSGIAVGMATSIPPHNVAELIDAICHLIDHPEAETKELLRFVKGPDFPTGGQIVDSVNTIRHAYETGRGSFRVRARYEVEDIGRGGWIIVINEIPWQIPKSRLIEEIAALINEKKLPILSDIRDESDENIRIVLEPKSRTVDPQLLMDGLFHLTSLETRISLNMNVLDSHHTPAVLPLHTVLKEWLAHQFAMLQRRCRHRLQRIDDRVELLEGYLAAYLNLDRVIEIIRNEDDPKSVMIAEFKLSDRQAEAILNMRLRALKRLEEAEITAERDSLKEERAGLQALIESDALQSKKLKSDLSALRKRYSLKSKLGARQTLIEEQTPAKAIPLDAMIEREPMTVVLSKRGWIRGLKGHVDLKSTEAMRFKEGDEADFICHAYTTDRLLIATEDGRFYTLLADRLPGGRGFGEPVRLMLDISNDTKIMALLPLNPEGKLLVVSSSGRGFITQMTNLVAETRKGKQIVRVKKDEYLMVLKVIEEDHDHIALIGENRKLLAFPLSQIPELAKGSGVQLQRYRGGHLSDATTFTLEEGLSWPMGGESGRIRTETDMKTWVVARGASGRLPPVGFPKNNRFS</t>
  </si>
  <si>
    <t>Q5NM93</t>
  </si>
  <si>
    <t>MKEPRTMADDTQFDKFRQYLSGVARAIADKPDLDVRFTTQTPSMKDGVISVPMPDRLLSPENVALARGVTDAFALKAKWHNPLLHAEKRPIDAQASHILDGLEQARVESLGAQAMDGVRQNLKVALESELSKTPLSQIKIREEVPLDIALPLLLRERMTGDAPPESAKKALELLRPWVEEKADQALDALAQSASDQSSFTSQALNLLQDLQIISLQDQPETKPTDSDDANGEDEDETPKGAESKPDQGDEDSSSEATEMKGQGQQADDSEEITSSTSHDGEDGEEQENGGGDDEGEGLSPDASGQKMLSPNAFDYKIYTTRYDEVVAAHDLCDEEELRRLRSYLDQQLNALHGMVTRLANRLQRRLQAQQNRHWDFDQEEGLLDSARLSRVVANPLLPLSYKIEREASFKDTVVTLLIDNSGSMRGRPISIAAISTDILARTLERCGVRTEILGFTTRAWKGGNSREDWMNNGRPAAPGRLNDLRHIIYKEADEPWRRAKNSLGLMMREGLLKENIDGEALLWAHNRLLARQEDRRILMVISDGAPVDDSTLSVNSSSFLEKHLRKVIDWIENKSPVELLAIGIGHDVTRYYKRAVTLMDAEQLGGAIVEQLAALFDDKK</t>
  </si>
  <si>
    <t>Q5NR91</t>
  </si>
  <si>
    <t>MNDQSSASVANEAAFLIGKPLVTEERLHGGDISQVTRLWLEDGSHAVAKNSPFPEIEAAMLAAISQSGAPAPMVYATNENLLVMEWLRNRDVLHHAWDDLGKVIALLHSTEGALYGWPKDYGIGGIPMVNKWMRSWPDFWGEYRLRPHLEHISADLVDRLEELIEDLPQRLPMTPPAVLLHGDLWDGNILVDDGRISGLIDPCCYYGDAEVDIAMINLFDRASGSFYEAYETYHPLTPGYKERLPIYKLWPALIHLRLFGDGYRPLVTHLLKAVGV</t>
  </si>
  <si>
    <t>Q5NPD5</t>
  </si>
  <si>
    <t>MTDQTKDASQTQPSSGQIPPRKSGKLWLIIGCILVICAGFGGFRLWHYFEHKNDLPPHIEGSNGRLEMTRFDVAAKYAGRITDLSFHEGDVVQTGQILAHQDDSELRAQRDAAQANFEQAQESVRRAEAEQAAAHASTGLAAQQLMHTKQMVAQSLVSDMELQNSQTAYTTRKLSEEASQHNVAAAKEAVKAASAQIAGLDANLAEMTIRAPTSGQIEYRIAEKGSVLGQGGRLASLLDPSDIYLTVFFESAVAGKLHVGDEARIKLDAMNDRLVPAQISFVSPEAQFTPKFVETKTEREKLVYRVKLRIMPDTVHRLGGVLKAGMTGIGYVRTEPSAQWPSLKSDRG</t>
  </si>
  <si>
    <t>P50512</t>
  </si>
  <si>
    <t>MATSSTLPAVVPALGGDQSLNHYLADIRKFPILKPEEEYMLAKRFQEHQDPKAASRLVTSHLRLVAKIAMGYRGYGLPVSELISEGNIGLMQGVKKFDPERGFRLATYAIWWIKASIQEYILRSWSLVKMGTTAAQKKLFFNLRRLKSNMNAFEDGDLKPDEVDSIATNLGVSNEEVVNMNRRMAMGGDSSLNITMREDGEGQMQDWLVDQEPLQDQQIEEEEESLVRHKLLIEAMDKLNDREKHILTERRLSDNPKTLEELSQVYGVSRERVRQIEVRAFDKLQKAIMELAGDRKLLPAMA</t>
  </si>
  <si>
    <t>Q5NL94</t>
  </si>
  <si>
    <t>MLDKSFLKRTLLGSFVPILMFLSGCGGEEKHPVVTPPPVKRPVAPVASPDRLPKLQGMTARNLIGLFGSPDQDIDEPWARRLQFQSSVCVLDAYLYPPHKNEEMVVRHVDVRDLQGNDFNQENCLRMLVQKPHHK</t>
  </si>
  <si>
    <t>Q5NN01</t>
  </si>
  <si>
    <t>MTSSNDLSADIVIVGSGVAGSSIAKELASTGASVIVLEAGPRIDRQHILDNCRNTVNKNKYDEPYPPSPWSMHPPDQSTPNAYLHTTGPDAQAYQQSYLRILGGTTWHWSACAWRYLPSDFELRSRYGVGRDWALKYDDLEPFYYQAESMMGVCGPDPKVEDLGSPRRQPYPMEALPLSYAAEQFKKLIDNRTAYRVVHEPQARNTRRYDNRPVCEGNNNCMPLCPIGAMYNGIHTVLHAEAAGARFIDNAVVYKIETDTSNKKVTAVHYYDPDKHSHKVTGRIFVIAAHCIESAKLLLLSADEKNPNGIANSSDQVGRNMMDHTGVQVTFMSGLDSLWCGRGPLETNVIDSFRDGSWRNERGAYLVHMVDDNQIDLATALAIDKGYVGKDLEDEIRYGASHLVRLFSHNEGMPDPDNRLTLSKTHKDVLGIPHPEVYYKLPDYTVRSCDHSRKVFREIMGLMKGSDPRWTPGYFPQDHPAGSTIMGHDPKDSVVDGYNRTHDHENLFIASSGVFASMGTGNITLTVAALALRVADTLKKEIYHG</t>
  </si>
  <si>
    <t>Q5NNN7</t>
  </si>
  <si>
    <t>MSSNLKRRFINKVFVALCSLSTLLAVGMLALILGSLIINGAGGLHLSVFTQDQPSPGMSGGLRNAIIGSIAMCVVAMIIAVVLGIMAGTWLSEYSRNSKYGQAIHFLNDVLLSVPSILVGLFVYEIMVRPFHGFSAFAGAVSLALLAMPIVTRTTYDMLQLQPNTLREAGMGLGASQGLVIRSIIWKAAAPGLLTGGLLGFARISGETAPLLFTALGNQFLTLNMTEPMGSLPTTIFQFAMSAYDDWRNLAWVGALLIAMAVLTINILGRVMTRGGKR</t>
  </si>
  <si>
    <t>H2VFM8</t>
  </si>
  <si>
    <t>MSLKVTRNLQVIAVASGKGGVGKTNVIANLTAALSKIKQRTLLLDCDLGMADAGIVLGMNSDRTIEDILTGRRQYEDVVQQGVFGLNLVPGVNGAGRIMEMDAVAKRRLVDSLRPWTKSFDYILLDNPSGASSSSLSLMASADQVILVLSSEPTSFMDGYALIKLLALEYKVKEILVVTNMVEDETEGRDLFRRFSDVSARFLGIKLHHLGSVPRDSHIREAVLRKRCCLDLFPRSRASEAFERLAHRLNDYSLLKKTKRSNFFSSLEMVSAS</t>
  </si>
  <si>
    <t>Q5NQB7</t>
  </si>
  <si>
    <t>MLFTILIVVQALVAAALVTVILMQQSEGSGITGGLNPGGLMSASGAANFLTRATGALAVLFVVLSIALAALASVQNTAPQIDTSLAHKPVAQQTAPAQPAQPKPSSVPLADQPATTPHQ</t>
  </si>
  <si>
    <t>Q5NPJ9</t>
  </si>
  <si>
    <t>MAKKPTIFILNGPNLNLLGLREPTIYGHQTLEDIANKLKLQAEKLDVTVEIRQSNHEGALIDWLQEAQAVKAKAVILNAAAYTHTSVAIYDAIRAITVPVIEVHLSNPHAREAFRHKSYVGEAALGTISGFGAESYSLALDAAAKL</t>
  </si>
  <si>
    <t>Q5NLT7</t>
  </si>
  <si>
    <t>MRIVSWNINSVRARLAHVERFLKEEQPDILCLQETKATNGVFPSRFFYDLGYIHQAVHGQPGYNGVAILSRIAFSPAEITSHDWQNNQEARHIGITLENGVRLENVYIPAGGDIPDRDLNPKFGQKLDFISRMIEWSSHLEQPTILVGDFNIAPLESDVWSHKQLLKVVSHTPIEVDHLSRLQASHNWIDLGRHFYPAPERLYTWWSYRSKDWTKSDRGRRLDHMWASPSLVDHLVGHKVYESCRSWIKPSDHVPLLTEFSFHG</t>
  </si>
  <si>
    <t>Q5NPQ3</t>
  </si>
  <si>
    <t>METELPASSHMLILPHIRVQNANAISSPLTHGFPSITAFMGFMWALERKAHAAGIDDIMFNAVGVVCHDFQEQVTDSGFTYAFNLTRNPIEKDGKTAPIIEEGRIHLDVSLLLAIAFKNEDIENYQIDEYVEKIAIFVQNMRIAGGSIIPPSPNMAKHRKPHWIECNTFSDNDNNFSDFRKNCYRLLPGYALVERSDLIPERSKKMQETQPDATSLDAWLSLSRVNWRCKSEAQSPKTETKKENIWENDRDNGWIVPMPVGYGAVGEMQPSGSVSSARDNTIPFQPVESLFSIGEWIAPFRLKHPNDLLWYPSSSLGEKNLLEKSVYRCHNFYQYSL</t>
  </si>
  <si>
    <t>H2VFR8</t>
  </si>
  <si>
    <t>MWQLYQFPLCPFSRKVRFLLGEKGIGYELIRESPWLKRDEFVDMNPAGQTPVMVDSSAPVILVDSQVICEFLEETVDRMPLISGTAVHRAEIRRLVSLFDNKLYFEVTAPLMNERMLKRLVHRQAPDAAILRGAMKNANSHLDYIDWLLDHRRWLAGPVLSLADFAAAAQISVSDYLGGVDWRGHENSREWYAAMKSRPSFQPILAERMEVILPPDHYDQPDF</t>
  </si>
  <si>
    <t>Q5NNT0</t>
  </si>
  <si>
    <t>MSFYNQNVSVPEMTDIRLYFCPTAFVNAPMAPSGATFRLAGGLKWFGAFSVIMVSKGEIVQERVISVADINSFLNSLSTEMQLDAYRTISRIVAPRAAIQLGKSKIRLDHTHIVGILNVTPDSFSDGGLYQDNVDAACDMAKAMMDQGASLIDIGGESTRPGAEAVSEEEEKLRVMPVIEKLKEASLPISVDTRKSSVISAVWEQTPAIFNDVSALSWDKNSLFIAAEKSYPVILMHHEEGSIHEGSSKKILIEVYNWLEKRIEVAEAAGISRDRIIIDPGIGFGKSFQDNLALIRGIALFHGLGCPLMLGASRKKLIITFAGDTHPQERLGGSLAIALHAADQGVQLLRVHDVRDTAQALTVWQALY</t>
  </si>
  <si>
    <t>Q5NLT1</t>
  </si>
  <si>
    <t>MSTLGLSSADQKAIENFRQQAVEPSETKLVLLYFSATWSNACKSFGAMLANIAKSYASKGVVVTSFDIDQNKIIADQLRVQSVPTLYALFQGQLVADLTPANGEAQLKQALDQLLTQLPIAAEAAGEEDIEQILEAGNKALDNNDAEQAVTLLGQAYDLKPEEAAVAGAYARALILAGDIKKAEALLSALPEDMKDKPEIHRAEAALSLAKQADSVNLDQLENLRAKVENYPDDDEARFALACDLIAVGNRDGAADQLLAILAHNRDWNEGAARTKLLQLFEVVGIEDPWVSAQRRRLSAILFR</t>
  </si>
  <si>
    <t>Q5NPQ4</t>
  </si>
  <si>
    <t>MHHNNARIQIFRQAISDFIENRRDEKLKGKADDPAAMRKYDYAIWLEDAARRVGQIHAATHIAKAIHSSAKGSNLYIKPDSLPQREEIGSHLLGENFDIDVVGNAAALDVFKFLKTKVEDKTLLAWAEAGDPDFKAALSENPDQAEEWLSSFAGLLSSDKKVQSHALMKQLYWLRGEDPTQDDQYILLQPLFPSALVNYVHQNIQAVRFGESNKEARSAFSKKEASELVYQEYKKLAVQRLGGTKPQNISQLNSERGGVNYLLASLPPRWKGKRRLLPLNCKSALDVFFKRPDVYGQVDKLIKFLKSNPPDNLNTRQYRQRFEQKLIESLVDFAATIKAEMPVGWSREDGCQLPPYERLWLDPERSLFSLRDDSDEADQIFYNEYMKGDWPDAVAQNFGRRLNAKLKHQDIPVGETEYIHWVRQVTIDAAWPVPWRRRV</t>
  </si>
  <si>
    <t>Q5NMG0</t>
  </si>
  <si>
    <t>MFRLSANSVICLAAVLLSSLTAVALCLLLVISAPSGHMSVRHKSGIEAPVVINTALPTEGTSQREQKFLECRYLAPKSPKDEKMKILYRECLRRIAFDGDLPPEHRQ</t>
  </si>
  <si>
    <t>Q5NL81</t>
  </si>
  <si>
    <t>MPVLEEKKTADHFHHIGVLGAGSWGTALAAVASYKGAVTLWGRKREIIDAINQRHINPDYLPDIIIPRTIHATDELNDLSSASALLVAIPAQKMRSVLRQIPNDSRPLILCAKGIEAESGLLMSQLAADIFPHRPIAVLSGPTFASEVARHLPTAVTLAAKEKDIRAALMQRLAIPTFRPYASSDVIGADVGGAVKNVLAIACGVVAGAKLGNNARAAVISRGFAEMNRFGIALGAKEETLTGLSGLGDLVLTCSSELSRNFTFGKKLGEGYSYEEQQKKRAVTTEGVFTAPVLQRVANKLKVEMPLVSAICDLIEGKSVNSVLERLLSRPLKGEYSISV</t>
  </si>
  <si>
    <t>Q5NL53</t>
  </si>
  <si>
    <t>MKGLDANVGTAREIETVQRFDAEYFRRAYVTCEEAVTQSGRSIRLRDEGASVQRGQQPTYSEDGIPVVNSKHVKGMFVSVTDENRRAVLMGRGPLIKEGDILINGTGLGTVGRVSLYVSEENAIPDNHVTIARSKTFEPEFLAAFLNGKYGQAQLQRRVRGSSGQVELYPLDILEVSVWRASAALTARVCKLYATSFEKRDAASRRMAEPGDLLLAELGLLGWTAPQPLSFTASANSAFTAERIDAQFFRPLFAEVNAKLLATGSACELGSILSTNARGRQPQYSDDGLPVINSKHVRTNRVILVDNRSATDAGSPIVIETGDVLMNGTGEGTIGRAAPYLHNRRALPDNHVTVLRTDRVDPVYLAVFLNSPLGQWQIERHIKGSSGQVELYPSDIARIMVWEAPEAVQQSVRAAILSAFDEERRANDLLEAAKIAVEIAIESGEPAAMAYLDHAAGTI</t>
  </si>
  <si>
    <t>Q5NPU1</t>
  </si>
  <si>
    <t>MSEDNAKLPKKGGLLKSIGKILILVVIIVVLVALGSVAGGYFLPRYMPAIFAPATANNKAAASKADENLPKKVPLDEKDASSGQFKASYFAFDKPFISNVQNSGNLVQIGIGISTYYDDRVINNVKKDELPIRSAILMTISNQDNQTISTEAGKKQLQNQIKDVINNVLKDKEGFGGVDSVYFTSFLIQ</t>
  </si>
  <si>
    <t>Q5NNR4</t>
  </si>
  <si>
    <t>MNSRIYLDYAATTPITTSARQAMDEAFDIWANPSSPHKDGRHMRALIEEARIRIKEALNWPHHLIFTSGASESIAMVLQRNTLEQSSISAVEHDAFLRAGIIPNILPVDKNGYIIPEKLPENQLVGVQTVNNETGVIQPADILRQTLSEKNSLWFADAAQSAGKMPLPDADFISLSAHKLGGAPGVGALLIRDWAKLRPFGGQEQGYRAGTENAPAILGFAAAVCEKKDWFEKADALREKLDQAIIASGGEIVAYQSERIPTIASYRMPDMVAKTQLILFDMAGISISAGSACSSGSLKSSPVLKAMGWGDKEAQEVIRVSFGRETTESDIDQFIKIWRQIAEQRKKA</t>
  </si>
  <si>
    <t>Q5NNM9</t>
  </si>
  <si>
    <t>MTTLVPLNRIDSQKIEDLLDIGFGKDRHGRTAYRLRQGVSAIPELSFAAVDGDILQGIIQCWPIRLSCLNGKKLPMILLGPVAVHPDYQGHGIGQTLVQHSLDVADSSDITGHDAVMLIGDPEYYNRFFGFSDEETGDWRLPGPVEKRRLLARLTSPRLRDRAGMVEADAPALQKEG</t>
  </si>
  <si>
    <t>Q5NPL7</t>
  </si>
  <si>
    <t>MKLSHIVKTMAHNQNLLSSDKDVKPRLSRQPKQRRQFLKLCASIIPAGLFLSGQSYGQRNSIAIVNQPAETDSKIAKWQLLRSGTSLSFQDYASFLIENPHWPAENILRKAAEKNLADALTAIGEKPQQALRFFQLYPPVSNNGRAAYALILDQYNQQAEATTQAKAAWTEGYLSPDIENKLFVRFNNSFTAQEQALREDRLLFGHNIEAARLQLNRVSEDQKPIFEARIALQTGAPEAEALVSALGADADNNPGFLADHAQYLRSKARPFDARSLLAAPRQWKQAPSDAGEWLNLLLTFARATANDKQYAQTLAIVRQVYSLYPDSRKVKEQSFTIRDRYTDLLFLGGRTALKYLNQPKEALGFFSNYAAASKSPQSRSRGYYWAGRSALAMRDDALARRYFAAAGQSPDQFYGQLSLELLGQSVPIPPYGAALPDSSQQNIFYSSSLVQATIRLGQQQNWRDQSLFLRALANSLPHPEEYALAIDLSQRIGRQDLAVMACRSMRNSDLITYNRSGYPSYSLPNESEPSWVMVHALSRQESQFDRHAKSSVGALGLMQLMPKTAKDQSQKLGLAYDPARLVNDPAFNLTLGASFYERMRSYYQGSHLLAVAAYNSGPGNVNRYLSSYGDPRMPHADVIDWIEDFPLDETRNYIQRVLENAVVYSRIDPDTNRSRVGGQALSDYLGGMDHIGPTLSR</t>
  </si>
  <si>
    <t>Q5NQG7</t>
  </si>
  <si>
    <t>MILILEIIYFMLNILWWVILIQAVCSWLIAFNVINSDNEFVRKVVYTLDQLTEPLYRPIRKILPDFGAIDLSPAVVLMVILIINQFIIPQMVSHIYMMPFHGFTSGDA</t>
  </si>
  <si>
    <t>Q5NPT2</t>
  </si>
  <si>
    <t>MNKKPVFYDSSGKRRRRFALAIVAFFALLFLAIATLFATVAIPSIGQNLPFSIGRAPIKAQPNGITSHTRINFHRALSRIGLVKTPPKPLKDTLSMAFYTPWDDASIASLSRHINDIDWLSPGWLSVTGADHHWTEFPDPQGHAIINNAKQKPKILPMVQNVSNGEWDGKNAAILMRDPAARLQFLNNIEKFLVKNQADGAVFDFESLNKQTLPFYLQLLKETHDRFSAHHWILTVAVPVADEAWNLSAVANVSDKLILMAYDEHYPEGEPGAIASNDWFLDVVEQATQNLPPEKVIVALGSYAYNWKKGSDTDAISIEQAWLTAHESGTVPVFDKETGNTHFSYSEAGILHNVWMLDAVSFYNQTKMSHHLGFNALALWRLGSEDPSLWNIFGKGHLIHNGANDTAIVADPVKALSHIPAGTEVDIEGTGEVLRVASRPVAGERQIDLDKEGLITDERFSSIPLPYAIERAGYRPGMIALTFDDGPDQKWTPKILDILKKEHAPATFFIIGENALTNRNLLLREIKEGHEVGNHTYTHPNLGMASANSTIIEVNATQRLFQAFTGHSLRLFRAPFFGDAEPTTADEIDPVYAAQKLGYLSVGLHVDPNDWQRPKKDEIIERVMEQVKQATSQHSAQIVLLHDSGGDRTQTIAALPDIIHQLRANGYKLVLVSDLINLKRDDAMPPLSPVERVSARWNFALFSCLGASVIALRWIFAIAITLGILRALFLSAFSIIQARKENRLIFPPIDPERTISVLIPAFNEEAVIEASIRRVLASAEVNNIEVIVIDDGSTDNSSQIVESQFADDPRVQLIRLSNGGKARALNHGVQKAKGEIIIALDADTHFEPRTIARLTRWFSDPKLGAVAGNAKVGNRINLITRWQALEYITAQNLERRATVLLNAMTVVPGAVGAWRAETLRQVGGFPDQTLAEDQDLTIIIQEHDWAVRYDPYAVAWTEAPETIRALARQRFRWAFGTLQCLWKHWSIIKNRRPKGLAYIGLPQSLIFQIGFATISPIIDLALVISIMATVFAVYQHGWVQQGDDLQKMAAYWSVFTLIDLMSGVVAFALERKEKWSLLWLLIPQRIGYRQIMYYVVIKALTQAIRGPKVGWDKLERSGHVQTESNK</t>
  </si>
  <si>
    <t>Q5NPZ2</t>
  </si>
  <si>
    <t>MAKQQKRYICQSCGAVATKWQGQCADCGAWNSLVEEKIAPKTPFTNRHNLRTGGNIVRLGNLATEQPLPERMVTGIAEFDRVLGGGFVSGSATLIGGDPGIGKSTLLLQAGVRLALAGKEVVYISGEEAVDQIRLRAKRLGFGQAPVQLAAASSVRDILATLEQLPHIDFLIIDSIQTMYSDMIEGAPGTVSQVRASSQELIRFAKEAGVALILVGHVTKDGAIAGPRVLEHMVDTVLAFEGERSHQYRILRTTKNRFGGTDEIGVFSMADQGLSEVSNPSSLFLTTRDENMSGAIVFPAMEGTRPVLVEMQALTVRLSSGATPRRAVVGWDSGRLAMILAVLEARCGLNFSSAEVYLNVAGGYRVTDPAADLAVAVALISALAERPIPSETVAFGEIALSGEIRPVAHSRLRLRESAKLGFTKALIPKMVENKENIAFSSFSTLRQCVDYLLGR</t>
  </si>
  <si>
    <t>Q5NPA6</t>
  </si>
  <si>
    <t>MGAVHHSGSDKVDSASVIENRKRKTRKDNKNQRLGRADRSALGRWFWEIDRFQLFLISLLIAIGVIAVAAASPAISAQEGKPAFYYFTRQIFWCLIGIPVMIGVSMAPKDLARRACILGAAVCFFLLLLVPFLGVEVNGARRWLGFGMLKIQPSEFLKPFFVVTMAWMLSFRFKDKNLPVISISMFFVAIIGVLLMKQPDFGQTVIFTGVWLVLLLLSGIPVFLMVGLGVAGALGVVAAYEFYSVAHTRIDAFLNGTGDHYHVDRAMATLTNGGFVGVGPGSGIEKFRLPEAHNDYIFSVIGEEFGLLACIIIALIYGTIVIRVFRRLLGEDNGFLLLASAGLATQFGLQALINMAVNVQLLPSKGMTLPFISYGGSSLVAMSIGFGLLLAFTRRNPYLARSTYLPKWQQK</t>
  </si>
  <si>
    <t>Q5NQ84</t>
  </si>
  <si>
    <t>MSRIPFDFIGFDLDGTLIDSSPDLHAALDYALKQMGRPVPTQEQVEKMMGKGIRRLMEQALEVTGGINQELMVKGFPLMLAYYKKHVLVHTRPYEGVEEILKALQDLGLKLIVYTNKPECLARPIIHQLGWDHYFSDIIGGDSFSVRKPDPKPLLEAIDAMGGGRTAFIGDSITDVKTGHNADLPVILVSFGYSDVPATALGADRVISNYQELIPTLASFSDDMMPDAVVKPD</t>
  </si>
  <si>
    <t>Q5NQH8</t>
  </si>
  <si>
    <t>MKTPGHQRVKTARRRTAASTRWLERQLNDPYVQKAQAEGYRSRAAFKLIELDERFSLLKNARRIIDLGIAPGGWSQVARKKAPQAKIVGIDLLEAAPIEGVTIFQNDFTDPEAQKKLIEALGGAADLVLSDMAANTIGHAQTDHLRTMALVEEAAVFASETLREGGSFVAKVLAGGADKDLVALLKRLFGQVKHAKPPASRRESSEWYVIAQNFRGEAYQG</t>
  </si>
  <si>
    <t>Q5NLH1</t>
  </si>
  <si>
    <t>MTESKAEPPVDYSKNDSVLDRDSSQNDSNKKKPSISNQKSGQEVASAQDITVNAKIENGTGARTALPVVNFGPLGDMKPENAPFSILSVPHDVIRNQQARNVNDLMQYLPSVQLEMRGDPGTSRPQSRGFEADVIANSRMDGFNIATTTPYAAEQFENLQVLNGLAGAIYGPQNPAGTFEYTLKRPTTEMMEDFSVGIDSRGTVTEAADISGSTGKNNWFGYRVNLVHGAGSNYVRTGHINRNLVSGSFDIHVDPQTVIELNASHYVYDIKGGAPGFSYSNNIQLPKAPDLSTPYLGQSYAGYNAQTDTASGKIKHQFGDNWSLVAGGLFQNAWRDVFANANTLIDNIGDYKQTIASAATAYRFKIASNLAYLNGHFHTGFVRHDVALGSNGYVMSNYNPTSSQSFSLGTSNLYNPTRFDGTRPRSSGSYRSAIARNQSLIVSDTITFNKHWSILGAFSWSWMTSSSWNKAGTRTAHNYTQGAFSPNTSLIYHPIENHTAYFTWGRSIQQGMTAPAGSANVSQILNPYESEQYELGYKVKWRNLSLNIDGFRMTRPYAYVDTTTNVYGMYGTQRNWGFEFQMAGHIRHDLSVLGGVTWLDAKVGSTGNLTTSHKEIVGVPPVQSNILIDYTLPFSKESLANGLAINGSVRYTGTRAANNTNTTYAPQFVTANIGIRYPFKMANKPWVARFTVNNIMNEHYWASVYPSSINGAAGGTNSAYAGLPRTYSFTLECTL</t>
  </si>
  <si>
    <t>Q5NLY5</t>
  </si>
  <si>
    <t>MPPSQQIATIAAREILTRLHDVMASRSNAQSKLDQVVQIISTALLSDVCSIYLLRDGVLELFATYGLKQEAVHVTRLSLGQGLVGTIARDMAILNLSEATSHPDFVHNPETGEEFFHSFAGVPIVRREQAVGVLAVQSAESRRFADIEVEALQTVAMVLAELIFSAGLIDENSLASSGSKDQGSLRYNGLKLVEGMGRGYAVFHQPRVTIEFTVAEDVEVERQRLNAAFARMREQIEHMAQEAEFFGNSNDHREVLATYRMFAYDEGWRRRIDEAIDSGLTAEAAIERVQQHNRMRMREIGDPILADRLHDLEDLSNRLLRLVSGQLGTAARLGLHDDAILIARNMGPAELLEYDRRRLKGIVLEEGSLTSHVTIVAKAIGIPVLGRVKEIHQGVREGDLLLVDSNQGAVFIRPTPEIEEAFATRFALSRKRRAEFAAMRDLPAITRDNHRIELMINAGLRDDVAALEATGADGIGLFRTEFEFLVSSTLPRRERQLRLYRDILEAAGDRPVIFRTVDIGNDKTLPYINNSDETVEENPALGWRAIRLALEKKALLKVQARALIEGAAGKTLYVMFPMIAEPWEYEQARAVFEKQNAWLAKHDKPRAKRIYYGSMLEVPSLAETLDILLPKLDFLSIGTNDLIQFFFAADRAYPKLAERYDWLSPALLRFLSRIIDQANAAGCKVGICGEMGGRTLTAMALIGLGLKRLSITPVAIGPIKAMIRSLDRDAFAPFIRELVASGASNIGDQLELWAKKHGVVIN</t>
  </si>
  <si>
    <t>Q5NR25</t>
  </si>
  <si>
    <t>MKIALTGGTGFIGGHVFDNTAGRGIGIKALTRRPQPARPGVEWIRGSLEDEDSLKKLVSSCQAVIHMAGAVKAENREAFAHINLTGTEKLLAATKAAGIKRFIHVSSLAAREAELSDYGWSKAQSEEKVRSSGLDWTIIRPPAVYGSGDREMLEMFRMAVMGLMIMPPKGRLSLIAADDLSRLILTLVDRDISQPSYHQLYEVDDGHPEGWSQNEFAQALGHAVGRPSIKVVHLPKKLLSFASKAEGWLHGNQARLTQDRVRYFCHPDWVINPTLRPPTTLWEPQIPLEEGLNQTAIWYRSRGWLKR</t>
  </si>
  <si>
    <t>Q5NP71</t>
  </si>
  <si>
    <t>MVESLKIVPSTPAMPEKDNASLPVNLEAEAALLGALLIDNRLAEDVQVKLRDEHFFDPTHRLIYQLIMRQLDRNQLANPVTIQPLIEKDPGLQAKGGMKYVYNLVVNQASLVGVRDFAAQIYELALLRELVSVGRNMVDNALNTQGIIDPRAQIEEAETALYRVAESGISEGGVKSFYQAAKIAVKAAEMALNSGAHLSGVTTGLESVNAKIGGLHRSDLLILAGRPGMGKTAFATNVAFNAARRYMYDTQNGIPPEETPGAPVAFFSLEMSADQLATRLLAEQSRLSSESLRMGRVSKEEFRNLARAAAELENLPLYIDDTPGLTIAALRTRARRLKRRHNIGLLVVDYLQLLQGSGKANDNRVNEISEISRGLKTLAKELDIPVLALSQLSRAVEQREDKRPQLSDLRESGSIEQDADIVLFVYREEYYLQSREPKRPPEGSDALVDAQIDEEHRKWQQSMEQVYNRAELIVAKQRHGATGKVRLRFESQITRFSDPVDEYNSENDYPA</t>
  </si>
  <si>
    <t>Q5NMH4</t>
  </si>
  <si>
    <t>MDIIKVALEYFHPWPNSAGFYTARYKGWFKDAGLDVRFYAPDAGYGDSLAYLTNGQTDFAIAPSNRLLVRHDQGEAIKGIAAINHRGLESIQTITDYNISRPKDLEGRRLALNPTPRGVAMVRHLIKSDGGNPDKVTLVDAGCREMRPEELAAGRAEASFGGYWAWEALMPSTIPDNYRVVLPIDQYNIPRYHSYQLCTSQSYLEKNSEIVRKFLTLIRNGYLEAISNPDTALHAYEEAIPYFPQDLIVKSLKTIAPTWLDQNGIWGYQNLEIMHEYASWLKQNNIISSEKMGEIAVDNSFLPSKALPYV</t>
  </si>
  <si>
    <t>P0DJA3</t>
  </si>
  <si>
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</si>
  <si>
    <t>Q5NMZ9</t>
  </si>
  <si>
    <t>MMKIRYLVTSLEGGGGTFTLPSIIDVFRKYGCDVKLTACELRDGRAAELLQKAGIDYDLLSISKRNKLYYIKKFFVMMLKDRPDIIVTSLRGGSLVGQVVGKLLRIPVVSWLNNTKKKKYTRYFKNYPLLWIADSQSVEKFLYDEMQIPKGKVRVWPLFRTTHTQSVKQHYWNGNSSLIIGSTGRLSKEKNYLPLLEAVHSLIKIYHGRFNIKLFIAGDGPQREELQSYIEMHHLNANITLLGHIDNVPEFLKTLDIYVQPSLYEGMCLAAHEAMEIGLPVVATPVGEMKHTVVEKQAGLEITGDIENSIVTHICDLIENPEKQRLYGQRGRKAVEACFGEEQFSKTGQCVVQFLKDCVSYSKK</t>
  </si>
  <si>
    <t>Q5NQV4</t>
  </si>
  <si>
    <t>MYSGLKKYKPLPFLKAAALSLCGFTLILTPLSALSAQGFRHHDTNAPIDIDADHSEVLYNDNRAIYSGHVRARQADMTITAAYVRIAYTMPKNSKTGEASPQMQRLDASGGVTIQTPDEMAKGEIAIYDVPKRLVTLVGHVEMVRGDSVVHGARLIIDLNTGKGTMDGSLVGSDGSQGKGRVTGHFVVPPSNQDNKKQ</t>
  </si>
  <si>
    <t>Q5NL99</t>
  </si>
  <si>
    <t>MLSLNPETTALVLIDLQNGIINLPLEPYSGDKALSVGKTLAEKFRKAGAPVFLVRVTFSENFPDVPPRNVDQPAEYPEGGYSPEWDQLADGLKQSGDMVITKRQWGAFYGTELDLQLRRRGIQTIVLSGIATNFGVESTARQAWEHGYDLVIAEDGCTSFSQALHDMAVQQIFPRLAHVVQSQNIVLK</t>
  </si>
  <si>
    <t>P30794</t>
  </si>
  <si>
    <t>MRHLITISQPAIPQDVTNKDGHKAKKQLRCKGIYPFLWMFFFAAALPLQATQPIEVTRFHKSDMATTGIVNIMPHDPTLRNTLEYQRYTASIARNLTRIGFQVTDNPQQAEYTMMYDVMRGTHYRDNGQTPPRDTRPHGGISLGGGYGGGGGFGGGGVGWGGGGSGISIGGGGGGGRGFGGGGGGISAGISVPVGNGYHTSNKVETILTAQLSRRDTHQAIWEGRARTEAKSNKAESTPDIAVDRLATAMFGQFPGESGETEKVK</t>
  </si>
  <si>
    <t>Q5NL69</t>
  </si>
  <si>
    <t>MTCFDHHFYQALIGLDQKKLRRTISGIKPEEGAMISALSDNELLCDFSSNDYLGLSSHPLLKERSQLWTDQFGVGSRASRLVSGTLPIHLEVEKKVALLKGKEAALLFPSGWQANASVLPALFRLSLEQTGHKALVFTDKLNHASIHLGCSAAGIKQIRFRHNDLPHLEQLLEKQKQVNGLRFIITESVFSMDGDQADIGTLRQIADKYNAFLYVDEAHATGVLGENGQGLAGGANGADLIMGTFSKALGCFGAYIAGSTLLCDWLVNSCSGFIYSTAIPPSVIGAMDAALDILPTLSKERKQLIERSNHIRKEFQSMGLDTGLSSTHIIPVVIGNNEATLLAAQRLKDEGILAIAIRPPTVPLHAGRLRFAITSLHNDAMLEHLSHVMKKLAAEIHRGSSI</t>
  </si>
  <si>
    <t>Q5NPF0</t>
  </si>
  <si>
    <t>MPEHPKPSDKKPSPRREFLKIAGLSAGSAVAAGTAPLLAEDKNENDRLQDQFFQISTFLTGHHDLDRALSNRALTALIAVDAHFPEKLQNLQQALAVEKLTDSSLLRTSPIGQDDALMATSKTIVSAWYLGYAGEPASHAMEDNARFITYSGALMYRPTMDATVIPSYARGAPSYWVNPPATIKQD</t>
  </si>
  <si>
    <t>Q5NMH0</t>
  </si>
  <si>
    <t>MAKTIPMRWQTLADTPKTVEALKGQHAEINGCSLYYAMGGTGEETVILLHGGMANSDYWGIQAAFLMQYYRVIVVDSRAHGRSSAGDKPLSYNQMTHDIASLMDHLGIAKASIVGWSDGGIQSIMLAALFPEKITRIFAYGAHMSLAGLNQNFGGNKVVSSFLERAEEEYHRLSPTPDNFDQFYENVQQLWKWKHDSAFTIDQLSSIRCPAWIVDGDRDEMINRSHLEYLFQHIPDSSFMLLPDTTHFAFIQAPNLFNAALQDFMSVSG</t>
  </si>
  <si>
    <t>Q5NMW8</t>
  </si>
  <si>
    <t>MPQPEPFRNRSAPLIALVGADGSGKTTVGQELLEWLQTMRPTAFCHLGKQTGNWGRAIARMPFVGRKLDKQVIARSSKARDEKGAGATVSIVIFALSMRRVFRFLRMRRLHRKGFMILTDRYPQAVVPGPMDGPGLVARNPKGMIARFLTGREQALYDWMASYKPDIVIRLNVDLETALKRKPDHRPASLERKVRDVPRLSFNGAPILDLDSREPLDQVIGKAKAAILDVIARYDQATAK</t>
  </si>
  <si>
    <t>Q5NQQ4</t>
  </si>
  <si>
    <t>MQTTHLGKNSPIPQSPEEASLDYVPNPRQGKNYLIRFAIPEFTSLCPVTGQPDFAHLVIDYVPDKLIVESKSLKLFLGSFRNHRAFHEDCTVGIGEKLFTEMKAQWLRIGGYWYPRGGIPIDVFWQSGAAPQDVWLPEQGVPPYRGR</t>
  </si>
  <si>
    <t>Q5NQS4</t>
  </si>
  <si>
    <t>MTGSSNQALNDSSEARDGEIILDVSWLTERAGKAVMTDGVSRIEMAWIKLLLGWFSDRIAFARLNRWGRYGRLSQSAVLTMIEQTEKVWQESEPNQLTQNFRQKFYQAKALIELWPHLFTPQRGIKILLQASPHHLDNEAALKDILNKEQASFICLLYDTEMLEYPEYVPTPEWQNLKKRLDIIARYADCVITDSEATRNRFLPFMAEAGRPIPVVTIPLGADALPHLKKADPRPKSEQISDHPYFLAIESDHAGNNTEMLVTVWKRLILQLGTKAPDLLILGQRHPENSKLGKMLARNPDLQRHIRFRESCNDQQLSHMMQEARALLKPAFFARRGMVIAEALRHGLPVLASDIAVYREISSNMADYIDPLNGSAWEEAISEYMNPFSTRRQTQVMRLKGWHPMLWQDHMRKVLAVIAAQS</t>
  </si>
  <si>
    <t>Q5NL29</t>
  </si>
  <si>
    <t>MDIRHLRLALFTGNYNYVRDGANQALNRLVGYLMKQGASVRIYSPHSETPAFPAIGEVISVPAVPFPGRSEYCIPIALPSRVRRDIKKFDPNIFHIASPEYLGHRAVSLARKSNLPVVASVHTRFETYPRYYGMPFLEPVIEAILRRLYRRCDAIFAPSESMAQLLREQRMSYDVRIWSRGVDRNLFKPEARDPHLRHKFGIKEDEVVIGFVGRLVMEKGLDVFSDTIDELVRRKIPHKVLVIGEGPARGWFSRRLPQAIFAGFQTGESLARAVASTDILFNPSVTETFGNVTLEAMATGRAVVAAQATGSESLIDDPSMGRLIRPGAIKDFADALQSYCENKELRKEAGYNGYKRSECYGWDNVNQILADNYLSIIQARQQSGQAPRLKPRS</t>
  </si>
  <si>
    <t>Q5NMI5</t>
  </si>
  <si>
    <t>MGLIAPAIAKTDTAKIEPKVIIVAGWENGADTGDKPGEYQFWVERMHLDEKLPIEGISTQVLRRNSDGVYALVLKDGATDLTALALDKHFDLKHSYWIFTGISGVNPNLASVGSVAWSRWVVDGDALREIDDRDIPKDWPYGLYAIGADRPDSLPVDPNHYGSVTDVAQLTKAYPLNRGLEQWAYTISRNVPLKDDPVIARQRQKWTDYPYAQKAPMILEGETLGAHRYWHGERRNQWAENWVKLWTKGQGRFVMTNEESQINQREMRVLAQLGYIDPDRILVLRSGSNFSMPPKGVATTDSMGDEESGQVIAFDNNERAGEPVVKELVKNWNKYRAYIPSNQGQN</t>
  </si>
  <si>
    <t>Q5NLT2</t>
  </si>
  <si>
    <t>MTINSFTIPIFPLPGIVLFPRSILHLHVFALPYRTLVSNALVRDRRIGIIQPKLGVGESLKRETPLYSVGSIGQIVEAEALDDGCFNLVLEGISRFNLIREVESDTPFRQVEATFEGFDDKKLPQALELAQRCQIEERAHWFAQTQGLNIDWQSADQLDDESLMNNIIQLSPFDTGIKQALLESTDLTERADLLMSALNFFGHQQGEDRKMTLH</t>
  </si>
  <si>
    <t>Q5NMN6</t>
  </si>
  <si>
    <t>MADLKIYPIGTKQNRDLNRFIEVAYKLNKDNPNWIAPLRSELREQLNSQKNPWFEHATAEYFLAERDGEPVGRISAQIDRLVQESPPEQGGGKDVGMWGMFEAADEEVAYALLKTVEEWHEKRGNKKLIGPISLSIWEEPGLLIKGHDHAPTIMMGHQRPEYRGWIESYGYQGIKDLFTYELDITKPFPEIIQKIVASGEKNPRIRIRQAQKKDFISEAKILMDILNDAWSKNWGYIPLTDHEIEHARHNLEPIVYNELVMIAEIDGEPAAFMMTLPDVNEKLAEFKGKLFPFNFVKMLWWLRHPKVRTMRVPLMGVRKKFQASRLAGQMAFMMIEYIRRNSVKDFGATRGEIGWILDNNQGMRSIATAIKSEVNRIYRIYSKSI</t>
  </si>
  <si>
    <t>Q5NRC3</t>
  </si>
  <si>
    <t>MTGQLWTALILAGQRPGIDPLAAQFQQEWKALTPIAGEAMLSRVAKTLLALSPDKNTKTPAISQIVVMAQEPEALLTGDCAWMAEDARITTALSGSGIANSIISLIDQKKITYPLLVTTADHPLLTKEMVTEFLSQAQNSDLSVGVVSRSNLLKSYPENRRTWLCFSDDAYSGANLFAMANDKVKSALQQWSEIEQNRKKAWRLIRHFGLCLAIRAITRSISFKKALNQVGNKLGLTINPVVLSEPEAGIDVDKLSDYQLAEKILKNRQ</t>
  </si>
  <si>
    <t>Q5NPR2</t>
  </si>
  <si>
    <t>MKYTALAFCCLAAVNFQAQAVKSSPSIPYWSVWADAQGVTHQTHCALRNLALQDFAHTDHPEWVSQQDHATKRYVFNIMPVGWIGNWHKNPEPQWIIPLSGRWFVKTTDGKTVKMSAGEMSFGGDQLAQMVNGKEGHISGSLGKQPAKVMIIQLTESPENAVHPECAAGGTPIR</t>
  </si>
  <si>
    <t>Q5NR05</t>
  </si>
  <si>
    <t>MNNDRRFGLKRHITLPGELALDGGSLLTGIEIAYETYGHLNADASNAILICHPLTADQFAASDHPITGKPGWWSRMIGKGKPIDPERYCIICSNVLGSCLGSTGPSSFTPGTETPYAMNFPVITIRDMVRAQAKLLDYLGIRQLKAVIGGSMGGMQALEWASTYPDRVKSVVIIASTARHSAQNIAFHEVGRQAIMADPKWRQGNYYEEKDPPVAGLAVARMAAHITYLSESGLTARFGRRLQSRQEKSFGFDADFQIESYLRHQGIRFVERFDANSYLYITRATDYFDLAEEHGGKLANAFRGTKSRFCVISFDSDWLYPTSESRVIVHALNAAGAAVSFMELSNPNGHDSFLLDAPDLHRTVHGFLEGDRA</t>
  </si>
  <si>
    <t>Q5NNJ0</t>
  </si>
  <si>
    <t>MTRSSKQKNNNDLPTSKQILEFISSSSQPVGKREVARHFGLKGQSKIALKALLKDMADEGLIDSSPGRAFHLMGGLPKVTILKVIDSDGAGSVLAQPEKWQADHLPIPKVKIIEKKKKAGLSEGDRVLVKTEQVDGEWHAFVLRKLIPAESGVLGILCLEGDKLWLKPVDKKVKKSWPVSDAGNAELGELVLAEKAGRPPRVTARITQRLGDPFQPKSFSLIAIHKYNIPDHFSHEVLEEADAVADLDLGNREDLTHLPIIAIDPADARDHDDAVWAAPDDNPDNKGGYQAVVAIADVSFYVRPGTALDREARKRGNSVYFPDQVIPMLPEKLSGDVCSLKENVDRAALACHLTIGADGKLKSWRFTRAKVRLAANIAYQDAQDAIDGKITSPLTETVLKPLWACWEVLNHARKNRQPLGLDLPERRVVLGEKGEILSVATRERLDAHQLIEDFMIAANIAAAKALEAKKAPVMYRVHEPPSREKLVALRDYLKTFSIAFALGQVIKPQIFNHLIERLEVDEESRARIMEQILRSQTQAYYSPANMGHFGLALGSYAHFTSPIRRYADLLVHRSLVGAYHLESGKPKLKSSHNNHTIPATTSLPPQDAENMSVIGEKISHAERRAMEAERETIDRYIAAYFSQYIGEIMPTRITGVREFGFFATVPELGGDGLVPVSTLGHEYFRYDEATQSLEGQDSGTRYEIGQKIDLRLMEADPIGGSLRFELPDAEPAVKMSRRGRGRSGIDPRLIKRRGRPANIRHR</t>
  </si>
  <si>
    <t>Q5NPF6</t>
  </si>
  <si>
    <t>MENKNNFLLLPSFQNRTVKGDIRKKISIIALMTTVIWGGLVSGCSFAPDYHKPTAKDIKDMPVAYKEGGAWTSAQPADEAPRGAWWKIFDDTHLNDLEDRIEKNSPQLAEALARYQRSQAYVKEVRSGLFPSISVNSSISRQRVFRNPGSTYSPYIYSPSIAGGGISYEADIWGRIRNMVKAGKAMAEASAADMGSIRLSLQAELADNYMQLRGLDAQAALYRETVAAYMRALQLTVARHDGGAVSGVDVERARMQLSATRSELSQVMAHRALLEHAIAVLIGEQPSNFSIEPVDMINTPPVIPVSAPSQLLERRPDIASAERQMAAANAAIGSAIAAFFPTISLSANGGSDSAASSLLSAPSGFWALGPAMGVLPLFQGGRRRARVKEARADFDATAASYRDTVLKAFQEVEDQMALANWLANAHADQEFAVTAAKRANNLATIRYKEGAANYLEVVIAQTAELQNRRQALIIQTQRLQAGVGLIRAFGGGWKAS</t>
  </si>
  <si>
    <t>Q5NPQ1</t>
  </si>
  <si>
    <t>MLANPVDSYQDIYILPNQEIAPHIIMEKLFSLLHLELVRLGSQHIGISFPEHDNNKPCLGSRLRLHGTGADLHELALSGWITRLDDYLYCEDIKSVPEIRQYCVVSRVQAKSSPARLRRRAIRRHGFHDEEAKKVIPDTAFERLELPFIMTGSCSTKQPRFPVFISHKIIQNKLMNGNFNSYGLSLGASVPWF</t>
  </si>
  <si>
    <t>H2VFL6</t>
  </si>
  <si>
    <t>MMTSSSIEINNLLDNATIAARALLKEVGVEKFTSPDFHSGKLQHIVLFRFKKNVTEAERREVTKQFLELAKTSKRPDGQSVIVSIETGSQNSGENAGMDMDQGYIVTFNSEGDRNYYVGRPLVNDPAFFDAAHEQFKSFAGTFLEKAIVFDFKVANE</t>
  </si>
  <si>
    <t>Q5NNS3</t>
  </si>
  <si>
    <t>MASSLILASASPRRLALLARIGIKPELVLPADIDETPKKGELPLEYVRRMATEKAEWVASRHSECHILAADTVVAAGRRILPKAEDEKQATSYLKLLSGRRHRVLTAVAMQKDDAPTTVKVSSNIVTFKSLSPREIEDYVASGEWRGKAGGYAIQGYAESFIRFLAGSHSSVMGLPLYETRHLLMNAGWPISASSSFQEEYA</t>
  </si>
  <si>
    <t>Q5NLZ0</t>
  </si>
  <si>
    <t>MFVNPAQILKAEQPLTLSGVENGFKPLILSDLARALQAKGKAGRLVYIASDEQAAHAIADAAGYFAPELKIISFPAWDCLPYDRASPSLPLSATRIATLHHLQTRPQSPELLITTVEAALQRLLTPFRLRQLCQTLAAGVRLDREKLVTLLRAHGYQQSETVSQSGDYAIRGGLVDLWPAGLPYALRLDFFGDEIETLRQFDPTTQRSIAEIDKFNLLPASEALLDAENIKRFRSHYREIFGAAATTDPLYQAVSEGRRLAGMEHWLPLFEEKLVTLWDHLAEEDAVFYDQACLKVAEQHFEAIQDYYSHRKNPQSQESGSYRPLKPDLLYLDDSAWQERLQISKAHQITAFHIPPAPDVIDLESTLPRDFAPERQQGSNIYEAVVDYIGALNNQNKRVIIACYSKGSRERLTGLLQDHGLKRTLAADSWQEALAAADSSRSQVTGAAVMLLPLDHGFIAGDVALLSEQDILGDRLVRRAKKRKSADAFMAELATLSIGDLVVHSDHGIGCYDGLVSIPVGNAPHDCVALSYQGGDKLYVPVENIDTLSRYGNASESTVLDKLGGVAWQARKSKMKERIRAIAGQLMATAAQRALRQAPVALADPASYPVFVDRFPYQETEDQEHAISDVIEDLAKGKPMDRLICGDVGFGKTEVALRAAFVAAMSGLQVALVCPTTLLARQHYSNFLERFEGFPLQIGRLSRLVPAKEAKACREALADGTIDIVIGTHAILSKTIDFNRLGLVIVDEEQHFGVVHKERLKALKNDVHQLTLTATPIPRTLQMAMSGLRELSVIQTPPVDRLAVRSYVMPWDPVAIREALLREHYRGGQSFIVVPRISDLADLEKFLSEQVPEIRFVIAHGQMAATEVENRMSAFYDKKFDVLLSTTIVESGLDIPSANTMIVYRADRFGLSQLYQIRGRVGRSKTRAYAYLTTPVNHSISETAEKRLHILSTLDSLGAGFQLASHDLDIRGAGNLLGDEQSGHIKEVGFELYQSMLEDAILVAKSGGLIDEKENEEFSPQITVDAPILIPEDYVPDLGLRMALYRRMNQIKNREEIESFAAEMIDRFGSLPSETKNLLAVIEVKMNCRQAHIGRLDVGPRGALITFHNDNFPNVTGLLAYIQKLKGTAKLRPDQKLVIQRNWPDPKSRLNGLVQLSRGLAKVAIAS</t>
  </si>
  <si>
    <t>Q5NQL9</t>
  </si>
  <si>
    <t>MKLICNFGITFGLFLVPSSVFATQSSLSSNYQQWYTGSLLSPSGALRQGGVTIEPYISYNRPIDSVDAFGHKGPIYGGTQSIVNTTLVKYGITNHLSVQLHPQFFYKWRSTYGNGGGQPRVGDLPLDFIWRFVDPNESRLIPAVMLQSGISFPTGRYDHLNSDKTNAGGNGNYVFRAALVTQSTYRIAGHALRVRGWANIRKSVRDAEIHGISSYGTSKDFIGHAETGTSGEGGISVEYGINQRWVLACDVARDWSYGSKVKGYNNAVDYVEKKGQGSGAWVVAPAVEYNWSARYGIIAGVSTPFWGRNTTESLSGQVAFDMVF</t>
  </si>
  <si>
    <t>Q5NL27</t>
  </si>
  <si>
    <t>MAIGVDGAARLREIYRRQQQLAELAGIEQKKESEAQDKEIAQPETAQISQEASKMAENTLPAIRSKSLLPKIILAVFGIIFAAFIVTAIETDLLSFKNIGQYLSIASGPISIIGIAYLIFRPFSYQESHRFSRMVSAVRKETDALDEIIRQLSAKVENNQKILAAQADQLLKVGEQSSERLADIGMNMRAEAVGLQRHTDRLTEATDKARESLGPLLDSLPEARKESENLTKQLQDSYQSTSEKVDSLLSHLQTLNSLAPKVENATVIAAKNLATEIEHLSHLDTKIDGRLEASAQAVAAFGNKIEHLIAERMQESDRQIVKMADLLDERIRNSRTALDDLAGHLSFNMTARLGEVNEYATRISDKLAEQIQVSQNTLASFYTQMSDNFYQNLQGIEKQTLELSQKVKASIQGSRDDYQAASQNFVLELQNRLQKIQDQSKEIGHVFEQNIDKHRLSFDQLSSKITTDFVQRLEIIQNQTQDIVQYFENHIQKGQKNLADAGENFAKSLTSEFDTVQNNLSSLKDVFEQQQQQMTLTLDHWNDNLNNSLSDQEKMASDHLAKISHHLAKYTEESQPLFDQISSLIDSADSKFNGLQENSVVHLKSLGEDIRHLSEQINETGAILMNSDWGISKLTERARGLSEQITETVQAMDVHMPAALTRIAEQFNENNKAADLLAPKIVTIEAQAANVAEKFDQAGQHLLSQKDKLSELIDDTDRGLDERQNKIREFIEEIQKNYDQYQQSFDQIIESANTQLSGFVQKLGQLSDLIANIQTQNHGLVTKATPVLKSEIENIQKLVTETREEEKALMTSLGADFSKMLQQQVTEALDHTLVEKVKSGLSSIDVVAEKSVESTRKATERLMQQMLTITNITAGIEKRINEAKEEIENHDEGNFTRHVAWLIDALRSKTIDITRLLSSDISDTAWLSYLKGDRGVFSRKAVRLLDNNELRAIQREYEKNTDFREHVNYYIHDFESMLRRVVNSRDGTALSVTLMSSDIGKLYAALSQAIQKYRQ</t>
  </si>
  <si>
    <t>Q5NP48</t>
  </si>
  <si>
    <t>MKIGYARVSTHEENLDDQIKALKEAGCEEVFTDKVSSIKAERPGLEEALNFMREGDKFIVWRLDRLARSLKELITLVDNLKKRLVLFESLSEKIDTASSDGGLIFHIFGAMAEFERNLIRERTQAGLKAARARGRLGGRPHMPEDKINTAITLYHSNPDMPIADICRASGVSRATLYRYLKAKK</t>
  </si>
  <si>
    <t>Q5NQN0</t>
  </si>
  <si>
    <t>MADIREPVLLTAALTDLHPTQISVGMREVENKRENWREKEDDKKSLYLGSHLIPVVLGDQSQPFVVDHHHLCRALLEEGVTKVALSVMADLSSLEKDHFWFVMDSQRWMHPFDEKGIRRSYQDIPDSLTEMKDDPYRSLAGSLRRAGGYAKDVTPFSEFLWADYLRRQFNGADIAHNFNDFLEKALILAHDKKASYLPGWCAPQVKHV</t>
  </si>
  <si>
    <t>H2VFS1</t>
  </si>
  <si>
    <t>MAIEIKDSKNGGFGKQPVPSEFIGTRISAKAQKTSYGKIRYIVKSTWVSFLVLTGIPCYSVPLQAQIAENETGSDKADLTVYLRRLAAQPHDTNALIGAGLASYRAGDLHAAYGFLSRAETLAPHDGKVKATLGSIFIQQEKPQQALKYFHEAVSNGIPAAIVASDSGLAYDLLGNKAKAEAAYTMALSSHPDDETERRFALSQAIAGHASNALALIDRQLRQQNRAAWRTRALILALTGDVAGANAIIKSTMPAGSAEAMASFLSRLPHLSAQEKAAAVHFGDMKVKGSSSQSLWAENDKSGPADTKEPVSDFNIDSIPATPEDYVTSEKPMPLAPQAPRPEVGEDPIRPLTVKDDDREPPTPKVLLKSRRGNVGEKANPVAVTVSPTVVPAPAVSPVLPKPKSKMASAPIVPEKTSEKTPPTTKKTPVRSEAELKAYCKINIENSLKLPAKKAAKGKIVAKPAHASKTPSKVELLKINQCIAEQKALDQKAEKSSAKKVGNLPIAVNEKNPKMLNGKKDLSANSPATTIEKKNSHAAVDTKTATETKAVTKSAHEATSERYWVQVASGENKANLLAVWQKLLTKYPLLKTTQPWTSPWHKSHRLLAGPFSSDEQAQDFVNKLKKHGFSTIQFTSRKTVPVERLTAK</t>
  </si>
  <si>
    <t>Q5NRC7</t>
  </si>
  <si>
    <t>MKCRTIITAVKNLRRVKTVYCKNRIASLHKIALKTGTLLTAFSCLVPSMIQAAEPVNNTVVQTLAPPEEGTSVIDYQKIDQRLNRLMESQTMVGLGVVIVENGKIRFVRGYGVRRAGGHASVTPNTVFRWASLSKGVASTLVNLLADQKRLSIDDIIARYSTSLRLPEHAEQQATIRMLLSQRLGLVHNAYDDRLEHGEDPATLRQNLDHLHLSCSVGQCYGYQNVAFDTAHEIVERVTGMSYAQAVRRYLFLPLGMYSASIGRNALVNSADWAEPHVWQHTREVKENYYRIPAAGGVNSSILDLGRWMRAQMGMDPETLSPSLLNRIHQPQINTGTWKGGPVDHAMDDAAYAMAFRVYHYRGHLMVGHRGAVSGYRSLLLFDPKLKSGVAALWNSESPRPTGVQLEVMDMLYHQPFHDWMELDTPDQAPLVHRAAHPISKKERLQLERHHPSSVNAKKGKGGKTALPTKENHSKTTSSKASAHSVVTKKVVAADKKAKGSAVKKPAPAAAKKDKASHKK</t>
  </si>
  <si>
    <t>Q9Z5U2</t>
  </si>
  <si>
    <t>MADKRFFGTKTFPNQEKALKAKIMNNDAFISWIEKNLGHRPKDPALFLRAMTHPSHGNSDYQRLEFLGDRVLGLVIANWLYDLFPREPEGKLSRRLNSLVSGASCASIARIVGLPQWLRLGKQARDDGAAASDNVLGDVMEAMIGAIFLESGIEAAGKLIHKYWAPLVTGQESAPKHPKSALQEWAAAHNRRPPVYEIVSRTGPQHNPCFTIQVSIAGVGEASAEGSSKQEAQTAAAQALLDILAQ</t>
  </si>
  <si>
    <t>Q5NL24</t>
  </si>
  <si>
    <t>MTVEIASNQISDKEKGTAIVDSEDKLVRADKLIEELQIDKSGALNKIIHLARRLQTKISRRVLLKNNDINFDLWVDAYPKEDGSVLIEVEHYRQEEALSEKEQDISQDPSSFQEAGEKIESSILPENEDPEIGNWKWQVDAELNLTSFPTALADQIGIDSQIYLKKPFARLFKLETDEEGRFPIMEALANHHDFSAQPAKITNKGPAIWLSGRPIFDASERFKGFSGNITLASSALEEDLLVETTKENKIKLHLPNRIDHSFKPSIHRIIEDADKIYSQNDGYLHSSYVRYAADITTASQHLMMLIDDLGDLQELENTGFRVEPQPVDLSEIAKQAIALHSWKIQNQDIKIDIPKSGESVVAYADAHRVMQILLNLISNALRYSPEQASIWIRVEQDEDKAYITIADQGKGIAAEDQRRIFEKFERLNPQDSSGAGLGLFISRELAHAMQGDIVVDSALGQGARFTLILPLL</t>
  </si>
  <si>
    <t>Q5NM50</t>
  </si>
  <si>
    <t>MSADPKIIEHLNRQLTNELTVINQYFLHARSLEHWGVSVLARKESEESLEERGHADALIERIFYLGGLPNLQRYEAITASEDVPAVLNTDLRLEKKAVSDLKVAIAYAESTHDFVSRDLFVKILIAEEAHIDFLNTQLNLIELMGLERYIQQNSDPA</t>
  </si>
  <si>
    <t>Q5NN18</t>
  </si>
  <si>
    <t>MVGLEKSASPNPSFYNLGNVQKSQGALLYKTAPQILVIASDAERQTELENSVTHMGFTTRMFPMDEAVEVLRNGMAGDAILLDMTSLQDEKLADELMDAVLARLSYDVIGVVLNIPLAFIDMAYNRFFETDVQLLVSGDEKSWLPALKKAVRPLSLTLHDVVSDTRRPPLKTISEEVSRIARMLESLSSEENAKMNYALPSSFNGESRSNGVVTTEAQPEQKKININAAVVRAIIRSRRLRDQYFSASLFADPAWDMLLDLTAARLEGRQVSVSSLCIASAVPPTTALRWIKSLTEEKIFVRIADPRDGRRVFIQLSDMAMDAMIPYLAASISLVMRAL</t>
  </si>
  <si>
    <t>Q5NN84</t>
  </si>
  <si>
    <t>MRCPFCSCENSQVKDSRPTEDGTAIRRRRQCEECGARFTTFERIHMRDIVVIKKDDHRQPFDRSKLIRSVSIACRKRPVSPDQIELLVNSIQQKIEASGESEITAVRLGEMTMEGLRTLDSVAYIRFASVYKDFTEARDFEDFARSVRSVIEAVKE</t>
  </si>
  <si>
    <t>Q5NMP4</t>
  </si>
  <si>
    <t>MLKLTAFIASIPLIIGVNAANAAILGADAAACQKGGQKPAILVHVEGLKNRSGTLRVQAYDADQKVYFEKGKYLTRVETPLPQEGNIDVCLTVPKAGDYTVLVRHKNGDTDREDGGGFSGNPSMSLMDVALKHKPPLKASTITVGNGVLDIKIIMKYVQGLSFKPIASLDDKKNSEGTR</t>
  </si>
  <si>
    <t>D2YW36</t>
  </si>
  <si>
    <t>MAGNMMKEVIIKEAGSADVLALHDAPIPTPKADEILVKIAAAGINRPDIIQRMGQYPLPPDATPIPGLEISGTVIALGQDVEEFKIGDRICGLTNGGGYAEYGVIPAKQALPVPDNLSLTEAAAIPETYFTVWANLFDIGQAKSGETVLVHGGSSGIGSAAIILAKACGLKVFTTVGNQEKAAAVEKLGAIAINYNEQDFLTIIQEEMAGKGVDVILDIIGGSYFSRNMKALAFGGRLVIVGAMGGRIADKFDLLPLIFKRATISGSTMRARTADEKANIARSLREKVWPLLEQGQCHPLIDSSFPLEKVQDAHKRMESRDHCGKIVLTMPEALF</t>
  </si>
  <si>
    <t>Q5NLV3</t>
  </si>
  <si>
    <t>MMIFKIPVKASSAAALAICMMMGATPAISMNNQVHSIQTLPRILVLATGGTISGKKNGMSEIGYNAGGVTGKQLVEDIPELAKLAEINVEQIANIGSQDMNDAIWLRLAKRIQDAVAHNEADGIVITHGTDTMEETAFFLDTVIRTDKPIILTGAMRPSTAIGADGPANLYEAIEVAATPKAKDHGVMIVMNDTIHAARWASKTHTTAVETFQSINAGPIGYVDPASVRFIEPKKQPVPSYGLPTTAPLPAVEILYAHSGMGASIINDLIKTGVKGIILAGVGDGNSSKEAMAALNLAVKQGVIVVRSSRTGSGFVNRNVEVNDDKNDFVVSYDLSPQKARILLQILIANGKNKLSDIQSAFEAGF</t>
  </si>
  <si>
    <t>Q5NR31</t>
  </si>
  <si>
    <t>MLTRKQHDLLLFIHNRLSVSGISPSFEEMKLALDLKSKSGIHRLIKALEERGFIRRLPNRARALEVIRLPEDKTEIQKKISRDYTPPKADNDVIEIPLHGRIAAGLPIEALEGQSHLAVPPSYLGSGAHYALEVAGDSMVDAGIFDGDYIIVRQTDEAHEGEIVVALIDNSDATLKYFHREGRMVRLDPANRAYAPMRYDASRIGIQGRLVGLLRRY</t>
  </si>
  <si>
    <t>Q5NLH6</t>
  </si>
  <si>
    <t>MTDQKDEAENRKEAVEQDALFQADEAMHEGDKPEKEKAFFFHGLVLAAFCLGFGALLALTYHLTAQTIVARGVEDQQASLEQVIPASIHDNDISAHPLHLKDAEGHDVTVFRATKAGHVTGVAYEISGTGYSGEIRLMMGVDAEGHILGVRALAHKETPGLGDKIEANKSNWILRFTGLSLTNPSESKWKVKKDGGQFDQFSGATITPRGVVAAIHRGLEFFETHKNTLLESSNVQ</t>
  </si>
  <si>
    <t>Q5NPU6</t>
  </si>
  <si>
    <t>MSESLAAYAGRILGHVSIDEGTPRWIGKLVAYDGLMLEATGFPMPIGHGALIMDANGQSSRAEVVGFRGNTTLLMALDADAPHNPGARVEPDRQLSIVHVGDGLLGRVIGALGEPLDNLGPIITDEYWPLVGKMGNPLNRGRVTQPFDMGVRAINALLTAGVGQRIAIMAGSGVGKSVLMGQMIAGAKADVIVTGLIGERSREVTDFVETKISDDVRPKSVVVAVPADHPPVLRLRAAMRATAIAEYFRAKGKNVLLLIDSLTRIAHAQREVGLSLGEPPTIKGYPPSALGLIPRLVERAGIDIHSKGAITAIYTVLADGDDPDDPIVDTARAIVDGHIILSRSLAEQGVFPAIDLGKSLSRVMSDIISPGHRQAAAHLRRLWSVYEENRDLILMGAYRSGTDASIDEAINRHNDVLDFIRQGQNERIDLATSIATLMERFAV</t>
  </si>
  <si>
    <t>Q5NMS2</t>
  </si>
  <si>
    <t>MTIQPPTILKQNFIDRYAGRNVPRYTSYPTAADFRNDLTPKEHAIRIKNVAPDSRISIYLHVPFCQQLCHYCGCHTKVVRRQEIITAYVDTLVKEIETVGNLAPNHLKIGHLSWGGGTPSIIGIEGIRRVMKALQRYFDAAEDMIHAMELDPRLLDAEFAQNLFDIGINRTSLGVQDFNPHIQKAIGRVQPIEQVEKAILALRQAGISQVNFDLLYGLPHQGLDEIRLNCQETLRLSPDRIACFGYAHLPERKANQKLIDESALPQTKERFEQAALIAEILQQNGYQAIGIDHFAKTDDLLAVAAREKKLRRNFQGYTTDNEPVLIGLGASAISTFSDAYIQNIADIKNYSRAIEEQGLASFRGIDISQEDHLRGEIISALMCHFAVDLTPYDKSLSLEDEKRELSHLEEEGLIQFQQNRIEMTDAGRPFVRIVAAVFDSYRKQKKQGFSRAI</t>
  </si>
  <si>
    <t>Q5NLB0</t>
  </si>
  <si>
    <t>MRPEPSMEDILASIKRIIADGDRKPNGRASSPEGDRFDDLRRRDSDSSVLELTDPISSSPSKDQQMNNDHRDYNENNTPLNGNASKSQDSLMSERAEQASRQALKNLSAMMVSQSSHQDLTLEDLVKDMLRPMLKEWLDSNLPAIVEAMVSREISRITGQHF</t>
  </si>
  <si>
    <t>Q5NPU8</t>
  </si>
  <si>
    <t>MADVVPTPDDAAGSVAVPAPSGALANFLANNDRVNKVYERVKDFVQQPAIKRSLPLMGLISLTAIGALIWFLLSAPPQRDLYPGAGDADRASIASALETGGIHYNINRGNGVITVSEKDYYKARMLLAQQGLPKSAPDGDHVISSLPLGASRAVEGERLRAAREVDLARTIETIDVVNQARVHIAEPQPSPFVREQVHGTASVMLKLMTGRNLSNAQVQAIQNLVAASVPGMAPEAVSVVDQAGHLLSATSNADNDINDRQLRLQQTVEARYMDALNKLLVPLLGENNYTAEVHTDLDFTESQATRESYPKEGSLRSESGSWNKDGGPDQNGGIPGAMSNMPPTPANPTQNPPPNLQPPAQPNNQQNAQNGQQGQNAQGQPNGQNAQQGQNARAPGSVPAETAQQAQARTSENFNRYYELGREVSVIRNPTGSVKRVSVAIALRQINHGKPPSPEQVAQLEKLIKGAIGFDASRGDVVAISSSDFMGGSVFSMPWYQNSWVPLLARNLSALLVAALVIFGFARPFLKARAEAAERRRLAENPLPQLEQTNIDNLIAEGEEPAEEAGSQAITLDMIDAAPGYKARVDLVRHFVKQDPARAALVVHDMMRSDLKSLENHNG</t>
  </si>
  <si>
    <t>Q5NL97</t>
  </si>
  <si>
    <t>MAIDSLITLTGEAWEDYGLVDSGNGRKLERYGRYHFIRPEPQAMWRPAQDNWQADGEFIGASDEDGGGRWHLKPYVPKDGWLLQWEDVCFLAQNTSFRHLAFFPDMAPQWAWMRERVTEDAEILNLFGYTGVGSLALAAKGGKVTHVDASKKSVASAKNNAELSGLTDKPIRWIVDDAVKFTAREVRRHRRYDGILMDPPKFGRGPAHEVWRLEENLSDLIDEAVKLLDQKSKFLVLTVYAVRMSALAIGELLSQATQHLGGCVEVGEMAIKEEARGLNLPTAIFARWKND</t>
  </si>
  <si>
    <t>Q5NQD6</t>
  </si>
  <si>
    <t>MKRLIPSKLTLVLKSALASCAFMAGAFAPAAQTASSSPIMGVPFTPPETPPALKNSEAILPFFKKLAEYPRGRHLKPLHILQIGDSHTAGDSISGAWRSILQNRYGSGGRGVLAPGIPYKGYIAHGVHVSMSDGWTIGSIFGSHYSSDMPPVGFSGFNLTSHKNGAQISLDSGIEEAFDRFTVCGLAKPGAGIVVVSMGGQFQRVDFNSSWSHSQCVTLTSDMPQVHADVVAAEGPITLTSWASFRDNGGVALSNLGVVGSQLIHLQRSSDQVIATELKVYHPDLIVLAFGTNEGFAPYFDPTAFESVLREQISRIRRLSGNVPILMLGAPDASSRREEMLHNTPGVSPPLCSEPLPTDGFVTSPASNPATASQLSANQSKGVDSVMSTLRQQGVFGSDGNGPDISQPPGSDTNSAQNALPNIVPPSNVIWKVTTHPLFPPAGLAAVRRVQQRVASQLGIAFWDWHARMGGDCAAVHWGKAYPSLMRRDYVHYTSLGGQIIANRLDNDIKNAMESSPSPAR</t>
  </si>
  <si>
    <t>Q5NNP5</t>
  </si>
  <si>
    <t>MSHNSKPTSQPETEILYSGKFIILKRRGTWEYASRPHNMGAAVILALDGEYVILVEQPRIPFGAHTIELPAGLIGDTDSHESVETAAARELIEETGYQADIIENLGQFASSPGMTSESFFLVRAQNLTRISEGGGVDDEEITVHRVKLSELPDFLEQKRQQGLVIDAKLLLLLGSNFLELSVSK</t>
  </si>
  <si>
    <t>Q5NNR9</t>
  </si>
  <si>
    <t>MSDSDIIQIRDLKNSFGSQVVHDGVNLDVKRGEILGLVGGSGTGKSVLLRSIIGLQQPVAGSIKVLGHEMIGKDPLTMRMVSRHWGVLFQESALFSTLNITENVKVPLREYYPELGDSLLDQIAGYKIAMTDLPEDVGIKFNSELSGGMRKRAGLARALALDPDLLFLDEPTSGLDPVSADAIDALILGLRKMLGLTVFMITHDLDSLYNICDRVAVLADKKVLAVDTVENLTKLDHPWIKRYFNGPRGRAAAESFEARKTGA</t>
  </si>
  <si>
    <t>Q5NNJ9</t>
  </si>
  <si>
    <t>MRLYPLITAIFLSGMTFPALSQSSSDMPVPMQEKTAADLNNQEANRDFRNFLASIRPQALASGVNPQTFDRIASDLTPNPRVIQLDRNQPESPTANAVIPPFAPYAASHVDAVRIANGRKKYQALQNNLAEIEKETGVPAGIMLSIYGHESGYGQFSGNFDLLRSLATLAYDGRRRDLFVQEYIAALKILDSGIDRSLLKGSWAGATGSPQFLPSVYLRVAVDGDHDGKKNIWSSEIDALASIGNYLKTAGWQPNVPWGIAVKVPDSLDRNLIQSVTPSQKCPRVYARLSRWQPVSEWRKLGLVFMGSHMPSENESMALIEPDGAGATAWLVSANYRAILDYNCSNFYALSVGLLADAITD</t>
  </si>
  <si>
    <t>Q5NNJ1</t>
  </si>
  <si>
    <t>MDKDASKSEKSDFSSIDTLRQIMARLRDPVKGCEWDAAQNFLSIAPYAIEEAYEVVDAIEQQDMHELKNELGDLLLQVVFHSQMAAEKDLFTFDDVVNAICEKMIRRHPHVFQDHDTDIDPARIKGNWEKIKAKERSEKKSSDSGALVGIAKALPALTRAKKIQERAARTGFDWSDTAGPRAKIDEELAEVDNATDRENLIEEIGDVLFTVTTFARHHGIDAEQALKKSNEKFENRFKIMEEIAGGDITPLPLSEKENLWIAAKNYEKSNKNK</t>
  </si>
  <si>
    <t>Q5NM88</t>
  </si>
  <si>
    <t>MGIDRMNSLSRLLMKKIFGAEKTSYKPASDTIIGTDTLKRPNRRPEPTAKVDKTIFKTMGNSLNNTLVSACDWLIGQQKPDGHWVGAVESNASMEAEWCLALWFLGLEDHPLRPRLGNALLEMQREDGSWGVYFGAGNGDINATVEAYAALRSLGYSADNPVLKKAAAWIAEKGGLKNIRVFTRYWLALIGEWPWEKTPNLPPEIIWFPDNFVFSIYNFAQWARATMVPIAILSARRPSRPLRPQDRLDELFPEGRARFDYELPKKEGIDLWSQFFRTTDRGLHWVQSNLLKRNSLREAAIRHVLEWIIRHQDADGGWGGIQPPWVYGLMALHGEGYQLYHPVMAKALSALDDPGWRHDRGESSWIQATNSPVWDTMLALMALKDAKAEDRFTPEMDKAADWLLARQVKVKGDWSIKLPDVEPGGWAFEYANDRYPDTDDTAVALIALSSYRDKEEWQKKGVEDAITRGVNWLIAMQSECGGWGAFDKDNNRSILSKIPFCDFGESIDPPSVDVTAHVLEAFGTLGLSRDMPVIQKAIDYVRSEQEAEGAWFGRWGVNYIYGTGAVLPALAAIGEDMTQPYITKACDWLVAHQQEDGGWGESCSSYMEIDSIGKGPTTPSQTAWALMGLIAANRPEDYEAIAKGCHYLIDRQEQDGSWKEEEFTGTGFPGYGVGQTIKLDDPALSKRLLQGAELSRAFMLRYDFYRQFFPIMALSRAERLIDLNN</t>
  </si>
  <si>
    <t>Q5NR06</t>
  </si>
  <si>
    <t>MSLKDPQILEDPSVKLSLSMQPERPDFAIISNHIIPESRVLDIGCGDGTLIASLKKSKNIDARGIEINPANVGHAVSRGLSVIQGDADTDLVNYPDQAFDFVILSQTLQTTRAPHQVLNQLLRIGRYAFISFPNFAYWKVRMALMLRGRMPVTPNLPISWYETDNIHMLTIEDFYDFTEQHHYQVKESWFFSHNRQISATAANWRAESALFLLHR</t>
  </si>
  <si>
    <t>Q5NRB5</t>
  </si>
  <si>
    <t>MPIWLNGVLANNAVAEFNLNDKGLLLGYGVFDTALVIADKVAYREAHLEKLTKSCAALSLPVASSFLSEMMEKAAKDLPLGVIRITVTGGVGPRGMAFSPEAKPNVIVSASPIAATIFCPEIRLVLTPLRRNESSFTARIKTLNYLDAIMAVTEARQKSFDDALFLNTAGHVACSSTANLFMIRDGCLITPPVSDGILAGIMRANILRFAKSRDIPVEERSIGYEELLEADDIFLTNSLRLISQVTHLGEVALPRRSAALMALLESMVFDEINYSRSQ</t>
  </si>
  <si>
    <t>Q5NN79</t>
  </si>
  <si>
    <t>MSCHRVAVIQAGTSLFDTEKTLDRMEALCRQAAEQNVELAVFPEAYIGGYPKGLDFGARMGTRTEAGREDFLRYWKAAIDVPGKETARIGSFAAKMKAYLVVGVIERSEATLYCTALFFAPDGTLIGKHRKLMPTATERLVWGQGDGSTIEILDTAVGKLGAAICWENYMPVLRQVMYAGGVNIWCAPTVDQREIWQVSMRHIAYEGRLFVLSACQYMTRADAPADYDCIQGNDPETELIAGGSVIIDPMGNILAGPLYGQEGVLVADIDLSDTIKARYDLDVSGHYGRPDIFEIKVDRQSHQVITDQFSRDQATEKKPVSDSEISQLD</t>
  </si>
  <si>
    <t>Q5NQE9</t>
  </si>
  <si>
    <t>MSSINKPLRLIFPQWQGGDNPPYYLGSQLLAWLSPDPKGAVEEVPVPKPTGEPLQEENGIVGRSILIDQLSEARQLIEKHTPDSLVVLGGDCLVSLAPFSWLLEKYKDKLGILWIDSHPDVQTPKEYKNAHAHVLGELMGNGDSDFTRTVKHPVSPQKIMIAGIHDPLPYEANFISEHKIQTCSPEQVRSGAQPVLDWIKNEKIEYLAIHIDLDVLDPHNFRSVLFAKPGRGQHDFGDVAEGKLNIPDVVKLANQAASISKAVGLTIAEHLPWDALNLKNMLEELPLIGK</t>
  </si>
  <si>
    <t>Q5NP83</t>
  </si>
  <si>
    <t>MRCKGILKSTSAIFVFFFLAAPLLAQKRGKEKEPELTATPQEIRKVVQKTQRQALPDLPPIPEMTPENTLNLDLSTGGRVVIQLRPDKAPKSVERIKILVREGFYNGLRFHRVIEGFMAQTGDPKGDGSGGSSLPNLPAEFNDMPHVRGEVSMARAQEKDSANSQFFIVYQPTFSLDGEYTPIGRVVSGMEYVDAVEKGEPPAHPSIIVRASIGSDKIHPPTTEEVKAAVEKQEAINLAEQQKQEEEVRRNAMRSLLAKSRAASANAEPPAASGQSH</t>
  </si>
  <si>
    <t>Q5NNK1</t>
  </si>
  <si>
    <t>MKRITGITLASSLAGAMMLGSLAVDPLPASVSKNPTPDNKTGATQTGATAGSGSAIQLLRHQAIFWKNRGRNDLAANAWQRLLEIDPNNKMAKQALQESTFVPAAPESDSSPNNAPTKIVTGQGGRSFPTGLTPSARAGRIRLEGFNAFKNNQLDIAEQRFRRALALYAHDKDALGGLGIIRLKQHRYAEAIRYLEEASSDKEGYRWANALSSARFYGRFEEAQAASRANQLDKAQSILEQLQNQQGGDANVSNALLADIYARQGQFDKAMALYDKLGNSADAVTVARLRSQENSIKARRALSQGDYAHAEQYFRTAIANDIANPWLRLDYARLLLKEGHRPEAVSLIRPLEDQASSEEAIYAASLFWQEMGDNRHVISLIERIPDDARTPLINQIAESADINIALARAKRMSLYGRRGDAIGLLRSLANDPNRSISQLGMIADGLLQLGDVEDAAFLAEHSLSLPLGEANDYQASLSVLIRTGHYDTASDFISQIASEMSRHDQNGYKMLNRTLAIARADMMRQKKLYMPAFDVLHQAWEETGGGDNILPVLARIYQDAGLTDKAQSLYHYMLRNHPRDASALLNSLTIAQQQGNDDRAEQALRRLKKVAPGNPYVYLASARFEKSKSDDEQALKDLKKAHRVYQRMVRQGRSADLPSDAANDDNSPIVVDAPNLPRDNYNPFALNEEDFRRLQTRSQVEMASSDSDADIDRDDYHYNRDDYDDGFGQTSSYHSARSSGGNNDRFANGTSYQKPQQPAVKQPSGFSSHPLFASSDEENFHNRSEEKPASRHSYSSRQGLAAADNTDYNEGRKAAHTVSSSSSSSKKTQTSQPLLANNFTSTQNALPFPNQTTGSRSSGNGLDSLNTRVFPDRNLSNDYDDEDERQEKIKRDMAEQRKYDSWNIFSPGSAFGQSTMLEAPSYTSIAVADPINYPAAARLHGGSHDPLLRDINDGIDHLSLNTGTVLEGTPEFRQHSGQNGLSRLNEYAFNAKVSTNLGSRVRGFFSVTPVYLTAGQPDQYAAPYFGSNPLVSNASIAAGGKAMYAPVKDQSASGVALDAGIKIKDIRLDIGTTPIGFRKTNIQGGVSWSPQIIDHLTGHIFMERRPVMDSLIAYAGTVDPVMGLTWGSVMKTGGGGGLSYDVNGSGLYAQGNYRVYNGTRVQKNHAVEANVGGYYSLLNTPTSNFSIGVNVNYQHYLNNQYFFSFAQGGYFSPNHFISVAFPLRYTGTLGRWKLNAELAPGYQNFYERSNYIFANEHDLQNQMNKFNLANNSLANKFPGQHHSGAGYEGRLAVSYRLSRSAVLGGEIRATTFGPYSEYRELLSIHYAMDADKTDKH</t>
  </si>
  <si>
    <t>Q5NM44</t>
  </si>
  <si>
    <t>MQISSPLRLELDKSALMANWQSLNRITAGHCGAAIKANGYGLGAERVRHYLAQAGCRDFFVSSWDEARLLDSSEKDFSLSVLHGLREDDLGYALNSSVKPVLCSPAMIARWKAHAPNRPCDVMVDTGMNRLGLSMEEAGSGLLDGLSIDNILSHLACADEADHPLNQKQLERFRILAARKQAKRYSLANSAGIFLSKDYHFDLARPGLALYGGLPVPQSKDILKPVVAIAAQAIQVREVSAGEAIGYGACFVTPKKMRVAILHVGYADGYWRAFFEKGHARKDGVICPLAGRVSMDMITVALPDVLTAHEGDWFSVDFDLPSASQQTGLSQYELLTGLGHRYQSVWQAI</t>
  </si>
  <si>
    <t>Q5NMK7</t>
  </si>
  <si>
    <t>MKLRRLSSLLTVTVLASLTAGCILGPKYKRSQNAAIERPTAKGNFVSSQNKALTRMPDLPDHWWHLYDEPQLDKLIEEAFAHNNDLKVAAADITRSTAALARARDAKRIGTNLNTWANYIEFSDQRYLVNSVNRPHIPDAFATSLDAIISYQVDYLGQLHRAIEAANADEEAVRSAYDMARVTVAANTAQAYVEVCATGHDIAITKELIALAERSTALIARMRSEGRAMTTDVRRQMAQEAQIKAALPQQVARKQVALFSLAVLTGRPPAEFPAEVANCEEEPILRQPIPVGDGESLLNRRPDIRSAEYRLRSATAEIGVAMGEMWPKITLGATAGSTGMASHMFGGHTREFNLGPGLSWQVPNRNRARAEILAAKSETRIAAAQFDQTVLNALKETEAALTTYTHDLDHRAEVALARDRAAAADKDIHRLFSLGRINALPVLDADRTLLQYEQQLVSSDGKISDDQIRIFLALGGGWSRDKAEIEREQKTGTAPSPRIVKAKGIIQQIGDITGIRAEIGKGGDLSHEKDAHTNNSNKAPEPVQPPKPLTNTQGVLNEEGELERPKE</t>
  </si>
  <si>
    <t>Q5NPM3</t>
  </si>
  <si>
    <t>MILNNRQGSNDVDKKCPMPKQKKWCKSGPIGIIDIGSNSIRLVVYDQLSRAPRILFNEKISAQLGRNIPVDGRIDEKAIELAISELTRFWKLAQIMELSSLRTVATAAVRDAKNGAFLLGEIAKIGLEVEVLSGEEEGYASGYGVLSAIPDADGIVGDLGGGSLELIRISKGRVKDRVSLPLGVLRIADIRKKSRNALDNFISEAFKKIDWLADARDLPFYMVGGAWRSLAKLDMHVRHYPIPVLHNYIMSPDRPSKLIRVIQRNNPKKLKNKANISTSRVEQLSDAAALLAVVSRHLHSRALVTSAYGLREGLLYLSLDKATRKLDPLLWSANQRGETAGRFYQQGEALYDWMSTLFAQDPPAYHRLRHAACLLADSAWQANPDFRAEQILSIILHGRWVGLDAYGRALIGQALAVSYDGAMDKKITNNLLSEADTIRAVRWGKAIRLGMRLSGGVTTSLKKSTILYRNNKIILQFSGNYKLKGETVLRRLRSLASSFEASEVVEFL</t>
  </si>
  <si>
    <t>Q5NRM7</t>
  </si>
  <si>
    <t>MTEPSSRDNKPVDNDNIVWHHHPVTQASREALHHHKGLVLWFTGLSGSGKSTVAGALEQVLHSRNVSSYLLDGDNIRHGLCRDLGFSDADRKENIRRVGEVAKLMADAGLVVLTAFISPHKAERQMVRDMMGKDRFIEIFVDTPLTICEARDPKGLYKKARAGELKNFTGIDSVYEAPEHPEIHLNGQDSLTALTAQLLEALEPYLKITL</t>
  </si>
  <si>
    <t>Q5NMJ7</t>
  </si>
  <si>
    <t>MKVALGQFAVQPDWHENLDICFDLIKRAAGKEADLLVLPEGILAQDMADPDLIPKTAQPLDGAFITRLAAETLKYPTLTIAGCLPIPDGKDRFYNTLLVIKNGQIIAQYRKLHLYDAFSHQESRSITAGDSLPPLVEIAGFKVGLMICYDLRFPELARRLVLEGADALILPAAWVKGSGKEAHWDILVKARALENTCYMIAVGECGQRNIGNSMVVDPLGVAIARAGEEPALIMAELFHKRIAHARDILPVLHNRRFLPPKFI</t>
  </si>
  <si>
    <t>Q5NQ99</t>
  </si>
  <si>
    <t>MARQESERLNPALTHDMAYVTQSAALAVSRLVGHGNEKAADAAAVKAMRDAFNELSINGTVVIGEGERDQAPMLYIGEEVGRMGADDISIDIALDPLEGTTLAANGSANAIAVLAIAPKGSLLNAPDVYMEKVAIGPGYEAGLVSVEKTPIENIQALAKAKGVEPKDIRVCILERQRHQKIISELHGIGCSTILIEDGDIAGVIATARESSNVDIYMGIGGAPEGVLAAAALNCIGGQFEGRLLFRNDDERDRAHRCGIEDLNRVYKLHDLAKSDTIFAATGVTDGSLIRGVYKDLRGVSVTQSLIMQASTGQVSYITTEHRHIPDLATFMK</t>
  </si>
  <si>
    <t>Q5NMN5</t>
  </si>
  <si>
    <t>MRKIASFNVNGINARLPRLIEWLEKFQPDILCLQELKSDDARFPQEEIEKTGYYCLYHGQKAYNGVAILSKEQPKLIRTSLPDDPDPTQSRYIEAEIDNLTVASLYLPNGNPLNSPKYDYKLAWFKAFLAHARSLWQQEKPVILAGDYNVVPSFDIKDIRNAAALADNALLAPESLFYWRQLLAMGWTDSLRVRHPSEPLYSFWDYQAQSWPRDDGMRIDHILLTPDLADGLTDSGVDRQMRGQEKASDHAPVWIEIDDKK</t>
  </si>
  <si>
    <t>H2VFP7</t>
  </si>
  <si>
    <t>MDRPLSIFDISGRAMSAQLVRLNTNASNLANANSVASSKEAAFHPLKPIFSTVTQSPGIATVKVDKVVATGSPPTQIHDPTHPLADENGDVWAAGVDTAQEMVEMIETARDYQNNVQVMQTAKSLTLDTLKMER</t>
  </si>
  <si>
    <t>Q5NRK0</t>
  </si>
  <si>
    <t>MLSVSAIDHIVINTSNPQKMAEWYVTVLGMKHQLVSSEQGDAPRNILLFGKQKINLRPIEASQKAWFTADNPSQGACDLCFLVDISPDQVVEHLKHHDIEIELGPVVKQGARGAINSVYCRDPDKNLIEISSYID</t>
  </si>
  <si>
    <t>Q5NL30</t>
  </si>
  <si>
    <t>MLISLSIRDIVLIDALDLDFSEGLGVLTGETGAGKSILLDALGLALGARADSGLVRPDSKQGIVTACFTLPPDHALYRYLQQNALTVEDGESLIVKRIVKADGGSRALLNDQPISVSLLKDVSSYLIEIHGQHDERGLLNPRSHRLLLDNFGHIDTSSVSAAYAYWQETEKALKQALLLKEEREQDKEWLEDAVQELTAFAPQDGEEASLADERKMLQKGARLAEDMEAIGQWIDGTDGALSLLRQAGRRLGRISFEYPALAEALESLDKALNEAGDASERLGHAAMMLDNDPNRLDAIEARLFELRALARKHRVAPDELPNFVKELQGKLEQIESGEQGIALLQAENKSARQNYQQAAEKLHQSRKKTAENLDEAVMAELPPLKMEAARFQTKIEKLEASQWGSEGCDRVEFTISTNPGADFAPLMKIASGGELSRFMLALKVVLAGAEGTETIIFDEIDQGVGGAVASAIGERLARLSEKSQLLVITHSPQVAARAAQHWLIQKHHPQSSAKKTFATRTEVKALTFDERREEIARMLSGAEVTDEARAQARRLLRH</t>
  </si>
  <si>
    <t>Q5NM75</t>
  </si>
  <si>
    <t>MTHRPLSDQIALVTGASRGIGAATAKALAEAGAHVILVARTATDLDKVEEQIYQKGGSATIAPLDITNSGSCHHLAAAISGRWPALDIMVFAAARYEAQPSIAAASPALQQMLAVNALATQDLLSRFDPLIQESRSAHIIGLTLPKSQAPYPYNGSYYASKMAMEAILLSYGAENAERDTIKVALAELEAVATEGRKRAFPDEKADLLRSPDEVAKAIVTMIVQDYANGWQGKL</t>
  </si>
  <si>
    <t>Q5NM04</t>
  </si>
  <si>
    <t>MTIAPDPVDLAARLIACKSVTPSDDGAMNIMADALKSAGFTVHLLTKGQAPDGPVTNLIAIRGEGYPHLAYAGHSDVVPAGQGWSSDPFTPTIKDGYLVGRGAVDMKSSVAAFIAAASRYTEHKGTLSLLITGDEEGPATFGTPAIIEWLNEQSIKPDYCLVGEPTSVERLGDTVKNGRRGSVNMWIEVEGIQGHVAYPDRACNPIPVLARIISDLESWVLDKGDQWFQPSNLEVTSIECDNKATNVIPALAKAQLNIRFNALHKGAELVDSLKKRVAAIDPKARVKAAISGEAFVTEEGVLTDTISAAIAKNTGITPSLSTSGGTSDARFLTKLCPVVEFGLVNATMHKVDEKASVEDIRQLSRIDEDIIKSFLG</t>
  </si>
  <si>
    <t>Q5NPJ0</t>
  </si>
  <si>
    <t>MMVRVFQSGKRKLFCAVAQFFIFCLCPVFFIMSPLSAAVIHTTLPYWASISASEAFMRSGPGANYPAIWHYQRPDLPVKVVARHENWRKVEDIDGATGWIASALLSDRRTAILNGVGIQNLYAEPSATASVIWRAENGVIGRVSKCRENWCLFNIRGQTGYINSRNLWGVDPNEEIK</t>
  </si>
  <si>
    <t>Q5NP37</t>
  </si>
  <si>
    <t>MSMTDQLTILLAQIPQTVGHCRRNADAMLKIRQEAGKVDLILFPELQLIGYPPEDLVLKPSLLQNAKEELERLALATSDGGAAMLVGTAWQEKGRIFNAVALLDQGKIAAIRYKHDLPNYGTFDEKRIFSAGPLPEPVLFRDVSLGIPVCEDIWTEKLCAHLKERGAEILLVPNGSPFESGKYPVRHKVVADRVKETGLPCLYLNRVGGQDEVVFDGGSFVVNRDGAVPISLPQWQADCYVTHWHKTEEGWSCDEGLQSKISEGEDRRLSDIYQAMMMGLGDYVRQNGFSGVLLGLSGGIDSALSAAVAVDALGADKVWCVMLPSRYTSQESLDDARACAEMLGCRLDSVPINPAVEAIDGMLAPLFSGKKPDITEENIQSRLRGVVLMAISNKFSPMVLTTGNKSEMAVGYATLYGDMNGGYSVLKDLYKSDVFKVSRWRNSHKPAHALGPDGYVMPDRVITKPPSAELREDQKDSDSLPPYDILDAVLHGLIEEDLSCSDLVKRGYDPDLVTRIENLLHRAEYKRRQAPPGVKLGSRNFGRDRRYPLSHQFRSSHS</t>
  </si>
  <si>
    <t>Q5NMN2</t>
  </si>
  <si>
    <t>MIENHEKETNSPAFDSSKLAKDKKDSSPITDDTGDKPEHISLSDEDFRIQLAEVIPHLRAFGRSLSGNRDVADDLVQETLLKAWGARQRFQAGTSMRAWTFIILRNLFLSQMRRSRFRSEWNEEAAAKQLVVSAGQDQNLILGDIQRALGHLPTAQREALILIGAGGFSYEEAADICDCAVGTIKSRVARGRAALEKLVDGETLASRHNSESSTRSALDMIMDEVSDLSNGR</t>
  </si>
  <si>
    <t>Q9RME6</t>
  </si>
  <si>
    <t>MSQEKNISELSFEEALKKLEEIVRRLESGDTTLEDSIQMYSQGDALKKQCEARLKAAQKKIEQISLDQDGRATGTSPFDAE</t>
  </si>
  <si>
    <t>Q3V8G3</t>
  </si>
  <si>
    <t>MSDDPRQDIQPYEAQAIVPEETASAEKTPFVAIKKAKPPFVPWVVRFGLVPEEPTEKEKQEAESSKEGFSLEKEEAELTEQEKVEPKAEADLPPPIDIEAIKKEAYDQGFQQGRNSALIEVKEERQAVGQLARSLEVLKAEPPRALASVFADVVDRLIHQIIGEVSIDAVRLRKRVDAVAAMITEEMKPCCLFLNPADISRLGGVELPVEIKEDSSLQEGSVRLETSQGYIENGTKSLLEKLDAILVEVGADA</t>
  </si>
  <si>
    <t>Q5NLY2</t>
  </si>
  <si>
    <t>MKASAASHSLSTAEKTSDKKNDQTSSTIDHHQALHFGKMAKDWWNPFGSSAMLHRMNPVRLSYIRQAIDQYFVSAFGNPFPLMGKSVLDIGCGAGLLSEPLCRLGGDVTGVDAAFENIAVAKAHAEEQHLNIRYLTGELESVEDTNFDLITAMEVLEHVAEPEQFIQAIADKLDPNGLLILSTPNRTLLSKMMIIGIGETLGGIPAKTHDWSRFLKPEETQKLLEKAGLVVTDIIGMTWSPLHGFALSDNKAVDYLMTIQKKK</t>
  </si>
  <si>
    <t>Q5NRG9</t>
  </si>
  <si>
    <t>MKYWAILGSLLCVSLGSHALAAKHEPRYVLEKVVELSRHGVRPPTEKEAEEIASGTNRNWPEWVTPLGELTGHGYAASLLKARYEGEYYRKTGLLKSGCGLSKDVYIWSSPVERSKATALAYVDGMFPACNIPIHYSDMDSDYLFHFNKLVPPNNAPDQAKAEIEQILGSNLATARQRMQPEIARLRAAVCIAGKSCPIFDTPWQIKTKDKGGISVTGLESLASIGQVLLLEYSENKPLSEVAFGKAPDAATIGALLSLQTLRYDVGNDRLSAARQGGSVLLNQIRMALELGTGSASTTGRQAIAGPPDVAYLLYVAHDTNIAFIRRLLSFTWQVGEYPRGNIPPSSSLVFERWQDRATKKRFIRLYFQTQTLDQTRSLTPLDQRHPLLTAEFKKPDCQKTKVGTLCPFDGVIAQMNQAIDYSTVAIAAHPVK</t>
  </si>
  <si>
    <t>Q5NN83</t>
  </si>
  <si>
    <t>MSKAVPAIILVRPQLGENIGKAARAMLNFGLDDLRLVAPRDGWPNPSAGPAASGADRVLQQARVFPTVAEAVADCAHVYATTVRKRGVTKPVMTPEQAAQTIHEQEGGVGILFGPERAGLETDDVALARTIITVPVNPEFSSLNLAQAVILVAYEWSKGQTLAQPTKVDMEPPAPQEELEAMIGHLENMLDKNGYFFPIPRIPTIKRTLRTLLTKPSWNSMEIRTLRGVLSTLEKPRHNAHKG</t>
  </si>
  <si>
    <t>Q5NQY7</t>
  </si>
  <si>
    <t>MRNLLFSSCFLMACNTAFSPANAGITDPPSSSFTVSGSLSLFSDYRFRGLSRSNNHPAVQGTVTVAHKSGFYVGAWSSNLAGWGKMGDSKMELDVFGGYRHTLGAFTMDGGAIGYIYPAGGGGTKNNYFEIYGSASALVGPFTGKLGFNVAPPQHALGRYDPVSLSKHGDHSNVYAYGETDFAIPRTAAALHGHIGHTSGDAGFGPNFASLSPTGGYWDWKIGADYTFVKHVKVGVWWSDTNIDNKKFKSMWSSTDKGLGRNGSIAGSAAIFSLTLLL</t>
  </si>
  <si>
    <t>Q5NQF2</t>
  </si>
  <si>
    <t>MAKTASVITLTPNAKMRIKKLLSEAPEGTVGVKLSTPKKGCSGLAYSLEYTDKADPLDERIVIDDAVLFIDNASLLYLIGSEMDWVEDDFQAAFQFKNPNATGMCGCGESFTV</t>
  </si>
  <si>
    <t>Q5NR66</t>
  </si>
  <si>
    <t>MTSRSAMRRGFFIAVAGHVLLLLFFLIRFSLQDKRQSQPVDTIEVTFAHGVGIHSSSPEASSEAARATTAPKIGEEKEAAPAPKKETPKEADSQPKAQTQNSAKAEAKVENKPVAKPEPQPKAKPVETPKPAPVAKPEPQPREAAVAPAQKAKVTAAEKTQPKAESKTPSKPHNDVKNLMESFSKSQVNVSDHKAGSNTESNKGKEKSNASDSGKSKSDNSRNSGSRLGNDFLKGILGGTGTSSKPQGSSISGPALNGLGAAIKRQVQPCYDLGALGGTDAMRIITVLRLRFNPDGSVNGVPEMIEQTGLTSDNRSYARQMAEISRRAVLRCAPLHLPAELYKGGWDEIDIGFIPAQMH</t>
  </si>
  <si>
    <t>Q5NN15</t>
  </si>
  <si>
    <t>MESKDDLPKGRENRQKDSVMTNLLDPDARGRVILVGAGPGNPELLTLRAVEVLRQADVVVYDAEIDEGILAYIPKTAQAISVCSESEGEKNERQPLTQGEINALVIAHVRTGSIVVRLKGGDPFVFGRGGEEVEAVRAAGMPVEVVPGVSAALGCAADAMLPLTHRGLSDVVSFVSTPEQETASSVNWKGLAGSGHTLVVYMDIKKARFITQCLIHEGIESHIPVVIIERGTCKDSRIIRSVLINLENTIQNEKVVGPAILIVGDVALFAKPKNTLHQDYEELDAMAD</t>
  </si>
  <si>
    <t>Q5NLT3</t>
  </si>
  <si>
    <t>MQLKADVLILGGGFAGMTLAVALDRYNISSIVVDTSDPIRMLEKGYDGRTTAIASSCWKLLEAIGLKESLEGKGCPIHTVRTSDQLKAPDLCFESSKDNPSGYMLENRYLRQALYEATLAAEHVTLLQPAHAVETERRHDGVSATLADGRKITASLLVGAEGRASPTRQAAGINLTGWNYNHAAVICTLFHEKPHHHIAHEIFYPKGPVALLPMQDQEGRHRSALVWTVPRQEAEAVKNLPERPFFAEVTRLTGGILGKLDFASHPTAYPLSFQFTSKMTDLRLALIADAAHGIHPIAGQGLNLGLRDVAALTEILVEGRRLGMDLGDAILLERYARWRSLDNFAIAAGTDALVRIFAVPGKVASFVRRVGFKAINNMGFIKNFFLAEARGDSGKLPRLLTGNSL</t>
  </si>
  <si>
    <t>Q5NRE9</t>
  </si>
  <si>
    <t>MTVKVLIVDDSPTMRAILSMMISSDPEIEVVGKADCPSTARQMIKELNPDVMTLDIEMPGMDGLDFLEKVMRLRPMPVIMVSALTAAGAEATLKAMELGAFDCFAKPALGFASDKSQSQTLISMIKAAAKNGGHRPLSFRNRSASAQNAAPAPSSVASGYRPKPGSIIAIGASTGGVETLLALLKDFPANCPPTLIVQHMPPLFTASFANRLDRMCPPKVSEAKTGDPLTPGHIYIAPGGERHLEFQNAAHGPRCLLVSDEPMSGHRPSVDRLFLSVAKNCGRRAIGIILTGMGQDGAMGLKAMRDTGSFTIGQDEESCVVYGMPAAAYRMGAVESQLPLSRIAAKALEACA</t>
  </si>
  <si>
    <t>Q5NM37</t>
  </si>
  <si>
    <t>MHRFLVTRLAGISCRFPLPVLAFTLFLTLVSAYFAASHFAINTDTATLISPKVTYRVNEDRFADAFPSTGGTTLIVVEGQTPELAESAAARLSEKLGQDKKHFLTVTRPDGGEFFAREGILFGQLPDVQDTMQQLISAQPFLGPLASDPSLRGINNALNTMLMGVNRHMANLDQIQTPIRSIDKAIRDQLSGKQTWFSWQLLFSSKNPALKPPLKRLILAQPVLDLSALMPGIEASNAIHKAASDLKLDADHGVDIRLTGSVPLADEEFASLADKIWLVAGAMIGAMLITLWLAVRSPSIVAAIMLTTIAGLIVTAAVGLITVGRFNLISVAFIPLFVGLGVDFGIQLSVRFLAELETEPNQPTALLNAANALGHSLLLAAGAVCLGFLSFLPTAYIGISELGMIAGVGILIALFFSVTMLPAFLMLFRPRPPRHHVGWRNMAPVDHFLVKERRWVIGSFLGLTLISIILLPWVQFDFNPLHLRNPKGEAMSTLLSLMKDPNQTPNTIDIVAPNSKTAEDWVKRLSKLPEVDQVVTIDSFVPTNQEPKLAVISDANMILDPTVNPIETQAAPSDEEVQLSLRQTATSLREAAGTSTQASASDARSLADSLDSLARSSAATRQATNEMFCMPLAVMLDQMRAMLQAEAVTPEALPQTLKEGWTTKDGRIRIEVFPSGDSNNNENLIRFAKAVQKIVPTASGMPISTQAAAYTIAKAFIEAGILAFITVCLLLFIVLRNVREVAFTLAPIILSIFLTLASCVIIDQPINFANIIAFPLLFGVGVAFHIYFVMAWRNGERNLLQSSLAHAVFFSAMATGTAFGSLWLSSHPGTASMGKILMISLVWTLICALIFEPALLGNKENKAKEEGKA</t>
  </si>
  <si>
    <t>Q5NR72</t>
  </si>
  <si>
    <t>MTRNSLLNPEAENADPDQALRPRSLDEFIGQQAARENIRVFIEAAKKRQESLDHVLFFGPPGLGKTTLAQIIAREMGVGFRATSGPVIVKSGDLAALLTNLEDGDVLFIDEIHRLQPVVEEVLYPAMEDRALDLMIGEGPSARSVRIDLPHFTLVGATTRQGLLSTPLRDRFGIPVRLQFYSIEELRQVITRAARLLGMEIAPEGAEEIAKRSRGTPRIAGRLLRRVRDFADVAGSKIVDRFIADEALNRLEVDKLGLDLMDRRYLMMIADIYKGGPVGLDTLAAGLSEPRDTVEEVIEPYLIQLGLVARTARGRQLNGLAWRHLGLTDPREAEGKHSEIKNQPGLL</t>
  </si>
  <si>
    <t>Q5NLT8</t>
  </si>
  <si>
    <t>MVEDRKAIVIAQAIDALRRGWPISISDQGEILSLLAVERADDHRLKVFDPDQTADILLSAARAAILNLANDKEAATPDQPVTLVRTPWIDCASALALADPSMDLEMPMKGPFKVKKTVIKSAAASALELARMAGLLPAFFVQEGQSEQSLLTIPAQDIVDFFQGQGVYIAARARLPIALGDHGKAIENSQIVAFRNDADAVEHVAVIIGHPDGQPPVVRLHSECLTGDVFGSLKCDCGPQLHQALRIMDESGYGILLYLRQEGRGIGLINKLRAYSLQDQGFDTVDANVRLGFVNDARDFRLAAQMLGELEIKQIRLLTNNPDKVEGLKKAGIDVVERLPLKIKPNPHNQAYLETKRDRSGHQL</t>
  </si>
  <si>
    <t>Q5NNM3</t>
  </si>
  <si>
    <t>MSIFSRTRDIIAANVVDILNRSEDPEKMIRMIILEMEETLIEVRASAAKTIADQKEIERQVSRLQKIEANWLDKAELALSKNREDLAKAALVERHKAQSLISDLSAEAESLNETLQKSEGDIIKLQNKLNEARSRQSVLAARYAGAKQRLKMRELYQGSQSEDAFARFETLERRVNLAEGQADAAGIRGMSLEEEIDNLAGDDKIDQELAELRKRLHKKGGK</t>
  </si>
  <si>
    <t>Q5NLB2</t>
  </si>
  <si>
    <t>MAMTIEEIEQYIIKAVPDADVEVVDLNGNGDHFSAIVTAASFKGLSRLAQHRRVYDAFGGRMGEELHALKLTTRIPE</t>
  </si>
  <si>
    <t>Q5NR87</t>
  </si>
  <si>
    <t>MSEAAILIEGLSKVYQGGKQAVTDLNLRIPRGSIYGLLGPNGAGKSTTINVLAGLVRKTAGRVSIWGFDIDQDPLNARASIGIVPQEIFFDPFFTPFETLEVYAGLFGIPKHKRRTMELLEAVHLEDKAFSHARSLSGGMKRRLLVAKAMVASPPVLVLDEPTAGVDIELRQQLWSYVKKLNDQGVTIVLTTHYLEEAEQLCDRIAIINHGHLVTDQPTRELLDMAGDKSMDVVLRQPMEVLPSDVSDWLARYHHDVSAEMVNPTRLHIRYDKKKITAGDILTVIEQAGLAIVDVSTHEADLEDVFLRLTKNNPEASLT</t>
  </si>
  <si>
    <t>O31151</t>
  </si>
  <si>
    <t>MLSTISIRGAREHNLKNVSIDIPRNKLVVMTGLSGSGKSSLAFDTIYAEGQRRYVESLSAYARQFLEMMQKPDVDHIEGLSPAISIEQKTTSKNPRSTVATVTEIYDYMRLLWARVGIPYSPATGLPITAQTVSQMVDRVMALPEGSRLHLLAPVVRGRKGEYRKEMAEWQKAGFSRLRIDGEYYLIEEAPKIDKKRKHDIEVVVDRLVIKEGLETRLAQSLETALKLAGGIAISEPADEGSFEPMLFSEHFSCPVSGFTIPEIEPRLFSFNAPQGACPACDGLGEKPYFDVRLIVPNESLSLAKGALMPWARSTPPSPYYMQILSSLARYYDFSLETPWKKLPEKIQNVILYGSEGEVIPLRFSEGNQIYEVEKAFEGVIRNLERRLVTTDSESIREDIGRYQSAAPCEVCHGARLRPEALAVLIDHHNISDVTKMTVKPALEFFRQLPEKLTEAQNQIAERILKEIIERLGFLDNVGLDYLSLDRSSGTLSGGESQRIRLASQIGSGLSGVLYVLDEPSIGLHQRDNDRLLETLKRLRDLGNSVLVVEHDEDAIRLADYVVDMGPGAGVMGGKVIAAGSPQDIIDCPDSLTGAYLSGRREIAVPDKRRKGNGKKLTIKGATANNLQNVTASIPLGTFTCVTGVSGSGKSSLILDTLYTAAARELNGARLISGDYKSISGLEHLDKVIDIDQSPIGRTPRSNPATYTGAFTAIREWFAKLPEAQARGYKAGRFSFNVKGGRCEACQGDGVKKIEMHFLPDVYVTCDVCHGARYNRETQEVKFKGQSIADVLNMTVDQAAEFFEAVPSIRDKMAMLARVGLGYIKVGQQATTLSGGEAQRVKLAKELSKRATGRTLYILDEPTTGLHFEDVRKLLEVLNALVDQGNSIVVIEHNLDVIKTADWLIDLGPEGGTGGGQIIAAGTPEKVAETEGSYTGHYLKRMLQPK</t>
  </si>
  <si>
    <t>H2VFS2</t>
  </si>
  <si>
    <t>MTTNNRVWTAALLVIGDEILSGRTEDRNIAQIASWLNMQGIRLAEVRVIPDDSQAIGEAVLALKDNHDYLFTTGGIGPTHDDITVESISQALRLPVIIHPEAKACLDAYYADRGGVTPARLRMARTPEGATLIKNPVSGAPGVRIGNIFIMAGVPKIVTAMLESLNGTLSGGKPVLSRTVGSWNGESQIAKILQETEKDHALCKLGSYPFFRNGSGGVNLVIRSVDREALNRCAEDLINRLLKEDLSAVDGAI</t>
  </si>
  <si>
    <t>Q5NL16</t>
  </si>
  <si>
    <t>MSAIPSSNKRRTIPELRARKGKSPIVALTAYSALTARFVDPYADFILVGDSLAMVEHGMATTIGASLDMMILHGQSVMRGSEKAAVVIDMPFGSYEASPQEAYHNAVRILSETGCSAVKLEGGSHLAPVIAFLTARGVPVMGHIGLTPQYVQTLGGFKIQGHSSEQQDKIKQDALDFEAAGAFSVVLEGVTEPLAREITDNIAIPTIGIGASSYCDGQVLVLEDMLGFNDKVPRFVKKFAHLGDDIKKAVSDYATAVSNRSFPAEDNIYRPKS</t>
  </si>
  <si>
    <t>Q5NLH0</t>
  </si>
  <si>
    <t>MPSKQFAYKDMSLGNRTAWPDMALFGLYEISKILCAPMKTVTLIKRVISVLESFIDLDHAIIAFFDEDQEAEILVGAKSDQQGAKIYFDSIPEQIVGQIVTGKMPVIIRDISKDPYFSNSRSHIWHINQKSCVIGVPILDRDKVSGILLIDRPTPRNEREALAPDRDARLLSMVAALLGQTARLHQMIRREHEFLLRQSSHTAPRQAEDMPHPRIIGDSPIIRSILEKINLIAKNNVTVLLRGESGTGKELFAQAIHQASPRKELPFIKLNCAALPESVLESELFGHEKGAFTGAAQMRKGRFELADGGTLFLDEIGEISPNFQAKLLRVLQEGEFERVGGTKTLKVNVRVIAATNVNLEEAVSRGNFRADLYYRLSVIPIFLPPLREHPSDIPLLAKEFLRHFNLENKTHLTIDQNALDVLSHCYFPGNIRELENCIRRTATLARNTEITAEDFTCYNDNCLSSIFWHREEEKTPHVCKNHGSEGEISECPSAQHCQAASNAESDKTDLAFPKEKTTQSEFRSQKEQLIDAMEQAGWVQAKAARILGMTPRQIGYALRKNGISIKKF</t>
  </si>
  <si>
    <t>Q5NRL1</t>
  </si>
  <si>
    <t>MREKGDPDLNGDENSGEPKPGKWLIRVNSDKQPSLTERIVNRLSRLSWHTPFYALRLRGRPPLRLMAVPRDPFSGNAEAGDAIRHGEIRFFHEKIKLDHPLFPVTGISSEFTDYLHSFIWLRDLAAAGNRQEVAKIAEKLTRNWLEVHADEIDDKAWQPDIWGRRILFWGAYAPLILSSTDLVYRSKLLNSLARGGRHLSRSADKMPNGLNRAIAWMGLVAATLLLPDEKTFLQRHEQGLLKALNRCLFEDGGIISRTPYDQLELVEYSAMLLAVYHSRDMQPNTMITRMMARAVRALLGVTLGDGGLASFQGGVPVDKKRVDAAIYAAGIRSRPLSRAGEWGYQRLSHGQTTLVIDTAPPPVIHRAGLASASTLAFEMSDGADRLIVNCGGVLGSDLDQGDTSEALPPELSQLLRATAAHSTLVLKDSNSTALMEDGSLGRGVSEVELDRHEGQNGSLLEASHDGYMRRFGFIHRRKLALSANGWELRGEDILLPAGRRRASEMPFILRFHLAPWVEVTNTADGMGALLRIERGALWQFRCRGGKLGCEPSIWIDPTGWPRLTNQITISGLTPAGGCNIDWVLKRAG</t>
  </si>
  <si>
    <t>Q5NQ17</t>
  </si>
  <si>
    <t>MTAINSATDRNQAASLKPLMHLVASDMQAVNQVILDRMQSEVPLIPELAGHLISSGGKRMRPMLMLACSRLIGEPRDIHYKLAAAIEFIHTATLLHDDVVDHSDLRRGKRTANNIWGNGPTVLVGDFLLSRAFEMMVESGSLRALEILSNAAAIITQGEVDQLVSQYQVETDEARYLSIIGAKTAVLFAASCRIAAVMAGCSKDKEQSLADYGQYLGIAFQLTDDAIDYMSDSQTMGKGVGDDFRDGKVTLPVILAYQRGEKADRDFWREAIEGRRVADSDLDIAKILLVNTDALSDTLERARLYGEKAIQSLKAFPDGAVKEALVEAVEFTIARAY</t>
  </si>
  <si>
    <t>Q5NL08</t>
  </si>
  <si>
    <t>MSFDKKNRPRKKGGLGRGLSALLGEIAEETSGDNPDTGNENAPSGAVRSLPVAAIFPHPDQPRRIFDETALNELTESIAQRGVLQPIVVRPKGSGWQIVAGERRWRAAQRARLHDIPVIVREFDESETLEVALIENIQRSELNAIEEAKAYQRLAEQFGHSPEALSKLVRKSRSHITNLLRLLDLPEVVQDALITRQLTMGHARALITAPDPQKLAEKVIEKGLSVRDTEKLVQEIKNGKSKEPPSKAKKGQTLAADGDDADILALQQLLTESLKLPVTIAYNGESGTISLDYSSMDELDFLFQRLSGSDF</t>
  </si>
  <si>
    <t>Q5NRB9</t>
  </si>
  <si>
    <t>MAPPLLSFENLGVNQGTGYLFRHLDINIQPRDRLALIGRNGAGKSTLLRLLAGTIEPDEGRRSIQPGLKLVLLEQTPSFEGFDSLADYALSGDNAPPRYQVEAIADQLGVDLSRNAQSASGGEQRRAAIARALAMEPDLLLMDEPTNHLDLAAIEFLEGWLNRFKGAFVVISHDRAFLTRLTRQCLWLDRGDIRRAEIGFGGFDAWMEKIQAEELRAAEKLDAKLKIEEHWLLRGVTARRKRNQGRLTKLFEMRAERKNMTGMEGTAKLALDTNDVRTKVVIDAKNISKRFGDREVIKDFSLRIRRGDRIGIVGANGAGKTTLLKILMGDLDPDQGIVKRADTLEAVVIDQQRASISPEKTLRDVIAHGGEWIEIGDQKKHVVGYLKDFLFDPSILDAKVSTLSGGEKSRLLMAREFARRSNLLILDEPTNDLDLETIDLLQEVISNYSGTVLLVSHDRDFLDNVATMTLGMDGSGVIDIVAGGYSDWQKQRAERLAATRKPANTAEEKTASSKAIPQPKSGKVKLSYKDQRAYDLLPQEIEKMEATIQKHESDLADPTLYSRDPAKFSELSDKIAALKAEKEDAEMRWLELAEQLEG</t>
  </si>
  <si>
    <t>Q5NPA0</t>
  </si>
  <si>
    <t>MTPVKEGNLITALDIGSSKISALIVEKRADNVLQVLGSGQRESLGVRRGYLFDMESTEKAVREAVEQAERIAGTNIESVWVSFSAGGLISDLSSTEVALNGQRIEEIHMETLLATGRDAIDPDGHMVLHAQPALYTLDGLKGVKSPIGLYADRLGVDIHVIAAEPSPVRNLELAVRSAHLEVQAIVAAPIAAGMSCLFAEERELGVALVELGAGVTNVSLFAGGLLVGLTSIPMGASDITDDIAAAFGTRRSDAERLKCFYGSAQSSPRDNHEMIDVAPIANDEDVIDPQRISRAQLIGVIRKRLDHWMDHIADALKSLGYNGPVGRQVVLTGGGAELKGIADYAQGVLGRSVRIGRPHGLVGLPDAHSGPAFATLTGLVLHAASEPFDLRPLSYNNRIGSQKSFMGSFKRLFQMFRREY</t>
  </si>
  <si>
    <t>Q5NRL3</t>
  </si>
  <si>
    <t>MNTTRPSRPKGKDSRNEARSFKKEGRASASSAKRPPQRKNAQPIGLPVRKAALQLLEAVLRQGLPLEQVIGRITQGLKQNADRALVHALAAAVLRWCHDLDQLIDSATAKPLAPDVKARMVLRMALAQKLVLKQPAHVAIATVLPLVDGGPRRLVHGVYGSLDRREGVALPEYPTLPDETAYRWEKAWGEPMLAAASRALAEQPPVDLTLKNPEETAFWQEKLSGESLFLGHIRLPEGHPPIAELAGYQEGSWWVQDISASLAARLLGKGENRTILDLCAAPGGKTMQLASQGWQVTAVDIAAKRLTRLHDNLKRMGLSAEVVTADLADYTPKEAVDAILLDAPCSASGIFRRHPDVLYRVSSRIIIDMAEQQKKLLHRASQWVKKGGKLVYAVCSLEPEEGEAVIRDFLAHHSDYRIDSLEKETLPAGLSPSEEGWLRILPENLAEKGGNDGFFIAYFTRYDEKEAK</t>
  </si>
  <si>
    <t>Q5NPI4</t>
  </si>
  <si>
    <t>MTMTAINLASLLCSRLCHDLLSPVSAMNNGIELLADEHDPEMRARCIDLLSESAKVSASKLKFFRLAFGQGGGFSESVDTEEIREAIAGLFGFDHRIQLGWMVDDPVMEKQAVRILLNLSLIASDALVRGGNLDIGAEGNEIVIRAEGRRLVFDEQIEATLLGKTPQDQLTPRLVAAWLIYTLIKERNGDLQIVRPEPNVLLFGINLM</t>
  </si>
  <si>
    <t>D2YW28</t>
  </si>
  <si>
    <t>MEYKNSRLSAILKIQYPLIQAPMSWITNADFVAAVSEAGGLGVLGPHAGYHTPPKDPQEILDRVRLEIRKVKSLTDKPFGLNLLLLKDDPLDDFTKAWLNIAFEEGVTHFVSVGNADNRVFNLIKEHDGIIIHRPLTASITNMREAESLGADVLVATGYDEGGMIPTRAIGTFTVVPTMVDAVDIPVMATGGINDRRGVKAAFALGAEGVYIGTRFIVTKENPASEITKKKIVESGCDDIEFVSPKQRSIRTQAADILGSLYLNKENTLDLDTEISRLGGVRPAMLEGKLDEGIISVNTGIDVIRSIPTVKELVIDLLGLNEE</t>
  </si>
  <si>
    <t>Q5NQZ4</t>
  </si>
  <si>
    <t>MADQDCNAASEEAYLFDKIRSVSDPVSGQSLIESKRLMAAELKESNARFVIRANGLTAEQRTLLEKQISDLLQAEPSVAKTYFTFVLSKPKPKIIAVASGKGGVGKSTLSAALALLLKQKGRRVGLVDADIYGPSQALLMGAKQQSVAAVGDQLRPVVTADGIAMLSMGQIADPNQAIAWRGPKIAGAFNQLMAADWSECDVLIVDLPPGTGDIQLSMVREHKPDGVLIISTPQDMALIDAKRAVDLFRKTETPIIGLIENMAGYQCPHCGEISDPFGAGGAELAAADMGIDFWGYIPLGLNIRLAADSGHLGDCLKDSAEGAAAAFSKIAERLGVWVDQQG</t>
  </si>
  <si>
    <t>D2N0X3</t>
  </si>
  <si>
    <t>MTGITRMKWFQRFRLPLEADEADHAPKAFGRRMGWFIGLWAGSVVVTIVVAKLLKMLIPH</t>
  </si>
  <si>
    <t>Q5NNX0</t>
  </si>
  <si>
    <t>MTFLQKISHRFHDFFAGFSFGPPDDQRKPASAEGLLSGSKQAIACIILALTNFMVVLDTTIANVSVPHIAGDLAVSNSQGTWVITSYAVAEAICVPLTGWLSRRFGTVLLFFISIIGFTSFSCLCGFSHSLMVLLIFRCLQGFFGGPLMPITQTLLLRVFRKEQHAQAMGIWAMTTITAPIIGPIMGGWLSDNWSWPWIFYINIPIGIICAMGVFALLRSVETRTLKEYIDKGGLTIMVIWIACLQIALDLGHDHDWLSSRMIVTLLILAAIGFVVFVIWELTEKQPIVDLKIFRHRGFTISVLSLSFSFGVFFASAVIIPQWLQRVMGYTATDSGLVTAMSGILAVCFSPIVAKLSGKVDARILVSFGILWLGGCTALRTFWDTNSSYWIFAVPQFLQGIGMPFFFVPLTTLALSSVLPEETTSAAGLMNFLRTLAGAIGTSWSTTVWEDYARKMHNELANVIPTPNAILPVLQMGGQNTLKARAFFDALVDTQSYALSTTHIFFISTMVFVVASSVIWLAPAPKKKQGKQG</t>
  </si>
  <si>
    <t>Q5NMA8</t>
  </si>
  <si>
    <t>MNPSRLFILRPVATSLIVIAIVLAGLLGFHYMSLSALPEVDYPTIQVSTLYPGASPEVISQTVSAPLERQFGQMSGLSRMTTKSAAGASVITLQFGLNEALDVAEQEVQAAINAANALLPADLPAPPVYAKVNPADSPVLTLAATSDTMPLTDVQNLVQTRLAQKISQVSGVGLVELSGGQRPAMRIQADTQALASYGISLSTLRTAIDNANANSAKGSFDGPTRSWQINANDQLLTVEDYKNLIIAMRNNRPVRMSDVAQVVAGAENNHLGAYYNITPAVIINVRRQPGANVIATVDNIKKQLPELEAGLPAGLKVSVVADRTTGIRASIEHVEVELVLAVVMVILVIFFFLHSIRATLIAAVAVPISLIGSFAAMYMMNYSLNNLSLMALTIASGFVVDDAIVMIENIERHIEAGVAPFQAALKGAQEIGFTIISLTISLIAVLIPLLFMSDVVGRLFREFAMTLAITILISAVVSLTLTPMLSARLLVAHRHKNPIGDRIQKGFERLEYHYEHGLRWVLGHQTLTLVLTIVTFIGTALFYVAIPKGLFPLQATGQLRIQTDTSPDVSYSRMAELQKQAAAKILQDPAVENLSVMSGVDGVTNSALNQGVMLVNLKEGISDEQPVIKRLYQAVGAVAGIRAHIQPVQDLTVDTDTGPTRFRLSVEGADTDSVHKAARAIADSLGQSKKLTDVYTDADAKGDAVYVNIDRETASRLSVTVADIDDTLYSAFGQRIISTIFTETNQYRVILEARPNLLNSIESLGHLNLAGSGTLPTPLNGFSTLKIGQAPLQIMHVAQFPAATVGFDLASNTALGDGVKAVRAQIARLDLPSGITTTLLGAASAYEKALGNQILLIFAALVCVYIVLGVLYESYIHPLTILSTLPSASVGAILALWVSGHDLDIIGIIGIILLIGIVKKNAIMMIDFAIAAEREEKKSPEEAIFNAATLRFRPILMTTLAALFAAIPLMIGHGSGAELRRPLGLAIFGGLLASQMLTVFTTPVIYLFFDRLGQKIAHLRRHKDSENEVTSA</t>
  </si>
  <si>
    <t>Q5NQD7</t>
  </si>
  <si>
    <t>MKSARFLADRAVVLLLGVAVGTAIGYAFGSSGKSGETPVASSTQSITSLDNQSYSPEQASSDQPVMNNSVATVEPPRLAEKETSEGYKPFVPSHSPLPPEPSSANLNQRLSQGEPLRVGVFGDSYGDGLWSALYRLLPAKEGYRVLKFSQQSTGFTRYQSLNVEEKAKSDLVSQPVDIAVICFGANDVQGVLVGHHAAPLLSAEWRQVIGDRIESFVSMLRQKGISVYWVGLPVMRKADFDASISSMNSFYAAEMAKLNVPFIETRSLTVDENGQYAPYLMDGTNDATKKMTLMRANDGVHMSMTGYVRLSRGLASQIRHFADQHRPKLPATSSETASLVASQKEVSR</t>
  </si>
  <si>
    <t>Q5NL79</t>
  </si>
  <si>
    <t>MMEQYYELKAQAQDCLLFYRMGDFFELFFDDAKKASAILDIALTSRGTHIEESIPMCGVPIHAAESYLARLIKAGCRVAIADQVETPAEAKKRGGSKALVKRAIIRVVTAGTLTEEALLDSRAANWLVAVARAGSDFGLAAADISTGRFETIALSEGRLDSELARLSAAEVIAPESLVQQEAYKNRIPQAVELSNECFNSPHGEARLKSIFKISTLDGFGIFSRAELAAIDGLLAWLDRAGQGKLPFLQQPVRRAYADHMLIDAATRSSLELTASTEGRRDGSLVSSIDHTVTGAGARLLTADLGAPLMDIDVIHKRLDLVEFFFYDTLLREDVRDLLKGSPDLARVLGRLVAGRGTPRDLSLLRDGLNQAFILYEKLFSLEHKPALLEQILPDFRGHGSLVDLLERALIEQPPIDATQGGFIAKGYDHALDELRSMGGESRRAIAALEATYREKTGINTLKIRHNNVLGYHIEVPSRHADALMQANSGFTHRQTLAGVVRFNASELHEQAIRATQAGVQAIAIESKHLACLIESTLEKRDNIAACADALARLDVSAGFADCAVQKNWTRPTVDDSCCFDVIQGRHPVVENALVKSGERFVANNTNLDPKNRLWLVTGPNMGGKSTFLRQNALLAVLAQTGSFVPAEKARIGLVDRLFSRVGASDNLARGRSTFMVEMVETAAILSQATNRSFVILDEVGRGTSTYDGLAIAWAVVEAVHDINACRCLFATHYHELTQLTSRLPALSLHHVRAKEWQGDLVLLHEMAEGAADRSYGIEVARLAGLPPVVLKRASEVLAQLENSSGKNNDSSANLSDLPLFGVQAFQTVLPQNNPLYDAVSELDADALTPRQALDIIYRLKELAAKDKVM</t>
  </si>
  <si>
    <t>Q5NMB1</t>
  </si>
  <si>
    <t>MKAFSSLFGSGLKTVHSIQSDNHEEAEFSAELHPQISRNSKIRDTMRVFLSLKSDTKLTRSCRSHYLVKASPITAAHSQTEISTPCQLEISGQPQIGNSMKAFSLLPSNAENTAKASSLFLSEVENITKSSSLPSSTVRNTEKSSCLLSSKVGNTVKTSSLCLSKMRKTATAIEKTAKTLSLSPSDVADTEGLSSSSPMAGKAIKATPSSPLEVEKSATAHSLSAPEVGAATKAAASSPLEAEKAMTVFSSLSPEVGTSTKAIPSSRLEAEKATIAASFSSSVAGKAAKATLSSPLEAGKIATAYSLSAPEVGAATKATLSSPLEAGKIATAHSLSAPEVGAATKATASSPLEAGKAMTVFSSLSSEVGTSTKAIPSSRLEAEKATTASSFSSPVAGKAAKATLSSPLEAEKSATAYSLSVPEVGKTTKVISSSSFKVRKSTKAFFLSSSEIRKSVKALFLLPPLALVLAGCEVGPDYVRPSAPTPHQYSGADNNKVTNIAGNRGATGATLSSSKAASDPKKSADAKSDQKKSATENNPPLPPDQITPSGQKISWQEAQPMDRQIKDRWWELFNDPELNKLIERSDVASQSVAQAEATWRNALAVMGQNRSSMWPSISLGASNQHTVSGGGSEVVNTAGGGSSTVSSSNISDNYRAGLSMSWTPDFFGGVRRQIENSRATAEANMADIETARLALHAGVASSYLQLREADAEIAVMEQTIAAYTHALEVARNRFNAGIAPESDVFQAETQLSNTRSQIESLRQNRRTYEDAISIYVGIPAGDFHIEPRNDWSPVVPDVPLELPSTLLQRRPDIASAERKIEAASATIGVRKAAFYPSFSMSPYAGDTAGDITRLLAQSSSIWSVGASMAFTVLDWGSHLSQLHQARAAYSQAVANYRQVVLQAYQNVADEIAATQIYGNQETHLNDAFKNADRSEQATLKRYQVGLVAYTDVVTVETSALSAKRSLMQTQLARQTAAVSLIQALGGGWTGLPPRMPPNHKVFHEAKKQRLADEKAEKAIAEKQKTRP</t>
  </si>
  <si>
    <t>Q5NR81</t>
  </si>
  <si>
    <t>MTESSIHDPLTIRRLYGRQQGHSLRPKQAELVETLLPQLEITTEQAVSATDLFGDDRPLEFEIGFGKGEHLAGQAMMRPDHGFIGCEPFLDGVVGLLTHIDNNQIKNIRLHRGDALDILEQLPDGCLDRAYLLHPDPWPKARHAKRRFMNHGPIGLIARKMKKGGEFRFGTDHPIYCHWAMMIMGQRPDFEWLAQTPRDFLQRPEDWPQTRYEKKAREKGHEVWYFRYRRV</t>
  </si>
  <si>
    <t>Q5NQF7</t>
  </si>
  <si>
    <t>MSETKNEAALEALARNDRYEWGFSSAVDQEFAPKGLNEDIVRFISAKKGEPEWMLEWRLEAYKRWLEMEMPHWAKLKLPEIDYQDAYYYAAPKAKPKIESLDEIDPEIRKTYEKLGIPIEEQKVLAGVSGAREVAVDAVFDSVSVATTFREKLQEVGVIFLSISEAIKTYPELVKRYLGRVVPVRDNYFSALNSAVFSDGTFVYIPEGVRCPMELSTYFRINAANTGQFERTLIVADKGAYVSYLEGCTAPQRDENQLHAAVVEIFVHEEAEVRYSTVQNWYPGDENGKGGIYNFVTKRALCDGARSKVSWTQVETGSAITWKYPSCILKGEESVGEFYSVALTNNYQQADTGTKMIHIGKNSRSTIISKGISAGHSDNTYRGLVKVGGAAENVRNFTRCDSLLIGDKCGAHTVPYIEVRNPSAKVEHEATTSKISDDELFYARQRGLNEDEAVALIVNGFARDVLQKLPMEFAIEAQKLLGISLEGAVG</t>
  </si>
  <si>
    <t>Q5NQR9</t>
  </si>
  <si>
    <t>MSHIHFIGSGQMSEAMIRAIIKHKTASASDITAYDIRPEREKELHDNYGITTFAKPKKNIETLQKADIVVIGVRPQDDLKAVTADIAQNAKEKALIVSIVAGVTLAQFEDLLGKERAIARIIPNTLTDTGLGYSGVVINNQADKALTEKFVSGFGKCLFLEESLIDIFTGFGVCGPNYVYYFIEALVDAGVLAGLPRDIAWETTMENLVGSVKMLEISGKHPRQLLDINNSPAGVGMNSLFALNQSDFTAGLQKSVLAAVKRTTELGQKKD</t>
  </si>
  <si>
    <t>Q5NP11</t>
  </si>
  <si>
    <t>MPNKQLHSTIKNVTAMPVSDQNSVDILITGYVKWFDIIKGFGFLIGSKGEGDILIHFSLLQEYGKRFLPEGSWVKCLARRSRQGWKAHKILAFELNKDIDHKSSLDSNEPPLKESETAFEAVTVKWFNRTKGYGFLIRNADQQDIFVHAEAFHAAGIKKFEAGKSLYACLRQSDKGLSAYLLKDITAPE</t>
  </si>
  <si>
    <t>Q8GF46</t>
  </si>
  <si>
    <t>MKKFKNTLFNVNLTKKSLKISLLSASCLALFIPVAGFAQCTTSGNSVTCSGTVGDTTTSQTNYTAQIGTGKNSSINSVTINPNASVSYQRTVISLGSGSSSNHNSITIGGSVISGGLGSGPNGTGGNAVEFGNNTDLTIAKGGLIQVNSTGAYNAEAINPTGSGNIITNYGTIKTNSNASALWMEGTDTSVKTNGINTVDNYGLIQATPSGTGTIIGNSNSGIVYFTNRSGATVNGNISLGSTGNLANVVTFENGSKVNGTVSGGGNAATLNLTGASGSDSLSKSVSGFGTLNKSGNGTWSVGSAEAPLSSLSDSLHINVGKDPSGNTTDGGTLILAGDVSSKNAVIGIDNGTLQLGTGSTSGWVDGITHNNGTLVFNRSDTNTLSSNIDGVGQVQQIGSGTTILTGTNTYTGVTTISNGALQLGDGTTSGTITNSSAITNNANLTINNPANTTLSQVISGTGSLTQVGSGTTTLSGTNTYTGVTTISNGTLQLGDGTTSGTITNSSAITNNANLTINNPTNTTLSQIISGTGSLTQAGSGTTTLAGANTYTGQTTVAQNATLNLPGAVAGNLVNAGTTNVNGGTVGGITSNTGTLNAQNAALQDINNTAGTTSLNNSTAGSITNASNATFSAIGGIIHSVDNSGTMTLGTGNTVVGNVTNNDGSLTLGKGNYVIGNVTNSKGSLTLDGNVIVGTLAANGGSFEVTSANSGLNSLAGTANGNLDGTLKIYDAQDTYSGSMTGQGGVQLLGGTETLSGTNTYTGQTTVALNATLNLPGAVAGDLVNAGTTNVNGGTVGGITSNTGTLNAQNAALHDINNTAGTTSLNNSTAGAVTNASNATFSAVGGSLASATNSGTMTLGNGNNVAGDVTNNDGSLTLDGNAVAGTLAANGGSFEVTSANSDLGSLAGTANGNLDGTLKIHGAQDTYSGSMTGQGGVQLLGGTETLSGTNTYTGQTTVALNATLNLPGAVAGDLVNAGTTNVNSGTVGGITSNTGTLNALNATLHDINNTAGTTSLNNSTAGTVTNASNATFSAVGGSLASATNSGTMTLGNGNNVAGDVTNNDGSLTLDGNTVAGTLAANGGSFEVTSAASDIGSLAGSANGNLDGALNLHNAKDTYSGAISGQGSLNILDGTETLSGTNTYTGQTTVAQNATLNLPGAVAGDLVNAGTTNVNGGTVGGITSNTGTLNAQNAALHDINNTAGTTSLNNSTAGTVTNASNATFSAVGGSLASATNSGTMTLGNGNNVAGDVTSNDGSLTLDGNAVAGTLAANGGSFEVTSANSDLGSLAGSANGNLDGALNLHNAKDTYSGAISGQGSLNILGGTETLSGTNTYTGQTTVALNATLNLPGAVAGDLVNAGTTNVNGGTVGGITSNTGTLNAQNAALHDINNTAGTTSLNNSTAGTVTNASNATFSAVGGSLASATNSGTMTLGNGNNVAGDVTNNDGSLTLDGNAVAGTLAANGGSFEVTSANSDLGSLAGSANGNLDGALNLHNAKDTYSGAISGQGSLNILGGTETLSGTNTYTGQTTIAENATLQLGNGETSGTINNTQDIINHGTLSVNNSHAVTMPMLISSSGQFKQIGIGTTTLGDHNSYSGGTTITSGRLVGSAHSFGTGAINNYSALIIAQPSNATFDNSINGTGTLTKTGAGILTINSNNSLSGSTFLNQGELAVNGSLASSSVTSQPGTILSGTGTVGGITAKAGSIIRPAGNIIGTLNVSGNYQQDAGATYAVQVLPGTNTSDVLSINGKASLSDGAILSVSKASPGNYTLETKYRVLTTKGGVSGNYTLTGDTALSAFYGLGTTYDANNVYLEVKQDHLFVEEGKTSNQIAVAGGLDSLASNSVIKNVVGSLMTGDQARQAFNTLSGEIHASARTSLFQDSFYIRDITVERLRASDCGIGTDADTKKTCDIKKKREAEGACEGAAPALWMQSYGSWGRNSGNDNVATMNHSTGGFVLGADTPIGRSKWHIGGLFGYGYSSFNIPNRSSTGHSNNLTAGAYGGTSWGNLGFRMGASYTWNILSTNRTATIGQFSNQLNGHYNGDTAQVFGDLGYRFDVGNASLEPFANVAYVNLHTDSYHEHGGEAALHGKAIDTGLTYTTFGLRAAATLQKGDTAWIPNITVAYRHAFGDVDPTVTQRFIAGGNDFSVAGVPLSENSALVNAGFKVKAGKRITGGISYIGQYGDHYLSNGLRGTFSWIF</t>
  </si>
  <si>
    <t>Q5NLH4</t>
  </si>
  <si>
    <t>MKLFSVRGGIHPSYRKQATTAKKIEPLPIVPFYFLPLRQHSGAPAEAVVNIGDHVGKGQLLAAPAGRISAPIHAPTSGIIRAIQNMTAPHPSGLPGMTMVLEADGKDSWAELPEAYSDPFAVDPQLIRERVAWAGVVGLGGAAFPAAVKLEQSSQKPIKMVVLNGAECEPYLTGDDRVMQEYADEVISGGRLIAHAVGAPKVVIGIERNKPEALAIMKKTAEAYDNVEIADLPAQYPVGSARHLVQALTGLEISARTRIADVGVLVQNVGTARAVWRSARYGEPLISRIVTVSGGGMNDPKTLDAPIGSPVKALIDFCGGMNEKAEQIVTGGPLMGVGLPNIDVPVIKGTAGILALTSEEMDHRPTEACLRCGRCVDVCPCGLSPVEMASLIRRDKLEEVEKLQVMDCFSCGSCSYVCPSHLPLVQYFNYAKGEIWNRRDEERKQNKIKALAAAKEARLAEVLRQRQLAAERAKAAKAAANKEEKAV</t>
  </si>
  <si>
    <t>Q5NRJ5</t>
  </si>
  <si>
    <t>MSFRKISGFILALGLAVTPIAAQAESDNYTFLKAVRDHDTTQITTLVDRQPSIIDSKDYNTGDTALHLTTRGRDNAWLAYFLYKRARVDAKNKAGQTPLMVATQIGWADGAQLLLEGGADPNITDNSGQTPLIIAVQNRNLQMVRLLVDNHADPSIKDHIAGRSALDYAGQDGRSSAIVKILDTAQPIVKKPMMGPVLRR</t>
  </si>
  <si>
    <t>Q5NQ03</t>
  </si>
  <si>
    <t>MAKRLTFWIVVALIAGLIIGAIMNLTIHDKSWIDYLVENYLSLLTVIFLKLIKMILSPLVFATLVTGIAHMGDGKELGRIGLRTMCWFIGASLVSLALGLLLVNILRPGDGLNFVPPAASANPVASSAPVFSLKDFINHLVPQSVVDAMAHNEILQIVIFSVFFGLGLGSQGKKARPILRGIESLSHVMLKVTNYVMWFAPFAVFAAVTSVIAQRGFGIILTYGYFIGSFYLGLAVLWGVILLATRLVVGKGALNIIPLLKAPALIAFTTSSSEASLPPTLEALENFGVPPRIAGFVLPLGYSFNLDGTMVYCTFATMFIAQSYNIHPPMGQQIIMLLLLMITSKGIAGVPRASLIVIASALSFMQIPEAGISLILAVDHFLDMGRSATNVIGNAAASMVVANWEGELKIPSKEEIAKIGAE</t>
  </si>
  <si>
    <t>Q5NRF6</t>
  </si>
  <si>
    <t>MITVEADISDLWPEQSNWEALAQTACQQAVSVSASDFLLAKDYETEISVCFSDNDTVHALNKTWRDKDRPTNVLSFPMMEAEELAEIKNRVGSECLLGDIILAFDVAKKEALEKGISLENHVTHLITHGTLHLLGYDHILDNEAEIMEDLERKALAQLDIPDPYSDHETGKEGLDG</t>
  </si>
  <si>
    <t>Q04983</t>
  </si>
  <si>
    <t>MTVFKHIAIIGLGLIGSSAARATKAYCPDVTVSLYDKSEFVRDRARALNLGDNVTDDIQDAVREADLVLLCVPVRAMGIVAAAMAPALKKDVIICDTGSVKVSVIKTLQDNLPNHIIVPSHPLAGTENNGPDAGFAELFQDHPVILTPDAHTPAQAIAYIADYWEEIGGRINLMSAEHHDHVLALTSHLPHVIAYQLIGMVSGYEKKSRTPIMRYSAGSFRDATRVAASEPRLWQDIMLENAPALLPVLDHFIADLKKLRTAIASQDGDYLLEHFKESQKARLALKTDHDIRP</t>
  </si>
  <si>
    <t>Q5NQ26</t>
  </si>
  <si>
    <t>MEDNETVNDELKTDSSRRCILTGGKDSRDYLIRLALAPDGSVHPDVRARAPGRGAWISVDHTALSRAITKGKLKAALQRAFKTSDITISSDLPVRIENALQQQVLNQLGIEARSGRLLTGFERIIDSCRNGQAALLLHASDAAPDGCKKLDHAFQSGKNRNAERQDFQSVKGWVLPVDRMILSLAVGRGNVVHIALTAPTTADRIKKSLMRWCRFIGWNWDTDICIDENADTMAIAGNNVKGSD</t>
  </si>
  <si>
    <t>Q5NR76</t>
  </si>
  <si>
    <t>MIFLGLDPGLGTTGWGAITVEGNRLSHIANGQIRTDPSMALARRLALLHDALAAVIASHQPEMAAVEEVLGNSNAQSTLKLGQARGIALFSLAEAGLSVGEYHPNVVKKAVVGTGSADKKQVQAMVSRLLPGVKLAGPDAADALAVAITHAHHHASARGYARRVRAS</t>
  </si>
  <si>
    <t>Q5NNY5</t>
  </si>
  <si>
    <t>MKSDEMLLNEQQQVTSDWFHQLRDRICQQFEEIERQAASPASFQVTPWQKNTEGYGIQTGRGIRSLMKGQIFEKVGVNISTVKGCFSPDFAKKIPGTEDDPHFFATGISLVAHMANPHVPNIHMNCRFLQTTKSWFGGGIDLNPSTPYAEDTAEFHQNLKTICDKHHPDYYSRFSEWADRYFDIPHRQTKRGVGGIFYDYLDSNFAADFAFTKDVGKAFLDIFPKLVARRQNRAANQEDFQRLAVYRGRYTEFNLLYDRGTLFGLKTGGDADAVLMSLPPMAIWE</t>
  </si>
  <si>
    <t>Q5NPA7</t>
  </si>
  <si>
    <t>MITSPVFSGQFYAVLGLARSGMATVAALLASDAKVMAWDNNPETRDRLQQQYQEAIDKGRLVISDPMIADIFGISAFVVSPGIPINRHPIAALAKERGIPIIGDIELFAQAHGFWERHGRRCPVVGITGTNGKSTTTALIHHILKEAGLPTLMGGNIGLPLLAADPLPDGGVYVLELSSYQIDLTFTLDCDIAVLTNITPDHLDRHGGFEGYRKAKERLFLLQSSPHYAVIATDDIPSQVIAKQSAAHLVTVHADNISAEDQVNWPNLQGPHNAQNAVLAMAVAHILGISDDVISKALISYAGLPHRMQKIGERRGVLFIDDSKATNAMATAPALAAFPAIHWILGGVPKTADLDPCKAFYNHIRQAYTIGQAGPDYAQLLREAGVNVVECGTLEKAVRLAAEEAQPDEVVMLTPACASFDQFSDYEARGQAFKKIVEALD</t>
  </si>
  <si>
    <t>P0DJA7</t>
  </si>
  <si>
    <t>MESPSYKNLIKAEDAQKKAGKRLLSSEWYPGFHVTPLTGWMNDPNGLIFFKGEYHLFYQYYPFAPVWGPMHWGHAKSRDLVHWETLPVALAPGDSFDRDGCFSGCAVDNNGVLTLIYTGHIVLSNDSLDAIREVQCMATSIDGIHFQKEGIVLEKAPMPQVAHFRDPRVWKENNHWFMVVGYRTDDEKHQGIGHVALYRSENLKDWIFVKTLLGDNSQLPLGKRAFMWECPDFFSLGNRSVLMFSPQGLKASGYKNRNLFQNGYILGKWQAPQFTPETSFQELDYGHDFYAAQRFEAKDGRQILIAWFDMWENQKPSQRDGWAGCMTLPRKLDLIDNKIVMTPVREMEILRQSEKIESVVTLSDAEHPFTMDSPLQEIELIFDLEKSSAYQAGLALRCNGKGQETLLYIDRSQNRIILDRNRSGQNVKGIRSCPLPNTSKVRLHIFLDRSSIEIFVGDDQTQGLYSISSRIFPDKDSLKGRLFAIEGYAVFDSFKRWTLQDANLAAFSSDAC</t>
  </si>
  <si>
    <t>Q5NMN0</t>
  </si>
  <si>
    <t>MAASLKTAYFTADDGVKLAWHEMGEGFPIVLLHGLFSSAATNWIKPGHADFLAKSGFRVIMPDLRGHGESGYQTGAWPKTILTQDCRQLVEQLGLKNWVLGGYSLGARISAHFYWENGHPEMLVLAGMGLEGLTNSYLNLDLFRRAIEQDDFPQASIERFIQGFFRQSGCNKEAMIALLESQSPLSPDQVSQISAKTLVLSGKQDQFNGSPLKLKDMLPNAAIAWVKGDHMSAVGQRSLAVDIVDFMKKS</t>
  </si>
  <si>
    <t>Q5NMU5</t>
  </si>
  <si>
    <t>MRLDDYRSSDNVEDERGEDFSGGNNGGGGGFNLISGLLGFVVGRFGIGGVIVLVIICFIFKINPLGFMGGGSSTQPAMAPHQVHSVRSAQQACQLNAASLFSCRVLASTEDTWGKIFADAGKKYKPTTLVFYSQRGRSGCGAAESAMGPFYCPADQRVYLDTDFYNELVNRFHASGDFAQAYVIAHEVGHHVQDLMGLSDQIREQQANVGKAAANALQVRMELQADCYAGVWAAHNRDRIEEGDVEEGMRAAQAIGDDTLEKAAGMRPVPESFTHGTSAERMRWLKRGIDSGDPAVCDTFHHDIDS</t>
  </si>
  <si>
    <t>Q5NPT1</t>
  </si>
  <si>
    <t>MSLSPLKTKTTILSLIFSLFPVSQSYAFVPQTSSNSKNESVAATKIEEAKGNMPRLRMLMSAFPKGGDLHHHLAGAIDAETMLQWAGDQNLCIDTIKLSVIPSPCDAAVNKKPAKNLERQDPILWNKLIDVFSMRNYHFDVAAGEHSGHDHFFSSFFHFAAALDNNFGRMIAYSRRDAAANNLLYIETMQNPKVVSTFARSVLQDAKGKNSPEDLWKVVKDRLPAAVAAAKAETTEAEAQSRQILQCDGRQPDPACSVTMRYMVFAVRAMPPEMVFAQLALGFALAHSDPRWVGVNIVAPEDGAVSMQDYDLHMQFFRFLRQLYPDVKITLHAGELALPLVPTAGLRDHIRKAVFVAGADRIGHGIDIGSEMNPVEILHHMAERPVPVEINLSSNDAILNIKGNQHPFALYRQYNVPVVISTDDAGVSRNDLTTEYMRAIEEQHVSYSDLKKLSRDSLEYAFLSGEGLWQKNTGESVKPVCSGIAFTAMPQGKCADFLVKNDKAALQWKLEAAFIRYEEQVREGAL</t>
  </si>
  <si>
    <t>Q5NLN9</t>
  </si>
  <si>
    <t>MERILRENPNFVAEPFLGEKEPHISFEFFPPKNEEADKLLWQSVERLAPLKPRFMSVTYGAGGSTRERTRATVTRIARETTIPAVAHLTCVNASRDEIDDIARDYWDAGIRHIVALRGDPPGGERFQARPDGYANAVELVEGLKRIAPFEISVACYPETHPQALSPEADIEFLKRKFDAGATRAISQFFLSADVFLRFRDRVAAAGITAEILPGIMPTSNISGLRRMADSCGIAIPEKLGRLMESLDKDDPSVKQMVSMAVTSDLCSQLAREGVDSFHFYTMNRAEITSALCRLLGRQPVA</t>
  </si>
  <si>
    <t>Q5NMW7</t>
  </si>
  <si>
    <t>MHFSPLALVLSLTLASGTPALQGRADSDINPYSTHLMLQAEKSQKEGHLVEAEQLLESALAVDPRNKNAFIALGRVAAAQDLTGKAIRFYRSALTIDPTDTTALEAQGEAMVAKGAMNRAQQNLTKIKEICKTECPAYNALAAVIAKGPPATSQVKTADSHIANDNSATVASNTPENTSSSEATSKAPSTAKNIIK</t>
  </si>
  <si>
    <t>Q5NN75</t>
  </si>
  <si>
    <t>MTDYDFDLFVIGAGSGGVRASRIAASHGASVAIAEEYRIGGTCVIRGCVPKKMLYYAADFAADLKKAQRFGWTLPEKKFDWATLRDVVLSDVTRLEGLYTQTLDNNHITHYKEHAVIDSANQIRLASGKKITARYILVAVGAEPAKLDILGAEYAVTSNEMFLLPSLPKRALVVGGGYIANEFAGILNSFGVETTIATHGDRILRGYDEEIAARLVEIGQGHGIDYRFNADIARIDKDSSGRLTTHFKDGSQIESDLVLFAIGRVAKSRDLGLDKADVKTNDRGAILVDEENRTSCPSIYAVGDVTDRVQLTPVAIREGQAFADRVFGHKAASVDYDTIPTAVFSHPPLASAGLTEEEAKKRYKNIKIYKSNFRPMRNALIDSPDRALYKMVVDGDSDKVLGLHLIGQDSPEIIQLAAVAIKAGLTKQAFNDTVALHPSSAEELVLMR</t>
  </si>
  <si>
    <t>Q5NLT5</t>
  </si>
  <si>
    <t>MEDFILAKSKRCFCKAVAAAFLSTGLCLSAFPAIAAPASDASSTVFPQIQKHLREVATMTAHFVQVDRNGQALDGSLTLKKPGLIRFQYQKDVPLLVVGDGKALVMIDYSVRQVSRWPIGDSPLSILIDPSKDIASYAALTSDDGKNIVITGHDPKHPDFGTIAINFQRDKSAPAQLMLMGWTVIDAQNNRSQIILSEQKFNQPVSNNMFRWNDPRGNNGPR</t>
  </si>
  <si>
    <t>Q5NPM2</t>
  </si>
  <si>
    <t>MQIHPLITDSATLAALCSRLSRADFIAIDTEFIRENSYWPELCLIQIADDKEAAAIDPLAPGLDMTPLTDLLVNNEDILKVFHAGGQDLEIILHHTGKMPFPLFDTQIAAMALGVGEQVGYSNLVERYLSIKLDKGARFTDWSHRPLDRRQLDYAIADVTHLATLFPMLLKELRDKGRGAWLDQEMERLADPSQYINDPEKSWLRIRMPNRKADILGRLKALAAWREIEAQNRNIPRGRIAKDETLADLAIHPPRRQSDLVKVRGLSGSWGSNDIGQRLMEAIENAEALRPEEIPQRNDRKLCIGKDGAMIADLLKLLLKMRARDAEVAARLIAKSDDIEGIIAGERENNPVLTGWRYDIFGKEAIALIEGKMAFSVQKGKIAMTLIEKE</t>
  </si>
  <si>
    <t>Q5NL10</t>
  </si>
  <si>
    <t>MKIRPLILAALVGCAMPALAETLNNESVVTLTNTGLGDEAIIAKVKNSDADFDLSTDQLISLRKRGVSSPVLAAMLEKSAPKAAALSMDSPDPMVPHASGVYLLNSHSYPPKMQHIDSTITNQAKTGGTWGYALTSGIASMSIKASIQSEHARNKSEDEQPVFYFFFDEANNQQTTSTWSSGLQSVINSPNAFTLIKMKSKNGHREIRVGSRNLGGMKSGVMDKDQIPIDSEMVRPGVYKVTPKYALKPGEYGFLYEMTSDGARGALGGRIFDFSVMADRDYDKD</t>
  </si>
  <si>
    <t>D9PNM5</t>
  </si>
  <si>
    <t>MTENKAIWQQTVALIEPFNKKAVPLTEETSFATGLEWDSLTVMDFVAAVEDEFDISISMNLQAEIETVGQLVAVIEKLVNEK</t>
  </si>
  <si>
    <t>Q5NL68</t>
  </si>
  <si>
    <t>MNNPSWLKDGLSHIWLPYTQMQTMTAPIPAIATKESRIYLADGRELIDGIASWWTACHGYNHPYIYKKAEEQLREMPHIMFGGIVHEPALRLASRLAKILPDNLNHVFFSDSGSVAVEVALKMAMQYWLNKGDTKRKKLLAFRGGYHGDTMATMAICDPEEGMHSLFTGILPEHYIVDLPKDEESIARFDLFLEQHHSGIAAIITEPLIQGAGGMLFHSPEVLKRLRYFADKYNLLLIFDEIFTGFGRTGSMFAFEQANVAPDIITLSKALTGGTMALAATVATTSIFNSFLSDNPIHALMHGPTFMANPLACACALASLDLFEQENRLEQVAKISQQMTDELAPCRALPGVKDVRVMGAVGVVELEKITDMNKLKSQLLEQNVWIRPFRNIVYLTPAFTITPKELQNLTAAIYKVLSQAI</t>
  </si>
  <si>
    <t>Q5NMW3</t>
  </si>
  <si>
    <t>MVSATDLPKNKEEDAASRYHWRRNELALGWSARWSLTARILAVNIFVLLIFAGTFFYVAQYRDRLTGLQTGKYKAMVELITDNLENTPEAEWDRLIGKMGQQTGFRIRIFNSDGKRQFDSWDGQPPTYTIHDPKKDDWQHRLARTLDRINDIVVHASPLSYYQEPKDDRLQAWPEAVTARSQNEMAAQIRWAADRTPLISIATPIGKDGATLFATDNPRYITHKVRRQRFWAMIVLLVVTCVSVGLSLFLARTIVHPLKSLAKAAVRVRLGRAREVKVPRLPARRDEIGLLARSLSDMNTALQQRIDATEAFAADVTHELKNPLASLRSAVDSLEMIKDDHLRQQLIGVIRDDIQRLDRLITDISEASRVDAEMARSSFEVIDLGPLIQGVTKHCERRPDAADVRIAFARPQSGIAVVLGDGTRLTRVVENLIDNAISFSPPDGLVTITTTRDKDDVVIRVEDEGPGVPDDAKEEIFRRFHSVRPSQEAFGRHSGLGLAIAKATVEAHHGTIEVAKRSHGKAGASFIVHLPAAPIIYPTQNGKKA</t>
  </si>
  <si>
    <t>Q5NN22</t>
  </si>
  <si>
    <t>MKITKIEIFHVHTRPQSGQRPILVKVSTDEGIYGLGEAGIAYGVGGSAAAGILKDYAALLIGEDPFNTEAIWEKLFKKTFWGQGGGTVIFSGISAFDIAFWDIKGKALNLPVYKLLGGKNREDLRVYASQLQFGWGKERKSKGRKEEYAEEALKAVAEGYDAVKVDVLAHDRNGSREGVFLEGPLPSETIKIGVERVEAIRNAVGPDVDIIVENHGHTDLVSAIQFAKAIEEFNIFFYEEINTPLNPRLLKEAKKKIDIPLASGERIYSRWGFLPFLEDRSIDVIQPDLGTCGGFTEFKKIADMAHIFEVTVQAHVAGTGVAEAASLHAEIAIPNFCIHEHHQKTLLPEYEELCVHNYQPVKGRYKVPELPGIGQDITEKLYQISDYVSIEAS</t>
  </si>
  <si>
    <t>Q5NQ23</t>
  </si>
  <si>
    <t>MLGQLCLSAFLLSGCNVIKKYHKVVDEKFAAGRDESGDSSSVLQGQLTPVDRRPFIIHEIAQFNHPMAMSFLPDGTLLVAEKSGQLKLWHPDNKIGVIRNLPDVVSNGQGGLLDIAPHPDFEKNHLIYLSWTESEKLLKEKAALRNGESVDDLSGEDKSAMGAVIGRAELVCDNKGGGRLAGLSVIWRQEPKTEGDVNFGARMTFAPDKSLFISSGDRSQPAAAQDMSINLGKIVRITDIGRIPADNPFNGSSFLKSQIWTSGHRNPLGMAFSPDGRLWENEIGQNGGDKLNLIQKGANYGWPIVTAAAEPSSSTATMPTHPEFTKPKWSWSTSLVPSSLLFYTGNLFPEWKGNAFIGGLASQMLVRMEIKGDKVREADRWPMGHPVRDVAQGSDGALWVLYDDNKGGKLIRLAPPGR</t>
  </si>
  <si>
    <t>Q5NPH8</t>
  </si>
  <si>
    <t>MTTDKAKKTALLLIEYQNDFANPNGVFYEAVKPVMDASGMLENTQDLVAKARALGVHILFCPITFTADYHEMNPQTHGILKAILEKQAFQQGSWGAEIIEQLPVKETDIVIEGKRGLSGFYSTNLDFILRQLKIETLAVAGFLTNCCVEATLRTGYEKGFDTVALTDCTAATSAEEQQFSVTKNFPMFSRPLPYQDFLTELTSGNRTDTSGGGYAG</t>
  </si>
  <si>
    <t>Q5NR42</t>
  </si>
  <si>
    <t>MNFLEPPRRRSYAFLRRNIGWLFPCFCLGAISTAAFSETASFPQENMESERSDDSMSGRHHRHHHEDRDHHADSYHDEHPHGHHHGHQDRGSEDELSIRDLIVEADRPKATTDGSNSYAVKGVTIGKRIQRLEDIPQSVSVMTKQQMLDQNLNTVNEALNQVPGVTVNNYGDGTSGFMSRGYSMNTQFDSIPSFGGTSFAQQFDLSIYDRMEILRGPDGIFQGGGSPGGVINMVHKRPLNKFHVETGGSVGSWNNLHGYFDVTGPLNKAGTINGRIVMAGTSQDYYYKPGHDQRWTGYGAIDFHFDDKTTLTLTAAGQKNKTTRFMGLPRASNGSDLNLPVSSYVGASWNKSQSPMYELSADFERHLGKGWQVRLAGRHRYTNSSQEYSLLSKLDPQTMKGSFNLTKAIDKERYDDVDLYVTGPVHLFNRKHIFLVGANYSYNLERDGSGSATYSKNPQLTNQDIFNPVLPQNLLSGDLTSYYREPSVQKGLYASAQIEVIKPVQILLGGRLSSYTYKLKNLIAGTPTKIQQHVGNHLTPYAGVVWHMTPNLTSYFSYTDIFSPQGGYTEAGTRIKPLQGQQMEAGIKGSWFRGKLHASFAAYRIMQHNLARATEDGRMDCGPSQSSTCYEAAGLVRSQGFDTEIIGQPMKGLDINFGYTYNDNRLMKAIGSTLPVGSRYTSNTPAHLFKLWTHYRFALGKSSDKNILSFGGGLNAQSSTFGNARTVTQPGYIIGSAQIGYQLSPKFEISVTVNNLSDTRYYSRLGNVNYYNYYGTPRSFMFSVHNSF</t>
  </si>
  <si>
    <t>Q5NQU8</t>
  </si>
  <si>
    <t>MKRKIAPISVFAGSVLMMLTACHHQSQEAEPALQDVSFVTVKTQPLTVHSTLPGRTSAYEVAEVRPQVNGVVLARYFNEGTDVKKGQPLFLINPAPYQATYDVNKAQLAHAEAQEKTAAAKLERYKALAPAQAISRQDYDDALATDRAAKADIAQAKANIELSAVNLGYTRVTAPITGRIGRVLTTVGALVTSGQSSNMAIVTRLDPIYVDVNLPTVDFLRLRRELKAGTLKRNGNDAEVSLILDDNSTYNQKGRLALSEVSADTQTSTIVVRAVFPNPEHLLLPGMFVYGRIEEGVDPNALLVPQESVFRNNHGDPMLYVVNKDDVIEARPIKTGEAIGTQWAVTSGLQKGERVLVSGLQKVNIGDKVHPTEASLTKDASPEKKGGKA</t>
  </si>
  <si>
    <t>Q5NP47</t>
  </si>
  <si>
    <t>MYLCLGLSVPAAVITPTAAYSAASSVSLSSAPFGTTPEGQPVQIYTLKNANGVTVRFISYGGIIQSIETPDRDGKAGDIVLGFSDLKGYTVDAAKGGLFFGALIGRYANRIANGTYSLGGKTYHVPVTAAPNALHGGTRGFDKYVWTVRPLPATEHEAGAELTLVSPDNDQGFPGNLTVHVTYTLNDKNELRLRYQAKTDKPTVLNLTNHSYFNLSGEGSGSIENQILKINADNYTPTDTTSIPTGEIAPVAGTVLDFRNPMRIGDHLRDNNEQLRYARGYDQNWVINGEYGKQPRLAAQIFDPKTGRTMDVLTSQPGMQVYTSNSLDGTYYGKSNKQYRQTDAIAFEAEHFPDSPNHSNFPTTELKPGQIFDYTTIFRFGTRR</t>
  </si>
  <si>
    <t>Q5NNW5</t>
  </si>
  <si>
    <t>MNNLIKFIAALPKAELHLHIEGSLEPELMFELAKRNKVTLPFPDVESVKAAYNFNNLQEFLDIYYQGTNVLKTEEDFCDLAMAYFYRAHRDNVLHSEIFFDPQSHTERGIPFNVVMNGLLAAITKAEAELGMSVQLIMCFLRHLDEESAFATLRMAEPFLDKIAGVGLDSSEVGNPPSKFRHVFAEARQKGLKLVAHAGEEGDASYIKEALDILNIDRIDHGNRITEDRLLMTRAARSAIALTICPLSNQKLQVVPDLRNHPLPYLLRQGLRVTINSDDPAYFGGYVNDNYKALAEYCGLKAADFVEIARNSFLGSFLPDQTVAAYLDVLDKYVDSF</t>
  </si>
  <si>
    <t>Q5NQZ2</t>
  </si>
  <si>
    <t>MEISGSIQASLGGRYALALFEVAQEKGQIDTVAASLGKFDEAFAQARELRLLANNQIFSRKHVEKAIAALVPVLAIDDLTAKFLNLLAAKGRLGAFPEIASAYRQYVADLRSEKVADVITAHPLSDEQKSTLTARLKEQLKADVQINATVDPSILGGMIVRLGSRQIDGSIRSKLHMLAQAMKG</t>
  </si>
  <si>
    <t>Q5NMY8</t>
  </si>
  <si>
    <t>MKNFIKKGSFFFSLSWTIFQYPYASFAAEQTDAASNNNGDAIIVTGTRETGKKARESISPIDIISAKQLTQTGMPSLRNALTQLLPSLSVPNGGYDSGALTDSISLRGLNANETLVLVDGKRRHTTANLYADSGPQQGTTPVDIDMIPMAAIDHIEVLRDGASAQYGSDAVAGVVNIILKKQDHGFHAQTVTGVTAAKDGFQQGVYLDGGTKLGSRGYLHVSGDFLRQNHSYRSAADLRTGKKDNKLLGQPEQTRESFAIKGGYEIADNIEAYGLATYAHRYSEAFENYRLASSLAGYPGYSAIYPNGYSPIETMNENDWEIMGGLKGTIKGWNWDVSSVYGRDYNTIGLKNSSNRQIEADTGRTPTTFKGVQRFNNQQWSNSIDFSKAFHIDGWPHEINVAGGGTHRYESYTIGVGSADSLYGGGSEALPGISAASAGKFSRNVFGGYFDVATHLVKQLQIDVAGRYEHYSDVGSAKTGKVALRYDPFKWLGFRGTISNAFHAPTLAQENYSAVAVSPTSADGIISPNSVGALANGSKKLKPEHSTNITAGVTFEPIKRLHITADLYQIKLRGQILPGGNVYGNQALNALAMNGFSLPMDAGSWTAASISTHWFANVANTRTRGIDITATYPTYLGDIGHIDWSVSANINRTILTHQGKDADGNDLLTKQSIAYITTAYPRSKIIWGGQFTSGDKKWIVGLHEIRWGHTTSQLSYYGGTANSDILSNYDFVAFHNRVKYTTNLDITYRVNAKLSLTAGANNLFNTYPSRVPLAHRYLGTEKYVMDTSQLGINGGFYYFKVDVNL</t>
  </si>
  <si>
    <t>Q5NP65</t>
  </si>
  <si>
    <t>MSVTHIIGAGLAGLSAAVAITHAGGRVKIYEASAMAGGRARSYHDKKLGIEIDNGNHMLLSGNHSAKTYLKRIGAEHRFKSPKEAAFSFCDLSDKERFTIKLSNGPLPWWVLCAKSRVPHSKAKDYLALLSLLLADHNTKIGDLVPDNTALWRKLLDPFFVSVLNTPAREGAACLAAAVIRETLMKGGKACIPRIAYPNLASSFIDPALDYLKARGVEVDFRNRLRQIHFSGQDVASLEFAHQDVKLGKGDKVIIALPAWVVQSLIPDIETPDKYQAIINAHFLMKPTAAMPHIMGVVGGTADWIFTFENRISVTISAANHLLALEKEELVKRIWDDIQTVYAFKQDMPEWQVVTEKRATFEATVEQNNRRPPAVTAWNNLFLAGNWVRTGLPATIESAIRSGQTAADLALSHS</t>
  </si>
  <si>
    <t>Q5NQV5</t>
  </si>
  <si>
    <t>MTSARKTKDSLSTEAYDSGVSQGLSIISIAKSYDHRQVLEDVSLNVGRGEVVGLLGPNGAGKTTCFYSVMGLVKPDAGRILLDGHDITGLPMYRRAILGLGYLPQETSIFRGLSVAQNIDSVLELHYPDKKARKERLDQLLSEFHLTRLYDSPAMALSGGERRRCEIARALAANPSIMLLDEPFAGIDPISISDIRDLIEDLSNRGIGVLITDHNVREMLDIVNRACIIYGGRVLFQGTPEALVADENVRRLYLGEDFTL</t>
  </si>
  <si>
    <t>Q5NQQ8</t>
  </si>
  <si>
    <t>MTCLFSDAPIPDHLYGAIVALGNFDGFHLGHQAVVAAAVARGHAEGRPVIVATFDPHPVRFFCPDLPPFALTTIPQRARLFEKAGADATFVIRFSEAMANLSPEEFIQQQIIDHLKAAGVVTGRDFTFGKGRKGGVDLLQAMGQNLNISVDTIMPVCDQQGAISSTRIREALKQGDPETAARLLSRPFTVEGVVRHGNQVGRQLGFPTANLLMGDYVRPAYGIYAVKGRLPDGRYLDGAANLGIRPSFSPPTEWLEPCFFDWEGDIYDQTIAVSLIAFLRPEQKFKGMDALIQQIGEDCKVARACLSEYVIDPI</t>
  </si>
  <si>
    <t>Q5NM60</t>
  </si>
  <si>
    <t>MNQNIRNKIVVITGASSGLGAETARHLSDLGATVVLGARREERIATLANSIVAKGGQALAIKTDVTDRESVKNLVDTAVKTYGRVDVLLNNAGVMPLSPLEKLRVDEWELMVDVNIKGVLYGIAAALPHMKSQKFGHIINVSSVAGHKVIDGGAVYSATKFAVRALSEGLRAEVKSYNLRTTIISPGAVQSELIDGIHDEESAKQIRAIVPDMAIGADSFARCVAFAISQPENVDINEILFRPTKQAL</t>
  </si>
  <si>
    <t>Q5NLQ6</t>
  </si>
  <si>
    <t>MFNSFFSYLESIKMRDPAPRSRWEILLYPGVWALVLHRLAHWLYQGELYFLARIVNHFSRFLTSIDIHPGAKIGRNFFVDHGFVVIGETACIGDNVTLYQCSTLGGTDPSNGIGGKRHPTLCDGVIVGSGAQILGPIEIGENARVGANAVVTRDVEKNAVMVGIPARSIHEDAAASKVEKPKTEFVPYGTPCDDCQDPNLQDLQALHTEIDALKERIASFMMSQKAGLSENSDKNLPMVNPDQIRLDKKDGKGSSAE</t>
  </si>
  <si>
    <t>Q8GF33</t>
  </si>
  <si>
    <t>MPFSYSIYKKIRIFVGISCCFVAIPGYTALAKMKQMPGFVTASSFLPKAYSLPGAGRSLRITYLSTNGVTGQGLVPVTAEVILPAGKAPAGGWPIVAWAHGTVGVSNNCAPSRNPWSERNSRYLSEWMKRGFAIVATDYQGLGTPLPHPYLNTRAEAYGLLDAVRAAISSAAPLENKIMIVGQSQGGGAAFASAAFAPEYAPELNIRGIVATGTPYMTPELLKQITKPSDNMAYNPMVVYSLYLAQGFAGYHPSSKPSEIFTARAMPAYHAAAKICVGPLAAKVKKEGLTFDNSLKPDFSEKIAPALAAMQYPTMKLKYPLFTGTGELDKDVPPALQLALVKAACAAGTTVEAHLYKGLDHSQTVNASLPDSAVFTNAVMSGKIITSQCEAVPQ</t>
  </si>
  <si>
    <t>Q5NRA8</t>
  </si>
  <si>
    <t>MAAEIMDHMNYMVDDPDQLSVKPANALEHIFLYEDSGAVIAEIPVVFKGESGRVLYDISHNRLVHSDIKHDQLKEMVSSKMPDFKEELLEYFREN</t>
  </si>
  <si>
    <t>Q5NNN9</t>
  </si>
  <si>
    <t>MVKKIAALVGFVSLFGSTAYATTISGAGATFPAPVYGKWANSYRNQTGAVINYQPIGSGGGIKQIKASTVDFGASDKPLKTEELSKDGLYQFPTVMGGIVPIINLPGLRSGRLHLTGSILADIYLGKITRWNDPRIASINPWLKLPPVPITVVHRADGSGTSFQFTSYLSLKSPEWTSRVGASDAVQWPIGLGGKGNDGVAAFVKQTIGSIGYVEYAYTRQSTVPYALIANRDGRFPHPSTESFKAASASADWTHAAGNNISLLDQKGAESWPIVSTTYILLHRTPSKPETTAEILKFFDWGYQNGDQDALSLDYAPLPKEVKTFIRQQWGSNIQVNGKAVYNAAR</t>
  </si>
  <si>
    <t>Q5NMY1</t>
  </si>
  <si>
    <t>MQTENHLIDDLVKVINGAAGTFVGMGREAENVLKDRLREWIGGLDFVSRDEFETLKMRVEALEAASKKDNA</t>
  </si>
  <si>
    <t>Q5NLV8</t>
  </si>
  <si>
    <t>MKPETAFIPRLNFYILWSSYLSDSDGKSNHTDMMDDYSASAKALVAEMQAKAALSPTKAVAFQGAPGCNSNIAIQDLFPDSLPLPCFSFADALTAVKEGRAGRAMIPIENSLNGRVADMHFLLPESGLTIQAEYFLPINHCLVAPKGAGEITHVLSHPQALGQCRHWLQAHNLRALAHADTAGAAAEVADRKQAGLAALSPALAAKLYGLEILEKGIADGDTNITRFVVLAEADTALQDLPPIRQNLSGKMMTSLLFTVKNTPSALLNAIKGFGDNQVNMTKLESYQHGASFSATQFYADVEGEPSEDNVARALDILQENACDLRILGVYAQARPRQ</t>
  </si>
  <si>
    <t>H2VFS3</t>
  </si>
  <si>
    <t>MKPFISLAATAFFLSFTAVDMASAEAVTHAEQIQAGSYDVEPYHTQVAFSVLHFGFTYYQGIFSQISGRLDLDTQNPAKSSLAVTIPVASVLTTSSKLDDELKGDQWFDSAKFPEARFVSTQIRQMGKNEAVVTGNLTLHGITKPEILKVRFVGAGINPLDKKYTAGFEGDTTIKRSDFGIKTYVPYVSDNVTLHIAGAFEKRS</t>
  </si>
  <si>
    <t>D2YW23</t>
  </si>
  <si>
    <t>MANWNDSRMTVTESAARGRNGASERDAGLRSYMLSVYNYMAGGVLLTGIVAYLVAHSALGAAIIFSPLRWLVILAPLAFVFALSAGVNRFKLSTLKTLFWSYAAVMGLSMAVIFFVYTGTSIAQTFFATAAAFAGLSVFGYLTKKDLSGIGSFLIMAVFGLIVASLLNMFIHSSSLQFGISALGVLIFAGLTAYDTQQIKSMYFMTSGGEYAGKMAVMGALSLYLDFINMFSFLLNFMGDRR</t>
  </si>
  <si>
    <t>Q5NPC5</t>
  </si>
  <si>
    <t>MKIIFMGTPDFALPTLNALVDAGHEIVAVYSQPARPAGRGKAPRPSPVEKRARELGLNVYTPVSLKEAETQKIFADHQADVAVVAAYGLLLPKAILEMPRLGCLNVHGSLLPKWRGAAPVQRAILAGDQESGVTIMQMDRGLDTGAMLKIEKTPIADKNAGALSDEIAHIGAKLMVEVLAQPEQYPPVKQPESGESYAAKIDKSEALIDFSKGAVQAERQIRAFAPKPGAFFLYNEERIRILEAHVQNQAGAVGETLDDHLLIGCGSDSLQPVIVQRAGRKAMKLEDMLRGFAIPRGTRLS</t>
  </si>
  <si>
    <t>Q9REQ2</t>
  </si>
  <si>
    <t>MALLPILEVPDPRLREKSTVVEVFDDNLQRLIDDMFETMYKAPGIGLAAIQVGVAKRLLVIDLQQPEEGGEAKRNPMVFINPELTPEGEEKRLYNEGCLSVPDQYAEVRRPSVINAKWQDRDGNFHEERIEGLLATCLQHEMDHLEGILFIDHLSRLKRGMLMKKLLKERKLREDSY</t>
  </si>
  <si>
    <t>Q5NMD3</t>
  </si>
  <si>
    <t>MQRIASIHRQTAETDVHIHLNLDGHGQYNVKTGIGFFDHMLDQLFRHSLIDCDVTVKGDLHIDPHHTIEDCALALGQAVQQALGDKAGITRFSHAYAPMDEALSRVAIDISGRPYLVWHSAFTQPRLGDLDTEMLEHWFLSFAQGAGLTLHVETLYGRNNHHIAESLFKALALALRQAVAIDAGKQGRIPSTKGSL</t>
  </si>
  <si>
    <t>Q5NP01</t>
  </si>
  <si>
    <t>MKLYDYSGASNPRRVRIFIAEKNIDIENIQVDLAAKQQFSEEYRKINPYCVVPTLLLDDGTALGEVPVICRYLEEIYPDPPLIGRTAEERAIVGMWERRIELDGYFSVVDATRNSNSNLKGHALTGVDSYQQIPELAERGKKRTIRFFEDFDSRLQKQAYAAGAFFSMADITAVVALDLAKKRLDMEPDSKLKALHRWYSEVSSRPSMKA</t>
  </si>
  <si>
    <t>Q5NQW0</t>
  </si>
  <si>
    <t>MYLSRMQHECFIALKTEIFMLKKYLFLTLFLFSELLAFSKGKAAESLPSSKLVDFLKQQSPQTLKEGLKVAPGGDESTLALYEGDSLHLQKMIDDPKRTSFEKKFINTDLLRTKGDFKEADRQLKICHKTYFMEGSGIHLSPINLGAMICDQLLAGNYFLEGNLAAWGKEIDDIKNTYYPPIRKFAGLEQFSLFDIKMGSLSVAPNSIPPFTVTGIDQQQTLPLQSQKLTQEGNKSITWNVPYLTASLNGTDFSFFLGTDTAISFLPKALSHSPHVHIVGHIEIATNGRGEAYNGDLGIVDELKIGTAILKNVPFLFTNTDEASLSLMVLQKLGKIKIDRQYFTFGKDIDCHCQKDIQLGSIFDGRFHALRYPITWQGKTEMAAINLRLTDAHLSFMVFQPDFTPEEEKQSFEMDREINGKKIISSIYLTDGNLSIDGIDYGKRLKSVEKDELHIPAKVIGVSILDKGSLYLDFINHKACLKPNTSDTTPMPQ</t>
  </si>
  <si>
    <t>Q5NNJ3</t>
  </si>
  <si>
    <t>MLIDSHCHLNYPGMLEKQPEILQRARQSGVTGMVNVATKESEWEPIIATAEREKDVWAAIGIHPNEAAAHENMTSQRLIEAADHPRVVAIGESGLDYFYGENDFDQQKASFREHIMAARETGLPLIVHTRDAEEDTASIIEEEMAKAPFKGLIHCFTASRSLAERMLKLGFYISISGIITFKNAEDLRQTVKDLPLDHLMVETDSPFLAPVPHRGKKGEPAFVADTAHFLSRMFDMEYEAFTDMTSRNFLKLFDKVKL</t>
  </si>
  <si>
    <t>Q5NLI9</t>
  </si>
  <si>
    <t>MIIAIDGPAASGKGTVARALARHYALPYLDTGLLYRAVAVSLLDNQGDSSRESDALSACDFADSLLSDSRLRNEQTGKLASEISVFPKVRQALIKRQRDFAAQTGGAVLDGRDIGTVIVPDADVKLFITASPEIRAKRRYDELVKNNPDLTYDIILEDIKSRDLRDSSRKEAPLKQAEDADLLDSSLLGIDMAIERAVALVEKQLKTVQG</t>
  </si>
  <si>
    <t>Q5NPC9</t>
  </si>
  <si>
    <t>MIKKLPTSPKIGMVSLGCPKALVDSERILTKLRSEGYNLSSQYDEADVVLVNTCGFIDSAKEESLDAIGEAMAENGRVIVTGCLGNEANRIRERFPDILAITGAQQYEEVVSAVHDAAPIEASPYVDLVPEQGLKLTPRHYSYLKISEGCNHRCSFCIIPSLRGDLVSRRADAILREAEKLVAAGTKELLVIGQDSSAYGVDLRHQEYRWKDRMVKADLTDLARGLGELGAWVRLHYVYPYPHVDNLIPLMAEGLILPYLDIPFQHASPSVLKRMKRPANEVKILDRLTKWREIVPDIALRSSFVVGFPGETEQDFQYLLDWLDEAQLDRVGAFRFEAVEGAAANAFDGAVPEEVKNERYQRLMEKAAQISEAKLQAKIGRDIATIIDRTDGEGGASGRSYADAPEIDGEVHLRDADNLKIGDIVTVRVEDADEHDLFGVALS</t>
  </si>
  <si>
    <t>Q9X3W1</t>
  </si>
  <si>
    <t>MQNDQDYGNKLNPAWDEKGLITAVLTDAKTGLLLMVAHMNKESFELSMATKEATFWSRSRKKIWRKGEESGHVMKIQEIRIDCDQDTLWLKVIPMGPACHTGAQSCFYRLVEDGHLVTIPKDKI</t>
  </si>
  <si>
    <t>Q5NLR1</t>
  </si>
  <si>
    <t>MSGDKDFDKDSDVTVITRTTPQTKKPQPYKVLMLNDDYTPMEFVVLCLQRFFRMGIEDATKVMLQVHQRGVGICGVFTYEVAETKVNQVVDFARQHQHPLQCTLEKA</t>
  </si>
  <si>
    <t>Q5NLM6</t>
  </si>
  <si>
    <t>MNVIRYRLKKNILFLSGLLLTTTLAACGGSSVSHPKTASSNTPNASSINNPANQNQNADNGFSNNGDNASDMQQMQAVHSVAVIVPLSGAFANIGQSIANTAQMAVSDLADRHTGIKITCYDSAKGAAEAVNKAVSDGNKLILGGVFPSEARMMALAARNAHIPMITFSNDNSLAGNGVYVMGFSVGAGIQRVVKYALDHKLSRFAALLPNGVYGRKASASLLRTVSNNGGSVATLSNYNRTPQEITDAVTKLGQDYDAVLIADSPRIARIAAPLLVKQDGTKPQILGSELWSIDNNLKNVPALYGAWFASVPDGMFHQLSGKYKARYGVTPPRLASLGYDAILLAARISPNWPSNGDFPEKKLLSPNGFMGIDGAFRFNNQAIAERALAVEKVSANGIVVIDPAPTSFSK</t>
  </si>
  <si>
    <t>Q5NLI1</t>
  </si>
  <si>
    <t>MTFDLLFDLDGTLVDTVYVSSDVLNEMLQERGSRRVIKPEETRPLVTLGGEAMIAGLFGDDCVDPLADVAEYRRLCAGRDTHDDSLFPGVREGIERLYALGMKMAVCSNKPQNLVEKIMSDLGFDKYMVALVGARPDLPRKPNPALLNVALEEMRGHSQNCWFIGDGETDQEASAALGIPFIFTSYGYGTPIEGVPIEVTCPDFKSVTDFLEQKAKA</t>
  </si>
  <si>
    <t>Q5NPW0</t>
  </si>
  <si>
    <t>MVDSIGTSSALKAVSAVSLNSSNSSGDANSVQTAIPAADEKTKTSSVSSVTDTSSTESTSVSTDSSKSKEKSTTSSAVSFAEAIAVAGPPVNKAKIQAIRALISEGRYPISASAIASKMVQYETADSTSSASSVTASASTDSNE</t>
  </si>
  <si>
    <t>Q5NP15</t>
  </si>
  <si>
    <t>MKTVSLASLFLSTILMACPLYAQSEPENTASLPLVAGGEKTHRAVDYVGGWAVTSNGKTIMEIQIEQTHDSKNPFAGFLSHPHLDITPKAFTKVHGPLVREEIIASRFFDDHLFFSTRDGLGARHDIEMWLDNNESASLNILDIAGIRWPITRTNSRAPFTLNWDINHVYTIDRPELPPNTEIIKLYHEVQPLKNTDEELAGSARIQRVKDIITQGKLHTAQDFNQAAYILNRSSKAEDALLAHSLAMAALANGDETAITTATNSLDHYLMLNGRPQIYGTCREGSAKNSPIKQPYDNSIIPETLRHELGAFEPIASLAPSTADKNLLPIEKSNETPGKEAVANTSPPTVKISHRKIPMGQPVVTKKIPAMPKKD</t>
  </si>
  <si>
    <t>Q5NRB7</t>
  </si>
  <si>
    <t>MEVFRPTISNPDKFQIGKAMWLQKIDLKDPLVAANILSSRPYFAFLDSAMHQDKLGRYSYIAVDPFARLTVCGDQAYWNSVPEKGDPLELLQRHLAQFAFDEKIERRFPFQGGCIGYVGYDYGRCLEVINGYPETEDKAADINFCFYDVVLAFDHMTGESYLCSSGYPETQPDKKESRAKARLAQFSDWLSMPSKQASLDEKPNRLSLNWQSNFTKEHYCQAIETVREYIRKGDIYQANIAQSFSAELPDDFQPWPFYRQLRRINPATFGAYLAFGDQVIASASPERFVLLQDNQIETRPIKGTARRSPDLEKDRAAAEELLHSEKDRAENIMIVDLLRNDLSHVSTADSVEVTDLCRLESYAGVHHLVSVVTGKLRPENSSVDLLKACFPGGSITGAPKIRAMEIIAEIEQLARGVYCGSIGYIDFGGNLDFNIAIRTVTLSKNKAVFQVGGGITLLSDPEAEYVETLTKAAKIFESFGTSVSEMA</t>
  </si>
  <si>
    <t>Q5NPP5</t>
  </si>
  <si>
    <t>MQPVNIIGGGLAGSEAAWQLASRQIPVRLFEMRGREKTPAHSTDKLAELVCSNSFRSDDPNSNAVGVLHAEMRKMGSLIMMIADQHRVPAGSALAVDREGFAEAVTNRLQNHPLIEIHRERIDHIPDETTIIASGPLTSDSLANAITELTGRDALSFFDAIAPIVYRDSIDMDIAWFQSRWDKGDGHDYINCPLNKEEYLAFHAALLAGEKGDFHEWEKDTPYFEGCMPIEVMADRGIDTLRFGPMKPVGLDDPRTGRWPYGAVQLRQDNALGTLWNMVGFQTKLKYAEQIRIFRMIPGLEKAEFARLGGMHRNSFIRSPVLLDEYLRLKKQTNIRFAGQITGCEGYIESASIGLLAGIFTAADKLDKKVSSPPVESALGALLGHITKNADPDHYQPMNINFGLFPPISEKHPKKQRKAMMAERARKALDQWISEEAFLKSSILEQ</t>
  </si>
  <si>
    <t>Q5NRF3</t>
  </si>
  <si>
    <t>MNRPSLKHFYIKSFGCQMNSYDGERMSELLESQGMKAAEEAATADLVVLNTCHIREKAAEKVYSEIGRLRRPDGSSPMIALAGCVAQAEGAEVLARTKMVDIVVGPQAYHHLPELIEKAASGKVVDIDMPLESKFDALPERRQVGASAFLTVQEGCDKFCTYCVVPYTRGAEVSRPWSRIVKEAHALVDKGAREITLLGQNVNAWTGEDEAGRSQGLDGLIRALAKIDGLERIRYTTSHPNDMTEGLIEAHGEIDKLMPFLHLPVQSGSNRILKAMNRAHTAESYLTLMNRLKEVRPDIALSGDFIVGFPGESEEDFQATLDLISEVGYSLAFSFAYSPRPGTPAADMDNQIDPEISRERLQRLQALLNQQQFDFNQQTIGRKATVLIERKGKKADQMIGKSPWLQSVIIEAPVAIGDLVEVTLTDAGPNSVKGQFLDQKQFATA</t>
  </si>
  <si>
    <t>Q5NN58</t>
  </si>
  <si>
    <t>MTATRSLSIMGESLPLKTPFRISRGVKNTIDTIVANISESGVTGRGEGIPYPRYGQTVESALIEANSVSHKITEHYGREALLTLLPPGPARNALDCALWDIEARISGQSVASMMGIAKLEPLATAVTISLDEPEVMAKAAAKLAYCPVIKVKVDEHNPEDCIKAVRDQAPKARLIVDPNESWSFDLLDKMQNFLADARVALLEQPLAAGADEALKGFSPAVPICADEVFHSADDLDHIADRYQVINIKLDKTGGLTAAIDIMKQARSLNLSIMVGCMVCSSLSLAPAFHLAAQADFVDLDGADWLVHDRNDGMLLDNGILHPPSATFWGGP</t>
  </si>
  <si>
    <t>H2VFR3</t>
  </si>
  <si>
    <t>MTPTEIIAVAAGIVVVAIAVVIMFLVKRRQKPIKTTEETQDEAQPPKLQRTFEPVAPPPAYQDLKSEKKAEAIPVRDIPIVTKTSPAPQEAKTDKTKITEEKSDKANTPSPTEKQESVDTASAKAPESVPQPEYVKNDIPSPANDVSSSEGSADKLTQIKGLGPKANKILAALGITRFSQIAAWTDADIAEIDPKMGAFSGRIAREHWVEQAKLLDAGDIETFESKFGALHR</t>
  </si>
  <si>
    <t>Q5NPE5</t>
  </si>
  <si>
    <t>MSLTLPFPHRHLLGIAPLAAHEILFLLDEAERWVALNRAAAVKHDDSLAGLTQINAFFENSTRTLLSFEIAGKRLGADVVNMAVAQSSVKKGETLIDTAVTLDAMHADMLVIRHQASGAVQLIADKVDCPVLNAGDGQHEHPTQALLDALTIRRRKGRFEGLVVAICGDIMHSRVARSDIIALQKLGAHVRIVGPSTLIPPHIEALGVEVFHDLDKAISGADVVMMLRLQTERMAGGFIPSLREYHALFGLTVEKLKLAADDVLVMHPGPLNRGVEIDSAVADDLKYSAITEQVEMGVAMRMACLDVLTRQRRAVKGWA</t>
  </si>
  <si>
    <t>Q5NQX4</t>
  </si>
  <si>
    <t>MVQLPSSARHGNETENQQFLDHLREISDHVLTSEGEMHHYCTGFRFGSGKVLAVVRPTSLVEMWHVVEACVDAGKIIIMQAANTGLTGGSTPDGDDYDRDIVLISGIGITGVKPINKGEQVICLPGATLYDLETILRPLGREPHSVIGSSCIGASVFGGVCNNSGGALMQRGPAFTQLTLYARINEQGKLELVNHLGVRLGDDPETILSRVEKGDYTEDDVINDESKHASDCEYHNHIRDIEAETPARFNADPSRLYESSGSAGKVAVFAVRLDTFPQQKNAKVFYIGTNDPDELTELRRQVLKSFKYLPISGEYMHRHAYDIAAKYGKDTFLAIEYLGTDRLPQLFAMKGWFDGLNNRVSFLPRYLSDRVMQFASTLFPHHLPKRMDDFRDRYEHHLILKVSEEGTEEARSFLKDFFEKASGGYFECSDEEGKKAFLHRFAAAGAAIRYRDVHQDEVEDIVALDIALPRNNRAWEEHLPSEITDKISHILYYGHFFCQVFHQDYIVKKGGNCADIEHAMWKILDSRHAEYPAEHNVGHLYYAKDSLKTHYHELDPTNSFNPGIGHTSKAAYWR</t>
  </si>
  <si>
    <t>Q5NR39</t>
  </si>
  <si>
    <t>MSDMPQPTEEVRVENNSCHKKSCLCSALAGAVGGGVIVLGYLLSSHLISGKSGEPVRDYLMEHPEVIPQAMEALQQRETDKLVSQNRTALETPFAGAWDGAEKGRVTIVEFSDYACGFCRKANGDLNRLLSEDKDIRLVIRQLPILGPDSEIAARTALAIAKNSSKFSEFHHQIYNSKHLSPEVIVDIVKSLGLNPQDIAKQGSDPAITQEITKNILLARELGLTGTPAFIIGDKVFSGVAGYDALKEAVAKIREKSSK</t>
  </si>
  <si>
    <t>Q5NNL6</t>
  </si>
  <si>
    <t>MSEETPWYKKIGFGLKRTSERLTENLSSIALKAALDDETLDEIEETLIACDLGPGTAGRIRERLAGERFPQGVTELEVREVVAQEIAKILKPVAKPIEIDAFPRPQVILVIGVNGSGKTTTIAKLAHWFQELDYEVMLVAGDTFRAAAIGQLKVWAERLEIPIISGAEGADAASLVFQGVKEGTAQGTDTLIVDTAGRLQNKSGLMDELAKIKKVLGRLNPAAPHNVILVLDATNGQNALSQIEVFKEIAGVSGLIMTKLDGTARGGIMVAAAEKYGLPIHAIGVGESMDDLRPFDPEAVARAIVGLPHQ</t>
  </si>
  <si>
    <t>H2VFL5</t>
  </si>
  <si>
    <t>MKKVAPFFALPIALVSFATPACAAIDNQTPTGLINGLIAEALSVAQNNDKVHAHQKLKALLAQYFQVDEIGESLVRRWKSQITPEQLTAYKAALPNFIINTYANRISDYSSAKLKIIRIIPAGDGAAVLSQVTKSGSDPVNVIWTLEHTSQGYKVSNMTVGGINLLITQRADFDSVVEHKGFDSLIKMLQARAS</t>
  </si>
  <si>
    <t>Q5NQ78</t>
  </si>
  <si>
    <t>MHDDTVNQPISSLSAEINQKNKNFMPMLSVVIPTYNEKGNIAALVDAVRDALGDIPWEMIVVDDDSPDKTYELAFQLAHKEPRLHCIRRVGRRGLSSAVVEGALASNGDFIAVMDADFQHDEKMLKPMYEKMIAKKADLVVGTRYAGDGGVGDWDETRRQMSDFATRLSRILIGNKTSDPMSGFFMLRREVVEASVYDLSQQGYKILLDIISSAPMPLHIEEVSYVFRNRREGESKISLQVMAEFLFQIIEKMSHGLIPGRFVLFSAVGALGLCVHLGILFLLKSYHVAFLPAQTAAIGCAMLFNFFVNNELTYRDRKLKGWAFIPGLILFCLICSIGALANIGVAELAIHQTSSWSLAGLAGALIGAAFNFGAASKLIWERVKKPKRK</t>
  </si>
  <si>
    <t>Q5NNQ4</t>
  </si>
  <si>
    <t>MTSVVADSLTETKTDSQKPIATRKDGRIDLLGLSREDIRAALKSKGLDEKQAKLRTKQLWHWMYNRGAVAFDGMTDIAKTMRPWLAEHFAISRPEVVTMQISTDGTRKWLLKTDDGYDYEMVFIPDADRGTLCISSQIGCTLNCRFCNTGTMRLVRNLTVGEIVGQIMLARDSLDEWPSKPEGRLLTNVVMMGMGEPLYNFDNVRDALKLVMDGDGIALSRRRITLSTSGVVPMMARAGEEIGVNLAVSLHAVTKVVRDEIVPINKKYGIDELLAACAAYPGVNNARRITFEYVMLKDKNDSEEDAHELVRLLQYYRLPAKVNLIPFNPWPNSPYECSTPERIARFSEIVFNAGISAPVRRTRGQDIMAACGQLKSAAERQSKRDSMITLS</t>
  </si>
  <si>
    <t>Q5NN53</t>
  </si>
  <si>
    <t>MLHPVVLCGGSGTRLFPLSRRSHPKQLLSLMGENSLFQDAVARVTDSSLFTAPLVICNEEYRFTIAEQLQEMGVKAQEIVLEPEGRNTAPAIALAASMIADKDPDACMLILPSDHVIRDVKAFHEAIKDAETIARKAKALVTFGVRPTSPETGYGYIEMGEALPIAGGYHIDRFREKPDIKTAEDYLASGRFLWNSGMFLFPVSRILEDFALYQSDILDAVKASLRKSQKDLDFTRLDAESFAKAPSISIDYAIMEPAHNRAVVPVNIGWSDVGSWSSLWAISDHDDNGNVLMGDVVAEDSSNCLIRSENGLVATLGVKDLTIINTSDVTLVVNQDQSQNVGTLVKKMIKEGRLEPLNPKQVARPWGWYESIAMGPRFQVKQIMVKPGHRLSLQKHFNRAEHWVVTQGTARVTVGDHVDLIRENESIYIPMGEVHRLDNPGKVDLLLIEIQTGCYLGEDDIVRLEDDYRR</t>
  </si>
  <si>
    <t>Q5NQ28</t>
  </si>
  <si>
    <t>MRRNQTPEGHSIRPLRVGEQIRHVLAEMLMRGEIHGDTLDNLFVSISEVRMTPDLRIATVFVKSLGGASDDTVIGILSKNASFLQAAIAKKIRLKYVPKLRFLADESFEQGSRIDSLLRSPHVQRDLQENDDQEDDSEGSL</t>
  </si>
  <si>
    <t>Q5NNL9</t>
  </si>
  <si>
    <t>MARLSSPSKCYAMTTLADIEEEYDFLESDDRYRLLIDLGRHLEEMPDALKTEATKVKGCSASVWVYPMRKEDGKLHFLADSNAAITKGIIALVLLTVQDKNPEEIINTDIEALLAPFDLKNQLSSNRTQGIPNMIALIRQTAERYQ</t>
  </si>
  <si>
    <t>Q5NNK9</t>
  </si>
  <si>
    <t>MVAAPDRLITLAVVTGAHGITGEVRLKPFTEDAAQFKAYGIFSANGTPLTLKKLRPDPKGWVARFSEITDRNQAEALRGTALTVPRKALPDLPADEYYYIDLIGLPCVDPSGQSIGVSVAVENYGAGDILEIEKADEKRFMVPIAQAVDVHDDHLVIAADFIE</t>
  </si>
  <si>
    <t>Q5NMV7</t>
  </si>
  <si>
    <t>MKFNRMTLIASPTPKAQKAAEELKKLYQWYPLEEADVIIALGGDGFMLQTLHHLLDNSFNLPVFGMNLGTVGFLMNEWRPSNLLRRLIRAKQFTVYPLRMDGQTVSGEQKIYRAINEVSMLRETRQTAHLEISVDGRIVLPELVSDGVLVATPAGSTAYNLSADGPILPFDSGMLALTPISPFRPRRWRGAIVPDGSIIDMRVVDPDKRPMSAVADQRELREIANVTITLDRTTPLHLLFDPNHALDDRIAREQFRLC</t>
  </si>
  <si>
    <t>Q5NRF8</t>
  </si>
  <si>
    <t>MLKNIWNRMSNRRRLLSGMLLLACISAPVVLRDRAHVPFDQVTGTKPVLTEPRWHRLWPVFNPGRFVGWSDDHKKPETVSGLKISLFADKLFHPQWLYLLPNGDILVSESNAPISSRHKPGFLKRLFWHLTRREKDSSPDRIVLLRDSNHDGKADQKSIFIDNLHSPFGIALKGDRLYVATSDAILAYPYKGGEDHITAPAQQITTLPAGDINLNWTRNILLSPDGRFLYVAVGSATNIADKGMALEKERAAVWEIDLQNNSHRLYTTGLRNPVGMAFHPETKALWSVVDERDNVGSDMVPDYLTQLNEGDYYGWPQFYWGGYPDRHFKKIDKLTQSTVTWPDYSLGAHVAPLALVFAHDPASGRVNLGDNFKNGAFISEHGSLYRYPWSGYQVVFVPFNDKGEATGKPITVVKDFRQGNKVYGLPAGMTGDASGALLIADEASNRIWRLSKD</t>
  </si>
  <si>
    <t>Q5NQ44</t>
  </si>
  <si>
    <t>MASAANQFASNFNLSQFGKATDLKKRLWFTFLALIVFRLLSFVPLPGIDPRTMGALFAQTHGGVLDFFNTFSGGSLSRMSLIALGLMPYITASIVVQLSTSLSPHLEALKKEGESGRKKLNQYTRYGTVLLTAIQGYFIAVGLENWKTPAGLSAVVDPGLLFRISCVISLIGGTMFLMWLGEQITSRGVGNGTSLIIMAGIVSQLPVIILNTLERTRSGAVNPALIIAVIAVVAALVLFICFMERAQRRVLIQYPKRQSANGMMQADKSHLPLKLNTANVIPPIFASSVLLMPLTITQFAGQRVTAGGRWSNILITLNQYLAHGTWLYMLLYGIGIVFFSFFYTAIVFNPEETADNLKRYGGFIPGIRPGKATADYLDYLLTRITVIGAAYLTCICLVPEFMASELGMTSFAIGGTSLLIVVNVTIDTVTQIQSHLIAHQYGDLIRKSKLRGKSIRRRQRLK</t>
  </si>
  <si>
    <t>Q5NP84</t>
  </si>
  <si>
    <t>MRVDLFDFELPTESIALRPAVPRESARLLQVTSQEMDDYHVADLPNLLQEGDLLIFNDTRVIPAYLEGKKNQARISANMIKREGLRQWQAFVRNAKRLKSDDIVDFGQDVSARVVHRNDDGSVLFEFLGNEPVEILLERAGNMPLPPYIAHKRPADQQDRQDYQTIFAEKEGAVAAPTASLHFTEELLQRLEEKGVKHTKVTLHVGAGTFLPMKVEDSDDHVMHSEWGQISAETANAINETKKQGGRVIATGTTSLRLIESAADETGLVHPFSDETDIFITPGYRFRVIDGLMTNFHLPKSTLFMLVSALMGREKMLAAYQHAIDTGYRFYSYGDSSLLLPK</t>
  </si>
  <si>
    <t>Q5NL77</t>
  </si>
  <si>
    <t>MDTSVSPEFSRIFNLNQISEQAQHVSLQANDIEKSALAKRFSLKAIDSLQANIDFYREGTTVVAHGRIKASVIQNCSATGLPLPIMVDEDFALRFQPEESEKDFEEEIELSPDDCDTVFYSNSRIDLGEAVAETLLLVLPSFPRHPDADQILTKAGVLPEEKASPFSILEKLKAKTANK</t>
  </si>
  <si>
    <t>Q5NPF2</t>
  </si>
  <si>
    <t>MSVINASIVRKIAKLASIAVTEEEVTAMVPELNAILGWGEQLSAINTDGVEPLTSVIAQSQRLREDEVTVPDIRDALMANAPEAEHGFFTVPKVIE</t>
  </si>
  <si>
    <t>Q5NLS4</t>
  </si>
  <si>
    <t>MSSDKASSLASIGRAMRLPLLGAVLLAAAGTTLALAGTSSPARLAQSPEKFLADNEHHKGVQKTPSGLQYKIIKKGKGVQPKINDMVSVEYQGSLTDGTVFDSTARNGGAPVMMPVARVIPGFSEALQLMQQGGEYRFWIPPQLGYGAEGAGGVIPPNAVLIFDVKLVSVVPAPPADATSLPSIQ</t>
  </si>
  <si>
    <t>Q5NMW0</t>
  </si>
  <si>
    <t>MIGLVLVTHGGLAAEFVTAMEHVVGKQEAVAAICIGPDDDMENRRADIAKAIAEVENGDGVILLTDLFGGTPSNLAISLMQPGKIEVIAGINLPMLIRLERARRQQDVQAAVAAAREAGRKYISVASEILGESL</t>
  </si>
  <si>
    <t>Q5NQ94</t>
  </si>
  <si>
    <t>MTNFSCIAPIFVPASRPERFSKAAASGADAVIIDLEDAVAEKDKEQARASLDTAFTDLPVFVRINGADTAWHQADIEAISALPDLAGVIFPKAEIGAALTSLADRLNDKVALIALIETAQGLADARQLAQIDSVKRLAFGSIDFCADMGCSHSREVLLSARSELVLASRLGRKIAPLDGVTATIDDPAPIEADARYARSLGFGGKLCIHPRQITPIFKGFRPDDSEIAWAHRVLSAGEGAQRVDGAMVDEPVRIRARAILARAEKMKATQ</t>
  </si>
  <si>
    <t>Q5NPG9</t>
  </si>
  <si>
    <t>MAPLFPAIAQNTEQAATKNEAVSIETLEQEIRHIEQAQAALQQDLLAVRQQLLAKKQQQSTIASAGDQKKTPEVAPSNIPMLANNAVTPPANKVNETLADTHLATADKNTPALTTVAPDSTATAATNVGNNSTALASSAAPNKSNAADSNKSLDLVMDPFQNQSDQYGMANLGNVPSTSSNTSTDQAKADAAFASNVGGDIAQIREGDNGAVELFKHTDVPTEAIIARHARDIISMTANNGVGPHPRETAGAQLAGALGDHGVFNLGPMTFILGGFIDASGLVSNRHIASGTFNSWKSMPFKNNPDYHTANTEASARYTRLSLLMRGTVSQHSTISGFVETDFGAGGSTTNPYESSSYIIRLRQAYLAYDDSRYNFHVLGGQAWSLLTPNRVGITPRQESVAETAEASILAGQTWARQWQVRVAKDWFNHRFWAAISIENPATMYDTTGFTNNAGRIVMPNGSTTTITSNGVGLTQPSAYSAEVSPDIIGKLAWDPAWGHYEVVGIMHMPHDRVTTADGVGHNNTVLTGGGGGSMVLPLIPKKVELRLAGLVGKGIGHYGAALLPDATLDAEGRPVPLWSMQATAGIMGHVTPRLDLYGYYGIQESGRSYFTENGVAYGYGNPLYNNSGCNTELSTACVGSTKRISEATIGGWWRFLKGHYGTVQAGVQLAYSTREAWRGTGGSPTTHMSELFLSLRYLPFQ</t>
  </si>
  <si>
    <t>Q9X3W5</t>
  </si>
  <si>
    <t>MPKLTEIAYAKINLALHVRGKMPNGYHALETIFAFAKDGDILQAEANDTEDNLTITGPFSEGLEANKDNLVLRAVTALRQACPNKIPAGFSIILDKRLPVAAGIGGGSADAAAMLRMIGQHYQIPHELILSLANSLGADVPACVDSCLVRGEGVGEKLTQIGDRSLEEKPLLLVNPRVSCSTPMIFKNWDGVDRGALDSDGSILGAARSGRNDLEPPARKILPIIGEVVEWLQQQKGVSFSRMSGSGATCFALFDEIEDRDTAYKKLNIDHPEWWALSSLLR</t>
  </si>
  <si>
    <t>Q5NR74</t>
  </si>
  <si>
    <t>MRYIVRKRKVQRSIQPVDSYMTETPTDDAEGNDSLTPQILKAQKQVEEAKQRYKSLLARQAAAKKKHAEARRKILGDLLIKAAEKDERYNRVIKVLMDSHPQVKTNKAFVDWEVPHPDHS</t>
  </si>
  <si>
    <t>O66120</t>
  </si>
  <si>
    <t>MSNQVTKSDNSEPLAPAGEPAIRVIAMPANTNADGRMFGGWLMGMLDQAAGLVAARHALARVVTVAADSITFHAPVQVGDELSLYARLVKVGRTSMKIEVEGWRRVRHELETIKAISGLFTFVAIDEDRRPCQVPPMNETRLLSDKADK</t>
  </si>
  <si>
    <t>Q9RNY7</t>
  </si>
  <si>
    <t>MSKIPAPDEKTSRSDSGSSILRKPDWLRVRSPGGAAFNETHGLIRKLGLATVCEEAACPNIGECWTKKQATVMILGEVCTRACAFCNVKTGHPDKVNPLEPGHVADVAAEMNLEHIVITSVDRDDLEDGGASQFVKVIEAVRARTPKTTIEILTPDFRGKPDHALDMIVKARPDVFNHNLETVPRLYPTIRPGARYFTSLRLLEKVRERDPSIFTKSGLMLGLGEDRLEVHQVMDDMRQADVDFLTLGQYLQPTPRHVRVEEFVTPDSFKAYAATARAKGFSMVASSPLTRSSYYAGADFARLKEARQKKLEKIAAKNSGKGA</t>
  </si>
  <si>
    <t>Q9Z5T9</t>
  </si>
  <si>
    <t>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</t>
  </si>
  <si>
    <t>Q9X5E3</t>
  </si>
  <si>
    <t>MNKEEQRKNSAAQSIRWHFPSIHPEGRKFFVIAVIISAIITYFSWLWMAWPLGVLCFCVAAFFRDPIRTVPEGDGLIVSPADGMVCLIADVPPPPELAGADGLGDAPLTRVSIFMSVFDVHINRAPVPGRIARIAYIPGAFVNADLDKASEKNERQHFMIETKEGINVGLTQIAGLIARRIVPLTKVEDYVERGERIGLIRFGSRLDVYLPAGVTPQVALGQRCLAGETILGQIGSQAKPLTGMRL</t>
  </si>
  <si>
    <t>Q5NNK5</t>
  </si>
  <si>
    <t>MLVLFHSFKGGVGVSTVAANIALSLLRLKRKVAIADLTHQQSLNFHIGVQEEEIPFLSVETMDELYQASQDFSGITLADLGTEIPKSSIAQENILHISILSPNAGCMALFPEAFDKQHYYIINNENDRYNFPRAASQFVQDMVQDNLIGIIRQDEAVNEALGKLQPLHLYAPTSVALKDFDNCAHQLLRMIEMNISRHAEVSADAS</t>
  </si>
  <si>
    <t>Q5NNP3</t>
  </si>
  <si>
    <t>MSLLRRASPFLLAPVAIVSLSSCGINQIPAAEENAKARWADVQNEYQRRADLIPNLVATVKGYASHEKDVLTAVTEARAKATAINVKVDNPDSMKQFAEAQGHLSMALGRLMSVREQYPQLQADQNFLALQAQLEGTENRITIARRDYNEAVQQYNTLVRTFPNAIGAKIFYGAKPMTPYEATATNAQAAPTVNFDAPAPATPSNSQN</t>
  </si>
  <si>
    <t>H2VFR2</t>
  </si>
  <si>
    <t>MTANKPDKPIKIAICFPSGAMVHVDFMISTSIMMQHTPDVEFILINNKSPNIAVSRNASVAMAQEAKADYLFFLDSDMDVPPDTLIRLLSHNKDIIGANYRKRSEDIGYAGVEKVKKSDDLTDHGLLPAMLIPTGCILIKMSVFDKLSKPYFLFALREYEGSEQKSLFGEDYVFSVKAINAGYQLWFDMDVTQKVKHIGQLPYTLGSD</t>
  </si>
  <si>
    <t>Q5NMP7</t>
  </si>
  <si>
    <t>MTILASVYRAFGCLFCWALALFIYPLSAATLSDSDLHIEPQFIAETLTPKAGTKVTVALEMKPHQGWHGYWKNGGDAGQETEIIWHFPYKIKTSAIQYPIPEKMKVAGLMSYVYQHDYRLLIDLDIPAGLPVGTALPISAQLNWLACTDTSCVPETAERHLLLHIGKGEITADNSQLFQAFRRALPETTGRQALFAQQQNQIILKLDYPEAEKLDSTINGVWFFPSQDGVFDYSADQRLLREGNALFLILPFREKASIPSAITGVLRLKDGKGFLVNAQKGNISLPDKNPVILTASSEEGQAKATASPQQNTAQNAPPSVGKGHNGKLLWLALAGAFLGGLILNIMPCVFPILSLKALSLARTHAPEKAHRLEASAYSAGVIMVCLGLGAALLLFRAGGHAVGWAFQLQYPHIVLALMVLTAMIGFNLAGLFELPSFNGGANPKQDSLLGAFTTGALAAFIATPCTGPFMAAAIGVALVLSPIESLMVFAGLGIGMALPFLAIGFVPPIRKLLPRPGAWMATMRHILAIPMFITALWLGWTLGHQIGTDGLIVAFGICLISATGLWWTGKRQHKGKNYSFLPAAIAILFSVVIGSFTPAHPIASETNPKVENAKDAPEIEPFSEQAVEELHRQKKPLFIYFSADWCLTCKVNEKMAIDRDSTRQAFRQKGIVTLHGDWTNGDPEITHFLSKMHRSGIPLYLYYPADGEIQILPQILTTGLLQNLGK</t>
  </si>
  <si>
    <t>Q9X5E1</t>
  </si>
  <si>
    <t>MKKASEIGHTVKAFDEDLGGLRALICEMGGLTEIALTSTLEALIHSNKELAAQIVEKDKEIDALEIEAERVAMRIISLRAPLADDLRDVIAAMKISGILERMADYAKNIAKRVPILQNMVSIHPVPVLPVMGEMVSEMVRNVLDAYAARDPKKALHVAEYDMEVDGLYNNLFRILLTYMMEDSGRISTCIHLMFIAKNLERIGDHATNIAEMVYFAATGKQMPERTRGKDLLASEGS</t>
  </si>
  <si>
    <t>Q5NR15</t>
  </si>
  <si>
    <t>MSVASSSLFSVSDLLKEGDTSDNIQPTASLADKKSLRKLFRQRRKALADHPSWKADGLIFTLMLAEHIRSHFGKARSISAYLPNDGEVDPLPIFLQAIDAGITPLLPRIVEKDAPLDFHRWWPGDPLEEKNGGILQPVAESEKIVPDIILTPLVGFDRSLRRLGRGGGYYDRSFKAYPDAIRIGVAWSIQEAEAIPVEAWDMPLHAVATEKEWIGF</t>
  </si>
  <si>
    <t>Q5NN77</t>
  </si>
  <si>
    <t>MSNDTSPGTSSVDSKSSDPSYGVPGHSHSDKDLLKLSLGAIGIVFGDIGTSPLYALKECFKGHHQLPVDDFHIYGLVSLIFWTMGLVVTVKYVMFIMKADNKGEGGSMSLLSLIIRGANPKLSRWLIVLGVFATALFYGDSMITPAMSVLSAVEGLTVIEPSFDSWVPPVSVVILIGLFCIQARGTESVGRLFGPIMLVYFATLAILGAFNIITRSPAILLALNPYYAIHFFASDPLQGFWALGSVVLSVTGAEALYADMGHFGRQPISLGWYWVVFPALTLNYLGQCALLSADHEAIANPFYFLAPDFLRVPLIILATFAAVIASQAVITGAFSVTQQAIQLGYIPRLRVNHTSASTVGQIYIPSVNWVLMFMVMVLIAMFKNSTNLANAYGIAVTGTMFITSCMMGVLVHRVWHWKAWQSIPLVSFFLLIDGAFFLSNVTKIPEGGWFPLLVGFVVFTMLMTWSRGRHLMAERMRQVAMPIQLFIRSAAASAVRIPGTAIFLTPEDDGVPHALLHNLKHNKILHERVILLTVKIEDVPYVDPHYRASMSSLEDGFYRLIVRYGFMEEPDVPLALNKIEQSGPMLRMDDTSFFISRQTLIPSTHTSMAIWREKLFAWMLRNSESATEFFKLPSNRVVELGSQIELVGSNGK</t>
  </si>
  <si>
    <t>Q5NNZ8</t>
  </si>
  <si>
    <t>MNSLLHHSFLKTVFSSLAIAIVTSSLSSVTIAATHPLDNHPKGEIAASSETAHNPWSGTRLIVAISVDQFSSDLFSEYRGRFRSGMKQLQNGVVYPMAYHSHAATETCPGHSVLLTGDHPARTGIIANNWYDFSVKRADKKVYCSEDPSLSADPQNYQPSVHYLKVPTLGDRMKKANPHSRVISVAGKDRAAIMMGGHMTDQIWFWSDNAYKTLADHKGEMPVTVKTVNEQVTRFMQQDEAPVMPSVCADHASALKIGNNRIIGLAPASRKAGDFKTFRVTPDYDRTTTDIAIGLIDELKLGHGNAPDLLTVSLSATDAVGHAYGTEGAEMCSQMAGLDDNIARIIAALDSNGVPYVLVLTADHGGQDVPERAKLRGVETAQRVDPALSPDQLSLRLAERFQLSHNQPLFFANEPQGDWYINRNLPEQTKAQLIQAAKSELSNHPQVAAVFTASELTHIPYPTRSPELWNLAERAKASFDPLRSGDLIVLLKPRVTPIAKPVSYVATHGSAWDYDRRVPIIFYTPHASGFEQPMPVETVDIMPSLAALLQIPLRKGEVDGRCLDLDPTEATTCPVK</t>
  </si>
  <si>
    <t>Q5NPM0</t>
  </si>
  <si>
    <t>MSVNLADYEQGRPFNGDYDKVLVQLQKRLAHLLVAYIVYRRKAIILFEGPDSSGKSGIIQRLVTGWDPRHFRVWPIGVPTEEEKAHHFLWRFWTKMPGNGEVAIFDRSWYGRVLVERVDKLASDEEWQRSYDEINAFESLQCENGTRLIKIFCHISDKTQDERFKRRLMHPWKHMKIGPADFHARDERDEYKKAFLDMFDQCNMHWAPWHIIDANNKQAARIQALGLIADELEKNLPTAPPPLDPEIVLLAKEKFDIDLGE</t>
  </si>
  <si>
    <t>Q5NMZ2</t>
  </si>
  <si>
    <t>MSTETVDPRYIDLDSWPSEYAVDAMLEGQMAAVAAVADQSSRIAAASIAAAERLLDGNRLVYVGAGTSGRIAVQDGVELTPTYNWPSERLAFMMAGGMTALAASVEGAEDNIERALQEVEALHLDRRDVVIGVAASGRTPYTVEAIKAARKTGALTIAIANNADSALLEAAEHPVLAATGSEVVAGSTRMKAGTAQKVVLNTLSTAIMLRLGLVCRGLMVNMRVSNVKLQQRAVLMLCRLAKVDQDKAEKALVIAQNDIRKAVLVAMGQSIAEAEKTLADCRGNLRQAMEILAAPSGDKGLL</t>
  </si>
  <si>
    <t>Q5NLY0</t>
  </si>
  <si>
    <t>MKGEDYNDKADNQQAIHPKAAAENIGDILKKARHAKKMTLEEVSRQTRIPIRHLKSIEANSTEGLPATTYSAGFVKSYAQLLDLDGAEMAARFRETMGEATRQQPMIEPYAPADPTRVPPLRLIIPCLIAAAVIIIGGIIWNRHHVDASLYSQNSSSSLGNIDTDSDSTSGNITEVKQSQAIAASTDLPSKVVVSAIKPVKIQIYDGKAESVFIEKTLEAGEHVSVPEMLKNPMLETRHPELLTITVENKALPASTLPKRHVKDFSLLESNLLMKASTVSKPSAPVSKAPSSPALSNNDDL</t>
  </si>
  <si>
    <t>Q5NN72</t>
  </si>
  <si>
    <t>MSDKDYRLFLVRYFMSFADLGLSKELLQAVAELGYEEPTPVQAAAIPSVLMMRDLIAVAQTGTGKTASFVLPMIDILAHGRCRARMPRSLILEPTRELAAQVAENFEKYGKYHKLSMSLLIGGVPMAEQQAALEKGVDVLIATPGRLLDLFERGKILLSSCEMLVIDEADRMLDMGFIPDIETICTKLPTSRQTLLFSATMPPAIKKLADRFLSNPKQIEISRPATANTLIDQRLIEVSPRSKKKKLCDMLRAEKDHTAIIFCNRKTTVRQLATTLEQQGFSVGQIHGDMSQPERGSELERFKNGQISVLVASDIAARGLDVKGISHVFNFDVPTHPDDYIHRIGRTGRGGASGEALTFVTPADEEAITAIEKLMGVEIPRLGNRKKNTYPSKSEETVSPKQAKPAQEKSATPSPRKAPRKTETPKKLPEDRLDSVESDFPKNQAPRNTASRPVSKARTQERALRPENLRRVKPVALETAIDWNGPIPPFLNYSVPKTTARNVKKD</t>
  </si>
  <si>
    <t>Q5NNW6</t>
  </si>
  <si>
    <t>MKISRYKKIAALLGGLALFYAPAMAAGKSGGVVVPKKVISEKKACPCPQVKIPVRVVVLTAFEIGEDQGDKAGEFQAWANILPEKIDFPAAPRNLRFDPKTGVLAINTGMGTGQAATSVMALGHDDRFDLSHAYWLVAAIAGVNPNASSIGSAAWIGNVVDSDFSYWIDPREMPSDWSTGSIPWDKKRPYETPRPDNSHNLFALNKGLQNWAYQQTAQITLPDNATLQKIRSGYPAYKAALRPPEIVKGDEATGQAFWHGVLSNSHIEKWVSYWTDGSGNFVMTGMEDSGIARAIAVLSKEGRADYNRVMMLRTGANYTFQPSGSNAAASLAHEGSELSGMQSALDAAFTVGNKVVSEIASHWDQYRDHIPAS</t>
  </si>
  <si>
    <t>Q5NQ24</t>
  </si>
  <si>
    <t>MTDTAPKAPVVDIPAITALVEPEVKALGLELVRIAMFGGKSDPTLQIMAERPDTRQIGLTECEALSRRLSEIFDEQDPIEDAYRLEVSSPGIDRPLTRRKDYQDWKGFSARIRLSAPLDGRKQFDGEIIGIDDADNVILDCPKVGQKILPFSAIERSKLLLTDALIAATQPLDSEGADQIVREG</t>
  </si>
  <si>
    <t>Q9Z671</t>
  </si>
  <si>
    <t>MSEHQYLRLVSDILEKGDQRHDRTGVGTLSLFGAMMRFDLSKGRIPILTTKKVSYRLAIREMLWFLSGDTNIRPLVEQGVSIWSDWPLARYQAETGALLSKKEFEAKILADTEFAKKWGDLGPVYGRQWRRWQGSDGQVYDQIATLIETLKSNPSSRRMLFHGWNVAELKDMALPPCHMVYQYHVTSDGRLNSLLYQRSADVFLGLPFNLVGAAALQAMLADQAGLALGDLVWTGGDVHIYRNHIDQMKEQLAREPRAFPRLELTRHPNSITDYKIEDFAITGYDPHPPIKGAVAV</t>
  </si>
  <si>
    <t>H2VFP4</t>
  </si>
  <si>
    <t>MNLEEKLISLRRELHQHPELSGEEFQTTQKLTAWLKEAGIRILPYDLKTGVVAEIGHGSPVIALRADIDALPIEENSEAVCPSLEKGKMHACGHDFHATVLLGAALLLKQNESRLVGTVRLFFQPAEENYSGALQLIKAGVLNDVDVVFGFHNAPKMPVGEFGTCHGAIMANVDRFEINLAGVGAHAAYPENGTDVIVAASEIINSLQTIVSRNISSHDSAIVSVTRINAGSGWNILPEKAELEGTVRTFDASIRKEIQRRMRDLVYYLAKAMDVGAQFLWHEGPPAVINTPYWSDFSAKIARQFGYVTHNVTPQNGGEDFAHYLHHRPGVFFHIGTGSPQSLHHPGFNIDEKAIFPAAEYYALLAEEALKDLKNTQASA</t>
  </si>
  <si>
    <t>Q5NR97</t>
  </si>
  <si>
    <t>MKRILVLTAALLPVFAQPAFARIGVGRVVKMTRDGLKSPLQKAAERGDAKAQYALGNAYSKGQDVSKSDEQAVSWYQKSASQGYAPAQAALGYAYSSGLGVTHDDQQAVSFFQKAANQGLAEAQYSLAIAYYTGRGVTQNYEQASFWFQRSANQGFVPAQFYLGVMYRNGAGIPEDDDRALFWFHKAADKGYADAQYNLGLIYHEGKVVKKDEKQATFWYQQAANQGLVEAEFNLGIAYLKGQGVQKDKDKATFWLEKAADKGDSHAQDVLEMMNK</t>
  </si>
  <si>
    <t>Q9RNM2</t>
  </si>
  <si>
    <t>MSGTEKKLGFLASGYGLSPKEKDYPVLGFAVDSRKVAKGFVFGAFPGAKVNGEDFIEKAIAAGAVAIVARPEVKIEGAVHLVAENPRLAFAEMAARFYAPFPPVMAAVTGTNGKTSVAELCRQLWTITGHKAASIGTLGVITAKNSYSLGMTTPDVVTFLSCCSDLARADISHVIFEASSHGLDQYRSDGAKVIAGAFTSFSRDHLDYHGTMERYLAAKLRLFDERIAPDGTAVIWADDPAATTVIAHVQKRGLKLIDIGEKAEAIRLVNREADSQGQMITLSIKGESYKIRLPLIGGYQLSNALVAAGLVLATGGDIKQTMAALTLLKPVRGRLERATQSQNGAEVYVDYAHTPDGLRAAIEALRPHTEGLLWVVFGAGGDRDKGKRPEMGKIAANLADHVIVTDDNPRGEDAATIRKEVLVGAPLAEEIGGRKEAIFSAIKRAEKGDIVLIAGKGHEQGQIIGRGETMRVLPFDDVTVAKEAVL</t>
  </si>
  <si>
    <t>Q5NQM4</t>
  </si>
  <si>
    <t>MAPPRSRNFGFSRRAQLGLFASYVVAVGGIVVALVMLILANLYPASYNSVIGFITDCTSPWSRLGHGVVTLLDNTRDNVAGYIKAGSENIRLKKELEHRQSDLVQLQLLKADNGKLKRLLNLVDHTPEKIAVGHIIGSPLATSNRRTAIIDIGSSSGVTSGMPVLAAEGLVGRVLATGHFSARILLLIDPSNTLPVKIARSGVAALAAGRGDGPLDVRPLIAGQSPFQKGDLLVTSGTGGIYPPDIPVAFVTALNNDGAVALPVVNPASVDYIMVEKIFEPDAPPEPSLADKMPSQKLSRKKAAKNNPTARAVTQPLAGQAADNPVNSNSASPVSNKSR</t>
  </si>
  <si>
    <t>Q5NLE4</t>
  </si>
  <si>
    <t>MNAADNLTVSAPLFRQVTRRRAIALSAVAAGVAAAPFLFKLGMGGDLREIVWHGTTLGAPSTIKLYHKDEAVAQKAIDAAREELDRLEAIFSIYRADSVLSRLNTTGRIDKAPVEFMDLLGTALNIAKLTDGIFDPTIQPLWSLYFNHFMQEKPDPAGPAKSAIQQAMTKIGWQQINIDTANRNVAFARPDMALTLNSIGQGYITDRVSDVLRQHGFDSMLVDMGEPRALKSRPDGKPWHIGIANPADPSQAITEVNVRDKCVATSGGYGTLFDDNGKFTHIINPKTGLTAPALMGVSVIAPNATIGDSLSTAMLLVPAEQRRPLLVAGGGDKAIFVTPNGVSQIIEA</t>
  </si>
  <si>
    <t>Q5NRB3</t>
  </si>
  <si>
    <t>MLCFQCEQTHSGTGCVIRGVCTKTPEVAAIQDLMIFASAGLSYVAKKLPDSCEAERKEAASLVIQALFSTVTNVNFDADVLTKALYHLVDFRDALKAKLPEDVELPLAATLDFSRDRETLVKQGESYGIASRQKTLGIDVTGLQELLTYGMKGMAAYAHHAAVLDYRDPDVDNFLLEGMAALTDHSLDIQALLAVVMRCGEASYKTLALLDKANTSSFGHPVPTNVKMGPSKGKAILVSGHDLLDMKELLEQTKDTGIKVYTHGEMLPAHGYPELNKYPHLAGHYGGAWMLQRQEFINFPGPIVMTTNCLMEPRKEYAGRVFTRDLVGWPGLTHLPDRDFSKVIEAALESEGFTEDQESRSHIAGFGHHTVLDSADAVVSAIKKGDIKHFMLVGGCDGIKSGRHYFTDIAEKAPKDWVILTLGCGKFRVTDLDLGKIGDLPRLLDMGQCNDSYSAIRVALALAEAFDTDVNSLPLSLVLSWYEQKAVCVLLALLHLGVKGIRLGPTLPAFITPNMLKILVDNFDIKPIGNSAEEDLQEILAAKAA</t>
  </si>
  <si>
    <t>Q5NLB6</t>
  </si>
  <si>
    <t>MQDNPQQTTGHPPRSAFHQTTPWQNDKQAKAPSWAKNINLPTTSVLDIDGFDAEAFIRSTLAEDLGEAGDITAMAVIPEEAVFSGVMASREPMVIAGLPLAAAFFKALDPLAEIEILAKDGTYLPAGQTLLKIKGKARALLECERSALNLCQHLSGIATMTRDYVEAIKGTGTILLDTRKTIPGLRLLEKYATRMGGAQNHRMGLDDGAMIKDNHIAVAGSVALAVRRAVEAAIPYIIVEIDTLEQIPPALEEGATHLLLDNMNPETLEKAVSLVQGRIPTESSGGVNLDNIRSRAETGVTYISVGRLTQSAPAVDIGLDFSLLPSA</t>
  </si>
  <si>
    <t>Q5NPX6</t>
  </si>
  <si>
    <t>MSDILQIGASGVLNYGKAIDVIGENVSNASTTGYARRDVSLIEAPNGGSGILGLNQVSGNGVTTQSVTRAWDGFAATHVRNTASDAGEASAVSRWMSSAETALNSGDTGTDSELTSFFTSLTTLASNPTNATQQAASISALNDSAKAISYSASNLKNVSDGIKDEADGSVSVINSDLKTLAKVNAAIIRTPSGTDSAAGLADQRDQLLDDLSSKIGINADIASNGTVKITLSGTSNGQTLLSSTAAGQMAGSFTASMDSSGKLTIGVKDALNSNNNRDMSNSAGGSLSGLVTVASTVADERSSLNSAASDFVTQVNAWNSQGTTPSGAAGGDLLAITDGDATTIATTTSDGSKIASANSSSPNGNLQNVSSALRGSNGIEANYATLVSNNAQATSSAATNATNTKNLYNTAAKTRDSLSGVDLSTEAAQLLRYQQAYNASAKILQTAQTTMQAILELF</t>
  </si>
  <si>
    <t>Q5NQH3</t>
  </si>
  <si>
    <t>MAWTEERIEQLKKLWEAGDTASQIAEKLGDVSRNAVIGKAHRLGLQARPSPVKNSDHAEAADHGHKEKEEATPSVSKNPTVAPVVNEARKELHKKETVKSVKAVEAVAPPAVAEKKTEPAPVIRSIGPGGFQRQVPGEQTAPIPPAPPRRLVPAKPSPEIADKTSLLDLTDRICRWPMGHPGEPDFHFCGKPVNPGFPYCLEHCSVAYQAQLPRRDRRPTPTIPFPRNRS</t>
  </si>
  <si>
    <t>Q5NQE2</t>
  </si>
  <si>
    <t>MSDNVRNFVVDDDDDGIRLDRWFQRHLPDTGFARIARWTRTGQIRLDGRRATPGSRVMAGQSIRVPPAEPNLQDNRPTKPSRPELTEAEIEFAQSLVIHRDKAAIVVNKPAGLATQGGTKTHYHLDGLLDALQFEAPSRPKLVHRLDKDTSGVLLLARSANNAGYFSKAFSGRTAHKVYWALVVGVPSITEGLIDLPLARQPGSGGEKMHVDEENGATAKTLYRVIERAGNAACWLELQPLTGRTHQLRAHLSAIGFPIVGDGKYGGKEAFLTGGVSRKMHLHARRLVIPHPDGSNLDVHADLPEHFLESMSLLGFDLENGYDRPLGGEKVIDKEAEKIAEGRRARDRRRARKGERRNRSSQKPSAPRGRDRKR</t>
  </si>
  <si>
    <t>Q5NRA5</t>
  </si>
  <si>
    <t>MTKKTRGTAFLEKAGIAFTVHPYDYDPKAPAAGLQAAEALQQPAEIVYKTLMTEVDGKPVCVVVQVNHEVSMKKLAAAAGGKSANMIKPVDAERMTGYHVGGISPFGQKKRVPVIFDESAFQAEKIFINGGQRGVLVALAPEDARRAVDGKIASVAN</t>
  </si>
  <si>
    <t>Q5NLZ3</t>
  </si>
  <si>
    <t>MTQFRSDFLRLLETRGYIHQITDAKSLDEKASQSVIAAYIGFDPTAASLHVGSLLQIMMLRRLQQAGHKPIVLMGGGTGKIGDPSFKDEARKLLDEDTIKANIASIKRVFEHFLHFGDGENDAVMVDNAEWLDRLEYIPFLRDVGQHFSVNRMLSFDSVKLRLDREQSLSFLEFNYMILQAYDFLELSRRFGVCLQLGGSDQWGNIVNGIELARRMDGKEVFGLTSPLMTTADGVKMGKTVGGAVWLNGDMCSPYDYWQFWRNTHDADVERFLKLFTDLPLDEIARLAALEGSEINEAKKILANEATKLAHGEKAAEEAAATAKKTFEEGAAGDALPVMKVSDSSISLVDALVGLGLVASKAEARRMIRGGGARINGEKALDEKAVIEVTAENIRISAGKKAHGVIQAG</t>
  </si>
  <si>
    <t>Q5NMC7</t>
  </si>
  <si>
    <t>MIAISPDRLAAIIARREELQAEMARPDLDSNRLVALSREYSEVEPVALAAENVGRLREEGETLEAMTKDDDPELQAMAVEELEANKTALAEAERALALSLLPRDAADERSAILEIRAGTGGDEAALFGGDLLRMYSRYAEEHGWRVEMISASAAELGGYKEVVISITGAGVFARLKFESGVHRVQRVPVTESGGRIHTSAATVAVLPEAEEVDVDIDERDLRIDIFRSSGPGGQSVNTTDSAVRITHIPSGIVVSQQDEKSQHKNKAKAMKVLRARLYERERERLHSERAGQRKSMVGSGDRSERIRTYNFPQGRVTDHRINLTLHRLPEILAGPGLDEVISALIAEDEAERLASLDD</t>
  </si>
  <si>
    <t>H2VFL8</t>
  </si>
  <si>
    <t>MSAKNAYFIVFANEKGGSGKSTTAVHVAVALSAKGLKVAAVDLDTRQRTFARYMENRVESVKRIGMDLPTPETKVFDPDSGDDLNLLLDELSQNYDFVIVDTPGRHSSDIRSALERADSLVTPINDSFVDLDLIGQVDPESYHIKRPSFYAELVWEARKARGKRDGKTVDWIVLRNRLQHLEARNMRHVASAMTELSKRVGFRIISGLSERVIYRELFLKGLTLLDVKALGRAGLGHVAARQELRDLIAGLKLSIPDPKKA</t>
  </si>
  <si>
    <t>Q5NPD1</t>
  </si>
  <si>
    <t>MPKVEQKIPAFCLTQKSSSLDPRIYAFKDGLADIALAGRLFSSHYVKPITRFCGAAACLMRKHPSEDSPSVSQILPGEAFAVLETSDNWVWGYSLADHYVGYLPLQALSPHAPLPDTAFYSVTAMQGIVFSKADIKSQPRHFWSLGSRFQGEEEGNFIKSPFGYIHKRHCCLFNNLGKTNSDPVSFAEKMIGLPYLWGGRGAGGIDCSGLVQLSLHMTGQKAPRDSDMQRSQLGHEIAPDASLLRGDYIFFAGHVGIMADEKTLLHANAFSMSVTLEALSDVVTRLSKTNPSPILARRRL</t>
  </si>
  <si>
    <t>Q5NN03</t>
  </si>
  <si>
    <t>MTSRSKNDSVYQAAKTTDSASGTCKRMPMVTIRDVAAMSGASIKTVSRVLNNEPNVRPEMRERVLQAAHKLNYHPNMAARSLAGRQSYMIGLFYENPSPNYVVNIQTGALDRLRGEPYRLLMFPVENFKEFHGKMIAIIRSSGLAGVILTPPLSNDPEIMDELDQSGVPYVRVAGTEPRPGSPCVAIKDMIAAREMTRYLLGLGHRRIAFLRGNPVHPASNARFEGYCYALQSAGIPIDPDLVIAGDFRFASGLEAARKIFALNPRPTAVFSSNDDMAAGIVQAAHEHGIAVPRQLSVVGFDDSQLASIVWPRITTMRQPISAMAYTATDIILNLLENGWNTEEIRNVELDHALIIRDSAGPPFLANVAEKEDA</t>
  </si>
  <si>
    <t>Q5NPX9</t>
  </si>
  <si>
    <t>MARKSNKNEPEIRPIIVKKIIDEGHGGHHGGAWKVAYADFVTAMMAFFLLLWLLGATNEKERKGIADYFNPSLTPESSAGSDGGMGFLKGDSITAPQDMPTHSKLAPNGQKLVAKNPDVIAQAKEIIKQNDRQRFEKLREMLEEHMKKDPSLARLQQSVRLVETREGLRIDLVDQSDFAMFTLGTENMVPAAQKLIAEVARVIKDVPNMIIVRGHTDALPYASGQNVNNWTLSAARADATRRGLIAGGVDINRFDRIEGVADREPYVPENRMDPRNRRMSITLSWLNSDDARSHPVSPTSGHSDPTPEEHKAVVKINAPSDKKASK</t>
  </si>
  <si>
    <t>Q5NPV3</t>
  </si>
  <si>
    <t>MTVINTNTSALRAQNASRLADNNLNTAMTRLSSGKSINSASDNAAGLAISSSMTAQINGMNQAISNANDGVSLAQTADGALGEVTNMVQRINQLAVQSANGTYQNSDREDMNTEVNQLQQQITQVIKGTNFNGSTLFSTDTAGKKFQIQTGTTSAAATDRVTISISGLSTLKTIMSNATLKVATSTDALKALSTINKALTGINTTRAGLGASESRLSSVVNNLTTNVTNLSDARSRIQDTDYSSETTNLARSQILSQASTAMLAQANQSQQNVLSLLK</t>
  </si>
  <si>
    <t>Q5NQG6</t>
  </si>
  <si>
    <t>MILTCPACHTDYEVQDGMITANGRRVRCASCGHSWIAYPDSRDETETPVPESSDQEETVSTSSEEALQEENTPKDKPAPSLSQQASSNKKEESEALTEPTSAESIKSDSYSEKVVPEKKEESSIASVPFLAALSAQEKSASSDQENKDKEESFSTQKPESEDFSAFSYKLSSNTQGYDFSNDQDDDLNRDYDFRNHRASLPANPTKPWMKSWVLGTAAALIVLLIAASTYYFVHRKPSNAAFAATKTAENSLTIEHVTNERHRTNSNNELLSISGQIVNHDNKTLKVPDIRIDLLDDKGQSVFNWIAPAPIASLKPDEVAQFDSATFNIPPNAKNISIDFLSAPGK</t>
  </si>
  <si>
    <t>Q5NRE4</t>
  </si>
  <si>
    <t>MNEGLQYVEILRNFISVLRQYELVDRVLSYDPNADEALINRAYVFAMKAHGNQKRASGDPYFSHPLEVAGILTDIHMDAETIITAILHDTVEDTGTTSEELAKLFGSAVARLVDGVTKLSRIEAQSVTERAAENLRKFLLAMSDDIRVLLVKLADRLHNMRTLHFIKKEEKRRRIARETMDIYAPLAERIGMYEFMREMQTLSFQFLEPEAYASITKRLEQLNKGDTGQIKRIINGIEELLEKAGIKAKVSGRQKHPYSIWKKLEERHISFDQLSDVMAFRVIVDNTEDCYRALGILHGKWPMVPGRFKDYISTPRRNGYSSLHTAVIHNENLRIEIQIRSQAMHEQAEYGLAAHWAYKQKTVPDKFQQSGWIRDLVEILDNAESPEELLEHTKMAMYKDRIFAFTPTGELIQLPLGATPVDFAYAVHTDLGDQTVGAKVNGRVVPLGTRVENGDQVEILRSAAQTPQISWLNFITTGKARAAIRRFVRHKERSDTLTLGKQLYEAIIKRLPAPLSENALEAALLRLNLKEADDLFEAIALRNITDDAVMEALMPGMALQDATAPLPPLVNHAISIEGLTPGAAYDLAECCHPVPGDRIVGLRRPHAAIEVHVIDCPHLAETNPEDWVDLRWNDKAEGATVRLKVIVKNQAGALGVVATIFGAHKANIINLVLADRDENFHVFNVTLEVRDLQHLMRILAALRAADGVVQAEREQLPYDQA</t>
  </si>
  <si>
    <t>Q5NNQ3</t>
  </si>
  <si>
    <t>MWLLDRFLKKLVRQGQLIIVESNGHRHSYGVSEGEAPVTVRFHDPEAPDFVAIHPYMGSGEAYMDGRMSVDDEDIMGLIRLILKNTVRDNANMLEGGIIPRTIQHLTNRFQRLNWEKRSKQNVAHHYDLDGRLYDLFLDKDRQYSCGYFTDIHNSLDQAQLDKKIHIASKLDLKSGQRILDIGCGWGGMALFLGQIADVEVLGVTLSEEQLKVARKRAKEAGLDDRVKFQLIDYREVKGRFDRIVSVGMFEHVGPPYYKNFFNHCRDLLTDDGVLLLHTIGRLGLPGTTDPWTNKYIFPGGYCPALSEIVSASEQSDLILSDVENLRLHYMYTLNQWYKNVLAARAEIIKLYDVRFYRMWTFYLAGASAAFQYGQMCNYQLQYIRKRDSLPLTRDYMFESEALLREQAKNLPSPE</t>
  </si>
  <si>
    <t>Q5NNR3</t>
  </si>
  <si>
    <t>MTANQTKKSVPSFTSDIRQGVSNEGCLVLYSGGQDSATCLAWALEHFDRVETIGFDYGQRHKVELECRENLKQKLIQNFPDWAAHLGEDHMLDLAVLHQVSDCALTRETEIAFGEDGIPNSFVPGRNLLFFTFAATIAYRRGLRHIVGGMCETDYSGYPDCRDDTIKALQVAINLGLERRLVLHTPLMWLDKASTWQMAEEVGGKELVEIIRQESHSCYLGEREILHDWGYGCGHCPACELRAAGWESYQKSRS</t>
  </si>
  <si>
    <t>Q5NQS1</t>
  </si>
  <si>
    <t>MANKSNISEGRRNMMAVLATAGLVSGLDGVASAANRDKEPAVTGGKTFYDPRDAYPRAPFAGQDQPWPGLASKMIPRPDHGEKSYRGSGKLQGRKALITGGDSGIGRATAIAYAREGADIVINYLPQEEPDAREVVALLQGEGHKVFALPGDLRNENFCVQLVQEASKRLGGLDILANIAGHQHYNESILTLSTADFDDTLKTNVYAMFWLCKEALKIMPAGSAIVNTSSTQGYRPSAILLDYATSKAAIANFTRALAIQLAPRGIRVNAVAPGPFWTPLQVSGGQPASAYSQFGANTPVKRPGQPVEIAPVYVFLACAENSYVTGEVYGETGCAQIF</t>
  </si>
  <si>
    <t>Q5NLN3</t>
  </si>
  <si>
    <t>MSEFAEILDETTGLQPNKVLTVEKVQWVKHWNDRLFSFAISRPSSFRFRSGEFVMIGLPGESKKPLLRAYSVASPSYAEELEFLSIKVENGPLTSHLQKIKEGDEIYLGRKPTGTLVADTLLPGKRLFLLATGTGLAPFLSIIRDPDIYDRFEKIILVHSVRRVSDLAYYDDLVNQIADDPLVSEEAAEQFTYIPTVTREEFERTSRINTMIEDGSLFTDRIGLPKKLDPATDRLMLCGSMDMIKDFEKYLNEQGFKEGSNSEPGDFVIERAFVD</t>
  </si>
  <si>
    <t>Q5NN96</t>
  </si>
  <si>
    <t>MSSFLNGKRILLVISGSIAAIKAPDIIRLFRKKKADIRCLITKGGANFITPLALASLSGNPVAQDMWDESEEASIRHIRLAREADMIIVAPASADFISKMAHGLANDLASTVVLAADSPILVAPAMNHRMWHHSATQRNIHQLKSDGISFVDPEAGAMACGETGIGRLAAPEDILLSAESLFAEEQNHQFLKNRHFIVTAGPTHEPIDPVRYLANRSSGKQGFAIAEALQKLGAKVTLVTGPVYQNTPDRVERVNVETAIEMEKAVENALPADGAIFTAAVADWRFNYSPSKYKKGRSEPELIPIENPDILSNISHRKIDRPSLVVGFAAESENLLENAKVKLQQKGCDWIIANPVIESEDAPSAMGGDYNKIFIASHAGIENWPLLSKKEVASRLASKIADYFNLINEHPSSIISK</t>
  </si>
  <si>
    <t>Q5NLZ4</t>
  </si>
  <si>
    <t>MLAIGLMSGTSLDGVDVALIETNGEKQVKPLNFASYPYSDTDKACLREACRRALTMAAPCFIPEDEVIYQAEHIVTLRHIQAVKDFLKKNALGNQAIKVIGFHGQTIAHRPDLGWTWQIGDGAALAQATKISVVDDFRSHDVQAGGEGAPLLPIYHWALFSEASHPLAVLNLGGIANITWIGADENDLIACDTGPANGMIDDWVKAKTGLDYDESGLIASKGVVHHDLVDAMMSQKFFSQLPPKSLDRSDFSIEAVANLSIEDGAATLTAFTAESVARSLSFFPERPSKIIVAGGGRHNVTMMKMLHDSLKMPVQPIEDFHLNGDATEAEGFAYLAVRRVFNKPISFPKTTGVPHPMTGGRIHYI</t>
  </si>
  <si>
    <t>Q5NQM7</t>
  </si>
  <si>
    <t>MAVAVILGGGKGTRFGDPLPKQFKVLGGKPIIQYTLEAFYSHPAIDEIIVTYPVEYRKEIAKITAPFSKKPIHLVAGGASRMETTMAALAAAGDRHVKILFHDAVRPFVSHDIISDSLVALDRHQAVDVVIPTADTIVSLNEAQDHLLSIPKRSLLRRGQTPQGFWGDSLAAAYRAIDPEILDRFSDDCGVFLYQNPDADIGVVTGDDKNIKITTPIDFFLAEQILYSGQAASRSVVSEEKSQKSVVLFGASSGLGAAAAKAMEAKGWQVFAASRSTGVDICDPEQVNGFFKEVASKTSEIDAVAVFSGVLKTGKITEMSREEIRQMIDVNLIGSLNVALASFPYLKKSSGHLLMVSSSSYFRGRANSAVYSSSKAAVVNLTQALSEEWAEDNIAVSCIAPRRANTPMRRKAFPHENPAICLDPDIVSQQVIAMLEHPQTGLIKHIY</t>
  </si>
  <si>
    <t>Q3V8G5</t>
  </si>
  <si>
    <t>MSNITETSETPLETPSGENSGEASAYAPRKQDYLEGFTAEKPDKEKLKAEIIETLRDIYDPEIPVNIYDLGLIYDIEIGDDNHVVIKMTLTTPNCPVAGSMPAEIELRVGQIKGVGAVEVELVWDPPWGMDRISDEAKLELGLL</t>
  </si>
  <si>
    <t>Q9REQ9</t>
  </si>
  <si>
    <t>MTSDSFLAPHIPVLLDEVIEALSPVEGGIYIDGTFGAGGYSRAILEKADTQVIAFDRDPDAIREGASLVEKYKGRLRLVNDCFSNIGHHLDALDIKTVDGMVFDIGVSSMQIDRPERGFSIQADGPLDMRMAQAGLSAEEFLNNAQEKDIADVLYLYGEERQSRRVARAIVAARPLTTTFQLAKVIRQSLGYRPFDKKDPAAHCFQAIRIHLNRELDELKDGLQTAERFLKTKGCLAVVTFHSLEDRIVKHFMREHAGQTGQVSRHQPVIPQQNPVFFSKPARPVRAGETELARNPRARSATLRAVYRTETPFSEDISRPDTHIPRSRRQSA</t>
  </si>
  <si>
    <t>Q5NMD6</t>
  </si>
  <si>
    <t>MTLCTRIIPCLDVADGRVVKGVNFTDLMDAGDPVEQAKVYDAAGADELCFLDISASHEGRGTMLDVVARTAEVCFMPLTVGGGVRQVEDARALLLAGADKVAVNSAAVARPELVAEIADRFGAQCVVAAIDARRNGDHWEVYTHGGRRPTGINALDHALNLTRLGAGEILLTSMDKDGTRDGYDLELTRLVADSVPVPVIASGGVGNLDHMVEGVTKGHASALLAASIFHFGQYSLAEAHEALAKAGLTVRHPPE</t>
  </si>
  <si>
    <t>Q5NPG7</t>
  </si>
  <si>
    <t>MSIDFQIDKPKSAQRIVVAMSGGVDSSVVAALAKATGAETIGITLQLYDHGAAVGRKGSCCAGKDIRDARAVAEKIGIPHYVFDYENNFKESVIDDFVSEYVAGRTPVPCIRCNQGVKFTDLLNVARELGADCLATGHYVRRLVNNDRVEMHRALDPARDQSYFLFATTKEQLDYLRFPLGGLPKPKVREMAAELGLSVAMKADSQDICFVPDGDYARIVEEKCPESGQGGDIVDMQGRVLGKHSGLIHFTVGQRRGLEIGGQKEPLYVIRLDPAKKQLVVGPRQALAVAKAEIKEVNWLVDGFDREMQVKIRSAAKPVSARFDGKELVFEKPEYGVSPGQAAVFYDGDQVLGGGWIKETTPAVFDDLAE</t>
  </si>
  <si>
    <t>Q5NQB6</t>
  </si>
  <si>
    <t>MTIRKLIAGNWKMNGSLGMLHELDGIAKATFNHPELDVVICPSFTLIAPAIVRQPDMTFGAQDCHYDESGSHTGCVSAPMLREVGASYVIVGHSERRIEQNETNEEIRAKTTTAIANGLVTIVCIGESRAAHASGQALPIIGAQLDGCIPPDATSDNLVVAYEPIWAIGTGNTPPPESIAEMHASIRDRLCLLLGSEGKKVRILYGGSVTGKNAEELMAIPDVNGTLVGGASLTAEQFVPIIEAGGRLA</t>
  </si>
  <si>
    <t>Q5NLS6</t>
  </si>
  <si>
    <t>MNQDKSLDSDDMTQSQEDMPKKFSLWHEIKGIFYILLLVGIVQSFIVKPFYIPSESMMPTLLNGDRLVVSKYPYGWSYASPIFHFLPFFHGRLFGHMPKRGDVVIVVPRGQKSDYIKRVIGLPGDTLSVENGILIINGKPVKRRMMSPAMIPIDQNMPCENNGYLAMEQVTGQDGRRYCKMPRIEETLPNGVRYETLDLGYIPQADDYGPVTIPEGYVFLMGDNRDQSADSRFPLEEHGLGGPVPIESLGGRAEFITFSLDGSAKIWNPLSWFKSFRSGRSGLNLHPTEAKP</t>
  </si>
  <si>
    <t>Q5NQ05</t>
  </si>
  <si>
    <t>MVFNRPPKSGKGRSPSSRNPARSQTTSENNRSQKTLRPSFDKKKEDNTSFRHFDSSDRKDKPYKKAASYSDNTSRQDRAPLKARQDRQENDRFSRHNRPDSNDRFQRNNQRQDFSERPRSFRDQKPAQSRYSGDRKTDNSYGYRKEAGDRFSRNDYPRTDSPRGERPFPNRKGEMRNNENRPSRFSREPSDRSDRFSRNAGYKNTRSDNRFSENDSRNYGYAGERNDRRSERQGYNRNLAVNPSYSPNARPFRKKRASEPASARIPREHGEQRIAKLLSRAGIASRRMIEAMIEEGRIAIDGVTVEKPATLLTSLDGVTVDGKPVNAPTETRLFLYHKATGLLTTERDPEGRKTIYDRLPADLPRVMPVGRLDMNTEGLLLLTTDGGFKRMLELPATHIERCYRARVFGDVSQDQLEELIEGVTIDGIHYGSIDANLERRTGRNGWVEMKLHEGRNREVRRVLGYLGLQVSRLIRISYGPFLLGDLPVGAVEEVDPATLKAFKNTLPEMS</t>
  </si>
  <si>
    <t>Q5NLW3</t>
  </si>
  <si>
    <t>MVPVKNVVLNDGHSMPAIGQGVYQLNPAQAESMVALGYDLGYRAVDTAAWYENEEGVGEGLRSRHARSFITTKLMPQDMGRVNCFVALDKSIRNLGVTSLNLYLIHWPGQDRKRYEETWQTLIQIRAIGKASSIGVSNFTIDHLDHIIADSGVVPAVNQIELHPYFQQKELRAYHAERGIVTTSWSPLGRGAALNDPVIREIALKHGKTPAQVVLNWHLSLGLTVIPKASSKARLQENLEADSFALDEEDMQRIESLDKPDGRQGIDPAVFDF</t>
  </si>
  <si>
    <t>Q5NNS6</t>
  </si>
  <si>
    <t>MSFGLPAFLFLGIKECRCYYSEMANLDVLFERLSRSSFRRRFRLGVQEQQYLANKGMETILEHGKDFIAQRLAPAEIPNDGKQTPCKGHPVFLAQHATGTCCRGCIEKWHRIEAGKSLSQEEQAYILDVIAHWLDLQKEVPPKKTKAATLNLPKKRKSKAEDVQGSLFPEIEK</t>
  </si>
  <si>
    <t>Q5NML3</t>
  </si>
  <si>
    <t>MKKLTRILACCILSSTLLTPPVIMAHPPIKKAEKTSALLQSLAKQINLPWQSFTLPNGLRVLVHTDHKAPVVGVSVWYHVGSKDEPKGKTGFAHLFEHLMFEGSQNIQGSFWKPLRETGATDSNGTTNFDRTNYYETVPTSALDRVLYMESDRMGYLLQGMTQEKLDNQRAVVQNEKRQKDNRPYSAVGYAITQALVPEGHPYHHDTIGSMEDLDAASLDTVKDWFRENYGPNNAVLVLAGDIDIDKAKTMVNHYFGAIPRGRDIVHPETPIWTLPTRKDEVITDKVALSKIYRAWSIPSYNNPDSIPLDLSAAVLGGLASSRLDQILVHQEQLAVNVSATTQSFEGQGRFLVSVTVKPGVNPQYVSQRLDKILAEYLEKGATQDEVNRAAMDVLSESVAESVSAQGPILAQGLLYAKDPDYYKKALYAVATSTAEAVQKSTQKWLSRPVYALTVLPGERQAYQESQSGKSTPKTDNNLILPTAPQPAASEIASPREALPAVGKVPDVRFPTITHSQLKNGIAVSYAQRPAVPLTTVLISFDGGITADTALPGTESLMLSMLTEGTKEKDVIELSKEKERLGAVISFGAGDDYSSMTFLSPSVTFRQTTGLASEMLFGSTFPEKELARLKASTLANMAASRQSPAWLATRALRQNLYGEGHPYRHLVTEENIQKITRQNLLDFRQKWIRPYKAHIFIVSDQSLDQILPVLNNVFGHWQIPNNAGELKPTSTAKAGHLSDILLINRPQSPQSVIMAASVLPLKEKEDQDTLFNLDVANSILGGNFLSRLNMDLRQNKGWSYGVGSQINARTLSSEFSLAAPVQTNQTAASINAIQEDINHFLTDKGITDAELRETVTGIINRTPAAYEKSSNILGGMVDLALMNRPDNYYDTLNQRYRALTPSELDKTARQWLSSQALSWVVVGDANLVKPQLEKRGLSVEQVESDKIK</t>
  </si>
  <si>
    <t>Q5NNK0</t>
  </si>
  <si>
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</si>
  <si>
    <t>Q5NRD6</t>
  </si>
  <si>
    <t>MVSVGTQSHSGRDQAEQNPSVENVRYDWQLDEALAIYNLPLLELIGRANSVHRRYHDAGHLQKSSLLSIKTGGCPEDCGYCSQSAHHDVELTREKLMNPTAVIGLAAKAKKAGAERFCMGAAWRKVRDGKEFDAVLEMIRGVRALDMEACVTLGMVNEDQARRLAEAGLTAYNHNLDTGPAYYPQIVSTHSYQDRLETLAKIRDAGIALCTGGIIGLGESPRDRVEMLVVLAGMNPHPESVPVNMLVPIEGTPLADADPVDPLEIVRMIATARLMMPQSMVRLSAGRSTLSRETQILCLVAGANSIFYGNVLLTTPNADMAADDALLEALGVTAE</t>
  </si>
  <si>
    <t>Q5NMM8</t>
  </si>
  <si>
    <t>MSKILIGAIAAVMMSTPALADRLTLDRVFASPSLSGSAPRSLSLSPDGRYATLLRSRPDDLNRYDLWAIDTTTGESRMLIDSKKVGSGAEISEAEKMRRERARVGGSLGIVSYNWSPDGKTILVPLDGDLYLASLDGSVQQVTHTAATEVDAQVSATGHYLSFVRDQNLFVIDLKNNQEQALSQDGGGSLTWGSAEFVAQEEMSRTKGHWWSPDDSRLAVARVDESQVHIVTRAAIGANGTQTYQQRYPMAGTPNAKVELYLMNPDGSRKVKVDLGNNDDIYLARVNWSPDSQSLYVQRESRDQQRLDLLKVDSHTGQSQLLFSETSKSWINLNNDLQILKDDSLIWASERSGYRHLYHWQKGKWTTLTQGDWMTLGVVGLDQKKGLLYFLANKSTPIEQHLYVIDYHHPSEPRQLTEAGWYNNAVMDKGANRLLIGRSNTSQPPQVYLADTKGKRLSWIEENKLNARHPYAPYLAEHAKTEFGSLKANDGKRLYYKILSPKRVAGQKYPVFIQVYNGPDVGRQVTQGWTSPLHQYLVSKGWIVFSIDGRGSPQRGKAFEEPIYKAMGTVEVEDQLTGLNWLKSQDYVDAKRIAVFGWSYGGYMVQKLLQKAPGQYSAGVSGAPVIRWDLYDTHYTERFLGNPALDPQPYQKSDALSDALKLSDPMLLIHGMADDNVVFDNSVALVSKLQEGDKSFEFMAYPGETHRIAGEQKQRHLWHMIEKFLDRTTKCRE</t>
  </si>
  <si>
    <t>Q5NPT9</t>
  </si>
  <si>
    <t>MSDESTAKGSKSAKSNRTKDLGLLSDIPVKMSLEVGSTSLSLAELLDLAEGSVVELDRQANELLDVVVNGKLIAKGEVVTVNGRFGVRIVDVVSNENNSVGDD</t>
  </si>
  <si>
    <t>Q5NQV2</t>
  </si>
  <si>
    <t>MPLAMTVYFHEEDLPKDALSEGAVAVDTETMGLITHRDRLCVVQISDGKGDQHLVRFAPDSDYSAPNLKAVLSDPNRLKIYHFGRFDIAAILYYLGVMAAPVYCTKIASKLVRTYTDRHGLKELVRELLGQDISKQQQCSDWGGEKLSDAQREYAASDVRFLHGLKEKLDIRLKREKREELAQACFDFLPTRAKLDIAGWSETDIFAHM</t>
  </si>
  <si>
    <t>Q5NRG0</t>
  </si>
  <si>
    <t>MNLKLYIYEHCPFCVKARMIFGLKDLAFDQVILQHNDEAQPISMTGYKLVPILEEKGRFMGESMDIVQYIDQEKGRPLLTGARNPAVLRAMHSFSGIYSLLYPRAVMAPLPEFATQAARRYFIRRKEGEVGSFDQCIKETPRLIQRYEDSLEQLEPLIQSPEAVNGQLSTDDIHLFAQLRSLSLVKGVRYPDKVDRYRHRMADMTGIFLFDAIAR</t>
  </si>
  <si>
    <t>Q5NPF5</t>
  </si>
  <si>
    <t>MRQNQLDGLVAFVCVARLANFSSAAQRLGVSPSAVSQSIRALEQRLGVMLFHRTTRSVNLTDAGARFLARVQPAVDELISASTDVGDDSGPPSGLLRLIMPRSGYLLALRPLLRDFLEAYPEMKMEIAIDNTMVDLSSHGFDAGIRFGGFVEKDVTSVNIGPSMRWYVVASPEYVAKRGIARHPRDLLGHECIKFRRTSGEIIQRWNFTNKNENLMINIDGRLVLGDLAVMVQAALDGLGVIYTVNGYVERFIEEGRLVRMLADWSPPTSGLVLYYPAKPRISRKVKVLIDYLQEHAHFLVNETGSHDFMLDPLS</t>
  </si>
  <si>
    <t>Q5NLJ2</t>
  </si>
  <si>
    <t>MIKPEWGTKRTCPKCGTRFYDLGKEDPVTCIECGTEWTPEPILKSKQPLPFDDQKKGDEAGKSDDADLEADLDLDDTDDVSPDDDVDDLGGNEDIGVNTSDDEDENN</t>
  </si>
  <si>
    <t>Q5NL61</t>
  </si>
  <si>
    <t>MDASTLSFRNASSPARSFPFLSMSAERQDLFFSLALTALPRPMITPLCRIIVARLEHRIPGLKERLRPLDGKTVFIQPKDLTVGFLLSISNGHPHLTAISPESLPKKTEMDARLEASLEVFFHLLHGESDGDALFFSRDLKVDGDMSVVVALRNAMDGLGEDLLKDVFTLPQPFRSLFNRAGGVANRCLDRIIDPFLKKTAKLENRLSKIQAEIDALRQKEEDSPLKSVHNSIEKDQENNADLRGTAKNAIELLAPAGTPAALRSAIDAGANAVYLGFRDETNARNYPGLNFTREDLKEGIAYAHQRGRRVHVAINTYAAAGHMDSWYKAIDTAAELGADALIMADMGLLSYASQHYPDLSRHLSVQAGASTPAAIQFYYEMFGINRMVLPRMFTLDEIAALKEKVPIEIETFIFGSLSPMSEGRCALSAYATGRSPNLCGVCSPAEHVRYKNEDGVLISQLGDFVINRFGKDEAAGYPTLCKGRYIPKGGEASYLFEKPECLNAAEYIASLRAAGVTSFKIEGRQRSRFYTTEVVSCFRALLDAEASGKSADSLPDVLNRLRDLAEGGEETRGAYRKGWR</t>
  </si>
  <si>
    <t>Q5NR69</t>
  </si>
  <si>
    <t>MPSLEMSGNADLASSVLSPVTLFLHADMVGRLVMILLLCASIGSWALIFGQFFRSSAANRASRNFEKAYSKAESMGELERFYDRYFGSNDPSARIFLAGMQTAKSAGKVIDHEGERDRLSLSLEDAVAAAVEDMSSPLSSLATIGSVSPFVGLFGTVWGIMHSFSQIAAGGNTAMAIVGPGIAEALFSTALGLFAAIPASIAYNRMSHTIGRFESRLTRFSDRIYITLSRAMDARH</t>
  </si>
  <si>
    <t>Q5NQF4</t>
  </si>
  <si>
    <t>MTTVEDSHKTKAALTLPSPHDEEWHWSRLNALEILAGEEHGQFPLPNLSSFWSGLTNPKLLFIDGVYQPEASHPGPVKIGAVDAKSQNPLGQMANGASGWTLEIEEDCAEPIEILYLGSGGAYHLPSSVRLAKNVSATLVETYAGQGWGNRFSYFDLGENAQLQRLSRLSCEGGFTSLIEEGRLGENAHLLTDWIGNKGADSRIDQRFDLTASGAELMSGGAFLAREKQRHDIMIITRHIAEGCRSRQKLRALADDESTVSLAVRTEVAASAQKSDGEQSLKGLLLSRNATINMKPELEIYADDVKCAHGAAVGELDPQALFYLESRGIDPEEAKDLLIQSFVMEAFISTPDSLLYSTWLHDTEHWAGEKE</t>
  </si>
  <si>
    <t>Q5NMX4</t>
  </si>
  <si>
    <t>MAAPAFLLAQSDNLGLKLPQQMTVFGKSNPNVHKATAIVNGTIITNTDIEQRFALILASAGGDVSRISEEDRNMARLQILRNLIDETLEIQEAKANDIIITPTELDQIFEHYARNMKKTPEAFSADLQAIGSSAKSVKRQVEADMAWRRLLGRRVEPFVNISNEEVQNIINRMKAAKGKDEYHIAEIFFSANDTNRAEVRAKANKIQDQILQRGNTNERMGLFSAFASQYSEASSAARGGDMGFIQAEQLPDALAAVVKNMPVGSLMGPIETPGGFSIVALLEKQQILGIDPKDAIVALKQIYVNFPPGTSQNVADEKTAKLRDATKELKGCGSVDEIAHKIGADVMSNDQISIRSMPPLLQNMVAKLQVGESTLPFGSIQEGVSVLVVCGRDDPKVAKQPNFQQIHNQLQEDRVNKRAIRYLRDLRRDAIIDYR</t>
  </si>
  <si>
    <t>Q5NM46</t>
  </si>
  <si>
    <t>MPQTQPLIRIRGLKKSFGDHAVLQGVDIDIDKGQSVVIIGQSGGGKSVLLKTILGLIEADAGSIEIEGQDIETMSQSQLASIRDHIGMLFQGGALFDSLPVWRNITFAITQGHLRDTAKMQKLASEYLARVGLDDRILNLRSGELSGGMQKRVAIARAIAAKPEILLFDEPTAGLDPIRSDVIDDLTLSLVRDNGMTAITITHDMASVCKIADKIAFLHEGRIIWTGNTQDLRTTDNPYVRQFFDRKAEGPLH</t>
  </si>
  <si>
    <t>Q5NMK6</t>
  </si>
  <si>
    <t>MDRRSVLRVLVTLFVVLVAVWVSLRMWFYYEREPWTRDGRVQVDVENVTPDVSGLVTDVLVRENQYVTAGTPLFIVDRVRFRLALEAAEAEVANVASRLEQAERENRRNIRLGDLVSTEILEQGASKVDELAAELERAKANLNTARVNVVRSVVRASVDGWITNFSLRPGNYATSGRPEFALLDRHSLRVVGYFEETKLPRIRVGDKVSIRLMGEKKIIEGHVDSLARGIADRELNPTSSLMANVNPTFTWVRLPQRIPVRIAIDHVPEGIRLVAGRTATVSVHYNSHIRPILPPSITGGVPEVLEDRTVSDSVVKTLENNATETVTNTSETKVTVDPKTAQTQAPSRQVTTVQKTVKKTEEHAR</t>
  </si>
  <si>
    <t>Q5NPJ3</t>
  </si>
  <si>
    <t>MTAHSSRPDRRTFAIISHPDAGKTTLTEKLLYFGGAIHLAGEVKARGDNRRARSDWMKIEQQRGISVTSSVMTFEYDGLTFNLLDTPGHEDFSEDTYRTLTAVDSAVMVIDAARGIEAQTRKLFEVCRLRSVPIITFINKVDREGRPIFELLDEIADQLALDVSPMVWPVGMGGLFEGLYDIEHKKLLKPSKEDNHAYRGDATVISGLDDPKLESLISENARQNLKEEVELAEVGYAEFDEKAYQSGDLTPVYFGSALKDFGVEQLISAIARHAPGPRPQPADPEPVNPDDPSVNGFIFKVQANMNPAHRDRVAFMRLCSGRFRRGMKLNQIGTGKAISIHSPILFFAQNREVADEAFPGDIIGIPNHGTLRVGDTLSENSQDLTFTGLPDFAPEILRRVVLSDPTKSKQLRKALDDMAEEGIIRVFHPVIGGQWIIGVVGQLQLEVFISRLDAEYRVAAALEPSPWQTARWLACDDPKILANFIATHQSSIAEDRDKAPIFMAKDGWELNYVSERNSDIRFLATRERR</t>
  </si>
  <si>
    <t>Q5NM47</t>
  </si>
  <si>
    <t>MKAFISYCHKDENILNDLKTHLTGLKRNGLIEAWFDHQILPGDSIDQTIKDNLKNSDLFLLIITPDFIASPYCMDTEMRYALNRHDKGEARVIPIIAEPCDWKSVTELSRLKALPKDAQPISLWTNTNLAFLSIVNGLRDIIQYQTNTNNVPSRFQEKKMDVSKKYQIQKDFDQIDKTEFKKQSFNAIKEFFKDSITEINSIDDLHGAFDEIDSLSFGCTLVNKKMANKTAYITVRSAKNSTSFGDIQFSFTEHAPEGSMNGWFQVSSDDYNQFLLRGGGSLSNKPLTSQEAAENLWNDFITHVGIKMP</t>
  </si>
  <si>
    <t>Q5NMV8</t>
  </si>
  <si>
    <t>MPRAITAFSNPLIKRVRSLRDKKHRREEGLFLAEGLRILTEAREAGFIPVYIFFAADSAAHPLVQQLIEAVEDNGGEAIETSRDILHKLSGKDNPQTVIGVFESFTLPLSSIDRRQAPIWLVAQSLRDPGNLGTLLRTGDAVGAGGLILIDDCVDPFSVEAVRATMGALFTQKIATARWEDFLVWLRQGEGDLIGTSLRATQDYQEPRYQTPSFVLVGNEAQGLPDSYEDACDHLVKIPMMGRADSLNVAVAGAIMAYEVLNQQRKSR</t>
  </si>
  <si>
    <t>H2VFN4</t>
  </si>
  <si>
    <t>MSTRQTSSSQNHPIESRDDLLRIFQAGEKPKAQWRVGTEHEKLVYKKQNHQAPSYEEKGGICDLLQGFTRFGWQPIYENDKIIGLSGDDGAISLEPAGQFELSGAPRSTIHESYDEICRHIQQTQEVGDELGLGFLGLGLWPDKKRSDLPLMPKGRYKIMTEYMPKVGKLGLDMMLRTCTIQSNIDYGSEADMVKKFRVSLALQPLATALFANSPFLEGHPNGFSSYRSHIWTDTDPHRTGILPFVFDDDFGYERYIDYMLSVPMYFVYRDGRYIDASGQDFRAFLRGELPALPNEKPILSDWVDHLSTAFPEVRLKSYLEMRGADGASAMMSPALSAFWISILYDSELLDTASDIIKSWSMDDYRNLRNEVPKKGLKTLIGGRQSLLDLGRQLWPLMNDALKRRAILNDKGQDESRYLAPIGEILESGQSLSDRLLARYHQTGNLDFIYQECDWAQPHILS</t>
  </si>
  <si>
    <t>H2VFN8</t>
  </si>
  <si>
    <t>MKALWQSEAIARAVKGTASADFSVRNVAFDSREIQKGDLFFALKGTESDGHNYVEAAFKRGAAGAVVMSPVPYPHILVDDSYQALKDLAVASRKRNHGKIIGITGSVGKTSTKESLRLALERMAPEKVHYSLKSYNNHVGVPLSLARMPEESLFGIFEMGMNHAGELSDLTKLVQPDVALITAIAPAHAAFFADETAIAEAKSEIFEGLSSGGIAIIPHDSPYRDLLTAKAQEKKAEIRSFGFGEGATIRAQNIVREADGRVLVTASIRDRQLVFSMAMAAEHWISNAMAVLAVVDAVGGDLTLASLALGDITGFQGRGQRFDIPVGDGSAIVIDESYNANPASMAATIKALENEPKDKRRIVLLGDMLELGQNSAAYHRALADPLSHAKVDHVLLVGQEMAALEESLAGKIACDRIEKADQAEALLDEILKADDILLVKGSNSLGLSAVVSSLSKKGCACSI</t>
  </si>
  <si>
    <t>Q5NMB6</t>
  </si>
  <si>
    <t>MLIPGFKKDQPAKVEYFDGHFRLLSRGSHVICAISGKSIDLDSLHYWSVEKQEPYASAYEAEIAYSREQEAKKDNA</t>
  </si>
  <si>
    <t>Q5NN10</t>
  </si>
  <si>
    <t>MGKMLLLGSAASFVAHRVAKRQRRGLASAIVSTTLVPSLAAAGGMMLGAASSGIVAQLKKGAETRPITSRLAKLKNLRK</t>
  </si>
  <si>
    <t>Q5NQ82</t>
  </si>
  <si>
    <t>MSRKPSKNPQNRPQRKALRLVLIVGGILATIILVLAVLLGIAVYTTKSSLPDFDKLKASPNGQTIRVHSNDGTVIVNMGPGYGRWIPYNDIPKSMTQAMIATEDRRFRYHIGVDPVGMMRAVGVAIIHHGQGKRWQGASTITQQLARNVFLTNNYSFARKAREALLALAIEQKFTKNQILELYLNRVYFGGGAYGIDAASRKFYGHPATQLSLPEAAIIAGLVKAPSNYSPTADPEAAVSRGRVVLGLMAEQHLINPTEQINADPQNVALSAEPHQNGVRYFTDWALAQLDSLIEPSTEPIDVWTTLDLGMQRAADTTIQDSTPKGAQGALVTLDSDGAVRAMVGGRDYVSSIYNRATQATRQPGSSFKLFVYLAALESGVRPDDRIVDEPVTINGWSPRNASRHFSGDISIRTAFAFSLNTIAAKLGSQVGFNTVATMAKRLGITTPIDVVPSMVLGTSDVRLIDMTRAFAVVARKGIAVTPYGISRITTSYGKLLYQHPDNSDQVLLAPWVAAEMTDLLQTAVATGTARAAQIGRPVAGKTGTTSSSHDGWFIGFSSGLTTGVWMGRDDSKPVPGLSGGHAPAMAFSKYMRVAVADRPVVPFDTQVTLPDSQVEPDDETYFGDAAAIHPATSGLPADTPAPTLPPAVTEKHAGDADDNRSKGNEKPAIKPDSGKEKSTGHADPALDKNWLDNVLGHNPEG</t>
  </si>
  <si>
    <t>Q5NNL4</t>
  </si>
  <si>
    <t>MTFSFHKMHGLGNDFIVLDARKNPIQMNPALAQALSNRHTGIGCDQLIIIGNGKNQADVSMEIWNADGSEVEACGNATRCVPVFLGRDVIISTAAGLLDARLSDEGACVDMGRPRLSWDEIPLAYAMDTLSMPVAWEDLKEPTAVNMGNPHVVFVVDDVDAVDFGRLGNMIEHDQLFPERINVNIVMVTGKDHLKMRTWERGAGLTRACGTGACATFVAAKRRRLVSGKTQIDLPGGRLVLDENSEGHIIMRGPATYVFKGEADWASFS</t>
  </si>
  <si>
    <t>P28720</t>
  </si>
  <si>
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</si>
  <si>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Q5NMB5</t>
  </si>
  <si>
    <t>MKSFLSKKMGMFLCLSMAITLLPAKAAKNQNSFKDSVLFDKLLACRSLNDDISRLHCFDENIKALDDANTHHDILVVDREAIVARQKQSFGFAPPVLALPKKENAYSHSIKKDQAADDVIHEITDKASFVSQDSEGHWIIGFSNGARWRQIDDQTVPNEPHVGSVVRLRKAALGSFVANIDKQSAIKMRRIQ</t>
  </si>
  <si>
    <t>Q5NL85</t>
  </si>
  <si>
    <t>MKADSEWNQRQIFRDRCMTNNNGIHNYAGNKESNSSIDPLVNASQSSKKRPWQSKLLFSCAAFFCGVGVTIYSLSHWQPARMLIAPASVPNNQQSSEKIPQLPSQLSMSGNAQSQNGTVALPQTDSSNSNVTASIDALNGRIDRLENRIDDVSKETKAAIGDAGRAESLLVAFAARRALNRGQPLGYLEGLLQSRFGNSQQQAVSVILNASRQPVTLEQLVAGLIPLKGDLLKPDKQQGWLSYSRQFFSNLFVIHRHGEVSTMPSEQLEEAIRFLNNGNVDGAIADISKLPGARYAQNWLNAAKRYSLARNALDILETSALLSPDQPAIDNPTSEKNTDSLDTEEKHPTSIPDNHQR</t>
  </si>
  <si>
    <t>Q5NP67</t>
  </si>
  <si>
    <t>MEGACASTYRSVSIKTKNKLNAAALVSGKGHQDENFPVASFLINPEYRPIIMAFYQFARQADDVADNVIASKKDRLAILEDMRSSLTGESQSEPNAVVLRQTLITHGLDHTIVHGLDLLEAFRRDVSVNRYENWDALMDYCRYSASPVGRFVLDVHKESRNLWPMNDALCTALQVINHLQDCGKDYRMMNRIYIPSDIMEAVGATAGDLGRFHASLPLRQAIETAALKTKSLLKRSSGFSAAIHDKRLGVEVAVIQRLAESLTECLTKHDPLSERVHHNKAETLGLAFVAAAGRLFS</t>
  </si>
  <si>
    <t>Q5NNX2</t>
  </si>
  <si>
    <t>MHLKRPLITSISVAALLLTGCASIPKLGKAPKVKDVHDYATAQSLAGNGSAWPGEGWWKSYGDPQLDQLMTEALAKAPDMAIAKARILSAAGSKQRAGAGLLPSVNGFVGTGAGHLMRDQEIRQVTGRNDEFKDWGDGGSSFLTIRYNIDIWGGYRAKLAAATSEAKAAIVDSHEAALTLTTSIAAAYANLSRLFEERQVLNRTLAVRSHVLELTQQRLGHGLDNDSTMQDASARLANAQADLTANQESIDLVRHQIAALMGAGPDRGMAITRPQSVKLRAVGLPDNAALDLLGRRPDIVAARLTAEAAGYRVKVAKTQFYPNVSLNGIVGYQTRALEHMATHGLALGAASAALNLPIFRGGSLSGQYREAWATYQEAVASYDKTLSQALQQVADAATSQKQLNLQLDQTVQALNHAELSYNVLANRYKSGLVTYIEVLQGEENVLTLRKAVADLRARAFQLDVSLIQALGGGFTAA</t>
  </si>
  <si>
    <t>Q5NQH0</t>
  </si>
  <si>
    <t>MSENIQNSPSENLDRYLSFTLPALDARGRMVRLNSVLDKILSNHNYPQSLASFLAEALTLTALLGSLLDEKDSQLTLQIRAEGGAVDLLVCDFKNDIIRGYLEFNTEKEAALPEKPPLTDIVGEGYLAIIFDQSASRERYQGIVALTGESLSKAVENYFTQSDQIPTLIRIAVKPPENGRGWISGGLLLQHLPKNETNAPRLTHQGLDNPDWDHVRLLGETIKPEELTEQALSCEDIVWRLFHDEKPINITRSESFSTLCRCDEARFKNIIMRFPKEQRAEMCDENGLIQIDCEFCGQHYSFPVDID</t>
  </si>
  <si>
    <t>Q5NR85</t>
  </si>
  <si>
    <t>MKKTIIGLLAMAAVVPAAAVPPPVLGQVSWPIEASRLSDTVKVIASDYFEGRAPGSQGEKKTVAWLIKQYQSLGLEPAGDKGGWTQAVPLVHTRLGKADRLEITTQQGKRPLQSDKDIYLASLRPVNRIALNKVPLVFVGYGVSAPERGWDDFKGVDLKGKIAVFLINDPDFSAVSGDDAFEKFGGRSMTYYGRWTYKFEEAARRGAVGALIIHDSQGAGYGWDTVIAPAGEGYDIIRGDKDKPVALQGWLSQAAAQDIFAKSGFDLDSLKKQARQKSFQPVSLKGSVFSASLPVSYQNITSYNVLGQIKGAKRPDETIMFGAHWDAYGIGAPDSQGRTIRSGAIDDGVGVAAVLELARVFKAEHQPDRTLVFASWTAEERGILGSSYYAEHPLFPLDKTVANFTVDVLQTAGRSKDVLLIGAGQNSLENDLAAAAKEENRVVKAELLPERGLFFRADHLPFARKGVPVLLMMGMAGAYDLREGGMAAGEKWLSGYMKCYHQTCDRWTENDDFEGAAEDVKLIYLMGHHLAFSDQKPEWLPNSEFKTKTVTKE</t>
  </si>
  <si>
    <t>Q5NLH2</t>
  </si>
  <si>
    <t>MTDILLLVVSACLVNNVILTRFLGLCSFMGVTTRVDTAVGMGAACTFVITTSSMASWALEHWLLAPFGLGYLRTVTFILIIASAVQLTESFFRKFSPTLFRLLGIYLPLITTNCAVLGITLLLVEQHYGFVDSTVFAFASSVGYSLVMVLFAGLRERLALSVTPRLFEGPPIGFVTASLLALAFMGFSGMSVH</t>
  </si>
  <si>
    <t>Q9X3X7</t>
  </si>
  <si>
    <t>MKLVVVESPAKAKTIEKYLGSGYQVLASYGHIRDLPSKDGSVNPDNGFSMVWQNYPDKAHRLKAIEDAVKESDSLILATDPDREGEAISWHILELLKTKKLLPDDVERVTFNAITKAAVTDAMAHPRQLDNDLINAYLARRALDYLVGFTLSPILWRKLPGAKSAGRVQSVALRLVVDREQEIEGFKPQEYWSVEADMEADSIGFTSRLIQWRGQKLEKLSIADKTQAEAAQSDVESGHFTVSNVETKPVSRNPQPPFTTSTLQQEAARKLGFAASHTMRLAQSLYEEGLITYMRTDGVQMDESAIAAARKTITQRYDGGYVPDKPRQYQVKAKNAQEAHEAIRPTDFSRDKAASGDHARLYELIWKRALASQMASAKLERTTVDLTDGTGQNVLRVTGQVVLFSGFLTLYEESADDNANDRDGKEGRARLPLLRAGDAPLKKEVRADQHFTQPPPRYSEASLVKKMEDLGIGRPSTYASVIQVLKDRAYVTLERNRFIPSEAGRLLTAFLERFFERYVSYDFTAGLEDSLDEISGGRADWQKVLDAFWHDFKPKTAEVMEQQPSAITAELDKFLEPWLFPDKGDGHDPRECPSCHTGRLALKGGRFGAFIACSNYPECKYTRGFGQGEDGVDDNEPVLLGYMPENSDDDGYMAFSDQGDILPANTASASETGVTDGGIAANAAFSGKGNSASHTDRDDLPFDPDEPASSTGNVASSQSRMTGDETASSGNSRDSSAHGVSTTAGIDAESQAGISNQALAGKNNAGRTAVSDNKGNNSSSTIAAARKGGSTDDNATVSDPDGDIGSGASSSGQDADNRLLSHRNGDIDSRAIPADHKDSSSDQNASHALSPDRNSDDASVSNSDKKIDSKAVSTGHDVGNAITSDNSPSDNVAHLASTPSSATSSVKVALETENNDTAASKADEQAKEEEESRKARAVTRRTGRFGPYIQLGEGKNAKRVSVPRDVNPREVDFSLASRLLALPREIGLHPESGKMIIAGTGRYGPYLNCDGKYARLSSTEELLDIDIDRAVVKLAEAAQNKGRTGATLSREPLKVFGDSPVTEKPVQLMNGRYGPYVTDGETNASLPKDTTPESLTFEEALALLEARAKMPKKKKTKKAAAKKPAAKKTTTKKAAPKKATTKTATPKSATTDNATSEDGDATPAKSPAKKAVAKKTTAKKPASKSATKKAPSSKTTAAKKTSKATPKDEVAE</t>
  </si>
  <si>
    <t>Q5NRH3</t>
  </si>
  <si>
    <t>MIDYKNADKATLKAEYKRLSRETHNLPFFTRKEFYALPEILGDEETPVAITSGMMNDHTWLIVLTNRRILFLDKGMLFGGKQVIISLADITAIQGSTGLIYGEITISTAGQKHEISHIYKKAVNSFIQMTDKERDQYRSDPIQKIKPFHQNTSDKVTQLEKLAALKNQGILTEEEFEKEKRRILAL</t>
  </si>
  <si>
    <t>Q5NNF1</t>
  </si>
  <si>
    <t>MLTISQAEEQAARLVAAACQAGADAADVVFVQGQSQDISVRLGQLEDVGRSEGAEIGLRLFIGHRSASVSSSDFSKEALDALVERAVAMAREAPEDRWAGLAPKELLMQGTAPEIESDDGKEIAPAVLRELALKAEDAARSVDGITNSEGASASAGRTIFALATSEGFTRGSSSSSYGCSACVIAGQGVNMQRDYDFHATRYFEDLDAAELIGTRAAERTIARLNPTRIDSGQMPIIFDPRVGSGFLSYLIQGISGGAITRKTSFLLDSLGKPVFNEGITIKEDPWRKRGIASRAFDGEGLPTKPNNIIEKGRLNGWLLDSAAARQLGMTPTGHARRGVGGPPSTGTANLYLEAGKVTPEELMSDIKLGIYVTEMIGSGVNMITGDYSRGASGFIIRDGQLAEPVAEITVAGNLKDIFMQMVPANDLRFRRGTEVPTLRVDGLMVAGQ</t>
  </si>
  <si>
    <t>Q5NM00</t>
  </si>
  <si>
    <t>MVEIVVLVVVAAGLCGWLYNVLGRRTGHEQSFTKPAEVSTTVVAQPNTALLMPASEQKKREEIVQPEAWDGIRRIVSRDAHFDLTGFIEGAKSAYGKILEAFWQNDRSKLADMVSKDVFEAFQQVIEKREAEGSRLENRLVNIDKALVQKAGIEGDNAIITVSYDAWISTMLRNHEGIMIAGSSTDALPTHDVWTFSRSIKQEPKTNWLLVETLAAS</t>
  </si>
  <si>
    <t>Q5NQ22</t>
  </si>
  <si>
    <t>MLSADDNNLKRIADALERLAPPPAVWADPMASPAYIWRGQNLIAARSFKPFPLDCLTGVDSQKKALLDNTARLANHLAAHDVLLWGARGSGKSALCKSVVGELQKEGADLALIEVAGERVDTLPELFGYIADQPRSFVLFVDDLGFEEGSSAPRILRSLLEGGAEARPDNARLYVTANRRHIIARQVQDTAESFTRDSLDDQLALADRFGLNLGFHVCDQSNYLEMIRGYAARFGLTLDENHALSWVRSRSGLSGRMAWQYIIEIAGEQGRNITL</t>
  </si>
  <si>
    <t>Q5NR88</t>
  </si>
  <si>
    <t>MIASSAMTNATSQNENLSPLAVVRAKIEKAAKIAGRNPDDIELIAISKLHPAEAALPLIAEGQRVFGENRVQEALGKWPPLIKAHPDIRLHCVGQLQSNKAKTAVELFDAIHSVDRPSLIEALGRAMESTEKKPECFIQVNIGEEDQKGGCDIADTKAILQQCRDAGLPVIGLMSVPPLEVDPAPYFALTVKMAHDLALPAVSIGMSADYELAITLGATHIRVGTALFGHRE</t>
  </si>
  <si>
    <t>Q5NNF0</t>
  </si>
  <si>
    <t>MNIKALFGSAVVLAVVAYGATTSYLVHYDHETAPKLSSLSPTNNNPKAKAAFDTIAEARCDYCHTKDAKLPFYASLPVAKQLMQRDIKRGLQHFQIQPVLNALEKGEAVDEESLARMQFVVEHDMMPPKMYLTMHWHAALGEKGKKAMLEWIKESRIKNYDAAGLVAPQFQSEPIQPIPAADFSDKEKIALGERLFFDKQLSGDGTLNCASCHGLNKGGVDNLVTSTGIKGQKGPINAPTVYNSVYNKLQFWDGRAKDLQEQAAGPVMNPLEMGSHDWAEVSKRVMAQPGYKEAFTKVYGGQANQERITNAIAVYEATLVTPDSRFDQYLKGHENAINEQEKRGYALFKDLGCASCHVGKAMGGQSFEVMGLEGDYFGKRGHPSDADQGRFSQTHNALDMHRFNVPTLRNIELTAPYFHDGSAKTLEDAVREMVRYQTQKGQIPEKDVQDIVAFLKTQTGSYRGHNLATITEEEAGILPSK</t>
  </si>
  <si>
    <t>Q5NPE9</t>
  </si>
  <si>
    <t>MEYDADVIVIGSGALGNNAAYELAKQGKSVIILEAGKSIPRWKITENFRTSPRKNNYNDPYPNAATAPTSFAKDYIENTGSFAYLPGMLKLVGGTTWHWAACAWRYLPSDMKLKSLYGVGRDWPISYDDLEPYYCRAEEALGVSGRSDEDQSGQGKKHFPPRSKEYPMPSDGINYMTSRMNDRLGKLGYRFVQEPSARPTNQPYDGRPACSGNNNCMPVCPIGSMYSGDVHARHSVKAGAKLLTEATAFKLEKGSGNKIEAVHYRTTKGEDKKLTARYFIVAAHGFETPKLLLMSDVANSSDQVGRNIMDHNGLAIQFLADEPLWAGRGTVEEACIVNMRDGNHRRRYAASKHNIGNAVPNMAVAQRLIAQGIFGKELDERIRHDAARWVDISSMLETLPMPSNRVIPHPTKRDALGLPTLSVHYDVPAYTEAAKDIIMRDYRRIAAGMNGSIVNEVSEWQNHDHIMGSVIMGKNPADSVVNGECRSFDHHNLFLATTGVIPAAGVVNPTLTGVALAIRIADIIAREV</t>
  </si>
  <si>
    <t>Q9Z5T8</t>
  </si>
  <si>
    <t>MAHFMKPSFSAMLIAVTVLAVSPLHARKKVTQPDPNFAATYPDDPRPEVVPNGAIFQPSYGYMPIISGARASHVGDMVTITLVESFAASKSANTTTSRSGGASIIPPTTGPLSFFKATDATASSSHNFKGTGTTGQSNSLSGEITATVARVFPDGTMLIRGEKIMTINRGDEHIRISGLVRPWDIDGTNHVLSTRIGDARISYTGTGDVARASRMGWLGHFFQMISPF</t>
  </si>
  <si>
    <t>Q5NLP8</t>
  </si>
  <si>
    <t>MAIRTIIVDDEPLAIQGLQLRLEEYPDIQIIETCLNGREAIRAIKTHKPDLVFLDIQMPGFDGFSVLQGIMEVEPPLVVFVTAYIDHALRAFEANAVDYLMKPVETDRLADTLERVRGRLKTRRAADEAKRLKEVLAEVAPDAAENLSEINSSPTASRYEKIINIKDRGQIFRVDVDTIERIDAAGDYMCINTGDNTLILRETMKDLERRLDPRRFQRVHRSTIVNLDLVRQVRPHTNGECFLILQSGAEVKVSRSYREVVARFVY</t>
  </si>
  <si>
    <t>Q5NP28</t>
  </si>
  <si>
    <t>METTDEEFQKPFDRYYSAVIDFLKKSWQERRNFIIIVIFPLLFLSFYYLLIASNQYESEAHFVVRSDGQNAMPASGLGQMMGALGSAGGSQTEGVSVNDYLQSHDVVAKLQSQLNLVEMFRRPEADIFSRLWFANPTPEMLLKYYLNHVKVKYETETGITNVKVRAFRPKDAYILAETLLKLGEERVNDMNKRRYESAVGVAKNQLEQAEDKIAEIQLAITHFRRGDQDLDPRITGETQIKLVSQLTAQLAQARAQLDAMKETISPDSPQYIAQKQQVASLEAVVNKQKSLMTNGRTSMVTGLGSYEELRIRQEFAAKRYESAAASLVKASETAMRQKLFIIRVVEPNMPVKSTYPKPIVTIAGTALVLMLVYAIGWLIVAGTREHAA</t>
  </si>
  <si>
    <t>Q5NPX7</t>
  </si>
  <si>
    <t>MTTMFGINSSISSMLSTDSAIASYQNQIDTKKKIQQPSDDPVASQQIDTLRRSLSGNTAYQKNVSTATAVSDQSNAALSDISTQLSSIQNKLQQAMNGTSSSSTRDILAKEISSATDQIDSYKTTTDTNGNSLFPANSSQLITYPIGDSRSVAATLTQSQVFNFTASSGSSAGSTVDLSTLLQNTQTAIKNNDSSGMNDALNQIQDAISHMSDAQGQQSVLATQISDQDNRLANQALTMKTTKSSYEEVDYKEVVPELVASQTQLEAQQDVFSVVAKSSLFDKLG</t>
  </si>
  <si>
    <t>Q5NPE8</t>
  </si>
  <si>
    <t>MMRPFFHRLASVAGLAFCVSLPAMAWAEKSQTSMPVNPPVVVQKNVAASSATNGFSSDLERGAYLAKAGDCIACHRGNANNAPPYAGGYAIASPMGSIISPNISPSKTAGIGNYSEQDFSRALRKGIRKDGAYLYPAMPYTAYAGLSDQDVHALYVYFMQGVAPVDEKPQAVTKLSFPFNLRLLMSGWNLLFLHDKPFKNNPKVSDEINRGHYLVDTLAHCSTCHSPRNFFMAESRRRYLTGTSVGGWYAPNITPDETEGIGSWSEEEIVRYLKTGHVNGKAQAAGSMAEAIEYSLRFLSDADLRAMAAYLKTVAPQNLTGAKQSRFSFENKTPAHLVDVEPVTSRTAMAMSDAGSVDGQLLYENACASCHGRNGEGTADHFYPSLTHNSATGGLVADNLVMTILNGIERKSNDGIAGMPSYADELNDSQIAAIANYVISRFGNKAIPPVSIQQVADFRANKSTPALLMRMMPWLLSGAGFVFIVVMIIGFFRLKSLFKKRPSH</t>
  </si>
  <si>
    <t>Q5NLG2</t>
  </si>
  <si>
    <t>MSLNEEETIFNTRLIEEVLEAYPAKAKKRRQKHLTVAKAPDTEADPGALSECSVKSNIKSIPGVMTIRGCAYAGSKGVVWGPVKDMVHISHGPVGCGHYSWSQRRNFYNGTTGVDSFVTMQFTSDYQEKDIVFGGDKKLKKILTEIDELFPLNHGTTIQSECPVGLIGDDIESVAREQKKISGKTIVPVRCEGFRGVSQSLGHHIACDVIRDWVLDQDGNQVPFEPSPYDVNILGDYNIGGDAWSSRILLEEMGLRVIGSWSGDATLAEIERAPKAKMNLIHCYRSLNYISRYMEEKHGIPWMEYNLFGPSQIAASLRKIAENFDDKIKEGAERVIAKYQPLADAVIAKYRPRLEGKKVLLYVGGLRSRHVVNAYTDLGMEIVATGYEFAHNDDYQRTGHYVKEGTLIYDDASTYELEKFIEAIRPDLVGSGIKEKYAVQKAGIPFRQMHSWDYSGPYHGYDGFAIFARDMDLAINSPVWGMFKAPWKTAA</t>
  </si>
  <si>
    <t>Q5NNT4</t>
  </si>
  <si>
    <t>MSRQYFGTDGIRGCTNKDPMTADVAMRVGQAAGAYFKRGLHRHRVLIGKDTRLSGYMVESALMAGFTSVGMDVVLVGPLPTPGVALLTRSMRADLGVMISASHNPFSDNGIKLFGPNGYKLSEEEEKAIEEAIDQPPLLAAPADIGRARRIDDAQGRYIHAVKSSFPESLRLDKLRLVLDCANGAAYQVAPAVLWELGAEVITLGVAPNGLNINDHCGSTDPSALQKKVLETRADLGIALDGDADRVIIVDEKGEIVDGDQIMALIATSAQKRNLLKGNTTVATVMSNLGLERYLSKLGIQLLRTQVGDRHVVEAMRAGGYTVGGEQSGHIILSYHTTTGDGLVAALQVLADLVQSDKKASELLHVFDPFPQLLKNVRYSSGQPLEDESVCEAISEAEESLKGKGRLLIRKSGTEPLIRVMAEAEDPDLVHQIVDHICETVRRAA</t>
  </si>
  <si>
    <t>Q5NLG1</t>
  </si>
  <si>
    <t>MPQSVEKTLDYASLFLEPEYKEMLSAKSKLENMPEADKVKEIADWTKSWEYREKNFAREALTINPAKSCQPLGAVFASAGFEGTLSFVHGSQGCVAYYRSHLARHFKEPASAVSSSMTEDAAVFGGLNNMVDGLANAYSLYNPKMIAVSTTCMAEVIGDDLQSFINTAKEKGSVPADFNVPFAHTPAFVGSHITGYDNMMRGILENFWKDKTRTPNDSINIIPGFDGYAVGNNRELKRMLDLMGVKYTILSDVSDQFDTPSDGEFRMYDGGTALEAVAEAINAKATVSMQSYCTPKTLEYIENIGQETVAFHYPLGVSGTDDFLMKISELTGKAIPAELEKERGRLVDAITDSQAYLHGKSYAIYGDPDFVYSMARFVMETGGEPRHCLATNGSKAWEKKMQALFDSAPFGQDCKAWGGKDLWHMRSLLATEKVDMLIGNSYGKYLEKDTDTPLVRLTFPIFDRHHHHRFPLWGYQGGIRVVVALLDKFFDEMDKKATASDDTAYAFELTR</t>
  </si>
  <si>
    <t>Q5NP50</t>
  </si>
  <si>
    <t>MCKILMLAAVFILSANNDTPDYKETPTSTEAVPPTNDPWANCEFEIKTASFGTKIPFTTVPVAHTKEQINQGVANLYNGTPIMLFLWDQPRRYAFTMRSVLRPMSVAFINDKGEITQIENMKPNTTELHVSDKPVRVALEVGKGLLSSHNITTGSRITIKQCSSTLPFPEKFFQEKK</t>
  </si>
  <si>
    <t>Q5NNS8</t>
  </si>
  <si>
    <t>MSRQPEKALLDALKALLGPKGFTQDPVVMAPYLEDWRGKLKGEAAALLSPASTQEVVAIMKMASEAKVAVVPQGGNSSTVGGATPSKDGAALLLSTKRLNAIRAISPEESCATVEAGVILSALHEAADKYNLRFPLNIASKDMATIGGLISTNAGGSHVLRFGQMRASVLGIEVVFPDGSLLENLRPLRKDNQGYDLRQLLAGAEGSLGVITAASLRLIPKPHSKIVIWVGVESPSAALALLRHLEKESGEAVEVFELMESSLIELVLKHIPDTEIPTEKAYPWYVLIEATAFSEDFDLEALMVNILADATEKKEILEAVIAQNETQAGKLWRLRETIPLAERSEGFAVKHDISVPVSAMPSFIEQESRAIQEKFPGTTVLAFGHLGDGNVHFNVCPPKEVTDQLGWVENEGIAVSHFVYERVMANGGAISAEHGIGQTKLADFMRFGNKTKIQTLKAIKKAIDPQSIMNPGKLLPVEQAE</t>
  </si>
  <si>
    <t>Q5NMX1</t>
  </si>
  <si>
    <t>MGYKKAPKKNISLANPRFTDAELDQLFENVLLDDEPHLEAICPDGDRPALKEHDSEECYRLCWQLLERGVNIPDFRRLVLTIIRRGGTEDAEEKQAFKYARARFKHIRFACANMDERHRYPWSVNLVTSLMGHMQDAFKNRQKGKTILWGALLWAALMPPFYNIVRWQLADFRPASVSSLMTYFADQNRKIKTALKEDKVTGHKFHNIRKIISRRISFNDTLRVIHPANWNHQMSFYLATINGLMGDMHDELVEKQIRGEQDYTQFAFPIPDSILSRLKTLLKLGETGF</t>
  </si>
  <si>
    <t>Q5NR51</t>
  </si>
  <si>
    <t>MSITPEVKAILDLYESDNPGTKANLARILNHGRLGGTGKLIILPVDQGLEHGPARSFYPNPAGYDPQYHYKLAIDGGFSAFAAPLGMLETGAATFAGQIPTILKMNSSNSWSSVNDQAVTSCVGDALRLGCSAVGFTIYPGSDIIFEQIEEFRHIAAEAKRCGLATVIWAYPRGGRLTKRGETALDVSAYAVHIAAQIGGHIIKVKLPTSHIEQPEAIPAYSGKDWAPLANRVSHIMESAFAGRRMVVFSGGEAKTPDELFKEAEAIRDGGGFGSIMGRNVFQRSREEALELVDKIVEIYKKKD</t>
  </si>
  <si>
    <t>Q5NLI6</t>
  </si>
  <si>
    <t>MEYDFQQVDVFTSGKFKGNPVAVVASADHLSTEEMQSFARWMNLSETTFLLKPTSPDADYRLRIFTPRAELPFAGHPTLGSCHAWLQAGGRPKKSIIIQECQAGLVPIRHENDRLAFAAPPLIRSGDLDKDLLEKIAAGLRIPLSSIQASAWVDNGPGWAGIMLKSREEVLALEPDYASMPDLRFGVIGAWDREKDGTDAEFEVRAFAMGLGVNEDPVCGSLNASMAQWLIGSGLAPKNYIVSQGSLLGRDGRIYVDQIGDSIWIGGATTSNIVGKLRL</t>
  </si>
  <si>
    <t>Q5NPH2</t>
  </si>
  <si>
    <t>MTSAFIKSAHGKQLSYHKLEGSGSTIVFLPGYMSDMHGSKAIALGAWAAEKKRSCLRFDYSGCGESEGDFQDGTLTEWLEDCLSVIDQLTEGRLILVGSSMGGWLMLLAALRRPERIAGLVGLAAAPDFTEWGFSEKEKAIIEQQGKLVIPVDDAGNEVFVTRAFWESGQKNLLMTQKIDIQCPVRLIQGQKDTEVPWQNALMLSEKLASDNIRVTMVKDADHRLSRSSDIHLIINTLSELLAEIPA</t>
  </si>
  <si>
    <t>Q5NLW0</t>
  </si>
  <si>
    <t>MTFVMDKGKSSSVRTSNTEERNNATLSKKKIPAKKRSGKGASKSKKLVIDHDKRRCRLSSVGQLLPHIGGAAFRRFGFLHSTLISRWPLVVGEKYARLSVPESIRFPFGQTVGGTLTVVAEGAMVTLMQHITPAIIERANRFFGYAAIGKISFRQGRLSHFAKAEKSVPLPKTELLQTYLSEEDQDLLDQVHDPELRESLIRLGGGIAREMEQKQN</t>
  </si>
  <si>
    <t>Q5NRI9</t>
  </si>
  <si>
    <t>MSNTENKRPVPATAGVIGWPIAHSQSPALHRFWLEACGINGDYSRFPVHPDHLAQAIKALPAWGMRGVNVTVPHKQAVIPLLDEIDPLAEKAGAVNIVRVAEDGRLQGYNSDITGFMEALQPAIKAQGAGLRKAFIVGAGGAARAVALGLTEAGFTCQIVNRNFEKARALARDIGALRGDIEFHSLEDNREPEFTLQDGELGVIVNATTLGMSGQPPLDLSLEKVDPRSLVYDIVYVPLETPLLKAAKARGMQTIDGLSMLIGQAAAAFELFYDRKPPRDQDQALRALLTKKA</t>
  </si>
  <si>
    <t>Q5NL52</t>
  </si>
  <si>
    <t>MSAEFSEFVLFSEEEIRALDARVTLRESRGKQVPYVTCLVRDKEVQLKSEERTRQLWLSRLINKLGYAPSRIAVEYPITFGRDSSKRADIVVFDADRPTVPYIIIEVKQAKYKDGKEQLRSYTHATGAPLAVWSDGILVEFWHRKNPNYFMPIHELPRADQTIEQVVDQPWTIQTLIDLENDRVKEGKFARSLRDLIEDMEDEVLANAGVDVFEEVFKLIFTKLYDEMNSHRLGSALRFRNQNTAAQLKTAIQNLFDDAKRKWPGVFLDDERIRLSPDHLQVCVGSLEEWKLFNSNLDVIDDAFEYLVSKSSKGEKGQYFTPRWVIDMCVKMMNPKEGETVIDTACGSAGFTVHSMFHVWRQIMRAMGREESHLFTMEAKPPRCIDYVRDNVFAIDFDEKSVRVSRCLNLIAGDGETNVLHLNTLDWTKWDETVKQDDWQDTYGDGWRRLRKLRENPRQTDYRSFGFDVLMANPPFAGDIRQSDMLSPYDVAHNEKTQKLEKAVARDLLFIERNLDFLKPGGRMAVVLPQGRFNNSTDQRVRKFIMDRCRVLAVVGLHPNSFKPHTNTKTSVLFVQKWNDDASAGPLCPRVENYDIFFAIQQVESVDSSGRKVYRRNVDGSFLRDTHGHFVVAHDLFNHDGLTEDGVAEAFEEFARKEGLSFFRAAPSTKIA</t>
  </si>
  <si>
    <t>H2VFN9</t>
  </si>
  <si>
    <t>MTISKLETLPQHDRSIRSSALNPRPILRLQAMRAAEMAAMKCGSSVDDLMEKAGKVAASITRSFAGNMPALILCGPGNNGGDGYVVARYLAEWGIPVSVAAYSEPKTDAAKKARSLFSGKVTSLDEAEAAPLLIDALFGVGMSRSLDNALLSKLTALSKAASLRIAIDVPSGVDTDKGSLLSDIPAFDLTIAIGALKPAHRLEPSATICGRVAVGDIDLTISNPDLIEIPKPRLAAPTPADYKYSRGYVAITAGAMAGASLLSAVAAQRAGAGYVALLGGETISGPMALVHRSWSREALADERINALVIGPGLGRDELGVQRLSMALDTSHPLVLDADALFLLSREGLDCLRNIQQPTIITPHEGEFKRLFEGISGDKLTRVTKAAALSGLVVVLKGADTVIATPDGRAAISQPAVSWLANAGTGDVLSGICGAMLARGMDPFDAACTAVWLHGEAARLAGPGMIADDLIHHLRSAFVEVTVAS</t>
  </si>
  <si>
    <t>Q5NPE2</t>
  </si>
  <si>
    <t>MRSMLPALLMTSMASIPAMAAVAHNDPYIWLEEFSSPKAMAWVKSHNNKSTSLLELDSRYKTLYQEALAIGSAKDRIPMPSFLQGEIYNFWKDSDHLRGIWRKTSLEEYRNATPHWQTVLDIDALGKAEGKSWVLHGIDCFQPDQRLCLISLSDGGEDAAEIREFDLTTKQFVKDGFHLPRGKHRVTWEDKDHLLIATDWTKDDLTESGYPFIVKRLARGQSLDQAQEIYRGNKNDGGYGVTPTTLRDGQNNALTVIERPLDTFHHQSFVLTKTGIKQLPIPDKASLVELVAGRVILSLDESWQNGSTLFSAGSIVSIDLDALLQSPDQLKARLVWQPTAKEAFNGLTSTKNRLLLSILDNVQGRAIAFTPTANNQWTAETLPLPDKLAIELGSSDSQSDRAFIEVSGFVTPSTLYLADTAQDKIESVKALPPQFDASKDVVEQLEATSTDGTKIPYFVVHRKNIKYDGTTPTLMTAYGGFQVSNTPYYSASIGKLWLEKGGAFVLANIRGGGEFGPAWHEAGLGTKRQIIYDDFASVAKDLIARKITSPRHLGIQGGSNGGLLMGVEMTQHPELWKAVVIQVPLLDMLRISKIAAGASWQGEYGDVNQDPKVRAFWERLSPYHNLKQGVKYPEPFIFTTTKDDRVGPQHARKFAARMEEMKLPFYYYENTEGGHGSGADLKQTARTQALTMTYLYRKLL</t>
  </si>
  <si>
    <t>Q5NMP9</t>
  </si>
  <si>
    <t>MRVLLIEDEPTTAKSIELMLTKKRFNVYTTDLGEEGIDLGKLYDYDIICLDLNLPDMHGYEVLKTLRTAQVKTPIIVLSGIAEMESKVRALGFGADDYLTKPFHQEELIARIQAVVRRSQGHSQSIIKTGRLTVNLDSKTVEIDNKPVHLTGKEYAILELLSLRKGTTITKEMFLNHLYGGMDEPELKIIDVFVCKLRKKLNKAYPDENYIETVWGRGYILREAEHAELEGQQA</t>
  </si>
  <si>
    <t>Q9RNL5</t>
  </si>
  <si>
    <t>MDDKHQQRNLVIVTILSALILFGWSFVTKHWLSTPPAPTQQGKNQPKAELTAEESGDKPLKPVDQVLQETPRLPILTESVEGSVNLKGLRLDDLTLIRHRETLAKNSPAVRLFSPAGTENAWFTSFGWTGENVALPNADSLWKADSDKLTADHPVNFYWNNQQGQIFRITLSVDHDYMFNATESVINRGNSPVIVQPYVLTNHQGVFKTASSWTLHTGPIGVFNGSVNYHVDFADIDKATNNSIRNNTQGGWIGFSDKYWLTALAPHNQKIAIDTDFRSSSNHHYQADFTVAPVVVAAGKTASTSVDVFAGAKEVRVLDRYRDQLHLPHFDKAIDWGWFAIIEKVFFYYLDWLFLHVGNYGLAIILMVFTIRALIFPIANKQYASMASMRRLQPKMQAVRERYKNDEARMRQELVTLYQKEKVNPFAGCLPMFIQFPIFIALYKTLLVTIESRHQPFILWIKDLSAPDPLTPFNLFGLLHFTPPHFLMIGVLPIILGITMWLQFRASPQQLEPAQQQIMSFLPLISVIFMAPLAAGLQVYYIFNNLISLAQMMWLQHRHSTPEERQDRAERKRPSKKKA</t>
  </si>
  <si>
    <t>Q5NL25</t>
  </si>
  <si>
    <t>MVAEKHKKETQPSLIEYARDALIHERKRKKQIYEDLLIPTSLRLNEIERYHIIKIFEHITIAAENEIRLYLVDLLEDDAPLSVIMLLNDPTKHLTLEWLSDSILLRDQTFVAMLIRRMRTSFLQKNCHKRQYHKSPKNSDIIDSLIGQMDADIALSAMVLLIAESRQISHLNNPILSRTDLSAELQYKLLWWVAACLRSCLLEAQLSEEQVDQALSKAVRQALTQYDEGSTLEARALKLARHLHKYRKLSDEFILQSAMDGHTALMVAALAIRSGVNHHYIWDIVLNEDESPLLLLLKAIGMPRQMAASLAFQLTGHSLDNHQIAEKVKAFEALSQSDADKALALWRLDECYRESICEIENRYKTAREKKAYIASPDFFQQDCL</t>
  </si>
  <si>
    <t>Q5NNZ1</t>
  </si>
  <si>
    <t>MSKIITIKNNSLTLDISTSGAEMQRIEDADGQQWLWDGNPEIWSGHAPFLFPIVGTLVQNQYRLGDKSYELPRHGFARRKAFDPIVIEADHACFRLKDDSETRAVYPFLFTLDIDYRLKENSLTIEAKVTNNGDSPMPASFGFHPALRWPLPTGADRKNHIVLFEKAEIGTISGVDSDGLFVSPRENPVHDRTVILNDDLFNDDALIFDKVASRSVWMGAPGYKGAIVRFPLMPSLALWMKPGADYLCIEPWQGHSDPAGFKGDIFEKPGIVPIKPKESRSFGIEILINVDEDDL</t>
  </si>
  <si>
    <t>Q5NN94</t>
  </si>
  <si>
    <t>MILTDNQLDRYARHIVLPEIGGKGQKKLLSAHVAIVGAGGIGSPVIQYLAAAGVGRLTIVDNDEVSLSNLQRQTLFATRDIGAHKVAMAANVVQRLNPDVKVLPYDQKLDAENAKKLIGQADIIVDGSDNFGTRLVVSDVATELKIPLVSAAVIRFEAQLAVFKGYEASKPCYRCFVGDDPGEPEMTCSSQGVLGALTGTIGSLAAIETIRLITRFGSESGDKLLLIDAKDFRFRTVSLSKDPNCRCKHSAE</t>
  </si>
  <si>
    <t>Q5NMN1</t>
  </si>
  <si>
    <t>MPLGQQIAPYLPLLRRYARALTGDQTSGDRLVRATLEAIIAAPEIFPHDVDPRLGLYTVFHRLWQQHTASLSAANHDEEGKAGIAYSRLAPITPKSRQALLLTAMEGFSPKDSAYLMDVSEDQIDAWLQEAISEIDRQIHSKVLIVEDEPIIAFDIESLVRDLGHDVIGIATTRDEAVSMAKSNPPGLILSDIQLADDSSGIDAVQDILKEIDVPVIFITAFPERLLTGERPEPTFLITKPFQVDTIKATIAQALFCNPLSLAA</t>
  </si>
  <si>
    <t>Q5NQN4</t>
  </si>
  <si>
    <t>MQRFSLKAPVLLRSMANSIGFCKKLIALPLLSCAVPALAETPAAVNSGDTAWMLISTALVLLMIIPGLALFYVGMVRAKNALSLLTQMLCMTALVMVLWPLIGYSLAFSGSSPFFGNLTNAFLKKVTPDSINGTIPEYVFVCYQMTFAAITAALALGGFAERIKFRAVMLFTPLWLVLVYLPLAHMVWSSDGYFFKMGVLDFAGGTVVHINAGIAALVGCLMIGKRSGYGKELMAPHSMMMTLIGTGLLWVGWFGFNAGSALGANASAGLAMINSFVATAAAILVWIATEALVGRKPSLLGACSGAIAGLVAITPAAGNAGPMGAIAIGALASFGCFWMVVYVKPKLKFDDALDAFGVHGVGGIIGSVATGLFCSPLLGGPGKADYMIGHQLFLQIFAVVVAVIWSAIGSAIAFYIVDKLVGLRVTKEEEAMGLDISEHDERAYNMNSL</t>
  </si>
  <si>
    <t>Q5NQU3</t>
  </si>
  <si>
    <t>MTHDHDQNSEADHFGLTAEELAQAKRHRLVIIILGILATALLIIFIAWRAKVTAPVRIIAEPVHVSTVAPVQRSVTGMVSAEGHLAPAREVVVNAPNIDGKIVKVLVAVGDKVQAGQPLALVGHSSSDQNNFEQLALAESQQADMTIAESEYKRAEAAGDTTLAEILKKDYDAAARHLRHKSGKKARQKAVTLTPITAPVSGLVLSCTAEKGMAVISNSTELFRIAEKGEIEMQANVAEKDLPSISVGASADVKIAGSDNNFSGRIASISPVVDNVTHSATVHILLDDNPALKAGVSAEAHIHTMPVQALLLPESAIMSDDTGHYVYSLDDGNAIARHQVTLGQKTSDGQWEVLSGLQKQDNIVASSGSMVSPGDRVIVDKK</t>
  </si>
  <si>
    <t>Q5NQT3</t>
  </si>
  <si>
    <t>MTPHPPLTPFPWHDCLLLIALIAFNGLFAMSELAIISSRRPKLEAMAKTRKGASAALALSAHPGRFLSTMQVGITGISTLAGAVSGETLGGPIGERLAAMDVPNAMAWGFTVAIVVTTYFSLIAGELVPKQIALKAPEQIAAFTAIPVLWLSRLTAPAVWLLDKSSALVFHLAGMTREAHNQVTAEEVRLTITEAFQAGVIEENERQIISGVIRLADRPVREIMTPRTEVGWLDMEADIPTLSKNLASMPHSRMPVAIGSVDNIIGVVHSRDIVRVLMRGEKLDIKRLMRPAPIVPDQTTVMAALDSLRLAEVPLGLVHDEYGHFEGVVAPADLLAAMSGHFVSDVEGRNDPSIIEDKEGHYILSGSLSADQMADKLGFELDEDRDYATVAGFALSVLRHLPKIGEYFTSNGWLFEILDITGHKIEKVGVSKADGENREEN</t>
  </si>
  <si>
    <t>Q5NPZ5</t>
  </si>
  <si>
    <t>MSVRTKICGLSTEETVATAVRYGADYIGFVFFEKSPRSVTPEKAAMLIRQIPDHVQKMGVFVDPDNNLLERALASGLTGFQLHGHETAERIASIRETFPKVKIWKALSIANSQDLAQAPHYRGLADRLLYDARTDGVLPGGMGRRFDWRLLKEYKHPLPWALSGGLDANNIAQAVAITGAELVDISSGVETSPGIKDMDKIAQFLQAVRLL</t>
  </si>
  <si>
    <t>Q5NR82</t>
  </si>
  <si>
    <t>MLEFLALLAAQPVVDGRISTQQKVSAATPILSSSASTISGDNRPKPILDSDNPDSSSFGTATPSASKATASTPNSSGSASSHKQHMAEVDSTKGIVSFMADDQGIIANSPSEEDVMCRPNEKGPALVVQAVGLKDRKGLLRIDLYPPNEDDFMADEETLSAQNKIFRRQEMIIPKSGAIKICVRVPKPGVYAVILTHDRDANHRVTVSEDGVGIPINPPHLMHEPRVQESLVTIGSGVTTIPVRFNYRRGLLSFAPLRRKDTIDYQGL</t>
  </si>
  <si>
    <t>Q5NRF2</t>
  </si>
  <si>
    <t>MGENKNELMAGKTENTALQNQAHDWQHSSGARQLITFHIGEQFFGVDIMAIREIRAWSPATNLPNVPNYVRGVVNLRGVVLPVFDLRQRLGWGMTEPTARHVIIVVQIGEQLQGLIVDAVNDIVTARHEDLQPVPDVGESTAARFLEGLVTIDDRMIMVLALDRLRENGLPIPDQAE</t>
  </si>
  <si>
    <t>Q5NPK0</t>
  </si>
  <si>
    <t>MTEKHKEAMQVDPELVNQLATLLDATNLTEIEVQDGDRRIRVVRNATVYAQPQTIPVAPMQQAPMNTASAAPAVAPVAEAANHPGTVYSPMVGTAYLAPEPGASNFVHVGDKVEKGATLLIVEAMKVMNPIVAPKSGVISSIMVENAQPVEFDQPLVVIE</t>
  </si>
  <si>
    <t>Q5NPF7</t>
  </si>
  <si>
    <t>MPDMQDAKTQHQNHEKQESRRLKKIGILAVCLLAGVAGYGIYSRYQNEHAVKKWTESESVPSVSIISPTEAPGTTTLTLPGRVNAWYQAPVYARTSGYLKAWYTDIGTPVKAGQILGLIDAPDLDQQYAAAKASLATAAAQRALAQTTSDRWQKLIAEDAVSQQEADEKKANYAARLAMEHEAAAEVDRLRALIGFKQLLAPFDGIVTGRSTDIGALIIGGASNTNNTQQPLFTVSDIHKMRVYVNVPQAYAAEIKPGITAALHLPEYPDRVFHSTFVETNHAVTPASGTMLVQMAAENADHALKPGSYAQVEFTLPTPSNIVRIPASAVLFRQQGMTVATIDKDNHAHLHIIKITRDLGKQIEIAGGISRSDRVIDAPADDIAENDLVSPDVKQAKADGAAHGK</t>
  </si>
  <si>
    <t>Q5NQ57</t>
  </si>
  <si>
    <t>MAKIDDLKAKSDDQLAVELGEMKREQFNLRFQSATGQLEKPARVREVRRTIAQIKTLQAERQRSATK</t>
  </si>
  <si>
    <t>Q5NN35</t>
  </si>
  <si>
    <t>MKKYLICCLPLLVAAAPAPSSDKLKTGQWEESVQNMTMQMDGKTLPKDKTDTALHCVTDKDNDPRVVFANTPEHCKNSQLDIKNGNFTVKQECTPESHVPFREMTVKGSYTPTSYKMSYNIVSGTAEHPMTMSADVSAHYVGACPVPTEAPAASAPSAATPK</t>
  </si>
  <si>
    <t>Q5NMJ6</t>
  </si>
  <si>
    <t>MTWGKLDIGLTKGKKTFAYALGGCFLSFFLQPMAIAAPASLIGPPRPEVSSSRGLQPVRVMHSRHSESKEGNRLLGRVSSNAPIGSFTPSIGDPRLAAAFAQSSNNGLSSGFQFTPSSVPGHKRAVTVAVRTHILPPTGEKNGTPQSLSISPNTAYNMGASLSWKEFTLNGDVGHINDGPIIGGRDAFDVGVNYTHHNWSTRLQMNAAHNSGERANAIGDNSNYSLDVAGSYMINHRFQISGGLRYTMQRNSHIVPSAPDVQRDGQAVYLGTSFNF</t>
  </si>
  <si>
    <t>Q9RNM6</t>
  </si>
  <si>
    <t>MNGSRQYILAAGGTGGHMIPAHALAVELMRRGHHVALVTDERGTRFPELFKDVQIHQLPAGRLTGGVKGLFQAMRNIWAGRERALTLYENFTPAAVVGFGGYPALPALLAAFKAKIPTVIHEQNAVMGRTNRFLAGRVDAIATAYHQVDRLKKRYRRKTEVTGNPVRDEVLFLRDLPYPPLSDNSIFRILVVGGSQGASILSEVVPEGLGLLPLHLRRRLQVTQQCRPEDLEKTRAQYAKLGIPADISTYMADLPQRLGWSHLVISRAGASTIAELGVAGRPAILIPYPAAMDNHQYANARELVSAGGARLIDQRRFNPFELAKQIQKMALEPSALKNAAARARQVGYPDAVEKLADLVERVGGNLPQQNSIEEDSTFEKNQEGAVA</t>
  </si>
  <si>
    <t>H2VFQ8</t>
  </si>
  <si>
    <t>MSENHSDTPVVIHRHAYRPPDWLVPTIALDFALDPQKTRVKARLQVKRNGDHNRPLKLDGNNQKLLAFSVDGQDAQSQVKQEKEGLVIALGGEAHTIETEVEISPESNSQLMGLYASSGLLCTQCEAEGFRRITYFPDRPDILSRYTVRMEADEKAFPVLLSNGNLTLEGKSENGRHFALWNDPFPKPCYLFALVAGNLAAYRDEFITQSGRKVALAIWVRPDDVNKTHHAMNALKMAMAWDEKVYGREYDLDQFNIVAVDDFNFGAMENKSLNIFNSRYILADPDTATDADYDAIAGVVAHEYFHNWSGNRVTCRDWFQLSLKEGFTVFRDQSFSADLGSPAVKRIEDVRSLRAAQFPEDAGPLAHPIQPDSYIEISNFYTATVYNKGAEIIRMMHQLLGAEKFRKGTDLYFERHDGEAATCENFVAAMEEASGVDLTDFRHWYHQAGTPELKASLKWDGATKTSTLTLSQKTAATPSQPEKQPVVLPVAIALIGKQTGKNLIGEQLLTLTKDSESYRFENLAEEPLLSINRHFSAPVTVENQVSPEDLAFLSANDDDPFARYEAMQQLMLDFMVARVRGEQVDPKTVINAVEKTLTNKDLDNAFIAEAVILPSENMVGEKLDIVDPKRIAEIRDDLRKMLGQTLEKLWRQAYQSCERPSYQYTPEAVGARRLKNVALSYLAAGELADAPSIAWLQFEKADNMTDRRGALDVLVNGFSPEREKALTAFYERYKGNALVIDKWFAVQAFSTRPDVIENVKKLAKHPDFTLKNPNRARALIGSFAHNARAFHDLSGEGYRFVTDMVIALDKINSQTAARMIAPFGRWQRYGSDRAEMMQDALKRILSTPDLSRDVFEQASKSLLPNKA</t>
  </si>
  <si>
    <t>Q9RH11</t>
  </si>
  <si>
    <t>MDNLEYRSGVGIMLLNKDNLVFAACRNDMKEEAWQMPQGGLEAKETPEVGVLRELEEETGIPPRMVAIISHTKEWLTYDFPADLQASFFKNKYRGQRQLWFLARYLGRDEDININTDKPEFRAWKWVEPKQLPDLIVAFKKPLYEKILSEFSASL</t>
  </si>
  <si>
    <t>Q5NQ91</t>
  </si>
  <si>
    <t>MSQSSALPSPPVAQKRAHSFTLHGKTLQDEYAWLKDPHYPTVDDPDILDYLKKENAFFEQAMKPRAALTDQLFSEMKARLQEDEQAVPWQDGDYLYWWSFQSGSQYRAWYRRLMADTEDKKQILIDEAAEAEDYDYFRLGALSISPDGRLAAWTCDNNGAERFTLQIRDLESGKDIETVSSVVNGAVVWSADSRAVLYTEVNDNWRNYRAMRHIIGEDSSQDREIYREQDDGFRVSLSRSQDRQWIFLESGNHQTSEIYLIPTDDIDSPPDLISPRKTGRLYSVDSGQGKLWILTNDDHVNFRLASASFDTASDWQTEIEGSDLLYLTGLHAFSDHLLLSARKEGLDQIILRHPDGQLEYIEFPEASYSVSFDHNPAYDPVYYRLRYESMVTPPTIYDYDPDSKTLRFLKRQEVPSGYDPEAYSSERLMIKARDGVSVPVTVVYRKDFEKDGEGKLLLYGYGAYGISIAPYFSTSRLSLLDRGFAYAIAHIRGGDDLGYQWYLDGKLEKRWNSFHDFSDVAKGLIEHHFTKAGKIAIHGGSAGGELMGVVSNTDPDLWGAVVAEVPFVDVLNTMLDESLPLTPGEWPEWGNPITNEKAFDLILSYSPYDNVKAQSYPPMLITGGLNDPRVTYWEPAKWTARLRATKSDNNELLCKINMGAGHGGKSGRYARLEETAEAYSFVISHLAD</t>
  </si>
  <si>
    <t>Q5NPI0</t>
  </si>
  <si>
    <t>MAFIALDFLSYFIFKSDGKSSMNSIIEQAKSQFESLMEPSTEQDNETRLKSYDEWLASFSKEQAKDLQIYIAMMLASKASCLAAMNRIDDALTAYDALISRFIEAEDINLQIFAGKALFDKAVTLRKAKRNEEVHPVYDELITRFRDSQEAELQICVAKALFNKAGNLDAVEKDEEALSSYNELISLFSGSETPELRNNVAKALFYKAVTLKKLERTEEEIACYDQLISLFSDVDDKEVQNGIAKALFNKAAALYHLNQTDEAIAVYDALIQRFIDTEDDATAKIVANSFFEKTGLLSEQGRVEEEIDGYNRFLARFSDSQDPSIHIMIATALINKAISLAQAGQDTEALASYDDLLGRFGESEDPNLQLYVARALFSKGSHLGDHGNPEAALPVYDDFLTRFSKTENGGLQIGVATTYLKKAIYLISLGRLDEAEASYNHLINDMDAEKNITLRQYIAMAQQGKSELEKQRA</t>
  </si>
  <si>
    <t>Q5NMD5</t>
  </si>
  <si>
    <t>MTDSLIIFPAIDLKEGHVVRLSEGDMDRATIYDDDPAARARQFYEAGARYLHVVDLDGAFAGHAMNAAAVDAIVKAFPGTIELGGGIRDMNAIDGWLSRGISRVVIGTAAFENPDLVKEAAQKYPGQIVVAVDARDGMVTTKGWAEQSEISVTDMAERFADAGVVALLYTDVGRDGLKKGCNSEATLALAAATDIPVIASGGVKDIGDIELLARHTKDGIEGVICGRAIYDGSLDLKAALAIARQGGASA</t>
  </si>
  <si>
    <t>Q5NR09</t>
  </si>
  <si>
    <t>MASKALSFVVGDYVVYPKHGVGRVVELQSQEIAGTRLELYVLRFEKERMTLRVPTNKAEAVGMRKLSSSATLQEAIQTLKGKPRIKRTMWSRRAQEYETKINSGDLVSIAEVVRDLFRADDQPEQSYSERQIFEGAASRLARELGAMENTDEAQALDKIFDVLKAAAAEHRQAVKELAKEEAVD</t>
  </si>
  <si>
    <t>Q5NPM8</t>
  </si>
  <si>
    <t>MANSPAKKKVGVLISGRGSNMEALIEASNRPDCPYEITLVFSNIEDAQGLKTAEEAGIKTAFLDHRGHGGRAAYDQKVLAILQEAKLDIVVLAGYMRIVTPEFVSAWEGRMLNIHPALLPSFTGLDTHKRALESGVRWHGCTVHFVTSKLDAGPIITQAAVPVYEDDTEDSLAKRVLKEEHRIYAEALEDLAADRLILKDNRVFHKKG</t>
  </si>
  <si>
    <t>Q5NM38</t>
  </si>
  <si>
    <t>MFPNK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TAALQRNSKPVEVVELTTKVTEDMTL</t>
  </si>
  <si>
    <t>Q5NPZ8</t>
  </si>
  <si>
    <t>MSWLEKVRNKIPFIVKRETPDNLWHRCPHCQTMIFNKDYEENLSVCPKCGFHGRIGSRARFDSLFDEGDYSVLPPPVVPEDPLKFRDTKRYVDRLKAARLKSGENDALLNAKGRLAGRQTVIGVQDFSFMGGSMGLAVGSAFVAGVKAAIECRSPYIIFTAAGGARMQEGILSLMQMPRSTAAIAELREAGLPYIVVLTDPTTGGVTASYAMLGDVQIAEPGALIGFAGQRVIESTIREKLPEGFQRAEYLLEHGMIDMVVPRAEMRDRLISLVDYLLPANEAA</t>
  </si>
  <si>
    <t>H2VFR7</t>
  </si>
  <si>
    <t>MTSAMKKIQPEAFSEKSSDSQASVSGAKSSSFYIGMRVLPPAEREAMYAIYNFCRQVDDIADDLEGSQEERKQALDAWRHDINALYAGEPCGQAAFLKEPVARFHLRQEDFIAVIDGMAMDLKGPIVFPDEATLDLYCDRVASAVGRLSVYVFGMDPNIGESLAYHLGRALQLTNILRDIDEDAEIGRCYLPREPLEKAGIPLDIEKALADPRLDKVCRDLAWQAEGHYAASDHIIHNRPKGYLIAPRLMAAAYSALLRKMLAQGWKNPRKKVKHNKLALLWTLLRLKVTS</t>
  </si>
  <si>
    <t>Q9X3X2</t>
  </si>
  <si>
    <t>MEKVSFGFSDVSPQEKTHLVGDVFRRVASRYDLMNDAMSGGLHRLWKDDFVRLVQPKASEHILDMAGGTGDIAFRLAKYGTNVTIADINPAMLEVGKKRAIARSIENLTWKEENAEALSFNDNVFDAYTIAFGIRNVTHIQKALDEAWRVLKVGGRFFCMEFSQTKWSGFSNLYKMYSTHIVPKIGQLLANDEDSYRYLIESIERFPNIEKFSDMIKSAGFVQIRARPILGGLVAIHSGWKV</t>
  </si>
  <si>
    <t>Q5NN57</t>
  </si>
  <si>
    <t>MEEIQDLAVMRPDQVNVPEEIQEAIRSLIRWAGDDPDREGLIDTPKRVAKAWKYYCRGYREDPENHLKTVFEEVGGYDDIVLLKDIPFYSHCEHHMAPIMGHAHIAYLPDKKVVGLSKLARVLKGYAHRLQIQERLTAQVADCIWNNLRPRGVAVVISAVHSCMAARGVETPNVQTVTKTLRGIYSEDPEQAKMILNLMGV</t>
  </si>
  <si>
    <t>Q9Z661</t>
  </si>
  <si>
    <t>MIPFSLKNGTLCVEDIPLPEIAAQYGTPCYVYSHSYLTERARRFTKALDGAGKGKSLVAFAVKANPSQAILASFAKEGLGADVVSAGEIRRAVHAGIPPERIVFSGVGKTAEEMRYALEIGIGQFNIESVSEIEMLAEVATSLGKKAAVALRINPDVDPHTHAKIATGKADTKFGIAAEDALSAYEKLASYPSLKIQGIASHIGSQITDLAPFEAAAERIYEIITALEKAGHAIETADLGGGLGVRYKDDQPEPPSVEAYGEMIKRVTKGWNCRLIFEPGRSLIANAGVLLSKVIRIKESKTARFVILDAAMNDLVRPTLYDAYHEIKAVTPSAQTYQADIVGPVCETGDIFARNRSISAVKADDLMAIMSAGAYGATMASAYNSRPLVAEVMVSGNKSALIRKRQSVEDLMRDEQKVEWL</t>
  </si>
  <si>
    <t>Q5NPS5</t>
  </si>
  <si>
    <t>MSELDYYSLLEVERTADDKTIKTSYRRLAMRYHPDRNPGDSDAEERFKAISEAYDCLKDPQKRAAYDRYGKDAFQGGGGFGGFGGGAQDFGGFSDIFESVFGEFMGGRGQARSSVQRGADLRYDLKISLEEAFKGKTVDIEIDVASVCDACHGSGAKAGSGRKTCDTCHGSGRIRVQQGFFVVEQSCPVCQGKGEVISDPCPECHGEGRCEKHKTLSVNIPAGVDDGTRIRLSGEGEAGVHGGPAGDLYIFIHVTPHQVFQRESYNLFAHVPISFTKAALGGSIHVPSLDGEQYEISIPAGIQSGKQLKRRGAGMPVLNGRGRGDLIIQIDVETPTRLTAKQRELLEQFRETETGEECPKSSGFFSKLKTILTGE</t>
  </si>
  <si>
    <t>Q5NQY4</t>
  </si>
  <si>
    <t>MSEDKIGWHGTTILSVRRNGRVVIAGDGQVSMGNTVMKPNARKVRRLGDGSVIGGFAGATADAFTLFERLEAKLERHNGQLLRAAVELAKDWRTDKYLRNLEALMIVADDQVTLVLTGNGDVLEPVGGIAAIGSGGNFALSAARALVDYEEDAEVIARKALAVAADICVFTNDQVTIETLESRV</t>
  </si>
  <si>
    <t>Q5NNZ9</t>
  </si>
  <si>
    <t>MTAYAENITERPSHSEKKSVFSNLKSQPADALLELIALCREDTRENKIDVGVGVFCDDQGHTPVMRAVKAAEIQLIHEQNTKSYLGSAGDIEFFLRLIPVVFGNDFKDHERLSGLQTPGGTGALRLAFDLIHAGNPNADIHYGNPTWVNHLQIIANTGLNSISHPFYNREKRQIDFDAVLDDLKQVKRGDVILLHGCCHNPTGCDFTFDQWKALSEVISQKGLLPVIDLAYQGLGDGLEEDVAGLRWLSQQVDEMIVTYSCDKNFGLYRERTGAIFVLSQNAESRKIVQSNLIASTRTHWSMPPDHGAAAVRIILENEALYDSWQTELNAMQQRISGNRQSLAKADSYFAPLLQQKGMFSILPLSPEQIKKLRIENAIYMAPSGRINVAGLTPTTIDPFVKAIQKVI</t>
  </si>
  <si>
    <t>D3G2F6</t>
  </si>
  <si>
    <t>MPTVVVASPKGGAGKSTTAVLLGTGLAHAGAEVVMVDCDPNRSLTIWSKRGTMPQRMRVLSDVTESEIVKTIKNHDNDGKIIIVDLEGIASRLVSRAISQADLVLIPMRATTLDATIGARALQLIEEEEEALDRSIPYALVFTMTKAVKSKQHSGIEKSFREQGVDLIEPPLMERAAFSALFEFGGDLYSMPEQGNMEKAIENASLFVQAVYQRLTGDAQ</t>
  </si>
  <si>
    <t>Q9RH04</t>
  </si>
  <si>
    <t>MTKPLVFAIPKGRILKEALPMLEAAGIIPEPAFLDKESRLLRFKTNRPDIEIIRVRAFDVATFVAHGAAQMGIVGSDVIEEFSYPELYAPVDLDIGHCRLSIAEPKRLAKDDDPREWSHVRVATKYPHLTHRHFEARGVQAECIKLNGAMEIAPALGLAGRIVDLVSSGRTLEENGLVEVEKIMPISARLIVNRAAFKMRAGDIAPLVENFRRLVGVADNVA</t>
  </si>
  <si>
    <t>D2YW16</t>
  </si>
  <si>
    <t>MAQTQKRPHKNARSAARLAAVQALYQREMEKTPLNILLDEFHQYRLGATIEDATYTKAEPSFFDDIVRGVGTRCEEIDRVISENLSERWSLDRLDRPMRQILRAGTYELLARPDVPTATVISEYIDVANAFYDRQEKNFVNGLLDTVAKKLRSSNNA</t>
  </si>
  <si>
    <t>Q5NP72</t>
  </si>
  <si>
    <t>MSESIDAFEAGNITVKSLMDKARTAARQSYSPYSAFAVGAALLLKDGSVITGTNFENASYGLTLCAETVAVATANTAGHLAHIRAIAICGGKFDEDRFIGHDIIYPCGRCRQVLNEAAEIGHYDIMVYCGSAEGSEIEPHRLSTLLPHSFGPKNLTSPKND</t>
  </si>
  <si>
    <t>Q5NLN7</t>
  </si>
  <si>
    <t>MTAPKSLLRPALVSFSALALLGGCTITPGTDTLAQTDPLEKFNRKVWNINSKADKLVMQPVAKYYNKKVPEPVRKAIIRIFANLEEPFNAINNLLQGKPYLAGKNIARLAINTTVGIGGIRDTATKIGVVSTVEDFGQTMARWGMNGGPYFVLPFMGPTTMRDAVGTGIAQWADPFSYCVRECHFVPNAATYAIAVVSVVKMRAQMAESGADSFLESSLDPYAAARSAFLQHRRAQIMDQDAPGNKSSNAAITDADLGSSGLDDTSSTSTSTSTGDPALDNAVADLESKAKGNDTPTPSQTSQTSQTSQTSQTSQTSQTSQTSQTSQTVNVKEKSEQAITAPTEKTISPDPEKKSLPSPENSDLGQKKP</t>
  </si>
  <si>
    <t>Q5NQN6</t>
  </si>
  <si>
    <t>MTIADIADAPRHFLYRPGLLTPDDAKRLTSQTLHGCDDGELYLQYSVSESFSFDDGRLKNASYDNQAGFGLRGLSGEATAFAHASEISADAIRRAGETLQLLDPQKGNHPSSPLHTNRHLYTEANPLTLKPFAEKVALCQKIDAAARARDPHVCQVSVGLSASWNVIEIVRPDGFVAQDIRPLVRLNISVVVEKNGRRESGFYGFGGRYLYDPLFEESAWQKGIDMALASALVNLEAIPAPAGEMPVVLGPGWPGVLLHEAVGHGLEGDFNRKGSSVFSGRIGEKVASEGVTVIDDGSIPNRRGSLSIDDEGTPTSRTVLIENGILKSYMQDRLNARLMGMKPTGNGRRESYVHAPIPRMTNTFMAAGQDDPAEIMSRVKKGIFAKNFGGGQVDITSGKFVFSCTEAYMIENGRIAAPIKGATLIGDGPTVLNKIAAIGNDLALDEGVGICGKGGQSVPAGVGQPTLLVEGLTVGGTATE</t>
  </si>
  <si>
    <t>Q5NPB5</t>
  </si>
  <si>
    <t>MNIASSSVPKKAENILSMIGNTSLVRLKGPSELTGCNIYAKCEFTNPGGSIKDRAALSIIEDAEEQGIIEPGGVIVEGTTGNTGIGLTLVGAAKGYHTIIVMPETQSSEKIATLQALGAELVLVPETSYSNSAHYVHMSRRLAQETDNAIWANQFDNLANRMAHIKTTSQEIWAQTEGHIDGFICAAGTGGTFAGTGLGLKEHNPDIVVALADPYGAALYNYYTSGELRAEGHSIAEGIGQSRITGNLDGAPVDNQFLISDQEGLAQIYQLLQKEGLSVGLSSGINIAGAIKLAKELGPGKTIVTILADSGLRYLSTLYNRHWLIAHDLPVPEWLAK</t>
  </si>
  <si>
    <t>Q5NLN6</t>
  </si>
  <si>
    <t>MKKMLLFFTFLLPTYCLAAPTEDINVKNNSNFEIKLPSNPTTGFGWMVKTIPDNVILTGMSYKQSDNCNGADGCGGEETLFFKALKKGKGNIILKYGRPFEKIPAKSTIKTVFVK</t>
  </si>
  <si>
    <t>Q5NQ09</t>
  </si>
  <si>
    <t>MDNSVLVKNPPLVSVQDVCQSYDNGTSGQITVLDNINMELRRGEIVGLLGRSGSGKSTLLRAIAGLIQPTKGTVTFEGKLISGTSSDVAVVFQNFALFPWLTVLENVEIGLEARGIKPAERRRQALSAIDLIGLDGYESAYPKELSGGMRQRVGLARALVVHPKLLLMDEPFSALDVLTSETLRNDLLDLWSEGRMPIEAILMVTHNIEDAVLMCDHILIFGSNPGHIIGEIHVDLPQPRNRLDPAFREILEEIYSLMTSKTDGTATLPSEPFVGNGIAIVLPKVSVNELAGLIETIAAPPYNGKADLPPLAASLRLEIDDLFPVGETLQLLRFVEMEKGDIRLTPLGQHFVESELDDRKHLFSQQLSVYVPLAAHIRCILDERPSHKASAQRFREELQDYMSEEAANDTIKAVTSMARYAEYFAYDEESDLFTLDNPS</t>
  </si>
  <si>
    <t>Q5NQ11</t>
  </si>
  <si>
    <t>MGNRKQGNGDMITGFPFNAPCNGSWKLTLPCNKDEAQAVADGEIGAFALLDEPPVIMVTEPDPERPEEWRLDVYFDHEPKAEEIKSIRALAPTSALEKEIIEHIEEEDWVVLSQSGLEPVRAGRFLVCTPSNAVAPEEGKKMFVIDAGRAFGTGHHETTTGCLTMLDRMKKAGQNFHNVADIGTGTGLLAFAARHLWHSARVIASDIDPVAVEVAKENAVVNHVPLGMGCRQVEMVVAAGMDNRQLKRRAPYDLLIANILAGPLIELAPSFVPALQEGGSLILAGLVAEQEQAVCRAYKNLGMRLADRVVLGDWPTLRLVKRPRF</t>
  </si>
  <si>
    <t>Q5NMX3</t>
  </si>
  <si>
    <t>MKPLAVTLGDPSGIGPEIVAKAWSRRKSDQIMPFFAIGSAASIQAVSSIPVVAITDPNEAISIFDQALPVWDIPSKETITPGKPNKAGAEVAFAALEKGVALVKQGQASALVTAPVSKAELYQVGFTFPGQTEFVANRCGIAADDAVMMLAGPDLRTVPLTIHIPYRDVLEQLTPKLIISRARVTVEDLKRNFAIPSPRLVVAGLNPHAGENGTIGREEIDSIEPAIRQLQAENIDIKGPFAADTLFSPRARATYDVALCPTHDQALIPIKTINFDNGVNTTLGLPIIRTSPDHGTAFPLAGKNKADEGAMVAALVMAANSAHNRQAYAQNSIDG</t>
  </si>
  <si>
    <t>H2VFP5</t>
  </si>
  <si>
    <t>MSAGYKPLKKRKPWISGILSLLLGCAGLSVVHSDAIAATAHVTAQSKTPLILISIDGFRADYIKRGLTPNLVSLAENGSYAKVMHPSFPSITFPNHYTLVTGLYPDHHGIVGNNMDDAHITPDSHFKMSDHQAATDRRWWDEGEPLWVTAEKQGVVSATMFWPGSEADIEGVRPEMWRQFDSHVPFSERVDQVFSWLAYPKKKRPQFITLYFENVDHAGHLYGPDSQEVNDNLVKIDQTIGQLVQGLKQRGIKANLVIVSDHGMAATSSDRVVALNKILDPSLYHVVTGGAYAGIEPSSGHSLKDLEPLFASHDHMQCWPKQQIPARFHYGQNPRVPAVVCAAEVGWSIMGDDSMAAHATKGNHGYDNQTPEMGALFIANGPAFQKHKVIESMDNIDVQPLVAQVLKLKAPKGDSSLTASDIKQRFLAQ</t>
  </si>
  <si>
    <t>Q5NMP0</t>
  </si>
  <si>
    <t>MVISFGRRIASFLTAGFISAGLLASAPASANTGYLFWSPHDFSGKPVKDNDPSVVLPLVNATPAEQRANLVWTLRSGLNVAALQCQFAPILETAHVYNQLLATHKRELASAYTALGGYFRRTGGRFGQVKFDQHSTQTYNRFSTMQAQLGFCDTAASIAHEAMIHPKGSLFTLAEKRMQEFKNSLVPVKDILAPTVKLTSEPPLPPFNNECWDKDRLSRKCQAG</t>
  </si>
  <si>
    <t>Q5NRM3</t>
  </si>
  <si>
    <t>MSAFHLETLKSLPKAEQEAALSEANRQLEEMSAEDRLKWAFDNLSGQFVLSSSFGIQAAVMLHLVTRKKADIPVILTDTGYLFPETYRFIDALTEKLDLNLQVFRAALSPAWQEARYGKLWEQGVEGIERYNDINKVEPMNRALKTLEAGTWFAGLRRDQSKSRSHLPILAIQRGVFKFLPIIDWDNRKIHYYLKEHDLPYHPLWDEGYLSVGDTHTTRKWEEGMSEEETRFFGLKRECGLHEG</t>
  </si>
  <si>
    <t>Q5NRB6</t>
  </si>
  <si>
    <t>MLLMIDNYDSFVVNLARYCERLGRKVSLFRHDKITLEEIEVMSPKAIILSPGPCSPEEAGISLDVLRQFSGKIPILGVCLGHQAIGVAFGGVIARASYPLHGRAVEISHVGKRLFKDIPNPFKAARYNSLIIQKTEEMEQHLTVDALSPEGEIMALSHKSHPTYGIQFHPESVLTEYGDALLSRFFDLEEAFYADMAERCISQ</t>
  </si>
  <si>
    <t>Q5NL89</t>
  </si>
  <si>
    <t>MLDFPRWKIWSIILVLVLGVFLAIPSLLPSNLDQKFGLGALPRINFGLDLSGGSHILLEADTADVAHQRIVTMEEMVRSQISRAQPAITIGDMSADNDQLSFMVRDNHQLDSAVEAVRTLTNGIGATGQRDWDVRVVDGNRIVMRPTKAGIQSFVNQAMEGATEVVRKRIDSLGTREPIIIRQGSDRIVVQVPGLQNPSALKALIGKTAKLEFKLVDDSVKSADLAQGKVPIGTQVMIAQSGQPVAVQRRAIVTGVDLVHADQTMDQNSLPAVSISFNADGGRRFAEVTQKNPGKRFAIILDNVILSAPSINEPILGGSAIITGSFTIDSANQMAIALRSGSLPVALKVVEERTVGPGLGADSIRAGTLACSIAIVAIVIFMISVYGRFGIYASSAVILNLFLILAVMAVLGATLTLPGIAGLVLTIGAAVDANVLINERIREEIGRGRTPVHAVDMGYKEASRTIFDANVTHAISALIMICFGSGPVKGFAVVLLIGIITSVFTAVTFTRMLVALYLRRRPAKLTI</t>
  </si>
  <si>
    <t>P20368</t>
  </si>
  <si>
    <t>MKAAVITKDHTIEVKDTKLRPLKYGEALLEMEYCGVCHTDLHVKNGDFGDETGRITGHEGIGIVKQVGEGVTSLKVGDRASVAWFFKGCGHCEYCVSGNETLCRNVENAGYTVDGAMAEECIVVADYSVKVPDGLDPAVASSITCAGVTTYKAVKVSQIQPGQWLAIYGLGGLGNLALQYAKNVFNAKVIAIDVNDEQLAFAKELGADMVINPKNEDAAKIIQEKVGGAHATVVTAVAKSAFNSAVEAIRAGGRVVAVGLPPEKMDLSIPRLVLDGIEVLGSLVGTREDLKEAFQFAAEGKVKPKVTKRKVEEINQIFDEMEHGKFTGRMVVDFTHH</t>
  </si>
  <si>
    <t>Q5NP69</t>
  </si>
  <si>
    <t>MQDHNQVNKEKPVLVTGVSGFVGSAVARSLAQQGYKVRGMVRATSPKTNIRDFPGEIVFGDLDDPPSLREPLSGCGALIHVAADYRLWAADPNEIIRHNRLHTQAIMTAALYLGIERVIYTSSVATLAPGHGKPSDENSPLMPENAIGAYKRSKVEAERLVEKMIAEQGLPAVIVNPSTPIGPRDVKPTPTGRIIIEAATGKMPAYVNTGLNLAHVDDVADGHVKALEKGVIGERYILGGADVPLSVMLAEIARQVGRKPPKVALPRWPLFPLAWGAEAFAKITKKEPFITSDALRMAGYHMYFSSEKAKRDLGYKSRPWQHAISDAIEWFRAEGML</t>
  </si>
  <si>
    <t>Q5NLX7</t>
  </si>
  <si>
    <t>MKGLIYYMAMNDNNKTPQDPQANNWMKTLLIGGGIIAAMTLAVTFFDGNGGRDHNTTSVAYSEFLNRVDNNGVKDVTIGHDELSGHFTDNSAFKTVAPSDPLLVQRLQSKNVTFRALPEDTVSFWQILLSQFLLPFILFVGLGFLFVRQMQKNGGGGAMGFGKSRARLLTEKQGRVTFKDIAGIEEAREELEEIVDFLKDPTRFSRLGGKIPKGALLVGPPGTGKTLLARAIAGEAGVPFFSISGSDFVEMFVGVGASRVRDMFEQAKKNAPCIIFIDEIDAVGRHRGAGLGNGNDEREQTLNQLLVEMDGFEANEGIIILAATNRPDVLDPALLRPGRFDRQVIVPRPDIEGRLKILQVHMKKTPLAPDVDVRTIARGTPGFSGADLANIVNEAALLAARKGKRLVAMSEFEEAKDKVMMGAERRSVIMTEEEKRSTAYHEAGHALVSLHIPGCDPLHKVTVIPRGRALGVTWNLPERDQLSINIKQMKARLALCFGGRIAEQLVYGEDSLNTGASNDIQQATDMARAMVTEYGMSPKLGWLRYRENQDEVFLGHSVSRSQNISEDTAKIIDQEVRVLVEEGESRARQVLTEHIDELHRLANALIEYETLSGEEAKRAIAGEKITTIEVKPQVTIPLSGGASGVPKSPPFNGWGNAAPQGA</t>
  </si>
  <si>
    <t>Q5NPM4</t>
  </si>
  <si>
    <t>MKENNMSLIAQLPLNERFFNRELSWLSFNHRVLEEAGNKVHPLLERLRFLSISGNNLDEFFMVRVAGLKGQQLQSLNAYSNDGMTIGQQLAALTESTRELMASQQECWLSLREEMKTVGIQVLNIDEINGEDAEILENHFREQVFPVLTPQALDPAHPFPFIPNKGFSLVFDLVRQVDKIPVRELLMIPSTLPRFIRLPSGASSPQNPARYVAIETLIRRFVSILFPGFDVISHGAFRLIRDSDIEFQEEAEDLVLSFHSALKMRRKGRVIQLEMEKDMPPDLEKLVCDEISGDAILFQSSAFLAISDLSRMVEEERPDLKFAPFTPRFPERIMEYGGDCFAAIRAKDIIVHHPYETFDVVLAFLQQAAADPDVVAIKQTLYRAGKQSAVIRSLVDAADAGKSVTALVELKARFDEEQNLKWATQLERAGVQVVYGFIDWKTHAKVSMVVRREGNSYRTYCHFGTGNYHPVTARIYTDLSFFTADQRAGRDAAQLFNYVTGYVEPPHLEMLSLSPHGLRDKLQKLIDAEIEHVKAGRPGVIWAKLNSVVDPAIIESLYRASQAGVHIDLIVRGICCLRPQVPGLSDNIRVKSIVGRFLEHSRIVCFGNGHGLPHKDALVFISSADWMQRNFDRRVETLVPIENPTVHAQVLDQIMVANLLDSEQSWRLLPDGRYERIKDPEHLFNLHHYFMTNPSLSGRGTALIENKIPKLQLREEI</t>
  </si>
  <si>
    <t>H2VFL7</t>
  </si>
  <si>
    <t>MPTTPLQVARTGLDAQNTRMRIIANNLANVNTTAFKRDRAAFETLAYQAERQPGAQSTNSYYYATGLTLGSGVQTIATERQETQGSFVNTGNSLDLAVSGVGYFQIQLPDGTIGYTRAGNFQLSQDGQIVTDDGKPLIPNINIPQNAEQITIGEDGTVSVQLQGQTQSNQVGQIQTVRFINPAGLQATGQNLYIETQSSGQPQIGLPQQDGMGYILQGELEQSNVNIVQELVDMIETQRAYEVNSKMVKASDEMLQYINQQIS</t>
  </si>
  <si>
    <t>Q5NLL3</t>
  </si>
  <si>
    <t>MKYVKLPDGTKVPALGQGTWMMGSAHNRATEVAALKEGIALGMTLIDTAEMYGEGAAEICVGEAIKGTPRESLFLVSKAYPQNASRKTLPKVCEASLKRLGTDYLDLYLLHWRGSVPFAETIETMEALQAAGKIRRWGVSNLDTDDMEEWIAAGGQACTTDQILYNLTRRGPEFDLIPWLRKHHMPVMAYSPVEQGRLLKNPALIALAQALNVTPAQLGLAWVMRHPDIMAIPKAGHVAHVKENFASLDIVLDDTILAELDKLFPAPTRKQHLAIL</t>
  </si>
  <si>
    <t>Q5NRF5</t>
  </si>
  <si>
    <t>MARKMVQAQAGDLARLELIFDKPQLLGRLFGEYDQNLVTIENRLGVYIAARGNRLQIEGEATHAARAREVLTSIYNRIIQGQELDTGAVEAFIAMSSDNSMEGIMRTDQGHAPELSIRTRKKTIIPRSATQIRYMEQLKSKDIIFALGPAGTGKTYLAVAQAVQQMIQGSVDRLILSRPAVEAGERLGFLPGDMKEKVDPYLRPLYDALYDMLPAEQVERRLENGEIEIAPLAFMRGRTLSDAFVILDEAQNTTPAQMKMLLTRFGMNSRMVVCGDPLQVDLPNPGKSGLADAVRRLENVDGIGITRFTVQDVVRHPLVGRIVDAYENTPIGRARLAMLEQNPATVDISALENPPEETPDDNG</t>
  </si>
  <si>
    <t>Q5NKZ3</t>
  </si>
  <si>
    <t>MSEAYAIIAEKAGGPEVLVKKPLDLGKMKPEAGQVLLRHQAIGLNFIDIYHRSGLYKQDFPANLGCEAAGVIEVVGDKVKGFKAGDRVAVFTSKPGAYATHRIVDASELVALPDDISAETAAAVLLKGMTSWMLAEKCLAHAAIEGEAPKVMVLAAAGGVGSLLIPWLKYLGVTVFAHTSTEEKAAKVKANGADYVTTLPYSDLPDWVRKQNHGEGVHAVLDSVGADSWKSSIASLRKKGLWVVYGNASGPVPALSPLELSKAGSIYTSRPRLIDYVDNSVDLTTASQKLFALLRKNILKVEINQRFPLTEVAKAHQLLESRKTTGSTVLIP</t>
  </si>
  <si>
    <t>Q5NQN2</t>
  </si>
  <si>
    <t>MSGFVRSEADGVSHGARVLIVLPELEDNNKRSTEARLEEATGLACAIGLDVVSKLAFHLRAPKASTLFGPGQVEQIVTAARDEEVDLVIVDGPLTPIQQRNLETSLDVKVIDRTGLILEIFGARAATAEGRLQVELAHLDYQAGRLVRTWTHLERQRGGFGFLGGPGETQIEADRRMIRDRMAKLRRDLAQVTRTRGLHRARRKKAPWPVVALVGYTNAGKSTLFNRMTGADVMAKDLLFATLDPTMRQITLPGIDKAILSDTVGFVSDLPTQLVAAFRATLEEVTAADLILHVRDIAQEDSESEREDVERVLAEIGIAPVEDGGEFAIPVIEAWNKSDLLSEEAHESLAAEAARRDDVALISAWTGEGIEDLRELVSQRLSEAHRLRHIDIPVTEGQAMAWLYAHGEVVSDVMNDETGKMEFDVRMSDENWGRFIERFGFLYQDMSSSEDESEDLHPSL</t>
  </si>
  <si>
    <t>Q5NP36</t>
  </si>
  <si>
    <t>MITTRFAPSPTGFLHVGNIRTALINWLYARHHHGRFVLRIDDTDSERSTEEYTQAIRADLAWLNLNPDVEYSQSKRSELYEIRFESLKAKGRIYPCYETPQELDLKRRIAIGRGLPPIYDRAALNLTIEERSELEEKGIKPHWRFRLDHDHAIKWNDLIRGEQRFDPKLLSDPVIRRADGSWLYLLPSVIDDIDMEITTIVRGEDHVSNTATQIQMFQALEAELPEFAHMALLTGGDAKISKRFGADSVADFKADHIEPIALEALLARIGTSDPVEVLTDLAPLVENFDFSHFSRAPARFDMAELKHLNARILHITPYEQVADRLPEAMDAHSWEVIRPNIDDLSEAAFWWSVVKEDIAKPDLSAEDKAYLVEAMAIAKTLDWSSNPWKEWIDILKKQSGRKGKALFLPLRLALTGQSHGPDMAGLLSLIGHEKAIKRLEQAVK</t>
  </si>
  <si>
    <t>Q5NME7</t>
  </si>
  <si>
    <t>MAVAIVIPARFASTRYPGKPLVPLAGADGDKKPLIIRSWMAASSVRGVDRVVVATDDQRIADVVQKAGGDALMTPTSCRNGTERCAAVLDQLGDDYDLIINFQGDAPLTPAFIVEKLIDIMKDSPEYGIATPAVTTSPTVRFQLFDDQKQGLVGGTTVVRNKKGEALYFSKSVIPHLSKADRADPDLPVFLHIGLYAYRPDTLRQYASRAPSKLELIEGLEQLRFLDEGIAVKVPLIDKPDLELWELNNPVDRDLIEATLMARGIK</t>
  </si>
  <si>
    <t>Q5NLE8</t>
  </si>
  <si>
    <t>MLKLSARNQIKGKIIKIAKGATTSHITLDAAGTTLMASITNEAVEDLKLEEGKLAVAVIKASDIMVGIEA</t>
  </si>
  <si>
    <t>Q5NQ06</t>
  </si>
  <si>
    <t>MRIIAGKWRGRSLKTPNSDTTRPTSDRAREALFSMLESRMGSFESLRVADIFAGTGALGLESLSRGAAFSLFVEQDPEACKILKSNIEKMGAQADTRLMAQPVSSLAPISQPFDLLLFDPPYNSGGAGALLEKLTRLGWASPSAWASIETAKQETTSAGGWVVEAERTYGKSRVTLLRRVAES</t>
  </si>
  <si>
    <t>Q5NPZ9</t>
  </si>
  <si>
    <t>MADHARSDNPDVQFQLDRLARLSPGSDILGLSRISELLERLGHPEHHLPPVFHVAGTNGKGSTCAFLRAALQAAGLSVHAYTSPHLVRFNERIRIADKLVDDETLAGLLKEVLDIGEDVGASFFEVTTAAAFLAFSRNPADACVIEVGLGGKLDATNVITNPIVCGIAQLGVDHQAFLGDNAEDIAAEKAGIAKETVPLVTQTYEPSIAAQIKKIADEKKAVWLPRGSIWEWTVYQNELHYRDKAGRLHLPLPRLNGSHQNENAALAVAMLRHQKVIQIPEAAYKAAMGWAFWPARLEHVSDGRLVSQLPVGAELWIDGCHNPAAAPSTAAFFQEHVEKEKKPFHLIMGMLSNKDAEGVLQFFGSTQARFYAVPVPSHPYHSPEYLVSIAQKNGMSGRIAASPEEALRLIAREASPDYPPIIAIVGSLYLAGSVLKANETPPE</t>
  </si>
  <si>
    <t>H2VFS8</t>
  </si>
  <si>
    <t>MKNKYSCLGFFLGSFAFLLPNTSVLAADFQDLSALDKQIATSLGVPIGAEGGAVTPVDRRLHLAQCPESVVVDKPIAGSVSVHCPSLGWRIRVPLVRTASRVLHSRENPQNSQNSGNSKEDSKGAILVKRGDPVELVAGNNSFTVSVQGIAQQDGALGDHIRVKSDPSKPPVIAVVVESGKVRIPGFE</t>
  </si>
  <si>
    <t>Q5NMQ0</t>
  </si>
  <si>
    <t>MASNQQILLEAQAVLARLRDGQEASRAFAKKSLLGRRLKRLCVTDAAIILAAFIIGFIHPLGISGIILTFAALVLGSILAPLTLPLPRPVKIENLQKQSLKQLPSQAASWLSAQKQALPPPARPLAESILDKLSHLSSVTEKLPEDDPTATQMRKLISEEMPELVKGYVEIPVNLRTQKRAGLDSPDSQLATGLDVINQALGRIEEELAHHDLDKLATQQRFLELKYKTES</t>
  </si>
  <si>
    <t>Q5NLW5</t>
  </si>
  <si>
    <t>MDNPMKTITKFSLFFALPLSLSGIAFLSPSVARPPTMTVYGNEACPAGYICVTRPAGDKYRVPEELRDEERNKPEQQSWASRQQIFAGAGAQGAGSCTSSGSGSEMGCGRVAAQNDVAERRAAKERLKNSAMPQ</t>
  </si>
  <si>
    <t>Q5NPH7</t>
  </si>
  <si>
    <t>MTIEIVAVPAFETNYIWLLHDKVSDKTVVVDPGQAEPVLDFIQKKGWEVTQIWNTHWHNDHTGGNEVIKAETGCDVIGPSHESHPIPAIDIKVDEGDEIGLGSLVAKVMAIPAHTLGHVAYYIPDHHVLFCGDTLFAMGCGRIFEGTAEQMWQALQRFAALPPETKVYCGHEYTQDNGHFALTVDPDNQALQKRVKEVDLLRAQGKITLPTTIALEKATNPFMRAKNPEELAKLRKAKDIF</t>
  </si>
  <si>
    <t>Q5NNI9</t>
  </si>
  <si>
    <t>MSVINVTDASFEADVLKSPVPVVVDFWAEWCGPCRQIAPALGEIASELEGKMTLAKVEVDNNIETASRFGIRNIPTLLLFKNGEVVATRTGGAPKSQLKSWIESSL</t>
  </si>
  <si>
    <t>Q5NMB8</t>
  </si>
  <si>
    <t>MSRSAYEDDIRLAHRLADVAADIIRPFFRAPLTIDLKADHSPVTKADRGAEQAMRAILEQERPEDGIFGEEMGVSRPDARRLWVLDPIDGTRAFIGGRASFGTLIALVEDGRPVLGIINQPIHQERWVGVKDLPTSFNGEVIHTRSCPALDHALLATTSPWLFEKEGEVHFDKIRLKCRDTLLGGDCYNYGLLSLGHCDLVVEQGLKFYDFAALVPIVEGAGGIMRDWQNRPLNKNSVGEVIAAGDHHLIEPALSAMEL</t>
  </si>
  <si>
    <t>Q5NLW9</t>
  </si>
  <si>
    <t>MKIKKLRLPLLMALASTGMLIPALTSSMAAVDSQNKDTYHQLDQFMRVFEQVKSSYVDKVDDQKLIQGAIDGMLSNLDPHSSYMNAHQFANIKTQADGNYGGLGLTVMAQDGILKVISPMKDTPSWRAGLKAGDYITHIDGQFIYGSNIDDSVSKMRGKPGTSVKLTVVRPGRDKEFDVTLTREIIQVQSVKWAVTNHIGVITVSSFSHNVGADVTKAIADIEKQNKGAPLGYILDLRSNPGGLLDQAVALSDIFLDHGEVVSERGREKTDIRRYFSKPGDLANGLPLIVLVDGGSASASEIVSGALQDHHRALIMGTRSFGKGSVQTLLPLGDDTALRLTTARYYTPSGRSVQEGGIEPDIIVPQLSDPDYKTRPKLREADLLRHLVNQANTDNSLLEDDNGKTDPQFTATPESLKKENITDFQLDYALKTIGRISRQPSPITKEIPAGKSATPSGRE</t>
  </si>
  <si>
    <t>Q5NLU6</t>
  </si>
  <si>
    <t>MADLYEKLGVTRNADEAAIKKAYRSLAKKYHPDHNKDNPQAAARFSEVSAAYDILSDKEKRAQYDRGEIDDQGNPRFNGGGFGGFQGGAGGGGRGGGGGFGGFNFGGGGGGDFGDIFEGIFGGGGGRSQRGGFSGRAAPKGSNNLYRLKVPFVDAATLHPQRITLGDGKTIDLKLPAGVENGTQMRLAGKGQPGPGGAGDAIVTIDIQPHAFFQRKGDDITLNLPISLAEAVEGAKVKVPTAEGAVMVSVPAGASSGKVLRLRGKGFHKKSGGRGDELVTLMITIPENDSDLKQFVQKWGGKEAYNPRSALGL</t>
  </si>
  <si>
    <t>Q5NR23</t>
  </si>
  <si>
    <t>MQFLDQAKIYLRSGAGGPGAVSFRHEKYIEYGGPDGGNGGKGGDIVFEAVPGLNTLIDFRYTQHFRAARGASGAGSNKTGAGAKDLVIHVPVGTQVLSEDKEEILHDFTKVGERIIFLKGGDGGRGNASYKSSTNRAPRQHGPGWPAQEAWVWLRLKLLADVGLVGLPNAGKSTFLKATTNAHPKIGNYPFTTLHPQLGVVRRHGQEFVLADIPGLIEGASEGIGIGDRFLGHIERCRILLHLIDASGEDPIAAWHEVQNELALYGAGLAEKPQLLALNKIDSVDEETCAELSQALEEASGQKVLLLSGATGQGLDPILDQLITMTGRAIEKAQESSAQTEKIWSPI</t>
  </si>
  <si>
    <t>Q5NP40</t>
  </si>
  <si>
    <t>MTDSQRKEIEAPVFPRGGSEGVMKAIGADDRRMHVRAYNFWLSVLNGHKIPLVSDFDPAAIADFGQHSFLLDFRENPHNPKISFLGYALRELDKLTYHVNHISDAPEGSLIAHMATAPHFAAVIEQKGPVGFEADFETYLGQSLIYRGIFMPFSSDGEHIDHLYGVVNWKILSEDKSKAKSPLLQTVASELSAVDSHKASGEKADHSAIPMIKSSDSLASLKKAPAKAIVDLGPVGKDFVLLLGRREKDDQIGIVAMVEKDDEGLKALLKKL</t>
  </si>
  <si>
    <t>Q5NPD2</t>
  </si>
  <si>
    <t>MTALFIDGGAGTTGLEIRERLANRPEFSIITLSEEDRKDRKAREEALNQADIVILCLPDDAAKEAVSMVKNPKTRIVDASTAHRTAKDWVYGLPELTKGQKERIQSARFVANPGCYPSGFLSLVRPLTETALISDQQLLTVHAVSGYSGGGRKMIEAYESGTKPSAFKGYGLSLKHKHIPEMQHHAGLTMPPIFSPAVSPCYRGMLVHVPLSAGLFSQKVTLEDIHHILAAHHQDSATIRVKPLSESQDMTQIEIEHCANSDRMELFVFGNESTGQILLVAALDNLGKGAAGAAVQNINLMSGCPETSGLRL</t>
  </si>
  <si>
    <t>Q5NLU3</t>
  </si>
  <si>
    <t>MSFNSFGHLFRFTSWGESHGPALGAVVDGCPPGLELSEKDIQPFLDRRKPGSSRFTTQRREADAVKILSGVFEGRTTGTPISLMIENTDQRSRDYSNVAQQYRPAHGDFAYDAKYGLRDYRGGGRSSARETAARVAAGAVARLVISEVKIQGYLVELGGDKIDRQAFDEAEINNNPFFCPDKAAVARWEKIVDEARKDGNSVGAVVECVAFHVPAGWGAPLYAKLDSELAAACMGINAVKGVEIGDGFDAARSTGRDNADALRPADQGDRVKFLSNHAGGVTAGIATGQPVVVRCALKPTPSIVSPLPSINREGEAVEVVTKGRHDPCVGIRAVPVVEAMMALVLADQKLLHRAQTGR</t>
  </si>
  <si>
    <t>Q5NNR1</t>
  </si>
  <si>
    <t>MARAAPTFPAFVIKRNGNKVLFDNDKIRIAIEKAGAASGEFDHAEAARLAKQAQKVILHRFADHAPEIEQIQDIVEQVLVSSDYFATARAYIVYREQRSKSRKDQETIVKVESSINEYLEQADWRVNANANQGYSLGGLILNVSGKVVANYWLSHIYPPEVGEAHRAGDLHIHDLDMLSGYCAGWSLRTLLTEGLNGVPGKVEARPPKHMSSAIGQIVNFLGTLQNEWAGAQAFSSFDTYMAAFIRKDGLSYKQVRQYIQELIYNLNVPSRWGTQTPFTNLTFDWTCPDDLKDQIPVIGGEDMPFTYGDLQPEMDMINRAYMEVMTEGDAKGRVFTFPIPTYNITPEFPWESENATRLFEMTAKYGLPYFQNFLNSDLKPHMVRSMCCRLQLDLTELLKRGNGLFGSAEQTGSLGVVTINCARLGRMYRGNEKGLFDRLDTMLNIGRTSLEIKRKVIQKHIDNGLFPYTKRYLGTLRNHFSTLGINGVNEMIRNFTEDKEDITSEWGATFAVRFLDHIRAKIVSFQEETGHLYNLEATPAEGATYRFAREDKKRFPDMLQAGSETNPYYTNSSQLPVDFTDDPFEALQRQEILQSKYTGGTVLHLYMGSRMSDAEACKKLVRRALENFRLPYITITPTFSICPKHGYLEGEHKFCPKCDAELIAAKCNNKAA</t>
  </si>
  <si>
    <t>Q5NQ83</t>
  </si>
  <si>
    <t>MTAHKPFSAVILAAGKGTRMRSDTHKILHALAGRPLLGWVLDSLAPLSPDHTVVVTGSGREQVENYLKQVDLPVTSVTQEEQLGTAHAVAQAKSALKDFKGDIVVLYGDVPLVQPKTIKALLERLHHEDKPTVAVLAFRPDDPRQYGRIVTDKTAHIQKMVEYKDASEEERAITLCNSGLLAIRAHDLWPLLSRVQNNNASGEYYLPDIVMLALSEGRQAVTVDAEAWEVSGVNNRAELASLESLWQNRKRQDVMKDGASLIAPETVWFSYDTEIGRDVIIEPQVYFGRNVKVANGVTIHSFSHIEGADIKENVEIGPFARLRPGAEIAEKAKIGNFVEIKKSKIEKGAKVNHLTYIGDATIGAGSNIGGGTITCNYDGFNKSRTEIGEKAFIGSNSALVAPVRIGAGAIIAAGSTITHNVPDDSLAIARSEQENKALWAKKFRQRKKKK</t>
  </si>
  <si>
    <t>Q5NL23</t>
  </si>
  <si>
    <t>MSSPNEAIIGLNNEEYRFPVRQSTAGTLGIDIRQLHSQSGALTYDPGFLSTASCQSKITYVDGEKGILLYRGYPIEQLAEKSSFPEVAYLLLHGELPKADDFSTFSDVITHHTMVNEQLSAFYRGFRRDAHPMAVLCGVVGALSAFYPEAIHIHDPAQRMASCHRLLAKLPTIAAMAYKYSVGQPFVYPDNSLSYVGNFLRMTFSVPAEPYHVDPLIESALNKIFILHADHEQNASTSTVRLAGSSGANPYACIAAGIACLWGPSHGGANEATLAMLKEIGTPENIPHFIDRAKDRNDPFRLMGFGHRLYKNYDPRARVLAKTAAAILDKTGANNPIFDTARALEEIARKDSYFIERKLYPNVDFYSGLILSAIGFPTSMFTALFALARTAGWMAQWNEMITDPEQKIGRPRQIYTGVSTRDYVNIENR</t>
  </si>
  <si>
    <t>Q5NMJ5</t>
  </si>
  <si>
    <t>MSEIFDIAIIGSGIAGAGLAAMLGDKANILLLEAESAPGYHATGRSAAFWSETYGGPAVQPLTSATGPKLKAGGFLSPRGIAHVADKDGLEALKQLQDNFADTSVVLTPLDRKDIEATGGRLKEGWDLGLKEGSCEDIDVGALHAHFLSIAQKSGTHLKTYNRVTGLKRLDGYWQIKTTRDEFKAKRVVNAAGAWASEVAALAGALPIVITPYRRTMIQLQVSPTPPAEMPLIMDALTRFYFKPEDGNRIWLTPHDEHAQAPADVAPEEIDIALAIDRFSKAADWKIEKVERCWAGLRSFSPDRAPVYGADPLAEGFFWCAGQGGFGIQTSVAGSMLAACLLLGEELPDWMAEVDPTRYRPDRFR</t>
  </si>
  <si>
    <t>H2VFQ6</t>
  </si>
  <si>
    <t>MASKFSRSLVIALTAIAILPMAGCAGRGKKKTDTRYVARDVDTLYNAGKQSLDSGQYKAAAAFFDEVERQHPYSIWARRAQLMSAFCNYRARNYSASIASAQRFLSIHTGNKDAPYAMYLVMMDYYEQIQDVNHDQHTTQLALDSMNDIIRRYPDTPYAADARLKMDLVHDHLGGKEMAIGRFYEQSRLWLAATLRFRRVIDEYQTTTYVPEALERLTESYLALGLRAEARNAAAVLGANFPGSKWYSRAYHLIKEHYPQAFTQVHLEAPQNDTPDTANNTEDDDHPKTPSAAPSQDDKLTVPSDDVGSHDDPAGQSPSNATLPPMPPVSAPAENPTENEAVSNNP</t>
  </si>
  <si>
    <t>Q5NLX3</t>
  </si>
  <si>
    <t>MPAPSSPRKNQTSFDPEMLLKLVTDSLDDDQALEIATIPLAGKSSIADYMVIASGRSSRQVTAMAQKLADRIKAATGYVSKIEGLPAADWVLLDAGDIIIHLFRPEVRSFYNLERMWGFGDESDQPVSQSVLS</t>
  </si>
  <si>
    <t>Q5NLU7</t>
  </si>
  <si>
    <t>MLYDLILKGGTIFTPGGLISKDIAVKNGKIAAIGEFEKHQADACLACDGLTILPGAIDTQVHFREPGLEGKEDLESGSRAAVLGGITAVFEMPNTNPPTDTAEALADKLARAKNRMWCDHAFYIGATAHNFDKLAGLESLPGCAGIKVFMGSSTGNLLVDDDETLLSVLQSGRRRVAIHAEDEARLKERQPHRVTNDPSSHPVWRDDETAMRATKRILSLAQKAGRPIHILHVTTPEEMALIALHKDIASCELTPQHLTLAAETAYPELGSYAQMNPPIRSGKHQAGLWDALQQGIADVIGSDHAPHTIEEKQRPYPQSPSGMPGVQTLLPLMLHHVAEGRLSLARLVDLVSYGPQRLFGLLNKGRIAVGYDADFSIVDMKASWVVEEEWLASKCGWSPFSGKQLKAKPVGTVIRGHRVMWEGQLYGEAIGRPLRFQDSLRNELKK</t>
  </si>
  <si>
    <t>Q5NN66</t>
  </si>
  <si>
    <t>MGGMSITHWIVVAVVVMIFFGKGRFSDMMGDVAKGIKSFKKGMSEDDTTPPAAPPAPAPRLENQPLPPENTTQNVAQNVPNDIKNNQ</t>
  </si>
  <si>
    <t>Q5NMQ2</t>
  </si>
  <si>
    <t>MKDTNTPSENTQHCGLVAIVGAPNAGKSTLVNALVGQKIAIISPKAQTTRARLMGIALQDQTQILLVDTPGIFTPKKRFDRAMVAAAWGSAEGANLVALVVDASSGLTRRIEPLVEAVAARKEPKVIILNKVDITPKAELLALAQKLYEAIKPEALFMVSATTGDGVADLKHSLADMMPESPWHFPEDQVSDVTDRMLAAEITREQIFLQLHDELPYAAAVETEKYEERKDGSVAIHQQILIARDSQKAIVVGHHGARLKEIGSKARAELSQILGCKVHLFLHVKVSPRWDEDRDIYNEIGLEWVK</t>
  </si>
  <si>
    <t>Q5NP25</t>
  </si>
  <si>
    <t>MMNSCQAFARALSRYTRSLSQLGCLIIPVVLAGCNSLPSSGPTAHQFLKRTKPGRNPLDITVIDLNQPVNGMKAVLAADKNSEILDDNISLSSAAERYTKENGSDTGRNLKLRDLASEGRVDLIGPGDVLRISIYEAGTRLFIGNSNRYGYTGVDPSASAEHFDIVAVDAMGTIKLPYAGRLRVAGLRVVQIQHLIEEAFATQSQKPQAMVSVLENVANTVYVGGDNATKASRMPLTLYREHLLDAVSYVGGPRASLLADTVVIFSRSGKTVKQRLDHITPESPDNLALLPGDRIELVKRPRTFEVFGAGSRVEQMAFNNPEVSLAEALARGGGPNDNISDPRAVFLMRFVPDETAPNKERPVVYQLNMLDPASYFMAQRFTLRDKDVLYISSAKLTRAIKAANIVNQIFAPLLIARAAAY</t>
  </si>
  <si>
    <t>Q5NN65</t>
  </si>
  <si>
    <t>MAFFFIPLFSGGHLSIFKSGFAPVITLSLASLLLGGCVVHHGQFDEMGSMTVRRSSCPAVAVPDYTGDVTLFNPSDQRTASAIDIEAVITKLRPKCDDTASGPVVTHLTFTVQARRRHVGGARDITLPYFVAVMRAGTRLLSKEMGTVRIHFEPGQMATDTEVTTSSAIDHDSATLPRDIIRQLNKVRQVTDVDASVDPTNDPKVRAAMKEASFEMLVGFQLTEPQLAYNATR</t>
  </si>
  <si>
    <t>Q5NNW2</t>
  </si>
  <si>
    <t>MKKLIVTADDFGAATVVNEAVEKAHIDGVLTAASLMVGAPAAFDAVERARRLPKLGVGLHLVLVEGRPVLPPDEIPDLVDRDGMFRRNMVRAGVDIFFRPGVRRQLVREINAQFSAFAATGLKLDHVNAHKHFHLHPTISNLILAIGRRYGLKAMRAPVEPINILAEIEPVTRHLPDYVAMPWAYGIRKRSVNAGLLVPDQTFGIAWTGHMTPHRMLGLIEHLPEGLSEIYVHPAVSDEYEGHAQGYESIEEWHALTDEAVKKALKERQIELGNFSDFLGK</t>
  </si>
  <si>
    <t>Q5NRL6</t>
  </si>
  <si>
    <t>MRPSGRTPDQLRSLSIETGFTRHAEGSCLISFGDTRVLVTASLEERLPSWLRGKGQGWVTAEYGMLPRSTHSRTNREAARGKQSGRTQEIQRLIGRSLRAGIDLKKLGERQITIDCDVLQADGGTRTASISGGWVALRLAVNKLLASGQLTEDPIISQVAAVSCGISQGVPVLDLDYAEDSTAEADANFVMMGDSRLIEVQASAEGAPYDEEGLLRLLRLARMGCQQIFAEQKKAVA</t>
  </si>
  <si>
    <t>Q5NP16</t>
  </si>
  <si>
    <t>MKLKYLTLLALFVTTPILAEETSKNINIQEKSYHYLCDNKKNVTAHYINSEDQSRKETVSFLRLDIGDQSYGLTEAVSASGERYIGHHGLDLSHGLIWWSKGDSAFLSVFKGDNAQNSRIIYRNCRLLK</t>
  </si>
  <si>
    <t>Q5NLB5</t>
  </si>
  <si>
    <t>MNAPLDNLVQTDWVQEIKRLKKERNAVILAHYYQTPEIQDIADFIGDSLDLSRKAAETDADVIVFCGVRFMAEVAKILSPEKTVLVPDMEAGCSLEDSCPPEDLAAFRKAHPDHIALTYINCSAEVKALSDIIVTSSSAEKILSQIPESQPIIFAPDRNLGAWLNRKTGRDMLLWPGSCIVHENFSETELLKLKQLHPNAPIAAHPECPAAILDHADVVGSTRAILEFALKSDSDTIIVATEPHIIHQMEKAAPHKTFIGAPGMDGNCNCNMCPYMALNTMEKLYLALKNKAPEVTLDEKTRLAAKKPLDKMLEMAASTVGAGDLGAMASAQ</t>
  </si>
  <si>
    <t>H2VFM5</t>
  </si>
  <si>
    <t>MTEITVAALQLALTDDIQTNIDRVSVLVEEAAAQGAKIILPPELFEGHYFCATEDESCFARAKPVEKHPVVLAMQKLAKRLKVTIPTSFFESDPPHYYNSLAMINSDGEVMGVYRKSHIPDGPGYEEKFYFRPGNSGFKVWDCGGIKIGVGICWDQWYPETARAMMLMGAELLFFPTAIGNEPHDPDLDTSRLWRRAMIGHAVSNVVPVIASNRIGQEATLSFYGHSFIADQRGDLVQAFGKDESGVLVAHFDIEQIRQHRAAFGFFRDRRPELYHRISEDR</t>
  </si>
  <si>
    <t>Q8GF64</t>
  </si>
  <si>
    <t>MTKPVAIITGGSRGIGAAIAQKLAHDGFDIAISFARSATQANEICQKIEALGCKALSIQADGSTVEGNKKVISETAKHFGRVDVLVCNAGMFSYKNIDQVSVDDINDMLNLNLRSVMVEVSEAVRHLPSGGRIILIGSTFAGRAPFAGISLYSAAKAGLRGFAKGVARDLGQKAITINVIEPGPINTDMNPADGEAFDLISSFTATKDYGQVDDIARTVSFLASSESGNITGAAIAVDGGLQA</t>
  </si>
  <si>
    <t>Q5NQF5</t>
  </si>
  <si>
    <t>MSKMLEIRNLRAEVDNKQILKGLNLEIGAGEIHAIMGPNGAGKSTLSYVLSGKPGYTVTDGSACFMGKDLLAMEPHERAAAGLFLGFQYPVEIAGVSNLHFLRAAANAQRKTRGEEELSAGEFIKIASKEAKALGINPEMLKRPVNVGFSGGEKKRNEMMQMAVLQPKLAILDETDSGLDIDALRIVSESINRVMRQPDRSVLLITHYQRLLDHVKPDFVHVLVKGQIVRSGGAELALELEREGYGELVA</t>
  </si>
  <si>
    <t>Q5NME2</t>
  </si>
  <si>
    <t>MSATYAPDRILLEKAETLSEALPYIQRYAGKIFVVKYGGHAMGNPDAAQDFAEDIVLLKAIGIHPVVVHGGGPQIGKMLKALGVESQFIDGLRVTDNETAKIAEMVLSGAINKDIVSWIGRAGGRAVGISGKDAKLVEVEKVKKIRKNSTDGQDENIDLGFVGRPVSVDRRLIDTLTQSGMIPVVAPIGVGADGETYNINADTMAGALAAGLEAARLFLLTDVAGVLDADKKLLRTLTPSQIDSLTKADVISGGMIPKLETCIESVKSGVDAAVILDGRVPHSILIELFTEQGAGTLVKLD</t>
  </si>
  <si>
    <t>Q5NQN3</t>
  </si>
  <si>
    <t>MAEKVNNLQDFFLNTLRKTRTPVTMFLVKGVKLQGVITWFDNFSILLRRDGQSQLVYKHAISTIIPAHPLEQLRESRSLMAERKSSLLQDVFLSAIMQQQEPVTMFLINGVMLQGEIAAFDLFCVLLTRNDDAQLVYKHAVSTVQPVKSVDLTMTERRDED</t>
  </si>
  <si>
    <t>Q9FDL5</t>
  </si>
  <si>
    <t>MNVLLIGTGGREHALAWKIAQSPSLDTFYATTGNPGIAKLAKPADITVTDHAAVVRFCQDNAIDLVVIGPEAPLVDGLGNSLRAASIAVFGPDKAAAQLEGSKGFTKDLCARYNIPTARYQRCRSAEEAKAALDNFSTPVVIKADGLAGGKGVIIAESRLEAEQAIQDMTAGAFGKAGLEIVVEEFMQGEEASFFAISDGETVRPFGTARDHKRVGDGDTGPNTGGMGAYSPATRLTADLEKRVMQEIVTPTVQAMKEQGMPFVGILYAGLMLTSEGPKLIEYNARLGDPECQVLMMRLESDILPLLYAAATGKLQAQPEPTFSKDYAVTVVIAAQGYPASPKKGGIITRLNEAEANGAVVFQAGTTLDNQTLKANGGRVLNVTAKAADFNAARDLAYQAVNVIDYPDGFWRGDIGL</t>
  </si>
  <si>
    <t>Q5NNW9</t>
  </si>
  <si>
    <t>MMGALCLIMVAFGLSSNRRKIKMRQVFGAFLTQIILAILILYVPFGQNMMAAIARFVNNFIGYASAGSAFLFGPLATSPLGHNFAMQALPVLIFFSSLISIFYHLGLMQFLVRWIGGAIEKLTQIGRIEAINCATNIFVGQSESPLVVGPYLAELPPERLFTIMVTGMSGIAGTLLAAYAQMGIRLDYLLTANLMAAPAGIMMAKMMMPDLSDAGDFEEKIAPHQKKSANIIMAAAEGAQQGVKLAVAVGAMVMAFVALMAMANGICQMVGSWFGWPDVTFQSLIGTAFRPVMWLMGVPWAESGVAGSLMGEKVILNEFIAYIHFGQITSDLSPHSMAIVTFALCGFANISSIAIQMAVIGGIVPQQRPVIARLGGRALVAAILANLMSATLAGLLVS</t>
  </si>
  <si>
    <t>Q5NRE3</t>
  </si>
  <si>
    <t>MDNIINIIAGVIALYFIAAMLMFFYWLYFHKGSLKKALIHIVVSLGLLCLLVGGQMLRWKSINAQNAAEQAAKMPKAVTIQPDLLAILQANPDPASVEPTKLAAIANLAEQHLGEAGKEYEAPLKKYFVYYNSHIASEKLPDTMAAIKFDAQRRNAERGF</t>
  </si>
  <si>
    <t>Q5NLX5</t>
  </si>
  <si>
    <t>MTGNKIDQATPTEMMAGMAKKARLASQILAQAPTAQKAEALVLTADAIRRHSADILAANAQDVATAENNQSSSAMVDRLRLTEARLENMASALEVIAHLEDPVGQIIDKRTRPNGLELTRIRVPIGVIGIIYESRPNVTIDAAALTLMSGNAAILRGGSEAIHSNKALYQTMREGLAKAGLPEEAIQLVPTTDRALVGAMLTASGLIDLVIPRGGKSLVARVQQDARVPVLAHLDGINHSYVHKEADPEKVEKVVVNAKMRRTGICGATESLLIDRGYPVEKVKSLLQALHNAGCEIRGTAEIQKIDPEAKAVSEEDWGTEYLDAVLSVRFVDDMDDALSHIARYSSGHTDAILTENREVAEKFLASVDSAIVMWNASTQFADGGEFGLGAEIGIATGRIHARGPVALEGLTSYKWQVRGTGQIRPVA</t>
  </si>
  <si>
    <t>Q5NR41</t>
  </si>
  <si>
    <t>MVSSVFELFKIGIGPSSSHTMGPMIAAADFIQALDKKQVSRIVVTLFGSLALTGRGHATDRAILLGLSGERPDQVNVDDIEPIISRIQQEKALHFANGDIIPFDPDKDILWEKKKRLSFHSNAMHFVAYNHKNHILLENTAYSIGGGTIVERAPEEGAKLPPQLQDEDIPYPYHSARDLLEIAIETGLSIADIQRQNELASLSEEDLTQGIERIAQTMEECIERGMSETGVLPGGLRVRRRAPALYARLKAIHSDRAIDPLAALDWINLWALAVNEENASGGRIVTAPTNGAAGIIPAVLRYYRRFIQGDITKGIENFLLTATAIGALFKENASISGAEVGCQGEVGVACSMAAAGFAAALDASPRQIENAAEIGMEHNLGLTCDPIGGLVQVPCIERNAVGSIKAIEAARLAMIGDGNHRVSLDQVIETMLRTGLDMNANYKETSQGGLALC</t>
  </si>
  <si>
    <t>Q5NM63</t>
  </si>
  <si>
    <t>MSEPLPQAIVTPITPAAIFLVVTLKEGKEAEDNIRSFCPDLSALRRTVSLRDRDARLTCVMGIGSEAWNRLFPDAPRPKELHPFKELKGVHHAVSTAGDLLFHIRAHRMDICFEMASLIMERIRSAVQVQDEVHGFKYFDSRALIGFVDGTENPEDEEACEAVLIGEDDPDFKNGSYVIVQKYFHNLDAWNKLPVEMQEKIIGRKKLSNVELDDETKPDYAHNALTVIERDGEELAILRDNMPFGEIGKGEFGTYFIGYARSPSVTEEMLENMFIGRPKGNYDRLLDFSTPVTGCLFFTPSSDFLDEVE</t>
  </si>
  <si>
    <t>Q5NPX1</t>
  </si>
  <si>
    <t>MDRLLYTSLSGMRATMRQQIATASNLSNTETPGFKKELSTQAAFWLRGGNSSRAMASQGIYSADLQKAEVQQTGRDLDLAMGGDSMIAVQAEDGSEAYTRRGDLQVTNSGVLVNGEGHPLVGERGPITIGAADKITIDKDGTVYVILPGQNPVQPEAIDQIKLVSPSTQPRNRIAKGLDGLFRVVDGGTLNRDPAASVQADSLENSNVEPTQALVDMIQASRSYEQSVKMVATARQLDESSTSLMDIPE</t>
  </si>
  <si>
    <t>Q5NNT3</t>
  </si>
  <si>
    <t>MQPKIPEISVDQPARILTIAGSDSGGGAGIQADIRSITMLGGHALTAITSLTAQNTQGVSAIDVVSPQMVIAQIDAVVTDIGVSAIKIGMIGSGEVAVAVADYLEKIPNIPVVLDPVMVATSGSALADEKTIQAFDRLMYRADLITPNIPELEVLTKQDCSSDASLIAAAQQLARHYDCPILAKGGHGEGEILTDRLVMPDGEVISWQDSRIPTQNTHGTGCSLSSAIATSLGQGLPLKEAITRARQYIRTALEKAPSLGKGHGPIGHTLGISAFDRWFLENN</t>
  </si>
  <si>
    <t>Q5NP20</t>
  </si>
  <si>
    <t>MTRVIFQVEGMHCEKCVKTIEGHLGQLQGVSAVTASLKNKAVTIDYNPNEVSEDVLRKEIDDLGYDIVA</t>
  </si>
  <si>
    <t>Q5NR28</t>
  </si>
  <si>
    <t>MGISNLIKNLKVSTKTYLIMVLPILLLIVGGFGSLRVQWKFASIAKDLGVAQRARAQSVSDISRATADYRSAETRYVMVPDPQAIQAARQEMTVYRGRIEDNIHALEQSEASQDVFDATRRFLANWQNYVSVNKATLDAIQQGRMNEGRDFFWKELPAFDQVTSALGTLQNVEKQANANKVADMERSYNYVRILTIIVTILAVLISLLIANIVIKAIVQPLGIITNALGELAEGNMDVQVALDPREDEIGTLLDALKIFRDRMRNAEKQKQMELDSLFSGIAEALEGLRNYDLTTRIRGNLSGSFSEIQENFNNSLSVLEQTMSQIIKSAENIQNGASEIRQASDDLSQRTEQQAASLEQTSAAMEEISRTVDQAAVGAKESRQITDKVRGEAEKSGDIVHRAMDAMAKIESSSNEIAQIISVIDGIAFQTNLLALNAGVEAARAGDAGKGFAVVASEVRALAQRSAEAAKDVKEKITASAGEVDSGVVLVNEAGQALERIVSQIREVGQKVTEASTMAEEQAVGLKQVNTAVSEMDGVTQQNAAMVEESTAAARNLANETIAMMEQVSMFKLGNGNTRQFASTPAVTSAPKKPAARPASRSTAKSAPAKAAAKPNPAPKPMADDDWSEF</t>
  </si>
  <si>
    <t>Q5NP73</t>
  </si>
  <si>
    <t>MSIMADRWIREQAQKYGMIEPFVESQRRDGCISYGLSSYGYDARVADEFKIFTNVNSATVDPKNFDSSSFVDRKTDVCIIPPNSFALARTVEYFRIPKDVLVICLGKSTYARCGIIVNVTPLEPGWEGHVTLEFSNTTPLPAKIYAGEGACQFLFLQGNEPCEVSYSDRSGKYMGQRGVTLPRL</t>
  </si>
  <si>
    <t>Q5NNT8</t>
  </si>
  <si>
    <t>MEKQAILAGGCFWCIEAIFKDIIGIISVESGYIGGDVPNPSYEQVCEGKTGHAEAVRLTFDPEKISYSDILDLFFDIHDPTQLNRQGDDIGVQYRSAIFPLDKAQEQVAQDAIVKAQAHSKKPIVTKIEPASIFYPAEAYHQDYFYQKGQENRYCSIVVAPKIAKFRKSHQDRIKKQASA</t>
  </si>
  <si>
    <t>Q5NLA1</t>
  </si>
  <si>
    <t>MPSLFDPIRFGAFTAKNRIWMAPLTRGRATRDHVPTEIMAEYYAQRASAGLIISEATGISQEGLGWPYAPGIWSDAQVEAWLPITQAVHDAGGLIFAQLWHMGRMVPSNVSGMQPVAPSASQAPGLGHTYDGKKPYDVARALRLDEIPRLLDDYEKAARHALKAGFDGVQIHAANGYLIDEFIRDSTNHRHDEYGGAVENRIRLLKDVTERVIATIGKERTAVRLSPNGEIQGTVDSHPEQVFIPAAKMLSDLDIAFLGMREGAVDGTFGKTDQPKLSPEIRKVFKPPLVLNQDYTFETAQAALDSGVADAISFGRPFIGNPDLPRRFFEKAPLTKDVIETWYTQTPKGYTDYPLLGD</t>
  </si>
  <si>
    <t>Q5NQ21</t>
  </si>
  <si>
    <t>MSEANLFRRRLMQMAVGGIVAAPFVQKSVLSAATPLSSNSSFETPDSLLGEMSDGVFINYNENPLGPCAKAREALAKTIPFSGRYGMNFAENISKIISQQENIPVDYLHFFAGSTVPLHAAAMAFSDKDHAIAYPLPTFDIFFKAPDGKNFAPLKPVPVNEKHQIDVAAMLSAAPDAGLYYICNPNNPTGVVTPMRDIEWLLAHKPANSVVLVDEAYIHYSDMPSAMSLVAQGKDVVVLRTFSKIYGLAGMRLGFAAARPDLLEKITYFDTNNPPMPAFAAAEASLLDEKLLPERKAYNKAVRNDIFAWLSKRGYKYTPSEASFFMVHVGRPGQHVTDALKKYKVFISGTRPRYPDWVRVSVGSFAEMNAFKAAFEKVMASA</t>
  </si>
  <si>
    <t>H2VFM2</t>
  </si>
  <si>
    <t>MASQTIMIVEDDASLRALIARVLKENGYIPCPVGSGEEMWEELQSRTVDLILMDVMLPGKNGLDLTRELRSNSQYMAIPVIFLSARDDETDRVVGLELGGDDYIPKPFGKKELVARVRAVLRRSQAVKEADGNPQSHLIHFEGWVLDPDRRELHSPTGAGVELSGAEFDLLLSFLQHAQRVIGRERLLELSRSRLSEASDRSIDVLVSRLRRKLSSQTEAGDMIRTIRGVGYMFTVPVSQD</t>
  </si>
  <si>
    <t>Q5NQC8</t>
  </si>
  <si>
    <t>MPSVAIIGRPNVGKSTLFNRLVGKRLALVDDRPGVTRDRREGDAELIGMPFRVIDTAGFEDEDPASLPGRMRVQTEAAVKECDVALFVIDARQGITPLDEEIARWLRALGKPIIVLANKCEGKGGESGLLEAYSLGFGEPLPFSAEHGEGLVGLFQALRPFVEGDALEEDTSSEDEDEEKSEEEIDLSPLQLAIVGRPNAGKSTLINRLIGVDRMITGPEAGITRDSIAIDWSWQGRPVRLIDTAGLRKKARVVDKMERLSVMDTFRTIDYAEVVVLLLDGTQGLEGQDLRIADRVLEEGRSLIIAINKWDMVENPSAFLQAIREGLNDGLAQVKGVPLITISALTGRGVDPLLKAAFETRKAWSRRVSTGQLNRWLTRAIAHHAPPAPGGKRIKLRYLTQIKTRPPTFVLFGTRVDQLPTSYERYLINSLRSDLDFGSVPIRLHFRSPENPFD</t>
  </si>
  <si>
    <t>H2VFN6</t>
  </si>
  <si>
    <t>MTEYIHVKEGDAAIRTHAIKLYDENAFAGMRKAGRLAADVLDALVPYVKPGVTTEALDTLADDLIRQGGGVSACRYYRGYPKSVCISANHVICHGIPGPKALKSGDIINIDVTVIVDGWHGDTSRMFFVGDVPLKAKKLVDVTYQALMLGIEQAKPGNHIGDIGYAIQTLAAKHRYGVVRDFCGHGLGKVFHDRPEVVHVGIPGEGVELKPGMLFTIEPMINIGKPDVKILDDGWTSVTRDRSLSAQFEHSIGITEKGCEIFTKSAAGLDAPPYQV</t>
  </si>
  <si>
    <t>Q5NLR4</t>
  </si>
  <si>
    <t>MKTRAAVAFAEKQPLEIVELDLEGPKDGEVLVEIMATGICHTDAYTLGGFDSEGIFPVVLGHEGAGIVREVGKGVTSVKAGDHVIPLYTPECRQCKSCLSGKTNLCTAIRETQGRGVMPDGTTRFSYKGQPIYHYMGCSTFSNFTVLPEIAVAKIREDAPFKAACYCGCGVSTGVGAVINTAKVEAGANVVVFGLGGIGLNVIQAARMVGADKIIGVDTNDSKAEWGRRFGMTDFVNPNKIDEDIVPHLLRLTEGGADYTFDCTGNTDVMRQALEACHRGWGVSVVIGVAEAGKEISTRPFQLVTGRVWKGSAFGGVKGRTGVPKIVDWYMKGKIEIDPMITHILSLEEINKAFDLMHEGKSIRSVVLF</t>
  </si>
  <si>
    <t>Q5NPB7</t>
  </si>
  <si>
    <t>MRITMIGSGYVGLVSGACFSDFGHNVICVDHDQEKIALLQKGVMPIYEPGLADMVANNVKAGRLSFSNDLASSVKDADAVFIAVGTPSRRGDGHADLSYVFAAAKEIAASVSDNTVVVDKSTVPVGTGDEVERIIREIAPDKKIWVASNPEFLREGAAIGDFKRPDRIVIGTENPEAREIMQEIYRPLYLNQSPILFTSRRSAELIKYASNAFLATKITFINEMADLCEAVGGDVQDVARGIGADNRIGSKFLHAGPGYGGSCFPKDTLALLKTAENFATPLRVVESVVTANNIRKRAMARKVLQAIGKDMRGQKIGLLGLTFKPNTDDMRDAPSLALIQGLEDAGAIIHAYDPEGMVQARPLLPNVIFEDEPYKVAEKAEALVIVTEWDAFRALDLKRIAGLLKTPLLLDLRNIYTEEEAKKAGLVYHGIGRPHAG</t>
  </si>
  <si>
    <t>Q5NPU7</t>
  </si>
  <si>
    <t>MADDNESRKELSGTQSAAILMMLMSKEEAASILSRLDPDEVQRLGEAMFAVSDISQQQIETVLDNFTTRARARTTLGFDADKQIRSIMELALGEERAENVMARITPVAHTTVLDTLKWMDARTIATLIENEHPQIAALVLACLDPVVAADVLEQLDDALQPDIIYRIATLDTVSVEALEELERLLLGQVSRVGSTNGGGANAIGGAHRGGAAEAAQIVNNMSDGEQRLMKAVSKMDKSLARAIEDEMFVFDDLNDLDDRNLGTLLRAIDNDILVVALKGAQEELKSRMLGCMSKRAAEAIEDEMAERGPMRISEVQDAQKQILNIARKLAESGTIMLGKGDDYV</t>
  </si>
  <si>
    <t>O69015</t>
  </si>
  <si>
    <t>MAVYTSVSDEEVSSFLDLYPDSGRLLSIKGITEGVENSNYLITTDVRSYILTLYEKRVNPEELPFFMALTDHLAAENLPVPKAWKSRDGKQIQTLAGRPACLIEFLQGRWTPTPNAEQTRATGEMLGKMHKSLTHFSENRKNSLDLENWHILAEKCGFEAMNQIEAHMGDEVKKELDYLDKFWPKDLPRSVIHADLFPDNVLFEGDSLKGVIDFYFACTEVRAWDLAITYSAWCFDQEDHFLADHAKALIKGYHQSFALTEEERAAFIVLLRGAALRFLLTRAWDWVNTPPDALVVPKDPRDFFKRLRFYREASLESLGF</t>
  </si>
  <si>
    <t>Q5NQC9</t>
  </si>
  <si>
    <t>MANRLSKTRLLRHVAVSCLCAFSVASCNMAKENKPKTPLIGERTPILMTENGVEIDSGLASVPVTVPDAFLNDTWEQPGGNAEKSMGHLELGKATKRLWQAHIGGGSTRARMASGPVISDGRLYVVDTHAHLYAFDADSGKLLWKKMVGDGHDIIKNIPTGDEEEEPLPAPNRSDKQAYALWERAEKIRIKNKKPRRGSSNSAALFGGGVSVDGDRLFATSGIGDVAAFDAKTGKQLWVKRPGGPVRGAPGVGLGNVYVISRDNQIFALSEDTGELKWSDAATLETTAIFGAAAPSIAHGTVIAGFSSGELSAYRYENGYEVWQDALSRTSISTTVGSLSDINAFPVIDSGHVYAVGQGGRMVAVDLFMGQRLWELNISGFSTPWVVGQWIFVVTMDAKLLAIQRSNGHIRWMSELKAWANPSKKTGPINWNGPVLAGGRLILTNNRGELIEVDPADGQMISRRRLGLPMVVTPVVARNNLYLLGENGQLQAWH</t>
  </si>
  <si>
    <t>Q5NMP8</t>
  </si>
  <si>
    <t>MARQTQRPVTVTKEIDWSDVAHLPKKSTASHAMVAAANPLAVKAGYDVLKAGGSAVDAAVAIQAVLGLVEPQSSGIGGGAFMTYYDAKTHKVTAYNGRETAPADATPDMFLDDNKNPIPFKQAVVSGRATGVPGAVAMLELAQKEHGILPWRQLFTPAIALAEQGFTVSPRLASMINGHSPEAYTEDAIRYFVKANGERYQAGDILKNPDYANSLKAISEKGSAALLTGAIAQAIVDKVHQAPLAGSMTMADLAGYRPKESAALCKGYHLYVVCTPDAPSGGVGLQEALGLLSHTDIDRRNADDPKAWLEFAEASRLAYADRDYFVGDPDFVKVPVTGLLDPHYIAERAKLIGDKANPQAPSHGNPKGAPSYSMDATAEPGGTTHLVIVDSKGNAVSMTTTVENIFGSGRMVGGFFLNNQLTDFSFSPQAYDNTPAANAVAGDKRPRSTMAPTLVFNQKGQFVAALGSPGGSSIQAYNLKAIVALLDWHMPVDQALALPNLVAHGTLFLSDPFPAKVSQGLKDLGVTLTPAEHEESGLQAIIKRGNYYEGGADIRREGTAVGF</t>
  </si>
  <si>
    <t>Q5NM65</t>
  </si>
  <si>
    <t>MVPDATALMLARIQFAFTVGFHIIFPAFSIGLAAYLAVLEGLWLKTGRNVYLHLFKYWIKIFALVFGMGVVSGLVMAYEFGTNWSLFSQKAGAITGPLLGYEVLTAFFLEAGFLGIMLFGLGRVGKGLHFLATCLVSIGTLISMTWILASNSWMQTPAGYSIDPKTGHFLPKSWFEVIFNPSFPYRLVHMGMAAFICVAFVVGATAAFHMLRDRKNGKPVTEPVRVMFSMALWMAAIAAPFQLLAGDMHGLNTLKYQPAKIAAMEGDWESEGPASEILFGIPNMKTERTDYAIKIPYAGSLILTHSLNGKVPGLKDYPRDQRPPSPILFFSFRIMVGLGGLMILLGLWSLFLRFRGQLYNNKALQWATLLMAPSGFIALLCGWVTTEVGRQPYTVYGLLRTSDSVSPVMLPSMIFSMTAFVIVYFFVFGAGMLILFRMLSHQPSSHEKGADPENPLQNSHAKGATQLAQDLSGKRS</t>
  </si>
  <si>
    <t>Q5NNS0</t>
  </si>
  <si>
    <t>METRSNYILVGSITLILLALIATVLVWIGRVSGTETHQYDIFFHQSVDGLAKGSSVSYSGVPSGQVKEIKLLPNNPDFVRVRISLNADTPVLEGTTATISSMGFSGVSQITLAGGVSGAKPIENHGPFGVPVIPTKPGALGQLLNSAPQLLERITTLTERMSDLLNDHNQRSIARILDNMNTLSGNLANQSPKIRQIMDDAHHALVNLSDAGQQISELAQTTNNTVKQDIHPATAHLKETVMAARDSMQNLNDMLLDARPGVHHFSNETMPQFDQLVHDLHDMIGSMSSLTDRLNQTGAEGMLKGQSLPDYKPKD</t>
  </si>
  <si>
    <t>Q5NPJ7</t>
  </si>
  <si>
    <t>MIYEFLQISIKENSEDSFIAAVEKAKPLFLNSPGCEGMTLTRSHEHKGRFCLVIRWESIEAHVEGFRKSDALPQWRALVNEYFSEPPKGEHLIPVFEA</t>
  </si>
  <si>
    <t>Q5NLM2</t>
  </si>
  <si>
    <t>MPLFAQNVMTNEAVSAPQANATGNGQTANAPRPQSRRENLNLTEKQTAFLNHLLDKAGDDGLIGEKKEATAHHLTGESLISASLDYARAIHSGRLSASDFDKNWGMKPDPYDPWPDFKNAVNNNTLGDWAANLPPPYSGYAGLKNGLIYYRAIAEKGGWPVVPTGADLTVGSDNPRVKTLRRRIAIEDKELPDNGSSHFDAALKAAVKRAQQRYGLNPTGVVSGQTLQALNQPVKSRIHQIMANMERWRWLPRNLPENRIQVNVAAAVLTLFEKNQPVMSMKSVTGRPGNETPMLRSTIYSLVINPPWNVPDSIAKKELWPKEKAHPGYLQAAGFKIIGESGQGQRLQQKPGPRNSLGQLKFDFPNSYSVYLHDTPGRGAFSRYGRLESHGCIRLEHPVALGERLLAADPAWTGDRLRSEIDKNETERVRLKQPVAVFLFYWTAFGNGENALSFRSDPYKWDELLAQKIEAIGQSVQGQSNNS</t>
  </si>
  <si>
    <t>Q5NMA5</t>
  </si>
  <si>
    <t>MKANVHVTLKNGVLDPQGKAIHHALERLGFSGVNNVRVGRLIELDLDDNVSDQEIEDMCRKLLANMVIESFRIEKVA</t>
  </si>
  <si>
    <t>Q5NLA8</t>
  </si>
  <si>
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</si>
  <si>
    <t>Q5NPH6</t>
  </si>
  <si>
    <t>MRYIHTMIRVSDPDETIRFFSFLGLEEVGRVNNNEGRFTLIYLAVPNDNVQVELTWNWDEKGYEGGRNFGHLAFEVDNIYDSCQKLIDGGYVINRPPRDGWMAFVRTPDQISIELLQAGDKLEPIEPWKSMPNTGSW</t>
  </si>
  <si>
    <t>Q5NR54</t>
  </si>
  <si>
    <t>MSVPYRHLANAIRALSMDAIQAANSGHPGLPMGMADVATILFGRYLKFNPKDPTWPDRDRFVLSGGHGCMLLYSLLYLTGYDEPSLEDIKNFRQLGSRCAGHPENTLLSGVEATTGPLGQGIGMAAGMALAERHLKAQFGEDIVNHRVWTIAGDGCLMEGINHEVVGIAARLGLGNLNVLWDDNGITIDGDVTISRKEDVMARHRACGWHVVACDGHNTESIIKAMDEAIADPRPSLIACRTTIGYGSPGKQGTAAAHGTPLGEEEILLTREALEWTSPDFTVPHHILKKWKELGTRHLDEYHAWKERLEANKDKDEFLRITKGQLPQDFDLTDHKNNIISSAMPMATRKASEMALSVLIRQLPELVGGSADLTPSNNTKPKGMTTLSSADYGGRYIHYGIREFGMATVMNGLALHGGVIPYGGTFLAFSDYSRPAIRLSALQKTRVVYVMTHDSIGVGEDGPTHQPIEQVMSLRLIPNLRVFRPADSVETAECWELALKNIDGPSLIVLSRQNLPLLRESADENLSARGAYRLRSAVAKRRVILMATGSEVSLAVEVADLLETAGFGADVVSMPSWTLFDQQPESYRNDVLPDQPQSTILRVSIEAGTTIGWERYTGINGLRYGIDVFGASAPANDLYAHFGLTAVGITNKVLAAIAGKSAR</t>
  </si>
  <si>
    <t>Q5NPY2</t>
  </si>
  <si>
    <t>MVSYLDFEKPVAELQTRIAELRKATSDEMDLDREISDLEVKVQKLLRDTYAHLTPWQKTQVARHPERPHFHDYISALCEEFIPLAGDRLFGEDEAIIGGLARIDGQRVMIIGQEKGNDTASRLKHNFGMARPEGYRKAIRLMKLADRFGLPVITLVDTSGAFPGIDAEERGQAEAIARSTETCLSLGVPLISVIVGEGGSGGAIAIAAANRLLMFEHAVYSVISPEGCASILWRDAGKASDAATAMKLTATDLYGLGIVDRIVLEPVGGAHRDPKTAIDALKMALLQELAFLKPMDRDALRSMRRKKFLDIGG</t>
  </si>
  <si>
    <t>Q5NND8</t>
  </si>
  <si>
    <t>MTARNLGNSDRNNRRNRQNMPLASFVILSTLMGSTAIPLQAQTVSELATSQAEQSSNSLPAIDTTNSTNDGASSSEAVSSGQATSDVEKSSVDSTLNSTVETAKAVTRQAKTKASHAAKNVKEAVQDSVSNDKNTVTKTIEQNTPLDSPPVAEKANANTTSDTATEDASNQNNTAPATPENQNQVEATSSSNAGAAASPAENSNASATSEKTTPTQDNITDTPSAATSQQEAAAPTPAPIPKPVDGTIKSLSVVGTERLEPDTVLSYTKLRAGQRYNSEILDSAIQDLYATQLFSDVVIEDNPEHPGSLTLQIHENPIINRIVLEGNKRLKEDKIRPEIKLAPRQIFTRDAVRADVSRIIELYRRQGRFAATVEPKMVRLEQNRVDIVFEITEGPKSKVRQINIIGNKHFSDAQLRKAMATKQARFWRFMSSGASYDPDKLAYDQQKLRQFYLVNGYADFRVVSAIAELTPDRRDFIITYVVEEGDRYKFGDITLDSQIRDVKAENFKSLVKIKKGQWYNAKLVEDTIDTLTEAAGLMGYTPDVNPDFTPDKDNLTMGIEFRIAEAPRQYIERVDISGNTTTRDKVIRREFRLAEGDVFNLLRVKRSRDRVQSLGYFQDRLEITQRPGSTPDRLILDTNLQEKSTGQLSVSAGYSSLERILLDISIQQNNFMGKGQSVRASANWSYYSKSVDLGFTEPYLFDHAIAFGGDIFRNDYNAFNYMNGTDRNTTYRQASTGLQLRAGIPITEYLNLLLRYSISYETVKISKSSYYTNGQCDPLLAGRYLCEALGSWVNSTLGYSIAYNSLNNVMHPTSGARFTFSQDFAGLGGTVHYLKTRIEAAKYWDLTHGFVFSLRGEAGYIWGYDGNVRLIDRFFLGQPQFRGFNFRGVGPRVTRHYYSFDDSGNPSLGGESSDDSLGGSKEYLGHAELEIPMGAGAREMGLRPSIFADIGSVWGVPKPALIDSCGSSGKSQGQCQVTARQVTNSKGQALYTDSSGNYTTSATGSNGTKNTAVTTSVSPIKEYFLGDTWKPRISVGFGVNWNSPFGPFRIDIAKAIVSQPGDDKKLVTFNVGTAF</t>
  </si>
  <si>
    <t>Q5NR44</t>
  </si>
  <si>
    <t>MAKPSAPVLFFNSLSKKIENFTPIDPERVRLYSCGPTVYNFAHLGNLRAYVFTDSLRRMLNWKGYPVNHVINITDVGHLTSDSDTGDDKMEAAAHKAQKTIWDVARFYTEAFWSDLKNLNIFNPTIWSIATDHIEDMIAFARKIEEAGFTYQLDSGLYFDTSRLKEYGLLAGHREAEGVGRIETVAGKKHPADFALWRRSSPDEKRQMEWISPWGPGAPGWHLECSVMSMKYLGEQFDIHTGGIDHREIHHCNEIAQNQAFTGDQQKTGANFWLHNNFLVDRSGKMSKSKGSFLTLSTLIEAGIHPLAYRVLCLSAHYRSELEFSPDNILAALTRLKRLVIAVGQLKKKVQKKVVADGEPDWLRAFDERSFSKGAPLDYQRGLIEAPLKKEALAILERFDQAVSNDLMLPQALPLLEETLGNKKLQPEEQLRLIASMDMILGLNLLHLDRASLNIRPKNASLQENNVLALLEERQLKRKEKDFAASDAIRNRLSEAGIDVLDGDPLGWEWRPEWNA</t>
  </si>
  <si>
    <t>Q5NMH6</t>
  </si>
  <si>
    <t>MTDHISPLISVSQLYDLLKNAPEKLRLFDVTVNLPSPRFDGDYRLSDDAKGWQSKHIPQARYCNILDEKIADHSAPYSFAPTDNQTLIKGLEEIGVDSNASIVLYDRGSGFWAARLWWVLKSIGVEAKVLDGGFSAWVQAGYPIESGNIENFSKGHIIYDIQKNMWSSLAEVKNIVENNSNNLLICALSEDVFKGKSPTRYTRRGHIPKSICIPARSMHDSQGRFLPVSELKKKIDPLFKKNRSIVLYCGGGISAASLALAFAICGRDVSIYDGSLQEWTAQLHLPIVTEDI</t>
  </si>
  <si>
    <t>Q5NMC8</t>
  </si>
  <si>
    <t>MKIKTPQPIRGTQDIFGEDSLRFNHVVNKFDEIRKLYGFKRAEIPVFESTAVFARSLGETTDVVSKEMYSFPDRSGEQLTLRPEFTAGLTRAYLTSGWQQYSPCKIATHGPVFRYERPQKGRYRQFHQIDAEVIGAAEPEADVELLSLADQLLESLGIKQHVTLHLNTLGDSASREAWRAALIEYFQGHFDSLSQESQERLTRNPLRILDSKDPNDKIIAEKAPIIDDYLTEEAASFFKAVTTGLDAAGVAWTRDPRLVRGLDYYRHTAFEFITDQLGAQGTVLAGGRYDGLSEALGGNLTPAIGWAAGIERLAMLIDEPKEDAMNVAVIPLGEEAKNPAISILSKLRHAGISADMSWRGNMKRRMQKANGWGVRYAVILGEEELARNEATVRSMVTGEQQAIALDQIVDRILSELRNK</t>
  </si>
  <si>
    <t>Q5NR04</t>
  </si>
  <si>
    <t>MSKTALITGATAGFGAATARLFVRHGWKVVATGRRRDRLDELVRELGEENLFPAVFDIRDENAMKEALSSLPSEFSEIDLLINNAGLALGTKPAPDIQLDDWRIMIDTNVTALAVITQHLLPKLIERQGMIINLSSVAAHWPYPGGNCYGGTKAFVRQFSYGLRCDLHGTGVRVTSIEPGLCESEFTLVRTKGDQKAYDETYKGAKALQPEDIAETLFWVASQPAHINMNSIELMPVSQTWNPFRIYRG</t>
  </si>
  <si>
    <t>Q5NNN6</t>
  </si>
  <si>
    <t>MTNKDNTVEDLEQFIAPPAAENLNLEARNLDFYYGTHQTLFNVSLPVERNKITALIGPSGCGKSTLLRILNRIYALYPQQYAVGRVLLDGKDILTDHDTLTRLKERGDNVTLDPLGDDISQIRARIGMVFQKPTPFPMSIYDNVAYGVRLHFNKSRQELDHIVERSLHRAALWDEVKDKLKESGLSLSGGQQQRLCVARGLAVEPEVLLLDEPASALDPVSTARLEETLMELKKDLSIVIVTHNLQQAARISDYTGFMYLGNMIEFCSTDRLFARPKTRRARDYLTGRFG</t>
  </si>
  <si>
    <t>Q5NQE8</t>
  </si>
  <si>
    <t>MPSANFRLARRGLLFVISSPSGAGKSTIARRILAEDDEIHLSVSVTTRPKRPGEVDGVDYHFVDVPTFKKMVAENQLLEWAHVFDNRYGTPRAPVEEMLHKGQDVLFDIDWQGAQQLWQQASGDTIRVYILPPSFEELERRLRGRGTDSEEVIQKRMARAASEISHWDGYDYVLINDDMDECVKQVKNILTVERIKRRRQIGLIGFTRKLLAPPED</t>
  </si>
  <si>
    <t>Q5NPW9</t>
  </si>
  <si>
    <t>MSSTSSVSGQSYINQLSSGSSTSSNSTSSSKDPTAALSSTDFLTLLTTQLKYQDPDSPVDNTQMAAQMAQFSSVAGINQLNTTVSSIQSDVSNSRLGNVSNWIGKAGLVSSNIATSIDGTFAGQVKLDSAASDVKISLADSAGKVVYSKDYGSQSAGDVSFSFSGNDSSGNAVSGPLTVKVNATNSSGGSVSNSTSTWTMIDAVNSPASGTTQIVTSLGTYDPSDITSIS</t>
  </si>
  <si>
    <t>Q5NNB4</t>
  </si>
  <si>
    <t>MIVSEVNFDGLIGPTHNYAGLSRGNVASALHAGQPSYPRQAALQGLEKMKHLMDMGLTQGVFLPPLRPVTHLLHHLGYKGDDKTILKQAAKDDRLLFNNLCSASSMWAANAATVISEFDSHDGRVHFITANLATMLHRHLEAQTTYAQLNQIFSNSCFFAMHHPLPCGQHFSDEGAANHMRITSAHGRTGINIFVYGEKNDIYPARQKLRASQAVARLGEVKPDLAWFIPQKKEAIAKGAFHNDVVAVANEYVLLAHAEAFEDQGEWIKRIAEKIDGFIPIIIDNITLEQAVKSYLFNSQIVTLKDRTMALILPQEVKSDPAVWETVNRIISGNNPIKKAVVVDVRESMANGGGPACLRLRVPLSKAALEAVDQRFILTPKRWEKLYQLVENFWPEKITPDDLVLPELWKTAVRAHWALTSWLG</t>
  </si>
  <si>
    <t>Q5NL62</t>
  </si>
  <si>
    <t>MSSSTSDHLSLGAVMFPWPAKMLRDFYFRIADEGDVDTVYLGEVICSKRSPFLKHYLSEITDRLTKGGKKIVFSSMALVGTADEVREMEALVEKTDGLIEANDVSLVRLLQGKPHHLGPFVNIYNEGALDFLTRLGAEKACLNPELPATVIKELAQKSAIPLEVIVFGRLPISISARCFDARAKGRTKDNCRFACLHHRDGLTISTLENEPFLTVNGMQTLTYGCGNLIQAIPELQQAGIHSFRLSPQSGDMVATASLFRQCLAGQIDATEASTLLASYHPEMPGFANGFLYGQPGHKFITDGPVLNPSPLKKTESA</t>
  </si>
  <si>
    <t>Q5NQD8</t>
  </si>
  <si>
    <t>MSLLKASPVYKPFEYPWAFEFWQRQQQLHWLPEEVPLGEDCRDWAQKLSDHERNLLTQIFRFFTQADVEVQDCYFDKYGRIFRPTEIKMMLTAFSNMETVHIAAYSHLLDTIGMPETEYSAFLQYKEMKDKHDYLATFDVGSDQDIARTLAMMGGFTEGLQLFASFAMLMNFPRFNKMKGMGQIVSWSVRDESLHCEGIIRLFHTFCQERQCLTKQVKDDILNICQRTVRIEDAFIDLVFEMGPVEGMTPKEIKKYIRYIADWRLGQLGLSPIYMIEEHPLPWLTPLLNGVEHANFFETRSTEYSKAATKGDWNEVWGAFDQRRDAQSNIEATANEKDESGLFPA</t>
  </si>
  <si>
    <t>Q5NR99</t>
  </si>
  <si>
    <t>MISFNRRRFLSLSAGATFAAATAPRLYAGVPNRPPLRSHQSFTFVFITDTHLQPELNGAEGCHEAFLKARQFPADFAIHGGDHVFDALGVNANRATMLADLYKRTADDLRLPVYNTMGNHDCFGIYKESGAQPTDPFYGKKYFQDNFGQTYYSFDHKGVHFVILDSIGITEDRSYEGRVDAEQFNWLSRDLAAQPVGTPIIVSTHIPIMNAIDYASVPLNKMKHHSLSVINAADILELFDHYNVIGVFQGHTHVVERVEWHGVPYITGGSVCGNWWHGTRYGTPEGFMVVKVEKGKVIPHYESYGFHTIDPRNT</t>
  </si>
  <si>
    <t>Q5NME0</t>
  </si>
  <si>
    <t>MTKPRTINQNPDLRYFGNLLGQVIKEQGGESLFNQIEQIRSAAIRRHRGIVDSTELSSRLADLDLNDMFSFAHAFLLFSMLANLADDRQGDALDPDANMASALKDIKAKGVSQQAIIDMIDKACIVPVLTAHPTEVRRKSMLDHYNRIAGLMRLKDAGQTVTEDGLPIEDALIQQITILWQTRPLMLQKLTVADEIETALSFLRETFLPVLPQIYAEWEKLLGSSIPSFIRPGNWIGGDRDGNPNVNADTIMLSLKRSSETVLTDYLNRLDKLLSNLSVSTDMVSVSDDILRLADKSGDDAAIRADEPYRRALNGIYDRLAATYRQIAGRNPSRPALRSAEAYKRPQELLADLKTLAEGLGKLAEGSFKALIRSVETFGFHLATLDLRQNSQVHERVVNELLRTATVEADYLSLSEEDRVKLLRRELSQPRTLFVPRADYSEETRSELDIIQAAARAHEIFGPESITTYLISNGESISDILEVYLLLKEAGLYQGGAKPKAAIEAAPLFETVADLENAPKVMEEWFKLPEAQAIAKAHGVQEVMVGYSDSNKDGGYLTSVWGLYKACLALVPIFEKAGVPIQFFHGRGGSVGRGGGSNFNAILSQPAGAVKGRIRYTEQGEVVAAKYGTHESAIAHLDEAVAATLITSLEAPTIVEPEFSRYRKALDQISDSAFQAYRQLVYGTKGFRKFFSEFTPLPEIALLKIGSRPPSRKKSDRIEDLRAIPWVFSWSQVRVMLPGWFGFGQALYDFEDTELLQEMASRWPFFRTTIRNMEQVMARSDMTIAKHYLALVEDQTNGEAIYDSIADGWNKGCEGLLKATQQNWLLERFPAVDNSVQMRRPYLEPLNYLQVELLKKWRGGDTNPHILESIQLTINAIATALRNSG</t>
  </si>
  <si>
    <t>Q5NN86</t>
  </si>
  <si>
    <t>MTSAVPSNTKKKLVIASDHAAFELKSTLITWLKELGHEVEDLGPHENHSVDYPDYGYKLAVAIAEKTADFGIALCGSGIGISIAVNRHPAARCALITDNLTARLAREHNNANVIAMGARLIGIETAKDCISAFLATPFGGERHVRRIDKLSNPQFNI</t>
  </si>
  <si>
    <t>Q5NMA7</t>
  </si>
  <si>
    <t>MQEETDGQNMPHPDKKQETIEPSSAPSLSKKGKLKSWIISLIVLALIFLLIAYITHNNKANTQKSASHGHHGKSSKMGPPGDDGDMPVTVSIVKSKTADVPIVVEALGTVTPVSTITVKPQVSGYIKRILYTEGQMVKEGQPLALIDPRLYSAQLVQNEGALRRDIAQLENARIQLARDRQLGSDSIAKQDVDTQAATVHQLEGTVEADRGAVEYSKVNLGYTTIPSPVTGRVGLRPIDQGNYIAAGDSSGVAVVTSLDPIDVVFTMAQDFVPEVEKQVRTGRQLTGTAYDRTKTENLGEGWLLTLDNRIDTTSGTVKGKIRFHNATGKLFPNQFVNIHLNVETLRQVVTVPSTAIREADNGSYVWLVDKQRKVHRHFVTTGNSYGDNIVILKGLDANQLVVTEGGDRLIENSEVQTPAESSKEMNIKPRDNATKTQAKS</t>
  </si>
  <si>
    <t>Q5NMY3</t>
  </si>
  <si>
    <t>MSDTASDSAPLLPKDQAPFWAFGAGNMAGSMISCWLNNGLNPKDMLVIRPSGKPVAEGVKVVTSLPEDGSTPATLLLGVKPQMLPQIAPALAPYITEKTTLISILAGVELETLRHFFPKAKSIVRAMPNLPVALGKGVVALCADKLTDEQRKCIEKLASTLGIFEWVNENQFDTATALAGCGPAFVYRFIDALAQAGQKLGLTADQALPMAIATVEGAASMAKQADITPAELADKVASPGGSTRKGMDVLDKDEALYQLMDATLEASFKQNRYMAEKAKETIAQ</t>
  </si>
  <si>
    <t>Q5NMJ4</t>
  </si>
  <si>
    <t>MGIQKRKDLWKIFLVKQPITEILQSSKIRGEILDITRDLNFYCFSADPFGFEKDNTLYVFSEYYDYRSRKGVIECQSFNKELQLLSQKTVLSEDWHLSYPYVFEADNQIYMLPEASRNHKLTLYHAISFPDHWERLCDIDLGGDIAIDATPVFHDGIWWLFYMSGYAKARKKQELHAAYARELTGKWTVYKNNPVTEGRAYSRPGGSAVINKEGKLVLPVQDCVTTYGRAVRSLLFDHLSPDLIQCSVGKAIDIPASLSPYTEGMHTLSAIGDMTLIDAKKTDLSLKGIGLQIIREFRK</t>
  </si>
  <si>
    <t>Q5NMY7</t>
  </si>
  <si>
    <t>MIPSNPINLIMSGAYISNELIAEFGPLPPAFLPLGVGRLYDKQISCLKQDTKEVIPIYITLPESFEIPCHDLQYLKEKGVTPIFIPDGLELGEAIVLAINSISAYSSSIRILHGDTVLNRLPNGLDVAAAHPEKDDYCWAAINHTNNQINNFELIEAATERNLDRSVACGYFAFSSCSELVRSMVRSRYDFIKGLNLYNKRYPMRMEHVEDWYDFGHLQTYYHSRRMVSTSRSFNSLQITDTDVRKYSTDHFKMEAEAHWFANLPPRLLPYSARLLDKGIEGNRTFYTTEYQYTPNLSELFVFSEIGKVTWKKILNSSISFLENCNKYKGNKTRDHYMNLLMGNKTISRLERYSEETGFNIERPLQFNGSNTPSLLNIAETLQTMISENSEEFSTIMHGDFHFGNILYNSRNSRISVIDPRGYVSDKDLDIYGDIRYDIAKYSHSINGLYDLIIAGRYSLTQDHDYSFFIEFEKSQQRDWLQKIFSELIIANIAANSLEIQAITISLFLSMLPLHADRPDRQAAFIANALRLFSNLESTHK</t>
  </si>
  <si>
    <t>Q5NLJ0</t>
  </si>
  <si>
    <t>MTRPVHACPLVSRKAPPLSGKVHVPGDKSISHRALMLSALAVGESFVEGLLEGEDVLATAEAMRSMGADIRKDEKGCWHIHGVGVGSLLQPQNALDMGNSGTSTRLLMGVVASHPITATFIGDASLSKRPMGRISTPLSLMGARFSAAEGNRLPMTVTGLYPAIPIEYRLPVASAQVKSAILLAGLNTPGITRVIEPVPTRDHSERMLKGYGANLSVEENDGVRIISIHGEAELKPQHIIVPGDPSSAAFLVVAGLIVPGSDLIVENVGLNPTRSGLYTMLKAMGGQIEYLNPREVGGEPVADLSVKYSHLKAIDVPPSIVPSMIDEFPILFIAAAMAEGKSTLQGLAELRVKESDRIAVMAEGLKALGVSLEEKEDGLIIEGSAGEGLGQKGKMVSIAAHLDHRIAMSFAVAGLVSEGGVTIDDRRPIMTSFPVFGQLFKELGAEFEMGLVK</t>
  </si>
  <si>
    <t>Q5NQA8</t>
  </si>
  <si>
    <t>MAKFLIVEARFYSHLNDMLIQGAKQAIEEAGHECEVITVPGALEIPAAITMASDTGLYDAFVALGVVIRGETYHFEIVASESARGVMALTLDGLVIGNGILTVENEQQALVRADPQQKNKGGDAAKAAITMFNLKKKLS</t>
  </si>
  <si>
    <t>Q5NQZ8</t>
  </si>
  <si>
    <t>MARSRNKASPSHPRFWGRHAVEAALNNPERHIRRIWATREALAPYNIDKSIPVTLSDVADLGRFVPNDAPHQGIVIEVDPLPDIWLADLLDLPETDKRPLLVLDQVTDPHNVGAILRSAAAFDALGIITQDRHAPPESGALARAASGALEVVPWVRVTNLARALDEIAEAGYWRIGLTGHSEATLSQTLGSGKTALVLGAEGEGLRQNTEAHCDELAKLPISSKIESLNVSNAAAVALYAAAEKLNSQD</t>
  </si>
  <si>
    <t>Q5NPD0</t>
  </si>
  <si>
    <t>MRLFKSLLAVDKGQPAQEITPVTSDEFETLLAKNNADFALAAQLAHFSGQAGESLLLPANDKQPAQILVGVSEENSIWDLAKLASLLSEGSYRLRSGNVEKLAFGWLLAQHYFDRYRSDHPARASRILLVDSDQSAIDDIVAQAEATALVRDLVDTPACDCGPAELQKAVEEIATIFQAIVTTTHGKELDSNYPMVAAVGRAAAPHRAPRLIELQWGRPEHPRIAIVGKGVCFDSGGLDIKPSSSMLLMKKDMGGAAHALALSYLIMAMKLPVRLHLVIPAVENAVSGDAMRPGDILTSRKGTTVEIGNTDAEGRLVLADALTKASEPNPELIIDFATLTGAARVALGTDLPALFANDDELAHQLAESGNKVQDPLWRLPLWSDYLTLLKSSIADINNAGSGGMAGAITAALFLQEFVGDSLKWAHFDTFAWQATAKAGRPKGGAAYGLRAAWHMLKSRYIQNG</t>
  </si>
  <si>
    <t>Q5NQ90</t>
  </si>
  <si>
    <t>MSSHRQRLGALRTELARENLNGFFVPLTDEHMSEYIGAYACRLEWLTGFGGSAGSAVVLEGQAAIFVDGRYTIQVTEQVDPELWSYKSLPADDPVAWAIAHLKAGDRIGYDPWLASLGWEKQARRRLDAQKIELVALPTNPIDAIWSDRPLSSQAPAFIQPENLAGKTSEQKRNEVAEWLNEKQADTLVLTALDSIAWLFNMRGSDVSCTPVALAFALTHKDGSADLFIDPAKTDDALKEAMGNAVHFHDQTDFPDALKALSGKSVIVDPERTVAAITSLLQDGGARLSYDRDPVVLMKAIKNRAEIEGHRQAQLWDAVALAKFFYWLSQTAPKGQLTELSAAEKLLSFRQESGHLVDLSFETISAAAAHSAIPHYRVTEASNLPLKKDEIYLVDSGGQYPNGTTDVTRTVIIGTPTEEMKQRFTLVLKGHIALATAVFPAGTSGGQLDSFARQYLWRAGVDYAHGTGHGVGAFLSVHEGPQRISPSGGAFSGGNEVLRAGMILSNEPGYYKSGAFGIRIENLLLVKPVEVAGAEKPCLAFETLNFTPIDRNLIDSSLLSESEISWLNQYHQEVCQKLLPFLSMQEAEWLKVATAPLRG</t>
  </si>
  <si>
    <t>Q5NQK4</t>
  </si>
  <si>
    <t>MKETLPVLPLRDIVVFPHMIAPLFVGREKSVAALESVMAAEKTIFLVSQRDPAEEDPNREALYDIGVVANVLQLLKLPDGTVRVLVEGRKRAKISDMDDSSGHLIAEVEPLEDTSVENDEVEALMRSVKDQFEHYAKLNRKLPGDIAHEIKEIDAPSRLADAIAVNLAVKVADKQPLLEELNPFKRLEMTFGLMEGELGVLQVERKIRSRVKRQMEKNQREYYLNEQLKAIQRELSTGESSGNGEEEEDGDELSEFTQKLNNPKLPKEVKAKATSELKKLRTMGAMSAEATVVRSYLETLLNMPWGKKTRVKKDIIAAEKILGEEHFGLDKVKERIVEYIAVQARTNKLKGPILCLVGPPGVGKTSLARSIAKATGRNFVRQSLGGVRDEAEIRGHRRTYIGSLPGKIVTNIKKAESFNPLFLLDEIDKLGQDSRGDPASALLEVLDPEQNNKFQDHYLETDIDLSDVMFVATANSLNLPAPLIDRMEIIRLEGYTEDEKIEIATSHLLPRQIKSHGLKKGEFTVETDAIRDLIRYYTRESGVRALERELAKIARKALRRILEKKAKTITITAKNLSDFSGVRRYKFGISEKEDQVGVVTGLAWTEVGGELLTIESVTVPGRGNIRTTGKLGDVMKESIQAALSFVKSRAPFYGIKPSIFTRKDVHIHLPEGAVPKDGPSAGIGIVTAITSVLTGVPVRRDVAMTGEVTLRGRVLPIGGLKEKLLAALRGGIKTVLIPEENQKDLIELPENIKKGLKIIPVSHVDEVLALALTEKLDPIDWSEADDLAAFPPTALNHHASDGVSPVHH</t>
  </si>
  <si>
    <t>Q5NRM6</t>
  </si>
  <si>
    <t>MQNNSIAKQIAEKGGVEAYLKAQQYKGLLRFLTCGSVDDGKSTLIGRLLHDTRQIYEDQLSSLHNDSKRHGTQGEKLDLALLVDGLQAEREQGITIDVAYRYFSTEKRKFIIADTPGHEQYTRNMATGASTCDLAVLLIDARKGVLAQTRRHSFIATLLGIKHLVVAVNKMDLVEYSEVTFRQIEKDYLEFAGKLVPDLDIRFVPLSALEGDNIVNESAHMPWYKGASLLEILETVEVARAAEQQPMRFPVQYVNRPHLDFRGYAGTVASGIVRVGEGIKVLPSGVESTIARIVTFDGDLTEAVASEAVTLVLEDEIDISRGDLIVDSRETMQAVQSAQCNVVWMAEKPLTVGQSYDIKIAGKKSRARITQIHYQFDINNLTQQPATELPLNGIGLVDLLFDEPLLLDRYQDNPVTGGLIFIDRLSNVTVGAGLVETLIEDQTTTPSEYSAFELELNALIRRHFPHWEARDLLAGR</t>
  </si>
  <si>
    <t>D2N0W9</t>
  </si>
  <si>
    <t>MKRLVVDLDNTLTKYNPDLSYADKEPNLPLVEKLREYKSQGFEILIQTARNMRTYNGSVGKINANTLPVILEWLKKHDVPYDEIYVGKPWCGNDGFYIDDRAIRPSEFLNFSLDEINQLIETHL</t>
  </si>
  <si>
    <t>H2VFR0</t>
  </si>
  <si>
    <t>MEQGEITNPKVAIAVIAPGDMILVEFSISAMGMIQHAKDLNTNVICGRSSVLAGAKNIAVKESLEWGADYILLLSGDITFPNNALHHLLSQQKDIIGATYPKPVAPYNLLGIADDNQDQAELEKGLLKMRYMPGGFLLVKMDVFKKLDPNLPHFYYDVFQDDVMGDDFVFCDRVRELGYDIWCDTNLSAEIGRIGQRVYHMPDIEERRLLMEQELLENEKNKLLPPSA</t>
  </si>
  <si>
    <t>Q5NM26</t>
  </si>
  <si>
    <t>MTLENKGEKESNITSEEIAEALSEAEIDPVAAEKVATGEENDEAAVAEAEARLEEGRMEAEAAGGEDFIYEETGIFQSFRNLIQAAKNFFHHEIAFCREIVMLRVKRIAKAAIALVLAAAFAIIGLIGLLVGVFIALIHAVGALGAGLIFAAVGLPIAIILVLVAYHWLTEAP</t>
  </si>
  <si>
    <t>Q5NNG2</t>
  </si>
  <si>
    <t>MALEILVVDDEMDIRELVAGVLDDEGYATRTAADSDATLQALAERRPSLVLLDVWLKGSKLDGLELLEEIKRRDPTLPVLVISGHGNIDTAVTAIRQGAVDFIEKPFEAERLLLLVERATETERLRQENASLKAKIGHTEELTGNSSAINHVRATLKRVAGTGSRVLITGPAGVGKEVAARLLHMWSPRAAAPFIVVSAAWMEPERVEEELFGVEDSQGVVRPGLLEKAHGGTLFLDEIADMPIPTQAKILRVLTDQSFMRVGGERMVKVDVRVVSATARDLAREIAEGRFREDLYYRLNVVPVHLPALADRREDIPVLIDYFVAHYATERRVATPQVSEEALAALQAYDWPGNVRQLRNVVERTIILAPGDRLSRIDVDMLPSEVLGDQNSLTADGQSTRSIIGTPLREARETFEREYLRVQIRRFSGNISRTASFIGMERSALHRKLKSLGLAEPRNANAATSNNDNNENNEG</t>
  </si>
  <si>
    <t>Q5NP18</t>
  </si>
  <si>
    <t>MTRPNLQTESGRIVGDNQNSITAGKRGPTLLQDVYLIEKLAHFNRERTPERVVHAKGSGAFGELTVTADITRYTKAKIFSEIGKKTPMFARFSTVGGERGSADTVRDPRGFALKFYTEEGNWDLVGNNTPVFFIRDAIKFPDFIHTQKRNPQTNLKDPKMVWDFFSQSPESLHQVLILFSDRGIPLSHRFMHGFSSHTYSMINAAGDIHYVKWHFLSQQGIKNLKAEEAEKLAGSNPDHYQEDLFSSIEKGDFPKWKVAIQIMTPEQARNQRLNPFDVTKVWYHKEFPLMEVGFFELNKNPENYFQDVEQAAFSPANTIPGLYFSPDKMLQGRLFAYADTQRYRLGINATQIPVNRPRCSVHGYYRDGTMRVDGNGGDAVNYEPNSDPSSPFENASYKEPPIAIDGEGGHYDRYEDSGNDNYEQPGKLYRLMKEDEKARLVSNLVASLGAPSVPNAIKEKQIELFRRCDADLGKRLADSLL</t>
  </si>
  <si>
    <t>Q5NNV1</t>
  </si>
  <si>
    <t>MRILITNDDGIAAQGIKILEEIAHKISDDVTVVAPDKERSGMAHSLTLSLPSRLYKHDDRHYSVSGTPSDSVVMGIKEIMKDNPPDLVLSGINHGANLAEDVTYSGTVSAAMEGAIAGIRSIGLSQVYSPDFKNGALSFDTAVSWGEKVIRQLIDSTLPNRTFYNVNFPACENDDVKGIRVVAQGHRDYGRLNVEKGVDPRGKDWYWLALGEAISKDNLNGDLDLSYQNYVTVTPLAPNLTDVASLQPLTDILAK</t>
  </si>
  <si>
    <t>Q5NLC0</t>
  </si>
  <si>
    <t>MKRPGKELLFLALGGSGEIGMNANLYGCDGKWVMVDLGITFGDASYPGVEVILPDIEFIEERAKDLLGIVITHGHEDHIGAIPYLAADLGVPIYATPFTAGLIRSKLQEERIADKVKLHVIENNGRFKLGSFRFNYIPLAHSIPEGNALLIETPYGNVFHTGDWKLDDDPLVGNTTNAKMLRKIGDNGVLALVCDSTNSFNEKTSGSEGDVRKGLDEVIRKAPGRVLVTTFASNAARIQTLGQVAQDVGRHLVIAGRSIEKIIKIAQSTGYLQDFPKTLSYDEAMRMPAEKVMIVATGGQGESRAALSRIAFDSHHLKLSAGDSVIFSSRQIPGNEMAVGRIQNALAAKGIRMVTDRQAMIHVSGHPGRPDLQAMYRWIRPEMLIPVHGELRHMAEQARLGLATGIPRSLVQGNGDLIRLAPKGPVFVSHENTGRLLLDGDVILSANGPTIGERRKMAINGLISVGLAVDKHNHLKGHPTISLHGVPIEADRIEFIEDASRAAIKAVHEGHKSEERMREAVRLAVRRRAHHWTGKKPIVDVVAVHV</t>
  </si>
  <si>
    <t>Q5NNB9</t>
  </si>
  <si>
    <t>MSRLKLSVNLSAMKKYLMRGSVVASLTSILAIPALSSAPDKTIWPENGDIAMHFSAPTAHYDYEKREVMIPMRDGVKLHTVIVVPKNGRNLPILLTRTPYDASSRTSRSDSPSMLATLPEGDEVFVRDGYIRVFQDVRGKYGSEGVYVVTRPPVGDLNPTKVDHTTDAWDTIEWLTKHIPESNGRVGMIGSSYEGFTVVAALLNPHPALKVAAPESPMVDGWMGDDWFHYGAFRQAAFDYFLRQMTAKGTGAPPVHGAYDDYKAFLETGSAGNWAKKEGIDQIPWWQRLSIHPAYDKFWQGQALDQLVAAHPSHVPTMWIQGLWDQEDMWGAIHSFESLKNAGHIDTNYLVMGPWRHSQVNYNGSSLGALHWDGDTALQFRRDTLLPFFNRYLKDKQPAEETPKALIYNTGENHWDKLNDWQTDKEKQLTPLYLQAQSALSFTKPTSGNAPSDQYISDPKKPVPYLPTPITFADTTRWKQWLIEDQRFAASRPDVLTYETPVLDHPVKLRGAPFANLLAATTGSDVDWVVKLIDVYPDEIPSDPKMGGYQLAISMDIFRGRYRNSFEKPSPVPAGKVQQYRFRLPVVDHVFLPGHRIMVQIQSSLFPLYDRNPQRYVENIMFAKPADYAATVETVMHSPDQASSVELPVIP</t>
  </si>
  <si>
    <t>H2VFM9</t>
  </si>
  <si>
    <t>MPYHQPAEWMPHDAVWIGFPSDASLWLEDLEPAQAEVVAFAKAVAAQGEGEKVYLVAAHKEAADQAVKMAGSDIEVICHPFGDIWLRDNAPLFVKEGDKKALALFRFNGWGGKYNLDGDQTIGRDLAKDTALPVLEKNWVLEGGSIDGDGHGLVVTTEECLLNPNRNPELSRGDIARHLRNDLGYDRVLWLRKGLHNDHTDGHVDNLARFVGENHLVVPIATDQDDPNREVYDQAAQIATEFGVKVTRIPSTGRITIDDEVVPASYMNFYIGNKVVVVPVYGAKNDSAIVQAFEALFPSRKVVALPAGHILTGGGSFHCISQQWPA</t>
  </si>
  <si>
    <t>Q5NML9</t>
  </si>
  <si>
    <t>MTETSVSFKTLGLDSSLVQALDGLGYSKPTPIQAQAIPHLLEGKDLCGIAQTGTGKTAAFALPSIHYLATNPQARPQRGCRMLILSPTRELASQIARACNDYTRHLRMSVNAVFGGVPIGRQMRMLDRGTDILVATPGRLLDLIDQRALVLKDVEVFVLDEADQMLDLGFIHALRRIDKLLPKNRQTLFFSATMPKTIQELSSQFLSDPVTVSVAPQSSTAERVEQFGIFVNQSEKQALLTITLKNTPGLDRALVFTRTKHGADRVVRHLEAAGLPAAAIHGNKSQPQRERALNAFRNGRLKILVATDIAARGIDVPGVSHVFNYELPNVAEQYVHRIGRTARAGRDGQAISFIANDERSYLRSIERLTRVKLQILPLPENFVMEKELLPHPAPMRPERDGRDGRGGRGGGRGRFGGGAKPGFNHSHGKGDDRGDRGGERPRRPRRPQMRGVRAVARS</t>
  </si>
  <si>
    <t>Q5NLG3</t>
  </si>
  <si>
    <t>MSKIRQIAFYGKGGIGKSTTSQNTLAALVELGQKILIVGCDPKADSTRLILNSKAQDTVLSLAAEAGSVEDLELEDVLKLGYKDIKCVESGGPEPGVGCAGRGVITSINFLEENGAYDDVDYVSYDVLGDVVCGGFAMPIRENKAQEIYIVMSGEMMALYAANNIAKGILKYAGTGGVRLGGLICNERQTDREYELAEALAKRLNSKLIHFVPRNNIVQHAELRKQTVLQYAPDSDQANEYRELARKIHENSGKGTIPTPITMEELEEMLLEFGIMKTEEQELAELAAKESAVAK</t>
  </si>
  <si>
    <t>Q5NP12</t>
  </si>
  <si>
    <t>MFGAIAKALFGSANDRYIKSLRRIVEKVNSFEPSVSALDDDGLARQTVLFRERLAKGETLDQLLPEAFATVREASKRTLGQRHYDVQIIGGIVLHRGEIAEMRTGEGKTLVATLACYLNALEGKGVHVVTVNDYLAKRDAEQMGQVYRFLGLTVGVVMPNISDEERRQAYLADITYATNNELGFDYLRDNMKYTREQMVQRPFNYAIIDEVDSILIDEARTPLIISGPTDDKSDLYIAIDQVVKKLGSDDYEIDEKQKNVVLTEEGTERAEQFLKADGLLPEGNLYDFENTQIVHHLNQALRANLMFRRDVDYLVRNNKVVIIDEFTGRMMDGRRWSEGLHQAIEAKEGVQIEPENQTLASITFQNYFRLYPRIAGMTGTAATEATEFHQIYKMNVVTIPTNLPVQRKDENDQFYKNLEDKFRAIAKSIKEHAASGQPILVGTVSIEKSELLSEYLRHEGVPHKVLNARYHEMEAHIVAQAGRLGAVTIATNMAGRGTDIQLGGNADFRIADELREMTEGPERDAAIIRIKKEVAEEKQKVLDAGGLFVLGTERHESRRIDNQLRGRSGRQGDPGLSRFYLSLDDDLLRIFGSQTMFAKMMNKSLADGEAIVSPIMSKAIETAQRKVEARNYDIRKQVVEYDDVMNDQRKVIYEQRATVMDAESVNDLVEEMREDTIADLVSETCPEDQYVEQWDIDQLKEKALDLLNLDLPVKEWQEEEGIDSEIIAERILEKSDELLAERSKDIPPEQWAGIQKNTLLQAIDHHWKEHLSVLDSLRQIIHLRAYAQQTPINEYKHEAFALFERMLISIREDVTRNLSRIELFQPSFELSELPEFFKNSPEIMAALEEQEKLLFETTVDGQNQPQDDQITVNQMAAQQGAAAQTDSLSDADPAHWVGKISRNAPCPCGSGKRYKHCHGAFDSKN</t>
  </si>
  <si>
    <t>Q5NQF3</t>
  </si>
  <si>
    <t>MSPSAGNNRVADFNHRADFPAIPENWSYLDSAATAQKPKAVIDAVYKAYAVDYATVHRGVYSRSADMTIAYEKARETVAHFIGAKTADEVVFVRGATEAINLVAQIWGAAHLKQGDRILISQLEHHSNIVPWQLLRDRMGFAIDVIPLDEEGRIDLDAAARMIRPEHKLLSLAHISNVLGSVLDVSKARKIADSVGAKLLIDGCQSAPHLPINVSELGCDFFVFSGHKLYAPTGIGVLWAKSDILDSMAPWQGGGAMIDQVTFEKTTYLDPPARFEAGTPHIVGTLGLAAAIEYLENIGMEEVARHEAALTKIARNRLKDIKGLRLFGADDSAAILSFSMDGIHPHDIGTILDEEGVAIRAGHHCAQPLMAHLNVPATARASFGLYNEEQDIERLAAGLSRVVSIFL</t>
  </si>
  <si>
    <t>Q5NR32</t>
  </si>
  <si>
    <t>MRAEAQAHVDHIQESLALLRRFLDWDRALRRLDELNARVEDPSLWDDARAAQEVMRERGRLDESIAATRAIATELQENIELIEMAEAEGEEEMVQDAISALESLAERADRDKVKALLSGEADGNDTYIEVNAGAGGTESQDWAEMLSRMYQRWAERQGFKVELVDYHAGEQAGIKSATLLVKGESAYGYAKTENGVHRLVRISPFDSNARRHTSFASVAVYPVVDDDIDIEVLDKDLKIDTYRSSGAGGQHVNTTDSAVRITHMPTGIVVACQNQRSQHKNRAEAMKQLKARLYERELQIREAEASAGYAAKSEIGWGHQIRSYVLQPYQLVKDLRTGITSTAPADVLDGNLDAFIAAALAQRITGETVEVEDVE</t>
  </si>
  <si>
    <t>Q5NPZ7</t>
  </si>
  <si>
    <t>MSRIANTFAKTKKENRAALIAFLTAGDPSIEATPALLDSLVENGVDIIELGMPFSDPMADGPAIQKANLRALAAKTGYNDIFRIATEFRKRHPETPLILMGYANPMTFKGSDSFAASAKEAGVDGIICVDIPPEEDATLGVAVREKGMDMIRLATPTSDEARLKIILDGASGFLYYVSVAGVTGLQQATEASIDAALDRIKAVTDLPVAVGFGIRSPEQAAAIAKKADAVVVGSAFVSCIEKAVTNRQDPNAALEKLAKELSTAISDARKEAAL</t>
  </si>
  <si>
    <t>Q5NP60</t>
  </si>
  <si>
    <t>MALKLKNIIPAVLVTVAPVAAFAQASDPAATQIDAYHNAIIEIMKQGKSLGISGRITRFETLVHDYYDMPTMTSLVVGSGWSSASQADRDQAIAALEHHSAVMLASNFVSYGGEQFKTELPVTSRGSDKLVRATITSDKLIYRMRFSQGKWRIVDIISDGVSQLAVQRADFSSTVASNGIPGLVHKLATIDAKTMK</t>
  </si>
  <si>
    <t>Q5NPN2</t>
  </si>
  <si>
    <t>MSTLVGKKNAVGDQEPVLKPTPTNDDQVARRRCDFDTMGEALDYAALSKKGMNFHDARGSLIRPYPFSELRADALKMASRLIARGMKPGDRLALIAETCPEFAALFFGAIYAGVWPVPLPLPTSFGGKEAYIDQLAIQLKSSDPSLIAYPKELSEFAEKAAAKNGVKAMAWDDLLLEDAPVIELPKAKKDDIAYLQYSSGSTRFPHGVIITHQALLSNLNAHGLGMNMRNNDRCISWLPWYHDMGLVGCMLSIIANQISTDYLKTNDFARRPLAWLDLITRNEGHSISYSPTFGYDICARRMSSQTKAADRFDLSRWRVAGNGADMIRPDVMQKFVDAFSEAGFNPNAFMPSYGLAEATLAVSLMPLNEGIRVEMVKESLLSGSQADENQPERYRSIVNCGKPVKDTTISIRNADGKDLPEREVGQVWVKGPGIMSGYFRDKESTDACMVDGWLDTGDMGYMSDGYIYIVGRAKDMILVNGCNYWPQDIEWAVEQLPGFKGGDIAAFAITTESGEEMPAVLVQCRMSDSEERKKLHAEINQKVRTMIGMPCMVALVPPRSLPRTSSGKLSRVKARNMYLTGAIKAYDLD</t>
  </si>
  <si>
    <t>Q5NN16</t>
  </si>
  <si>
    <t>MQVTDLFSKFDPLIAIRKEMLSHGGRDPFAVVMEKVLSPTKAIIKGKPVILLGTYNYMGMTFDPDVIAAGEKALKEFGAGTTGSRVLNGTYQGHKACEEALKDYYGMEHAMVFSTGYQANLGMISTLAGKGEYVIIDADSHASIYDGCRLGNAEIIRFRHNSPEDLDRRLARLPKEAGKLVVLEGVYSMLGDIAPLAEMVAIAKKHDALILDDEAHGMGFFGKNGRGVFEELGLEGQIDFIVGTFSKSVGTVGGFCVSNHPQFEVLRLVCRPYVFTASLPPSVVATAEASIRKLQKANDKREHLWKNSRRLHGGLKEMGFKLGTETAQSAIIAVILPDQEQAVAMWQNLLELGLYVNLARPPATPAGMFLLRCSLCAEHSDDDVTEILAMFKKAGQATGVLAA</t>
  </si>
  <si>
    <t>Q5NLB3</t>
  </si>
  <si>
    <t>MADTINDRIKEVLEKSPVVLFMKGTPLFPQCGFSNQIVSILNAVGIEYDSVDVLQDPEIRQGIKVYSDWPTFPQLYVKGELVGGCDIVTEMYQSGELAELMQKENIARKN</t>
  </si>
  <si>
    <t>Q5NM66</t>
  </si>
  <si>
    <t>MTISTLEKPDIAAGQASNAETQRMDSALDPWRGFKGRKWQREIDTRDFILSNVTSYTGNSDFLAGITPKTTKLWEKLQVSLEAERKTQGGVLDVDTSTVSNITAHAPGFIEKDLEVVVGLQTDAPLKRAIMPFGGYRMVKKGLEAYGFKEDESLSKIFPALRKTHNDGVFDVYTPEIMACRRSGIITGLPDAYGRGRIIGDYRRVALYGVDCLIEDKKEQGKRLERNPFDEETIKLREEVAEQIKALHELAAMAKSYGYDISQPAVTAQQAVQWTYFAYLAAVKEANGAAMSLGRVSTFLDIYIERDLKEGRITEAEAQELVDQFVMKLRIVRFLRTPEYDQLFSGDPTWVTESLGGMAIDGRTLVTKSSFRFLHTLENLGPAPEPNLTVLWSENLPKGFKDYCAKISIDTSSIQYENDDLMRSYWGDDYGIACCVSAMRIGKQMQFFGARANLAKTLLYAINGGRDEKSGVQVAPAFAPVTGDILDYEDVKSRMVQMMEWLSSVYINALNAIHFMHDKYMYERVEMALHDLEILRTMACGIAGLSVAADSLSAIKHAKVKIIRDERGLATDFKIEGDYPAYGNNDDRADEIAIWLVETFMNMLRKQTTYRRSVPTQSILTITSNVVYGKKTGNTPDGRRAGEPFAPGANPMHGRDLKGPVASMASVAKLPYAHAQDGISNTFTIVPNALGMNKEERIDNLIGLLSGYFGAGAHHMNVNVFDRNTLLDAVDHPEKYPQLTIRVSGYAVNFVKLTREQQMDVIHRTFHGLDN</t>
  </si>
  <si>
    <t>Q5NQB3</t>
  </si>
  <si>
    <t>MKPRITIEKENNGQDSDKEALEKLKQGKAALLWRKRITDIDTPVGVMLRAHQSGRGDFLLESVEGGSNRGRYSFIGLAPDLVFKAVGDKAEINRNWLQNHDDFSPVEGDSLTAMRQLVASCQMDIPSELPSSISSLVGYFSYETVGLVEKLPKPKFDPLNVPDMLFVRPTLFLVFDQVTDALYMIAPVWPDGAGSPEEKVATALEVIQNITDILKEPIPSLPAVKVDQLPEIKRAMPPKAYEDIVVQAKEYIKAGDIFQIVPAQRFTVDFPLPPMALYRSLRRINPSPFLYFLDFPGFSLVGSSPEILVKLQDGEVTIRPLAGTRPRGRNSFEDQTLRESLLKDPKERAEHLMLLDLGRNDVGRVSQAGSVKVTDSFSIEYYSHVMHVVSNVVGKIRPDKDALDALFAGFPAGTVSGAPKVRACEIIAELEPETRGPYSGGVGYFSPNGDMDSCIVLRTAILKDGVLHIKAGAGIVADSDPASEQRECEAKAGALIAAAQDAFTQNDILLKQSAKA</t>
  </si>
  <si>
    <t>Q5NLJ4</t>
  </si>
  <si>
    <t>MPPYRSRTTTHGRNMAGARSLWRATGVKNEDFGKPIIAVANSFTQFVPGHVHLKDMGQLVAEEIEKAGGIAKEFNTIAIDDGIAMGHGGMLYSLPSRELIADSVEYMVNAHCADALVCISNCDKITPGMLMASMRLNIPTVFVSGGPMEAGKAEVKGVKRALDLIDAMVIAADDHYSDGEVEVIEQTACATCGSCSGMFTANSMNCLTEALGLSFPGNGSMLATHSDREQLFRKAGHTIVDMARSYYEQDDAAVLPRSIATLEAFENAMSLDIAMGGSTNTVLHLLAVAQEGNVPFTMADIDRLSRHVPCLCKVAPAKNDVHMEDVHRAGGVMAILGQLDRAGLINTSLRTIHSPTLGAALDAWDISRDSCSEEAQLFYRAAPGGVPTQKAFSQSSRYEALDTDREKGVIRSKNHAFSTDGGLAVLFGNLAPEGSIVKTAGVDESILKFTGKAKVYESQEAAVAGILGNDVEAGEVVIVRYEGPKGGPGMQEMLYPTSYLKSKGLGKLCALITDGRFSGGSSGLSIGHVSPEAAEGGLIALVETGDTIVIDIPERIIHLDVDDAVIADRHARMEAKGAAAWKPQNRNRPISSALKAYAALTTNAARGAVRDVNQLERR</t>
  </si>
  <si>
    <t>Q5NLW1</t>
  </si>
  <si>
    <t>MMKKLKIGLGAVLLLAGSSFMVSACHKTEKAPANSQQEAALPAAIPAPNGSSWTDVVSVSPEGGFVMGNPKAPVSLVEYASFTCPHCADFTQEGFPKLRDNYIAKGLVKLEFRNLVRDPFDIALTLLARCRGAETFFPIADQLFQEQKPMFERIQNADKADLQRVAGLPQDQQMAEYIRLTGMNPFFGNRGLPTSAQNKCLTDQAAIKTLMDIRSIADKQNVTGTPMFLINGTLQEVGIGSPIWDQLEPALKAALQ</t>
  </si>
  <si>
    <t>Q5NMK2</t>
  </si>
  <si>
    <t>MDFSKPSRLALLLFLCMPLPACGLHPLYKGGKSGPVAKTLGAVHVASIPGKPGYLLHGALQDRLMPENGLRPRYQLEVEVDDHIEGLGVRRDNTVNRERRTLRARYRLIDLRDNQVVVDATASSDSGIDVVSSEYATIAAEDTALEQITENVADQIVTHLALYAERRDKADHLPNAATPAPSETPHNQAVQAVKPQNIS</t>
  </si>
  <si>
    <t>Q5NP13</t>
  </si>
  <si>
    <t>MIANISPLAPSYTPELPAIDGITLRTVCAGYKNWQRNDLSLFLFQPNTVVAGLTTQSACPSPEVEWCRAAIKKGKARALVVNAGNSNAFTGHKGREAVAAITARVADHLKCALHEVFVSSTGVIGVPLPIKTACDGLEKAFSAEDVNWEHMANAIMTTDTFAKMSRQDITIQGKSVKMVGIIKGSGMIAPDMATMLGYIFTDAAVAPELLQKMLTKANKKSFSCITVDSDTSTSDTVLAFATAAAGNPILSSEEDKDADKLQEAVTAICLDLAQQVVRDGEGASKFISVSVNGAVSDESAHIIAMSIANSPLVKTAMAGEDANWGRVVMAVGKAGQPAERDLLSIRFGGIEVAAKGMVVPNYDEAPVAAHLKGKEIDISVDIGLGKGQAQVWTCDLTHGYISINADYRS</t>
  </si>
  <si>
    <t>Q9RNM9</t>
  </si>
  <si>
    <t>MSDKKHVVVLMGGWSSEREISLLSGRHVGKALEEAGYRVTLLDMDRDIAFKLREAKPDVVFNALHGTPGEDGSIQGLMDLMAIRYTHSGLTASAIAIDKELTKKILTPENIPMPQGCLVERESLYTKDPLPRPYVLKPVNEGSSVGVAIIDESFNDGQPIRKDQIDPWKNFKTLLAEPFIKGRELTVAVMGDKALAVTELCPNNGFYDYKAKYTDGMTTHICPAKIPAEIAEKAMALSLKAHQLLGCRGPSRSDFRWDDEAGLDGLFLLEVNTQPGMTPLSLVPEQAKQLGIDYVALCRMIVEEALAEDTLQETKMAGQGG</t>
  </si>
  <si>
    <t>Q5NNJ4</t>
  </si>
  <si>
    <t>MSQSFYITTAISYPNGKPHIGHAYEAIASDALARYHRLAGDDVYFQTGTDEHGLKMAQTARNRDIEPIALADEMSSHFKTMDDVYNISYDRFIRTTEAEHYKASQALWKTLADAGHIYLGRYEGWYSIRDEAFYKEEELVTDSKGEKLSPQGTPVEWNVEESWFFRLSAFQDKLLAYYEAHPDFIQPEARRNEVISFVKSGLADLSISRTSFDWGIPVPDSPGHVMYVWIDALTNYLTGAGYPDNKERFDRYWPADIHVIGKDIIRFHAVYWPAFLMAADIALPKKVFGHGFLLNRGEKMSKSVGNVVDPIDMAKLYGVDQIRYFLLREVTFGQDGSYSHEAIVNRINADLANDFGNLAQRSLSIIAKNGAKVPSPEDTRAEDQALMEKIAGIPHQVATAMNNVAPNQALDAIWRGVGEANLYISEQAPWTVRKTDPVRADTILYWTIEAVRQLAILCRWAMPASCDALLDLLGQGADQRDFRALSAPLVPGLPLPKPVGVFPRFVENDKNNSEKAAKDKA</t>
  </si>
  <si>
    <t>Q5NMJ2</t>
  </si>
  <si>
    <t>MADFLLELRSEEIPAGLQKMAVEKLAELLSAKLKEAGINPTKIEKYATPRRIALLMRDLPAKTEAVQEERRGPRADAPEKALAGFLRSTGLTKEELELRETPKGNFYYAHIEKPGQTLIALLGEAIPAIIKTFPWPKSMRWGNFSASSESLRWVRPLKGIVALIDEQLIPIELDGITSGTETKGHPFHHPDVVTLAKASDYPEKMAAAHVMIDFDARVQKITDEARKAAQKAGLTLIEDAALAQENAGLTEWPVPLLGRFDEAYLAVPREVIQLTMRTNQKYFACTDRNQDLAAVFICVADMEAQDGGKEITQGNEKVLSARLADARFFWEQDLKIPLEDWLPRLDSVLFYEGMGSVGDKAKRIAHLSGYIADQIGADRKQAERAGLLAKADLASNMVGEFPELQGVMGGYYAKAGNEAPDVVSAVSGQYQAEAGAGVAAAVSLADRIDSLACFFVRNIRPTGSKDPFALRRAAVQIIQTIIAHQLRLPLTPLFEKAGAGDQIESLLAFITERLKVQQREAGIRYDLIDAVLALGYEDDVIRLLARVQALQSFIESEDGSDLLAGYRRAVNILKGSEASEKGDISQEDIEQPEQDLQKALQAIEAPLEQALKAEDYAAAMTALASLRQPIDQFFDKVIVNHDKAGIRSRRLALLEQIRTAMHQVADFSVVEALTIEASGRKR</t>
  </si>
  <si>
    <t>Q9RNM7</t>
  </si>
  <si>
    <t>MKGVGTDIGRIHFVGIGGIGMSGIAEVMHNLGYQVQGSDISEGYTVDALRQMGIKVLIGHHAENVKDAAVVVVSSAIHRGNPEVEAALENRIPVVRRAEMLAELMRLKSTVAVAGTHGKTTTTSMVAALLDAGGIDPTVINGGIINSYGSNARLGDSDWMVVEADESDGSFLRLDGTLAIVTNIDPEHLDHYGSFEKVQDAFVEFVSNVPFYGAAFLCIDHPVVQSILPRIRDRRLITYGFSAQADIRAVDITPISGGNRFTAVIRGRDGDIRRIENIFLPMPGRHNIQNALSAIGVALEFSIPDAAIRDGFARFGGVKRRFSRVGEIKIGDGSVLVIDDYGHHPVEIKAVLSAARESAQQRVIAVVQPHRFSRLHDLMTEFQSAFNDADMVFVAPVYAAGEQPIAGVDSQALVSGLKQHGHRSAQAVDSPRSLAIALADIIKADDIIICLGAGDITKWAAGLAADITSIREVHHL</t>
  </si>
  <si>
    <t>Q5NMK0</t>
  </si>
  <si>
    <t>MPCRRFLTLFMAVAILPLAACGHGKQKKVAGMAPSRVTTIGINAYIWRAALETFSFMPLIQTDANGGVIITDWYVNPASPNERMRVAVAIFGDDLRADALRVSASRQILREGVWVDDPVDASTIQKLEDVVLTRARDLRRTAMSGE</t>
  </si>
  <si>
    <t>Q5NL88</t>
  </si>
  <si>
    <t>MFSTPAFAQTAGNSAGLNGFSGQLLSMLPFLVVFLIIYLMLIRPQQKRFKDQRRAIDAVQKGDTVITAGGIIGKVLKVSDREVEIEISKGIKISVVKATLQSVQPLTAANSNTVE</t>
  </si>
  <si>
    <t>Q5NP19</t>
  </si>
  <si>
    <t>MFKGLHPIRYGKREVWPLIEGGKGIAASDHMSAGAWAAANGIGTISAVNADSYDENGRIIPQIYHSKTRPERHQELVQYAINGAIDQVKRAHDIASGKGAININILWEMGGSQTILKEVLEQTKGLVTGITCGAGMPYKLSEIAAHYQVYYLPIVSSARAFNALWKRAYSKAPEFLAAVVYEDPWRAGGHNGLSNAEDPASPQPPYERVYALRKVMRAVGIPDSIPIVMAGGVWHLEEWNDWIDNPELGTIAFQFGTRPLVTQESPISLPWKKRLMQLDEGDVLLHRFSPTGFYSSAIKNRFLKNLEERSERQIAFSGKEAGDHQHLLDVGVNARASFWVTEGDLARARQWVEDGYVSALRTPDNTLVFVTTEEMRMIRKDQAACMGCLSQCNFSSWTEADKNTTGRVPDPRSFCIQKTLQDIAHSDEIEDNLMFCGHSGYRFKTDPFYANNFIPTVQQLIDRILTGK</t>
  </si>
  <si>
    <t>Q5NQQ7</t>
  </si>
  <si>
    <t>MSDQKSADATQARDWRPTVFLPKTSFPMKAGLAKKEPEILARWQKEDLYQQLREQRKGAERFILHDGPPYANGDIHIGHALNKILKDIIMRSQTLLGKDVPYIPGWDCHGLPIEWKVEEQFRKKKLNVDKDVNAVEFRQECRKYAVHWVDTQRQEFKRLGVLGEWDNPYLTMNFEAEAIIAGELMRFSETGQIYRGAKPVLWSVVEKTALAEAEVDYADVDSTTIDLAFKITDSKIPELVGGYAVIWTTTPWTIPANRALAYGPDIDYVLVDLNGKHYLFAEALLEDSLKRIGHEGDAPVLWRGKGAELDGSIAQHPMFEKGGFFAEPRPFLGGSHVTTEAGTGIVHMAPDYGEDDFLLCKAHNIDPVFAVEDDGRYRKDWLWMGGEGLVISPKINAADGPICSDLREVGALLATSVLHHSYPHSWRSKAKLIYRCTPQWFIALDRPVEKGAIAGKTLRETALKAIDEVSWFPAKGKNRIQTMVEGRPDWVISRQRAWGVPITLYVNRESGDYLRDPEVNARILAAFRKEGADAWFKANHQLFLGDKYRLEDYEPVNDILDVWFDSGSTHAFVVEARYGEGTRAQLYLEGSDQHRGWFQSSLLESCGSRGHAPYEAVLTHGFTLDGTGRKMSKSVGNVIDPLKVINESGADILRMWVASTDYNEDVRISKEVLSGTSDGYRKLRNSFRYLLGALEGFSEEEKVDLADLPELEKYILHLLAELDQALHESVNGFAFNRYLRLLSDFVNNDLSAFFFDIRKDRLYCDVGEAAPQGTEERRAYRTVLDILFHALVRYAAPILCFTAEEVWLHRFPDAGSVHLSVWPEVDGQWKNAVLGEKWAVIREQRQIVTEKIEPLRREKIVGSSLEAEVTLPVDAATAKILSSVDFSEICITAKINLVDASDAAITVDRTQNHKCGRCWQHLPEVEEDGALCDRCKSVVGE</t>
  </si>
  <si>
    <t>Q5NR29</t>
  </si>
  <si>
    <t>MLKEDSLSVLKSLYKMILVIDNYDSFTWNIVHYLQELGATIDVVRNDALTVEEALATHAQAFVISPGPKTPNEAGISLDLVAACVKNKRPLLGVCLGHQAIGQYFGGSVVRAERLMHGKTSSIHHDDSGLFAGLPSPLTATRYHSLVVDKKDFPSELVVNAWDEDGTIMGLRHKSLPIHGLQFHPESIATDFGHEMLGNFIKIAQENNQ</t>
  </si>
  <si>
    <t>Q5NR24</t>
  </si>
  <si>
    <t>MVADLTSDISESQEQETETNSANNNGAVFRPENCPRLVIKIGSSLLVDQRGQVRRDWLQTVAYDIAKLHQAGQQIIVVSSGAIALGARRLNLPRGGRASLEDAQASASVGQILLSQCWAELLGACSLDSSQILLTLDDLEDRRRYLNVSATLDRLLSLGVVPVINENDSIATAEIRFGDNDRLAARIGQASHASGVILFSDVDGLYTANPMKDPNAKRIDRVEHIDNSTEAMASSDSASGMGSGGMASKVEAARIATYSGVNLAITTGKRPSPLTMFLDDGAGTLFTADESASAHKTWLAGRLTAHGQVYIDQGAVEALHDGNSLLPAGVCSIEGKFNRGDVVDILDQEHNLIARGLIEYDSEDSAQITGKRSQEIADILGYEARTALIHRNHMVML</t>
  </si>
  <si>
    <t>Q5NMC5</t>
  </si>
  <si>
    <t>MADGDLTTSSDEGSEQLINNRQNGRRRGRSGGLPRSNSNNGIDRNNRIDNRARGNASQLHEKYKALARDMQLQGDRVMTEYYLQFADHYFRILNDNRLRYEEARMRDRNLSQEGDNNEQIIDNRSSMDSRQNADNSRQPMDNRFDNRRPSSSYNTENRVVRRPRRVVGESRLAGDDRNGADNGYNTNFGNNDYNSPVRSRRIVENNDRTDIRADFMDREDNRMTETAMPIQAQPSIPMDVSSEEAVTPPVRRRGRRPKAVVEAEARKAAEAQRYTEGDLQENNAEAIPAIDSDTVAEAPVRRRGRRPKAVIEAEARLEADRLPPAINPVENADQEEEKPRRRGRRPKAEVESAAAEA</t>
  </si>
  <si>
    <t>Q5NNA2</t>
  </si>
  <si>
    <t>MSERESMEYDVVIVGAGPAGLSAAIRLKQLAEKNDQDITVCVLEKGAEVGAHILSGAIIDPIALNELIPDWRERGAPLTVKVTESPHWVLTPKKHLTLPSIFLPSFMHNKGFYTGSLGSLCRWLATEAESLGVDIFPGFVAADILYDENDQVKGVITGDMGVGKDGKARPDFQPGMELRGRYTFFAEGARGHLTKRVIRKFELDAESQPQVYGLGIKELWEVLPEKHVAGRVIHTQGWPLKSEVGGGFIYHQENNQVSLGFVVGLGYSNPYLSPFQEFQRWKEHPSIRPLLEGGRRIAYGARVINEGGYQAIPKLIFPGGALIGCSAGFVNVPRIKGTHGAMKSAMLAAEAAFAAIQKETPSDLLQDYPDNFEKSWLAAELKNARNAEPAIAHFGPLIGSAIAGTDLWMRSLGIKLPFTLGHRPDNSTLVSKDKAKKLNYPKADGTISFDRLSSVYLSNTQHDENEPCHLKLKDPSVAIKVNWEEYDSPESRYCPAGVYEIIEEDSKPRLQINAQNCLHCKTCDIKDPTGNIEWVAPQGGEGPNYPNM</t>
  </si>
  <si>
    <t>Q5NPP4</t>
  </si>
  <si>
    <t>MAPKAFLRYKKASVSQTPIYVHLIGRYDPLASVLPSTDTNDISPVSIIDEMKSSYLDYAMSVIVSRALPDVRDGLKPVHRRILFASQEGGFVPGHPYRKSAKIVGEVMGNFHPHGDSAIYMALARLTQDWSMRVPLIDGQGNFGSMDPDGPAAMRYTEARLSPAAMMLLADIDRDTVDFSPNYDGSRQEPQVLPARFPNLLVNGAGGIAVGMATNIPPHNLGEVLTACRAYIADPAISIEDLIRLVPGPDFPTGGVMLGQGGARSAYQNGRGSIIIRSRYNIEEKHGDRRSIVLTEIPYQIGKSALVEKIAEAAKDKRVEGISDIRDESNREGVRVVIDLKRDATPDVVLNQLWRHTPAQSSFPANMLALNGGRPETMSLKDIIAAFVQFREEVITRRSKYDLFKARERAHLLLGMVIAVTNLDEVVRIIRNAPSPAEAHSELSARKWPVNDVLPYIKLIEAVEDFEESGLYTLSKAQVDAILALRLSRLTAMGRDQIGEELKKLAISISELLEVLRNRERLYEIMVEEFDAVEAQFATPRRTQIVAASDAIEDEDLIEREEMVVTVTHGGYIKRTPLDTFRTQNRGGKGRSGMATKDEDAVTNLFVTCTHTPVLFFSNHGKVYRLKVWRLPEGAPQARGRPMVNLLPLAEGEVVSTVLPLPEDEAEWGNLHVLFATAKGSVRRNSMDAFTNVPSNGKFAIRFDEGDDDRLIGVTLLSENDDVLLATRNGKAIRFAATDVRVFQSRTSTGVRGITLKDGDEVISLSTLRGFETTVEDRDKYLRSAAWKTDPAPAELPPEKIKAFEEAEDFILTVTANGYGKRTSSHEYRRSNRGGQGITNIETSERNGSVVASFPAHDGDQLMLVTDQAKLIRTTVNDIRIAGRNTQGVTIFNVAEGEQVVSAARITDDGDDEEEGTVENQSGEA</t>
  </si>
  <si>
    <t>Q9EZ97</t>
  </si>
  <si>
    <t>MSGNNFNASNADTDHLPQVSILAQYIKDLSFENPNAPAVYQWQTQPHIEVQFNIGTQPMAQDVYEVALKVDVSAKADEGVVFHVELVYNGLFAIKNVPADQIQPFLYIEAPRILFPFVRRILADSVRDGNFPPLMLEPIDFAALYMQQTEQQDMLSNTEPAGQA</t>
  </si>
  <si>
    <t>Q5NP33</t>
  </si>
  <si>
    <t>MLHNPATKYRPFPAIDLPNRQWPSQVIKKAPIWLSTDLRDGNQALANPMDGEKKRRLFDLLVSIGLKEIEVGFPSAGATEFDFVRSLIEQNAVPEDVTLQVLTQARQDLITKSFDSLEGIHRAIIHVYNAVSPAWRRIVFNMERPEIKKLAIAGVTMLRDEAEKRPGTDWRFEYSPETFSTAELDFSLEVCEAVLDVLQPTPEKPLTINLPATVEAAMPNIYADQVEWFCRNISRRDSIIVSVHPHNDRGTGIAAAEMALLAGADRVEGCLFGNGERTGNVDLVTLALNLYTQAINPNIDLSDIDKVIKTVEYCTELPVSPRHPYAGDLVFTAFSGSHQDAIRKGFTQRAERKAKEEGEIIWDVPYLPIDPADLGRSYEAVIRVNSQSGKGGVAWVIEQDQGLKMPRRMQVDFSRKVQELADSSSKELDSSDIWNAFVDYYHLDNSGHFQLVDFQVKQGDNGYAIIGKIKAGDTIHEVEGHGNGLISSIIDALSSITNIRLEVVDYQEHAISHGNTAQAAAYIECSLPQGGTVFGVGVDDDIATASVRAVLSAVNRAYAVDPKSVG</t>
  </si>
  <si>
    <t>Q5NPM9</t>
  </si>
  <si>
    <t>MTKESSVKIGLIGAAGRMGKAIQEAASQQDIQLSGGIGRKGAEFGSYNDSESLAKASDVLIDFSTAAALKDNIEAALHHKKPIIIGTTGLTEADHQLIEQAASKIPVILAANTSLGVNMLAALVKQAAAKLGSDWDIEIVEMHHRHKKDAPSGTALLLGRAAAEGRGEKLEDIADLQRCPATEPRETGRIGFASLRGGSVAGDHMVVFASEGERIELGHRAESRIIFARGALKAALWLADQSAGFYQMKDVLGL</t>
  </si>
  <si>
    <t>Q5NLP5</t>
  </si>
  <si>
    <t>MTPLDHIRNFSIIAHIDHGKSTLADRLIQTTGGLTAREMSEQVLDNMDIEKERGITIKAQTVRLDYTAKDGQKYVLNLMDTPGHVDFAYEVSRSLAACEGALLVVDASQGVEAQTLANVYQSIEYDHEIVPVINKIDLPAAEPEKVKQEIEEIIGLPADDAVLASAKSGIGIDDILEALVKRIPAPKGDINAPLKAMLVDSWYDPYLGVVILVRIIDGSLKKGQQIRFMQAGTTHLIDRVGCFRPKIEILDSLGPGEIGFITAQIKEVSQTAVGDTITDAKNPTSTPLPGFKQVQPVVFCGLFPVDAADFDKLKESLGKLRLNDASFSFEAENSAALGFGFRCGFLGLLHLEIIQERLSREYDLDLITTAPSVVYHLNMTHGEGSIDLHNPADMPDVTRIDSIDEPWIEATIYVPDQYLGAVLKLCQDRRGIQKDMTYVGGRVQLLYELPLNEVVFDFYDRLKSISRGYASFDYHQIGYREGDLVKMTIMVNGEVVDALSMIVHRHAAEGRGRQMCQRMKDLIPRHLFKIPIQAAIGGKVIARETIGAMRKDVTAKCYGGDISRKKKLLEKQKEGKKRMRQYGSVDIPQEAFIAALRMGDDS</t>
  </si>
  <si>
    <t>Q9Z660</t>
  </si>
  <si>
    <t>MITERQTDSNAMWGGRFSEGPTAIMREINASIPFDKRLWQQDIAGSKAHLKMLVSRNIITAEDGQKILEGLDKIAAEYAEKGVPEDWSLEDIHMVTEKRLADLIGSAAGRLHTARSRNDQVATDFKLWVRDAIDMVDKGLTALQTALVIRAEEHAATVMPGFTHLQIAQPITLGHHLMAYYEMISRDRSRFSDGRKRLNQSPLGAAALAGTGFNIDRHQTAKALGFDAPTANSLDSVSDRDFALDYLMSATQTAIHLSRLAEEIIIWASQPYGFVSLPDAYSTGSSIMPQKRNPDAAELVRGHSGRIAGCMNALVMTMKGLPLAYSKDMQDDKPPVFEAHDLLSLAIAAMTGMIETLTFIPEKMRKTAEAGFSTATDLADWLVRQAGIPFREAHHITGSAVRLAETKGIALDALSIEDLKAIDPRIDESVKAVLSVDASVASRNSYGGTAPDQVRARILDAKKTLGLN</t>
  </si>
  <si>
    <t>Q5NR30</t>
  </si>
  <si>
    <t>MTSVLPDPTRPLSFDEARKTFGEILDGFYDKDDLAAFLIAMSKRGESGAEIAGAAKAAIERMVTIKAPEDTIDVCGTGGDGQNSLNISTAVSLVVAATHIPVAKHGNRASSSMAGAADTLEALGVKIDLTPKQAEHCLKETGITFLFAPTYHPALVELAPLRRKIGQPTIFNLIGPLANPAQVSRQLIGLASPRYFDAYSEAISLLGLDTVLLVSGDDPLDEVSISKSSTALMIRKNENPNSGLPAGRIRIKPADVNLDTHPISSIRGGNADYNAQALLDLLAGKASAYRDAVLINAAGALIVAEKCWDWDDGVNVASNVIDSGRASQVFEAWKKFSQNLR</t>
  </si>
  <si>
    <t>Q5NPD9</t>
  </si>
  <si>
    <t>MDLQLTGKTALVTGSTSGIGLAIAQRFAEEGANVIICGRSQSKLEAALKTFPAPEKVKAVLADAGSQAGIDALTKEVPAVDILINNLGIFEPKAFSDITDDEWHHIFEVNVMSGVRLSRYYFPKMIEKNWGRIIFVSSECGVVTPGDTIHYAMTKTAQLAISRGLAEETKGTAVTVNTILPGPTKSEGSTAFIRAAVANDSLSEEEMEAEFFKKMRPLSLLQRRCDPAEIAAQVALLCSPFGAITNGAAIRLEGGIIPTIL</t>
  </si>
  <si>
    <t>Q5NNS1</t>
  </si>
  <si>
    <t>MDYRYTSALILPLAALLTAGCVNLGNNKPPKNLLTLTSSAAPAANSDLTQNKPLLLVVPPAVPAELKVTRIPVTTSPTTVAYLTDGVWVDLPSRLFSNILSTTIASHNHFMVVNYRAATGAAYHLTGNLTAFGLDAAHHQIVVSYDAFLRGSKDHRTETVTSRHFEIRQPAQKQDAVSVANNLNTAANQMAGQVADWLDQQQVTAPAS</t>
  </si>
  <si>
    <t>Q5NL91</t>
  </si>
  <si>
    <t>MPHNRYDIVAIGNAIVDVLAATDDQFLSEKNITKGSMQLIDADSAETLYQEMNPTHEISGGSAANTLVGVAALGGRCAFIGQVANDPLGQVFQQDIRAQNIHFDVPVQEATIPTGRCLILVSPDGERSMNTFLGVAQTLHQTAIKPEVIENAEILYLEGYLWDPEVPRSAMKEAIQIARKAGKKVALTLSDTFCIERHREDFKQLINNGLIDILFANEGELRSLVQHDDLDRGIEEVAAKLPLLVVTKGPDGAIAVQDMERTEVSAKKIDQVVDTTGAGDLFAAGFLAGQARNLSIAASLEMGAIAAAEIISHYGARPENDIKTMIESALNISLN</t>
  </si>
  <si>
    <t>Q5NLI5</t>
  </si>
  <si>
    <t>MIRSELIQTLANDNPELSSEEIEHIIDVFFDGITHHLAKGGRVEIRGFGAFSTRFRDARLGRNPRTGEKVEVEAKRVPYFKPGKEIREHLNIEI</t>
  </si>
  <si>
    <t>Q5NQH5</t>
  </si>
  <si>
    <t>MPSFAKALEQTLHNALAIASRRHHEYAMLEHLLLALIDDEHASQVMAGCGVDLAELKRSLTTYLDTELDALKIEGNSDPSPTSGFQRVIQRAILHVQSSGRDEVTGANVLVALFSERESYAVYFLQQQDMSRLDAVSFLSHGVGKGGVAADNQAEEEKTQQRPSEVSKKNESALKQFTVNLNEKAEVGRIDPLIGRSAEVDRTIQILCRRSKNNPLYVGDPGVGKTAIAEGLARKIIEDQVPEVLKDTVIYSLDMGALLAGTRYRGDFEERLKAVVTELQKQPKAVLFIDEIHTIIGAGATSGGAMDASNLLKPALSSGTIRCIGSTTYKEFRNHFEKDRALLRRFQKIDVVEPTVEDAVKILNGLRPSFEEHHSVRYTSDAIRSAVELSARYINDRKLPDKAIDVIDEVGAAQMLLPPSKRRKVILAKDVEAVVATMARIPPKTVSNDDSQILANLETDLKRVVFGQDKAIKTLASAIKLSRAGLREMHKPIGSYLFSGPTGVGKTEVARQLASLLGIPLKRFDMSEYMERHSVSRLIGAPPGYVGYDQGGLLTDAIEQNPHSVLLLDEIEKAHPDLFNILLQVMDNGKLTDPHGKTVDFRNVILIMTSNAGASDMARETIGFGDLTREGEDFEAIKTMFSPEFRNRLDAVVPFGYLSPEMIQRVVDKFILELEIQLADRKVDIAFDDEAREWLGKKGYDRLYGARPMGRLIQEKIKQPLAEELLFGKLVDGGEVKVHLKENEPSFEIVPGAPSVSKKPKKGKEASETLDES</t>
  </si>
  <si>
    <t>Q5NMZ5</t>
  </si>
  <si>
    <t>MRLIRSILLGMTAMTTLGMASMVSAEKADNKTKDKAAETQTATSASDDVLKPAEATSEGSVTVKGQTIRYQAVSGTLLVHPKGWDETVEDKDKTQPRATMSYTAYFKKDVPSSQRPVVFFYNGGPGSASVWLHMGSFGPKRIVVPDHEHSEGAPYRLVNNDYSLMDVADVVFIDAPATGFGRVAGKDKAKAFFGVDQDAYAFCEFIKSFLGKFNRWNSPKYLFGESYGTPRSAVLSNMLENDNSIDFNGVILLSQILNFTLDSDFPNTNPGADQAFITNLPTYAATAWYHNRLQGQKPADLEKFLREVEYFATTEYAMALQQGSALDPSRKQAIAQKYSQYTGIPVDYVLKADLRLNGGQFTQRLQGGDITTGRLDTRFSGPSLDPLDKEAGYDPQSSALSSAYVSAFNDYSLNQLHFGQGREYKSMVNFPGGWDFKHRSPSGGVVPWVTNMMPDLAAAMTTNPKLKVMVAGGYFDLATPYYQGWYEMHHLPIRKSLEQNLEYHYYKSGHMVYVNEESLKLLHDDVSSFIRRSYQP</t>
  </si>
  <si>
    <t>H2VFR1</t>
  </si>
  <si>
    <t>MAENEILTDNDEALDAFTNNYQRPSENPCGLYLISPPEIDEHFVERLKKAFDGGDVSAFQLRLKGLNEHAIARLAEPLQKVCADRDVAFIVNDSVSLAKRLGADGVHLGQGDGDAAEARVILGPSAQIGVTCHNSRHLAMIAGEKGADYVAFGAFYPTTSKDVRYYARPEILSWWATLFELPSVAIGGITTENVAPIVKAGADFVAVCAGIWKAKEGEDKAVAHFNTVLDQAVKGEIA</t>
  </si>
  <si>
    <t>Q5NN88</t>
  </si>
  <si>
    <t>MDYKHIFSQAIERLHKEGRYRVFIDILRNKGHFPNARCFAGHNGPTPITVWCSNDYLSMGQNPDVISAMEEALNNVGAGSGGTRNISGTTHYHSELEAELAEWHGKEAALTFTSGFVSNEATLSTIAKVLPGCVIFSDELNHASMIAGIRNSRCEKRIYRHNDLAHLEELLAAENPDLPKLIAFESVYSMEGDIAPIAAICDLADKYNAITYLDEVHAVGMYGPRGAGIADREGLADRLTIIEGTLAKAIGVMGGYIAADQLIVDVIRSYAPGFIFSTSLAPVLAAGALASIRHLKISSKERDAQQKHAALLKQMFKDAGLPVMATTTHIVPLFVGDAVKTKRISDILLNEYGAYVQPINFPTVPRGTERLRFTPGPTHNEAMLRELTDSLVAIWHRLDMRFAA</t>
  </si>
  <si>
    <t>Q5NMG8</t>
  </si>
  <si>
    <t>MKNVDRVSIVTPSYEKHAIQYEFMIESLSRYCNDIDNIDFILVTENKNKNLFENIFLRNEIKNFKIISTESILKHFLIKDEPSRFIARVGKFTFQTVKKFGGILAAETDWTIILDSEGIFCKEFSIKEIVKNYSEQKYVFYTKTPPRGGLWERSLAHQVNKNTSDTLQVDATKKWYMEYFHWFYETEKAKDLINNNLGHLFFDYIRDVNKNYNFDLYRYEGRSVDFFENILYYNYLEKYFKNEYTFYDFKEVIKKFLPQDISHRFKLDELPFSLFGNDYLLNILAPNEVHYLSSLFEEFKLPFIRLEPPLFSPEYFPELKKLPYFTATISSHHHVWMNKKIAICISGEFRHVVHRTPEQQVRTIKSFLSGVDCDVYLHGWHNTSEALIIHELKPKKYLFEDQKSFWDLERQIKFREPRLKAGRDHGSLSMFYSIQKSFELIENHEDYDYVVRIRPDVYPDLSLKEILVKISDEGDFIENAIYFPKCYHSKGINDQFAIGNIKSMDRYFKTFDYIKNNIDKLFFNPESILLKNILENAIKPAVIDFPYALMRHLPFRIHEISRVMHDQENVWWSRTDSLPALTDLSQFFRDKLRSMEDSMTGLIPDVLFFPFKVAEYPRGHVWVEVKNDDNNPSKAIAAYFISKQEPHVSHCVINENYVEFIRDFQKHTFIFKEKNCFIFSQWRFVGNSFCNVRKKFPISRVLKDNPLSLDSMAKAWQIYDQMQEDENNGIHVSRPVEKFQSKKISSNIDVESSTLKISLFFLDKIISQRLRNKLHNNPELFFKDAKNPLSKIIGKSFFKERNRKNNI</t>
  </si>
  <si>
    <t>Q9RNM8</t>
  </si>
  <si>
    <t>MTTATSSNISSKLPSIRGEIEANAPLAPLTWFRVGGNAEWLVSPYDTEDLSDFLKKIDPSMPVRVLGIGSNVIIRDGGVSGVIIRLPRRFSWVKREEGNRLRCGGSTLGMMISKVAAAESLTNLEFMRGIPGSIGGMIRMNAGAYGGDISKILIQVTLVRRNGDIEIWPVEKLNFAYRYSELPEDAIVTEALFQGQPGDKDKIEAQMNKIIAEREASQPVRSRTGGSTFKNPEGYKAWELIDEAGCRGLKIGDAEVSTKHANFLLNLGDATAADIENLGEEVRARVKAKFGITLEWEIKRIGHKLDGDKA</t>
  </si>
  <si>
    <t>Q5NNV0</t>
  </si>
  <si>
    <t>MHDIRLIRSEPENFDKALSRRGFEPVSKTILEMDGERRTLALELQTLQTKRNEVSRQIGQAMKQGEKDKAEEMKAEVSAIKEKMAALEGEEAALGDKLQRFLSTIPNLAAEDVPEGKDEQDNKEVFRWGEPRQFSFKPKEHADFAPALGLDFDTAAAMSGARFALMKGAMARLNRAIGQYMLDCQTEKNGFTEIAPPLLVRDHALFGTGQLPKFEEDLFHTTDDRWLIPTAEVCLTNIVRESILDEKALPLRFTALTPCFRAEAGAAGRDTRGLIRQHQFDKVEMVAITTPEQSTAEQMRMVECAEQILQNLKLPYRRVLLCTGDMGFSATRTYDLEVWLPGQNCYREISSISDCGAFQARRMNTRYRPEEGKGNAAVHTLNGSGLAVGRTLVAILENYQEEDGTVTIPEVLHPYMNGITKLEII</t>
  </si>
  <si>
    <t>Q5NQQ3</t>
  </si>
  <si>
    <t>MKLLVTPEWLYRNLANPRLHVIDAGSYPPDVDTKAYDEYCKAHIPGALFLDNHLLKDQNAPLPRMVPSLEKVEYEFGRLGLDPDDMIVIYDNLSLPSAARAWWLFMLHEYRHVMILDGGFARWKAERLPVESGAAIAPSPIILQLSRNEALIRTRNQVMHNIASGHEVVVDARAPKVFSGEAVANPALAPGHIPHSLNLPYEEMLDANGCWKTPTKIEKAFVSNRINLEQPLLFTCGAGRTAPALLFAARLLGKRDVSLYDGSWEEWGSDPDTPKETGPAFRESTRLITAGRRREWVRGKGGSVVNPPVWRASTILFDSVEDLREASSHPDDQLYYGRRGTPTQWALSEALTELHPGAEATMLYPSGVAALSMALLSALEAGDELLMVDSCYEPTRVFCDTVLKAQGINVTYYDPLIGQDIEQLFTPQTRAIFMESPGSLTFEVQDIPGICEVAHRYSITTILDNTWATPLFFPAIERGVDLSVMACTKYITGHSDTMMGSVTAIPSHIDKLKRISNLFGQYVSPDDANSALKGLRTLEVRLKAHEKNALKVAKWLSEQPEVAWVLHPALSSCPGHEFWHRDFKGSSGLFSFVLEGGDDRDRTALIDSLEHFGIGFSWGGYESLALPVDPQPIRTAASWQAAGPVVRLHIGLEDPDDLIEDLAFGLKRFKASRDQSGF</t>
  </si>
  <si>
    <t>Q5NMC2</t>
  </si>
  <si>
    <t>MTDLDNLKADLIGQISQSGDLAGLESVRVHALGKQGVVTALLKSLGKMTPEERQEKGPVIHSLRQAVAQGIADRKQALETALLNEKLASETIDLSLPSPKMPKGSLHPVSQVMDELAEIFADLGFAVASGPEIEDEWHNFSALNIPESHPARAMHDTFYFEPQEGASDKGDKGRMLLRTHTSPVQIRTMQGQEPPIRIIAPGRTYRSDSDATHTPMFHQVEGLVIDKGVHLGHLKWTLETFVRAYFERDDIVLRLRPSYFPFTEPSMEVDVGYTLEKGRRIIGGKQPDGWMEILGSGMVHPNVITACGLDPNVWQGFAFGCGIDRLAMLKYGMDDLRAFFDGDLRWLRHFGFAALDVPTLSGGVGA</t>
  </si>
  <si>
    <t>Q9RNZ1</t>
  </si>
  <si>
    <t>MKRTDNIALIVAAGQGKRAGEGLPKQYRQIAGKAILAHAIDNLLAHPEIDTVQVVIADGHQTLYQEAVGDRDLPQPVIGGVFRRDSVINGLKAAHDRGYKRVLIHDAARPFLPKTVIDRLLDALKSSKAAIPVLPVVDTLVNQEVEAVDRNLFHRVQTPQAFDLETVIAAHQAWTGSDEPTDDAQVVRAFGKKIALVTGDRLLEKLTYPADFSVAEAQMTEKMISVCGSGFDVHCFEAGDHIMLGGIKIPHDHGLAGHSDADVALHALTDALLGAIADGDIGTHFPPSDPQWKGANSTQFLEYAVALAKKAGAIIDHADVTVICEAPKVGPYRPAMRKHIAQILGLPEQRVSIKATTTEKLGFTGRKEGIAAQAVTSIRLPDILC</t>
  </si>
  <si>
    <t>Q5NL80</t>
  </si>
  <si>
    <t>MMRRPHGQAAMPMSGPRYNEFIQSPRVRVIDENGENLGVMYTRQAMEQAQEVGLDLVEVSPNADPPVAKFLDVGKYKYEAQKKANLARKTQKTQEIKEIKLRPNIDQHDYDTKMKKIVQFLEDGDKVKVTLRFRGREMAHGQLGMQVMQRVQADTQEIAKVEQHPRMEGRQMLMVVAPK</t>
  </si>
  <si>
    <t>Q5NPI3</t>
  </si>
  <si>
    <t>MAHIEIYTTRVCPYCKRAKALFAEKGVSFDEYDVTDDSAKRTEMIKRSGGRTVPQIFIDDKHIGGCDDLVKLNSEGKLDPLLAK</t>
  </si>
  <si>
    <t>Q5NMR2</t>
  </si>
  <si>
    <t>MSRIVIIGGSGHVGSYLVPRLVELGHEIVNVSRGAANPYRQHYAWSQVKNISLDRQVEEKTGQFGKKIAKLNPDIVIDMISFGLSSTQHLVEALRGKVEHFLFCSSIWVYGRYFSIPSTEADSPNPIDEYGRGKAESEAWLLQEARLTGFPATCFRPGHIVGEGWVPISPIGNANPETFSLIARGDELVLPNLGLEMVHHVHADDVAQWIVLAIENRAASVGEVFNTVSEQAINLRGYAEKVYHWFGREPRISFKPFDEWILDLGDWAENTRGHITRSSCHSIEKSRQRLGYKPRYTSLEAVYESLQALIKSGIVVV</t>
  </si>
  <si>
    <t>Q9REQ6</t>
  </si>
  <si>
    <t>MTEENSSITAETVASHGLSPEEYDTIKQALGRTPNLVELGIFSAMWSEHCSYKSSRKHLRELPTTGSQVICGPGENAGVVDIGDGQAAIFKMESHNHPSYIEPYQGAATGVGGILRDVFTMGARPVANLNALRFGSPKHPKTPHLVSGVVAGIGGYGNCVGVPTVGGEVNFHPAYDGNNLVNAMTVGVAETNKIFYSAASGAGNPIVYVGSKTGRDGIHGATMASADFGKDAEEKRPTVQVGDPFSEKLLIEACLELMASDAIVAIQDMGAAGLTSSAVEMASKGEVGIELDMDMVPCREEGMTPYEMMLSESQERMLMVLKPGREAEAEAIFKKWELDFAIIGRVTDSKHMVLTWKGDIVCDIPLAPLADNAPCYDRPWVATPKAKALGAVPASGSITDNLVTLVGSPDLASRRWIWEQYDNMVGADTVQCPGGDAAVVRVHGTEKALAMSVDVTPRYCRADPEEGGKQAVAECYRNITAVGALPLASTDCLNFGNPERPEIMGQIVGAIKGIGEACRALDMPIVSGNVSLYNETRQDDGSSLAILPTPTIGGVGLLQDWRDSTTIAFKNTGEEIYLVGNSGQGHLGQSIWLREIAGREEGTAPSVDLAQEKATGDFIRAMIQDGMLCAVHDISDGGLAVALAEMALAGNIGATVEAHDKAIAEHAYYFGEDQGRYLVSSTNAVALVSAAEKAGIPVFRLGVTGGDAVVLNSQSVSLEKLRKSHEAFLPELMQ</t>
  </si>
  <si>
    <t>Q5NL78</t>
  </si>
  <si>
    <t>MLAGLSVGCTRIRDHRGYMVDKAMVQSVSPGVDNRQSVEKTLGRPTLAGEFDPNVWYYISTDTKQLVFSLPKAYKQNVLAVHFDPRGNVSRVETMGLEHVSHIHPIRDQTVTLSTHRGFFAELFNNVAAVGGMAGMTPVGAGPGGTTP</t>
  </si>
  <si>
    <t>Q5NML5</t>
  </si>
  <si>
    <t>MTQTLPPGSKIGIIGNGQLGQMMAIAATQLGYFCHVYAPNQSGPANVVAAKSFVGAYDDGEKLKEFAASVDVITYEFENIPAAPLVEIAKRVAVYPPPQALNVAQDRLTEKNYASDLKIRPAPFRPVSSPRELSYALLELGIPSILKQRTQGYDGRGQMVVKKATDSHLAEIWSELSCKEAILEGMVKFEHEFSVLAVRDIKGQFLTWDIPANTHNNGILDHSVVPANDFILQQADAAIKATQRIADSLNYVGVLAVEFFATQFGPIFNEMAPRVHNSGHWTIEGAETSQFENHIRAVCGLPLGSTALTAERVEMKNLIGAQVNTWEKILSRRNNYLHVYGKGTARPGRKMGHVTKLIKRII</t>
  </si>
  <si>
    <t>Q5NMG1</t>
  </si>
  <si>
    <t>MKRVFLKGGFFVCLSSTFLQYPTIAFASETSETAAKPALNNIAENPSNAAGNAGDAIIVTGTRETGKKARESISPIDIISAKQLAQTGMPSLRDALTQLLPSLTVPNGGYDSGALTDSLSLRGLSPNETLVLVDGKRRHTTANIYANPGPQQGSTPVDIDMIPMAAIDHIEVLRDGASAQYGSDAVAGVVNIILKKQDHGFHAQTLTGITAAKDGFQQGVYLDGGTKLGSRGYLHVSGDFLRQNHTYRSAADLRTGTKDNKLLGQPEQTRESFAIKGGYEITDNIEAYGLATYAHRSAGAYQNYRLPSSLTNYPGYAAIYPNGYSPIETINENDWEIMAGLKGKIKGWNWDVSSVYGRDYDNIGLKDSANLQLSRDTGRTPTTFKGVQRFNNQQWSNAIDFSKAFHIDGWPHEINVAGGATHRYESYTIGAGSADSTYGSGSDALPGTAAANAGKFSRNVFGGYFDVATHLVKQLQIDVAGRYEHYSDVGDTKTGKVALRYDPFKWLGFRATLSNAFHAPTLAQEYYSAVTLSPTAAHGIISASSPGALANGAQKLKPERSTNITAGVTFEPIKRLVITADLYQIKLRDQILPGGNVYGDQALTALAMNGFTLPSDASSWATASLSTHWFANVASTRTRGIDITATYPTYLGDIGRIDWSVAANVNRTILTHQSTDAQGNGLLTAQSIAYITTAYPRSKIIWGGQFTSGDKKWIVGLHEIRWGKTTSQLAYYKGVANTSVASAYDFFKFLNQPKFVTNLDITYRVNPKLALTIGANNLFNARPSRVPVAHRYLGVPQYNMSTSQLGMNGGFYYFKVDVSL</t>
  </si>
  <si>
    <t>Q5NPK2</t>
  </si>
  <si>
    <t>MLLSSLSPQAALLEGLVQIALQAGKRALEIYHGDFTVMKKDDDSPVTQADREAEAIILQGLKKLQPGVAVIAEEEYAKTKKGYNTDSFFLVDPIDGTQEFVNKRDEFTVNIALIKKAYPILGVIYAPAINRLYVGDVLAKTAWAADTTEDFQIENRNSIQIREAGEKWDVMTSFSHNNPATEAYLKQLPIENRIKAGSSLKLCLLAEGKADIYPRLSPTHEWDTAAGHAILLAAGGNVIDETGENLTYGKPGYRNPGFIAYGSEQPPLPVEK</t>
  </si>
  <si>
    <t>Q5NRC5</t>
  </si>
  <si>
    <t>MTKNPRTLYEKIWDAHIVERREDGSALIYIDRHLVHEVTSPQAFEALRQAGRPLRRPDRTLAVPDHNVPTTARVDSEGHLLPIADPQSAKQLAALAKNAPEFGVRYISATDPEQGIVHVVGPEQGFTLPGTTLVCGDSHTAAHGALGALAFGIGTSEVEHVMATQTLILTPAKTMEVRVEGKLSPDVSAKDLILHIIHSLGTAGGTGYAIEYTGEAIRNLSIEERLTVSNMSIEAGARTGLIAADEKTFAYLFGRPMAPKGADWEKAVQWWKSLATDKGAVYDKTVIIKAEDVQPSVTWGTSPEDVVPITGVVPDPASFADPAKQAAARRSLEYMGLEPGQKMEGLAVENVFIGSCTNSRIEDLRAAASVVWGRHVADNVKQALVVPGSGLVKRQAEAEGLDEVFKAAGFEWREPGCSMCLAMNPDKVPAGERCASTSNRNFVGRQGPGARTHLVSPAMAAAAAVTGHLTDLRHLEPVKMGEKA</t>
  </si>
  <si>
    <t>Q5NNP7</t>
  </si>
  <si>
    <t>MTLSSESKKDETKKANQRRFTIITDPSRDALLTAFGKATLDDRYLLPGESYQDLFARVADAYADDEAHAQRLYDYISRLWFMPATPVLSNGGTKRGLPISCYLNAVPDSLQGIVDIWNENVWLASRGGGIGTYWGNVRGIGEPVGLNGKTSGIIPFVRVMDSLTLAISQGSLRRGSAACYIDISHPEIEEFLEIRKPSGDFNRKALNLHHGVLVTDAFMEAVRDGRSFDLVSPRDGTKRGEVDARSLFQKLVETRLQTGEPYIVFIDHVNNNMPRHHQALGLKVSSSNLCSEITLPTGQDHLGNQRTAVCCLSSLNLVTWDQWHDNKRFIEDVMRFLDNVLQSYIDNAPDEMSHARYAAMRERSVGLGVMGFHSFLQARKIPFEGALAKSWNLKIFRHINTKVNEASMMLAKERGACPDAADMGVMERFSCKMAIAPTASISIIAGGASACIEPIPANIYTHKTLSGSFVVKNPYLQKLLQDKSKDSDAVWNSILEKNGSVQHLDCLTAEEKDTFKTSFEIDQRWLLEMAADRTPYIDQAQSLNLFIPADVEKWDLLMLHFRAWELGIKSLYYLRSKSLQRAGFAGGVEADNTPQMRQIEVEMRNYDECLACQ</t>
  </si>
  <si>
    <t>Q5NQ18</t>
  </si>
  <si>
    <t>MPNDRLQRYRKSIDNIDTALICLLAERFKITSDVSYYKAEKQLPPADLAREAEQAKRLRQLAESTGLNPDFAERFLRMVIEEATQHHRLIKDEMEKSWSN</t>
  </si>
  <si>
    <t>Q5NM53</t>
  </si>
  <si>
    <t>MATSKQHDDYDAGSIKVLRGLDAVRKRPGMYIGDTDDGSGLHHMVFEVSDNAIDEALAGYCDLVKIAIYDDGSVSVEDNGRGIPTGIHPEEGVSAAEVIMTQLHAGGKFDNNANSNAYKVSGGLHGVGVSVVNALSDYLELTVWRDGQEHRMRFEHGVAVEPLQVVGASDKRGTRVRFHPSAETFKITEFNFEKLEHRYRELAFLNSGVRLQLTDKRTDPEKTVELFYEGGIAAFVKWLDRAKTALIPEPVAIHGDRDDVMIDVALEWNDSYYEQVLCFTNNIPQRDGGTHLAAFRAALTRTLNNYADKSGLLKKEKVQLTGDDMREGLTAIISVKLPDPKFSSQTKDKLVSSEVRQPLESLMADKMAEWLEENPAHAKVIIQKIIDAAAAREAAKRARELTRRKGVMDIASLPGKLADCQERDPTKSEIFIVEGDSAGGSAKQGRNRHNQAILPLKGKILNTERSRLDRMLSSKEVGTLIQALGTGIRDEFNIAKLRYHKIVIMTDADVDGAHIRTLLLTFFYRHMPEIIENGHLYIAQPPLFKVAKNRSEVYLKDEAALDNYLMDAGVASMMLHTDNGDRSGNDLHQMVEHARRTRLLMNYVPNRYYAPLIETAALAGAFQSDIADEKRQDILKQVAEILTRSDSESDARWSVEFIPEGFLFRRLWRGVTDAHTLDWNFIQSSEAAKLHQLAQEQAESYISTHPARLVTLAAQMDEEAGQDIYRPSQLFEAILAVGSKGLSISRYKGLGEMNPEQLWETTLDPANRSMLKVEVEQADVADEIFSRLMGDVVEPRRDFIQQNALSVANLDV</t>
  </si>
  <si>
    <t>Q5NQ43</t>
  </si>
  <si>
    <t>MNIILFGPPGAGKGTQAHRLVHDFGMVQLSTGDILRQAVKEGTEVGKIAGELMKAGKLIPDDLMIRILGERLDKPDTKNGVIFDGFPRTKPQVEALDKLLAERHSKLDCVIEIKVDENALVKRIVGRYVCAQCGAGYHDEFKRPHKEGVCDICGSTEFKRRPDDNEEAVRARLVEYHEKTAPILPVYEARGIVAYVDGMLPMGDVATKIAEILKEKGAKPISA</t>
  </si>
  <si>
    <t>Q5NLQ3</t>
  </si>
  <si>
    <t>MTTYLPTLKQLQYLVSLKDHGHFGRAADACFVTQSTLSAGLRELESLIGVTLVERTRRVVRFTPLGLRISEKAQRVLREAEELSDMARAAGKPLCGELRMGVIPTIAPFLLPRILPDLRAEWPELKLFLREETTNAACDSLHRGHVDCVLLALPYHCGDIASVDLFEDRLYVAFPQGEQAHLPDVITPDQIDEKRLLLLEDGHCLKDHALAACNRPELRAEATMMGTSLHTLVQMVDNGLGITLLPKMAIDAGLLDNTHIDARPLASQHPSRTISLVWRKGSPCEKEFHLLAETLTNIYQKKFKPLEAASGAA</t>
  </si>
  <si>
    <t>Q5NP10</t>
  </si>
  <si>
    <t>MKNTLREYSAEALTGLFIVLATIGFAYYAWNKTGGGVTAHAVHVKALFPNAGGINSGTEVRVAGVKIGSVLDEQLDPQSYQVMVNLALDPNIPLPLDSSAAITSDGLMSGSYIALIPGGSDKHLKEGDTIIDTQGSVNLMGLIGHYLNNSSGSKPAQNDASGQAADKNS</t>
  </si>
  <si>
    <t>Q5NNF6</t>
  </si>
  <si>
    <t>MTMDNNQTDGLSSQPSDIEKEALQQKAEQQDISAQDSEKLQKTIQNMEENQPQENVHYNLPNELVTRASLVIDANRAAGQRIAVAESCTGGLVMAALTEVPGASDVFDAGFVTYANQAKIDLLNISQDVIETFGSVSLAVAWAMARNAVEKSDADIAVAITGIAGPTGGDERKPVGTVVFARARRDADPNEVVAEQKSFGDLGRSGIRLQAALCALSLLMPDASISQG</t>
  </si>
  <si>
    <t>Q5NMJ1</t>
  </si>
  <si>
    <t>MPDSLSFQALILKLHDYWSQQGCVILQPYDMEMGAGTFHPATSLKALGPNPWKAAYVQPCRRPADGRYGENPNRLCHYYQYQVILKPSPDNIQALYLGSLEAIGIDLSRHDIRFVEDDWESPTLGAWGLGWEVWCDGMEVTQFTYFQQIGGFDCKPVSGEITYGLERLAMYIQGVDNVYDLRFNDAGVSYGDVFLENERQFSAYNFEAANTETLFRWFKEASQECKALLERDKPLPLPAYDQAIKASHIFNLLQSRGMISVTERQAYIGRVRELTKAVAAAWMAYNGWEA</t>
  </si>
  <si>
    <t>Q5NQE0</t>
  </si>
  <si>
    <t>MKRKRFYKKATVDKAEIGFAVKLDDRQIMTPARHPLILPTRALAEAVAEEWNNQPKEIDPASMPITGYANAAVDLVPDRYDDFVAGIRQFAESDVTCYRADSPQALVDREIELWEPLLEWAEKRFDIHFHRVVGIIHKKQPEVTLQRIGAAVTDFNHFEIVALTQLATISGSLVIPLAILADEITPEKAFDAAHIDEIWQAEQWGQDEVAANALKRRRRDFLAAARFFSLVNTN</t>
  </si>
  <si>
    <t>Q5NL87</t>
  </si>
  <si>
    <t>MTMRRSAIIGTGSVLPKTRLSNDELAQNYHIDTSDAWIVERTGIRFRHIADSDETTGTLATEAARRALKNANVAPEEVGLIIVATTTPDYTLPATAMSVQADLGVGDCIAFDVQAVCSGFLYALSVADSMLRTDSAKVALVIGAETFTRLLNWEDRTTCVLFGDGAGAVVLRQTDDVEKGIQTVKLHADGRYKDLLCSDGGVSTTGTVGKLLMKGREVFRHAVTNLVSVTEEALTASGFSASQVDWVVPHQANARILSATAQKLGVPSEQVVMTVDRHANTAAASVPLALDAAVQDGRIKSGDLVVLEAMGGGFTWGAAVIRF</t>
  </si>
  <si>
    <t>Q5NP93</t>
  </si>
  <si>
    <t>MTLYRHFAAQLSSILDTFEAEGLLPAGLDRSRVAVEPPRDPSHGDLAINAAMVLAKAAKTAPRALAEKLVESLSQLEGVESVEIAGPGFINIRLTDDCWRKELTHILEQGQDYGRSDIGQNLRVNVEYVSANPTGPMHMGHCRGAVVGDALASLLDFAGYKVTREYYVNDAGQQVQTLARSAYMRYREALGEEITIPEGLYPGDYLVPVGKLLAEKYGDRYLNAPESEWLALFRETTVAAMMDMIRDDLALLGIHHDKFTSEAALHKAGIVQKAIDKLEKEGLIYKGVLEAPKGETPEDWEPVELTLFRATKFGDDSDRPVQKSDGSYTYFGADLAYHAEKAATADQLVDIWGADHAGTVKRIKAAVAALTQNKVPLDVKLVQMVHLLRGGEPVKMSKRSGNFVTLADVVSEVGRDVVRFSMLTRKADAQMDFDFEKVIEASKDNPVFYVQYAHARVHSLHRRLVSENITLPEKADLNLLDKEELALIQQAAQFPRLIEAAAVAPEPHRIVFYLFTLAADFHSLWNKGNDNPDRRFLLPDNPAKTAARLALADAVGQVIRNGLGVVGVNASEEM</t>
  </si>
  <si>
    <t>Q5NPG0</t>
  </si>
  <si>
    <t>MTGSSADDTLKGVHGRQKAQKRPNPFAIFFQGFLKHPVMVGSIIPSSQKLIHRMLSKTDWSNTKLFVEYGPGVGTFCPHVLSRMAPDATLIAIDTNPDFVAYLKSTIKDPRFIAVNGSAADVRSIIKAHGFDNADYILSGLPFSTLPEGVGATIAHETGAALRKGGAFLVYQFSPKVKNFLDPVFSDIDHEMEWINIPPAQLYWAWKQ</t>
  </si>
  <si>
    <t>Q5NQD9</t>
  </si>
  <si>
    <t>MTGQKSWAFLAQNDLGEGGAPLALIFDCDGTLLNSLPVYERAWVAIWGELGYSMEHSWYQPRSGFSEDNLITAFEEKVGQKFDHKAISDKMKTYYLANIQHVVEITPVADIARNAYGKFPMAVASCAPRSLLLEGLKITGLFDLFDTILSVDDIGVPKPAPDIFLKAAERLGVEAEHCLVFEDSVTGFEAAKRAHMPVIDVTPLIASNQKD</t>
  </si>
  <si>
    <t>Q5NLR2</t>
  </si>
  <si>
    <t>MDRIKIRGGHRLKGRIPVSGAKNAVLALMPASLLTSDSLTLINLPRLADVDSCCHLLNELGVSTMVARSKGDHPGREITLTADTIASTVAPYDIVRKMRASILVLGPLLAREGEATVSLPGGCAIGNRPIDLHLRALEALGAEIELTAGYVRARAPDGGLRGGIISFPVVSVGATENAIMAAVLARGETVINNAAREPEIVDLCQCLMAMGAKIDGVGNSRLVIHGCDRLHGATHVVMPDRIEAGSYACAAAITGGDVLLQGARSADMAEVLVELKESGLNISVEEDGIRVQADAPLKGLTLSTAPFPGFPTDMQAQFMAMLALAQGTSVLTETIFENRYMHVPELVRMGADIQVKGRVAVVKGVSGLVGAEVMATDLRASMSLIIAALAAEGETQVHRVYHLDRGYERLEEKLSAVGADIERVGG</t>
  </si>
  <si>
    <t>H2VFR9</t>
  </si>
  <si>
    <t>MVEKKEIIKVGLIGYGYVGKTFHAPFIDAVEGLELSAIVSSHPETVREDWPDMAVYPDIDIMLSNSNVDLVVIATPNDTHKPLAERALLAGRHVVVDKPFTLTTEDARYLAALAEKEKKLLSVFQNRRWDSDFLGVKQAIEKDLLGDIAQFESHLDRFRPVVRQRWREEAVAGGGLWYDLAPHMVDQALDIFGLPDNVQASFAAQRSGAKTTDWVHVILSYGEKRVILQGSMLVAGGTARFTLHGEKGSLIKRYPDPQEAQLRSGMKPLDKDWGKDADPILFWDADGKSSSYPTPSGDQTQYYREIYEALTGSASNPVTPIQAIAVMAVIEAAILSNQSGERIAPDLTNAEKQAFEKK</t>
  </si>
  <si>
    <t>Q5NLM3</t>
  </si>
  <si>
    <t>MALAAGVVVTGCSDHHKKADQNQADHHTPLTPTEMEQTEPLSNTVPAGPDIGPLSSAPAPEKPVSMPDDGTKAMTKKLPKDKVIDRESVDLPKQGYGKTSKDSQIMSDAMATGMTTPMTAHIKDGDRPGEPSVNAQYDNQYHKSVKELSPSNVLEPENKEKKEVEEKEQEKKQLETQAAESKKSAAIAESIARGARGK</t>
  </si>
  <si>
    <t>Q9X5F2</t>
  </si>
  <si>
    <t>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</t>
  </si>
  <si>
    <t>Q5NQU4</t>
  </si>
  <si>
    <t>MSKLKSLWKIPSVSLKTIALGGLLAAIPAISLQAAHPSDIEANTQLSGTKLVISTTGEVKATPDLATITAMTSADSATAATATAENAKKMTNLLASLRESGLSNDDIETRNINISPRYRYDQNKPPQRIGYQARSSIQIRIRDLNRIGAIVDKMVQANVEDLEGPNFSLSNSDQAQDQARVKAIAAAKSRADLYARSLGMRVKRIVLISEGQQNTPSGIRPMMLAVSTRSADAAPATPVISGQQTVSVTIKAVFELE</t>
  </si>
  <si>
    <t>Q5NL59</t>
  </si>
  <si>
    <t>MKLLRLFWKMLVGIKDVLALILLVLFFGAIFVGLCLTTKNGAISSRNLGAASAADGALLIDFSGNLVEKTEGTSFLDLIQDNNNQNEILLREVVYGLEQAARNPKIKAVVLDLSDFSGGGRAAISAVDNALDKVRAAGKPVLSFAGFYNDARYRIAAHGTEIWLPNLGEVALLGVGGNQLYYKGLLDKLGVETKIYRVGRFKSFVEPFTRTEQSPDAKAANQALANSLWQTTLQDIAHARPKAHVAEWALNPTSFLKSGHSFAELAQSAGMIDHIGNAIDFGNRVASLVGKDKQPGSFKAVSLASFIGANPPSSAGSAIGVVTVSGEIVDDETRSGQVSGSTISSLLLDTLAKGDIKALVVRVDSPGGSVSAAEQMRSAILAAKAKGLPVIVSMGSVAASGGYWISTPADKIFADPSTITGSIGVFSLIPTFQQTLHKIGLSADGVKTTPLSGQPDVFRGTTPEFDQLMQFGVDTVYDRFTSIVASSRHLPLEKVREIAEGRVWSGVDAKKIGLVDQYGFLQDAVTEAAKRAHLDPSHTHMQFIDEEPSFVEMILKNLFQHQASDAKIVARNPNIDAYGSMAGNSQEQLVRIVAAIRGIAQTSTMQARCLECVVEVKPTSQDRYLADRLITQTALRP</t>
  </si>
  <si>
    <t>Q5NR68</t>
  </si>
  <si>
    <t>MSAVSARKRRGAKRRPLMAEINVTPLVDVMLVLLIIFMVTAPLMVTGVAVNLPDSRAKALESKEKPVTITIEADGSIHIDDDVVDMAELPARLQAIHEANLAKHEQVSGEGDPDAPAVVSEQPIYLKADRVLNYGRVMQVMGELDHAGLKKVALVTTGSSGHSAASKESPNDEGR</t>
  </si>
  <si>
    <t>Q5NP46</t>
  </si>
  <si>
    <t>MTQENALRIAAQKSKAWPFEEARKLLKRYAKAAPEKGYILFETGYGPSGLPHIGTFNEVLRTTMVRRAYEILSDTPTRLIAFSDDMDGLRKIPDNVPNHEMLAKHLGKPLSRIPDPFGKYESFAHHNNAMLREFLDRFGFEYDFYSASEQYNSGRFNETLKDILRNYQKIMNIMLPTLREERRATYSPILPISEKSGIVLQVPVEVVDTEAGIIRFEDEGETVEQSILDGKAKLQWKVDWAMRWKALGVDYEMAGKDLIDSVTQSSKITRVLGGRPPEGFNYEMFLDENGEKISKSKGNGIGLEEWFRYGPEESLAFFAYREPKKAKSLHLGVIPRAIDEYWQFRKNWHDQDADKKLGNPVHHIHNGAVPTTEMPVPFSLLLNLVGVLGDGADKAMVWGYLNQLLPEATVEQYPDLDRLIGFALAYHKDHIAPTLKRRAPTEQEKEALKDFDNRLSKLAADSSAEALQTEVYEVGKSYYENQLRDWFGVLYETLLGSSQGPRMGSFIKLYGLDNTRKLIAEALAK</t>
  </si>
  <si>
    <t>Q5NPS9</t>
  </si>
  <si>
    <t>MSYKIRPARAGDERSLYALAQLTGGGFTNLPPDLKALEAKVVRSNEAFSETEDAVRDHVYVLVLEHSDSGQIVGTAQIFAKVGVKQPFYSYRLSQLTKTSPELDQRITTQMLTLTTDLEGCSEVGGLFLHPDHRTGGLGLLLARSRYLFIKLHRARFADRFLAELRGVIDENGKSPFWDGLGNKFFGMSFQEADYLNSIKGNHFISDLMPDYPIYTALLPESAREVIGHPHTSGRPAMRMLQKEGFSSNGYVDIFDGGPTMVAETDHIISVAHAKEATLETAALNEGEGQLSVVATGRLKDFRASYAFLSEEKKDSIQIRLNKEAIDNLQLTSGDNFVHIPR</t>
  </si>
  <si>
    <t>Q5NRJ2</t>
  </si>
  <si>
    <t>MDIRISGHQIDTGAALREYVNDHLSQIVSKYFPKCLSASVTFGNRRHAIISCDIIIHAMRDIILKAGGIDKDAHAAFDQAAAKIEKQLRRHHRRLQTRVQQNTPSIDEAAIALTEATAKADQDNAHYTVFDIEEDEKEQGDHPPVIAEMQVDIPTASVSDAVLMLDLRNTTALLFVNSKSGHHNMVYRRVDGTIGWVEPR</t>
  </si>
  <si>
    <t>Q5NQM5</t>
  </si>
  <si>
    <t>MSLFTRLFKFMSHDMAIDLGTANTVVYLRGRGIVLNEPSVVAIETLNGVKRVRAVGNDAKLMMGKTPDSIQAIRPMRDGVIADIDVAEQMIKHFIQKVHGGKARPWRFPEIVVCVPSGSTSVERRAIRDAASNAGASQVFLIDEPMAAAIGAEMPVTEPIGSMVVDIGGGTTEVAVLSLRGLAYTTSVRVGGDKMDEAIGSYVRRNFNLLIGEATAERIKKEMGTARMPDDGIGMTISIKGRDLVNGVPKEIQINQAMIAEALSEPVASIVEGVRLALENTAPELAADIVDQGIVLTGGGALLSGLDTVLREETSLPVTIADDPLTCVAMGTGRALEDPTFRAVLQTA</t>
  </si>
  <si>
    <t>Q5NRM5</t>
  </si>
  <si>
    <t>MQEERLTHLRQLEAESIYIIREVAAEFGNPVMLYSIGKDSSVMLHLARKAFFPGTLPFPLLHVDTGWKFREMYEFRDRTAKEYDFNLLVYKNPEGEALGINPFIHGSAKHTDIMKTEGLKQALDKYGFDAAFGGARRDEEKSRAKERIYSFRDKFHRWDPKNQRPELWHNYNGQINKGESIRVFPLSNWTELDIWQYIYLENIDIVPLYLAAKRPVIERDGMLMMVDDDRIDLKEGEKVEERMVRFRTLGCWPLTGAVESQAQTLPEIIEEMLVSTTSERQGRVIDRDQSGSMELKKRQGYF</t>
  </si>
  <si>
    <t>Q5NNU4</t>
  </si>
  <si>
    <t>MRFSLLVTSLLFSASTLAAPAMADHSHKKDFDKKVENKEQNPVPTDDIQSNWAKPPVAEQEKTTEHSVSLNGKELHYKATAGTLTIRDDNGKPTASVFYTAYTLDTKNIATKNRPVTFFYNGGPGSSSLWLHVGSFAPVKVNTTDPVTIRPAPYSFGANPDSMLDISDLVFIDAVGAGYSRPLGDTKGAAFWGVDQDAHAFAKTIERYVNKNQRWSSPKYLFGESYGTTRSGQLVNLLQNDGMQFNGVVLLSSILNYGIRQAGYDHIYKAYLPSYAATAWYHNKLANRPADLKSFLDQARAFAAGDYAAALEKGDLISDAEKNRVAQQMSVFTGLSPEFIKLNNLRVELGSFRKELLRDRHLTTGRLDARYTGIDTEPAGESPEYDASGSAVSGAFYALFRDYLGRDLGYQSDLDYRISIYGQPGFNWDWKHKAPTGSFPQEMPDVAVDLSAAMRENPHLKILSLNGYYDMATPFFATEYDLSHMMLEPAQRTNISYRYYPSGHMVYLDPASLHQMKKDIAVFYDQTTTKE</t>
  </si>
  <si>
    <t>Q9X5E9</t>
  </si>
  <si>
    <t>MYKRPRFNRVLLKLSGEVLMGPGQFGIDPATVARVADEIRAAREAGYQLCIVVGGGNIFRGLAATARGIERSSADYMGMLATVMNAIAVQNALENLGVDTRVQSAIPMPTVCEPFIRRRAERHMEKGRVVIFAAGTGNPFFTTDSGAALRAAEMKCDALFKGTSVDGVYDADPKKVKEARRYDCVSFNRVLADDLKVMDASATALCRDNNIPIVVFNIREQGNFSRVLKGDGVSTIVCNEEE</t>
  </si>
  <si>
    <t>Q5NQB9</t>
  </si>
  <si>
    <t>MARFIFITGGVVSSLGKGLMAASLAALLQERGFRVRIRKFDPYLNVDPGTMSPYQHGEVYVTDDGAETDLDLGHYERFSGVPSRRSDNITSGRIYQNIIAKERRGDYLGATVQVIPHVTDAIKDFARDDTDDLDFVLCEIGGTVGDIESLPFIEAIRQLKNDLGRGNVVFVHLTLVPYIAAAGELKTKPTQHSVRDLTSFGIQPDVLVCRTEHPLPDSERSKIALFCNVPKEAVIPALDAKSIYDVPLHYHAEGLDKAVLSAFGLNIETPLDLHRWKEISDRLANPEGEVTIGVVGKYVGLQDAYKSLHEALVHGGIANRVKVNIVWLDAEMFEGNNPEAAEALSSLHAILVPGGFGERGSEGKIAAVKFAREHKVPFFGICLGMQMACIEGARNTAGLKKASSSEFGPSEEPVIGLITEWERDGEREERAADGDLGGTMRLGAYPAVLKAGSQVAEIYNSREITERHRHRYEVNIHYKEPLEKGGLVFSGMSPDGLLPEIVERPDHPWFIGVQFHPELKSKPFDPHPLFSDFVAAALKQSRLV</t>
  </si>
  <si>
    <t>Q5NPT0</t>
  </si>
  <si>
    <t>MAQIEFTHIDNESFISDVKSLAKKVENSNEYPDFVVGVGRGGLVPAVYLSHCLNVPMLSVDHSSKVFDFADELLLKLAQLTIAGRKLLFVDDINDSGGTIAYLRQMMDKNGAVTQNVRFAVLLDNIRSKARVDITARSIDRDVDKSWLIFPWEAMGSQDTINEEANSIPERLA</t>
  </si>
  <si>
    <t>O66119</t>
  </si>
  <si>
    <t>MSIEVKMPALSPTMTEGTLAKWLVKEGDAVKAGDILAEIETDKAIMEFETVDAGIIAKILVPEGSENIAVGQVIAVMAEAGEDVSQVAASASSQISEPSEKADVAQKETADSETISIDASLDKAISNAGYGNKTENMTASYQEKAGRIKASPLAKRLAKKNHVDLKQVNGSGPHGRIIKADIEAFIAEANQASSNPSVSTPEASGKITHDTPHNSIKLSNMRRVIARRLTESKQNIPHIYLTVDVQMDALLKLRSELNESLAVQNIKISVNDMLIKAQALALKATPNVNVAFDGDQMLQFSQADISVAVSVEGGLITPILKQADTKSLSALSVEMKELIARAREGRLQPQEYQGGTSSISNMGMFGIKQFNAVINPPQASILAIGSGERRPWVIDDAITIATVATITGSFDHRVIDGADAAAFMSAFKHLVEKPLGILAQ</t>
  </si>
  <si>
    <t>Q5NRC4</t>
  </si>
  <si>
    <t>MKAVKIVEGRAYPLGESNIDTDIIIPAHYLKTTDRKGLAKGAFETIRAKEGNVFDNPEYKGAPILIAGDNFGCGSSREHAAWAIKEMGVEAVIAPRFSDIFSGNAFKNGLLTVVLPEADVERLLEVAKTDPITLDLENQVVTTPFQDRFHFDIDPFRKRCLLEGLDEIGLTLKDQDKISQYEDVLASDRPWV</t>
  </si>
  <si>
    <t>Q5NML6</t>
  </si>
  <si>
    <t>MNNQPPSIDESSPAPIIALIMGSQSDWETMHHAADVLSALKIPYETRIISAHRTPKRLYDYVGSLVSKGFKAVIAGAGGAAHLPGMSAAITRLPVFGVPVQSKALNGMDSLLSIVQMPAGIPVGTLAIGRAGAINAALLSAAILANNDDDLAERLDQWRQRQTADVQDQPDTLPRISSL</t>
  </si>
  <si>
    <t>Q9XBS9</t>
  </si>
  <si>
    <t>MGNLQQLALDADIAAVKQQEKLLRLPEFNEDIAWQLGSYIRQIAVQKNYPIAITVARFNQPLFYCAMPNSSPDNKNWLRRKAATVAHYYTSSYAVGLKLKKKGVTTLSGYGLDDKDYATHGGAFPITVEKAGIVGYIAVSGLDQRDDHALVVQALAVHLGLPAEKTALEYLTQDSLGKARLDETIV</t>
  </si>
  <si>
    <t>Q5NMA4</t>
  </si>
  <si>
    <t>MKAAVLVFPGSNCDRDLAVAIEKICGTKPLMVWHQESELPDDLDLIAVPGGFSYGDYLRSGAMAARSAVMPAVIKQAERGVPVLGICNGFQILTEAGLLPGALMRNAGLSFICRNVGLEIQNTTSPFLRLYKKNQKIHLPVAHHDGNYTADEATLDQLEDEDRVALRYTESVNGSARNIAGVLNKKGNVLGLMPHPERMIEDAHGGKDGYNMFASLMQVMA</t>
  </si>
  <si>
    <t>Q5NRK3</t>
  </si>
  <si>
    <t>MTDIAIKTALLSVSDKTGLVELGQALAAHDIKLISTGGTAKLLRDAGLAVTDISDFTGFPEMMDGRVKTLHPKVHGGLLAVRNNPEHVAAMKAHDISAIDLVVVNLYPFRETVAKGAGRQEVIENIDIGGPSMVRSAAKNHDHVTIVTDPKDYPSLISELADNGGATTLDSRRRFAAKAYAATAQYDAAISAWFAADLKEDLPELLTVPLKKASALRYGENPHQKAALYIPTLPNLPEWPIVNGIAQAEQIQGKALSYNNYGDADAALDLISEFCDAAPTVVILKHANPCGVASGDSLIEAYKAALACDSVSAFGGIIAVNRPLDGATAEAITSIFTEVVVAPAADEAAKAIFAKKKNLRLLITGALPDPKRNGLNLRSIAGGILLQSRDGSLLDEQALQVVTEVKPSEQQMKDALFAWTVAKHVKSNAIVYARDNATVGIGAGQMNRLESARIAAWKAEDAAKRAGWPESRTRGSAVASDAFFPFADGLVTATEAGATTVIQPGGSIRDQEVIDAANKAGIAMIFTGTRHFRH</t>
  </si>
  <si>
    <t>Q5NP24</t>
  </si>
  <si>
    <t>MGNQRIGKPDSQERRNILKKTATVLTVAGISNIIPEIVSAADNSPLSGLLAEFAHEILILSPEMATSLGLDKGQLAGLEAKLSDNSEKGLSEWSRQIRSMRQRLDKVKASLKNEKDQIQYETVSYAVDRGLDGLGFSYGGGAAAGFSGGTETYSLSQQNGVTTSMADFLNSQHRIENKADIEAYLLRLQAFSRQIKEETEELKREASIGVIPPNFIAQKAFAQMQDFRAIKAEEQSFVQNLDIRAKKAGIQGSFSDKAAKIVKDSLYPALDIELAEFSKILPKAGNNPSVSRLPDGEAYYHWALRLGTTLTTSASDIHKIGLEQNEILKAEMDGLLKSQGFTQGSVGQRLQALSKDQRFIYPDNDAGRAEILDYLNGRLAAIRPLLPKLSHLGMKAPILVKRVPPDVEKGAPLGYMNFPALDGSRPAIYYINLASTNLWPRYSLTTLTAHEGIPGHSWQGAYLAEHHSEIPLISSMMGFNAFVEGWALYAEKLVDELGLYTNDPVGRIGYLLDQQFRASRLVIDTGLHSMGWSRDQAIRYLIDECGYVVDAATSEVDRYCASPGQACGYKMGQLEILRLRQKAKDQLGSAFDLASFNDAIVKTGGVPLPVLGDVINRYIARSKS</t>
  </si>
  <si>
    <t>Q5NMM1</t>
  </si>
  <si>
    <t>MLIETEKTPNPATLKFLLHRPVMERESRYFVNKEEAADSPLAVALFDLQHVTAVFYGRDFISVTLDSPSLWSNLESKIIMIISDHFDNDIPLLVENFEKNEIKDHDEEDDVILQIKDLIDSRVRPAVARDGGDIVFQKFEDGIVYLSMRGACAGCPSSVATLKQGVETLLKHFVPEIKEVRAI</t>
  </si>
  <si>
    <t>Q5NP31</t>
  </si>
  <si>
    <t>MNASFNRRQMLVALGIATVAGAGFKGNSLFAASSVDSNLRFGKAQNFSWKGLQAYAMELSRHPYNQPKPSPEVMAIDYNAMVKISWRDDKTLWANDPERATRFFPVNRAAPVPLKIYVVESGQSREMLFSDDLFNAPTDSPLHKLPKDQMGFGGFRFMNPDRMHDWLAFMGASYFRAAGDQDQYGLSARGLAIDTGLSHPEEFPVFTRFWLEEAPNNGIIIYALLEGPSVVGVYRMTTYQKNGHVVQDIDCTVKLRKTVERLGFGVMTSMFWYGENNHRSGKDWRPEVHDSDGLALWTGKGERLWRPLENHEVTRVSSFSDVNPKGWGLIQRDRNFDHYQDDNFFYEKRPNLWLETRNNWGAGAVNLLEMATKGETDDNIGAMWVPAGQAKAGNRYDLSYRLTWLNSEPLPKPSSYVIDTRTGMASDDPVGQDERWSKPGLEKIVVDFEGSALANLPREGVEFVVTANQGQIIYSSAAPVAGFSNRWRATVEVKPVANQVMELRGYLKKGNNAISETWLYAIG</t>
  </si>
  <si>
    <t>Q9XBR5</t>
  </si>
  <si>
    <t>MPKILVLYYSTYGHVESMAYAVAEGARAAGAEADVKRVPELVPEEAAKKNHFKIDQKAPIAEPKDLLEYDGIIVGAPTRFGRLPSQMANFWDRTGGIWAQGALIGKVGAVFTSTATQHGGQETTLYSLMSSLLHHGLVISGLPYSFQGQGRLDEVTGGAPYGATTIAASDGSRQPSKNELDGAKFLGKHVAELAKKLTAQ</t>
  </si>
  <si>
    <t>Q5NQX8</t>
  </si>
  <si>
    <t>MASSLTITKKRGNHKAFSTEENHISLQHPSVVQVNAYRSQVRSLSRQGDTLLVQLNDGRQYQFDNFFVDDDKHLHSDLVLRDEDQKEAWWHAEMPDASHPNLAGADIGYSQVETIKPLLIYHDNGLLVPLLAGLLGAGAAGGAAAALTGGHSHKDNNNNSDLSIPSVDSVTTDPTTGEVTVNGTAQPGQTVNVTFPDGTVAQTTADSKGDYHATSTTPQATGQIAVTSSDSSSNVSNPVTHDYTDITPAIVITSDAGNTVQTGPVTYTFTLSEASKDFTTASVTVTGGQKGELVQDSSNPLVYHMTVTPDAGKGGTITVVVPAGSVHDLSGSTTTADAVATPVAYDTTPAGNPVVTVTSDSDGQTATGPVTYSFKLSEPVSDLTADSVTVTGGSKGALVQDSTDPLVYHMVVTPDGSKGGTVTATIASGSLHDLAGNPTLSDATDTVAYDTTPAGNPVVTVTSDSDGQTATGPVTYSFKLSEPVSDLTADSVTVTGGSKGALVQDSTDPLVYHMVVTPDGSKGGTVTATIASGSLHDLAGNPTLSDATDTVAYDTTPAGNPVVTVTSDSDGQTATGPVTYSFKLSEPVSDLTADSVTVTGGSKGALVQDTTDPLVYHMVVTPDGSKGGTVTATIASGSLHDLAGNPTLSDATDTVAYDTTPAGNPVVTVTSDSDGQTATGPVTYSFKLSEPVSDLTTDSVTVTGGSKGALVQDSTDPLVYHMVVTPDGSKGGTVTATIASGSLHDLAGNPTLSDATDTVAYDTTPAGNPVVTVTSDSDGQTATGPVTYSFKLSEPVSDLTTDSVTVTGGSKGALVQDTTDPLVYHMVVTPDGSKGGTITATIASGSLHDLAGNPTLSDATDTVAYDTTPAGNPVVTVTSDSDGQTATGPVTYSFKLSEPVSDLTADSVTVTGGSKGALVQDTTDPLVYHMVVTPETGTGGTVSVTVPKGAIHDLAGNPTLSDATDNVAYDTTPAGNPTLSVTSTHDGVAATNTPVTFGFIASEPLKGFSADNIEVTGGTKGELTSSPDHPLMYFLTVTPNPNSSGEISIKVPAGAVFDMAGNPNLSSVNDTVLYDTIPPTVTISDDSNGKTVNGAVHYTFTASEPLLAFAADNIEVTGGTKGDLVQDSSNPLVYHMTVTPNSASGGSIDVKIPAGSVHDLAGNPTASDVSDTVAYDTTNIDSPVVTITSDSDGKATAEPVTFKFTLSEPLSDFNADSVTVSGGTKGNLIQDTSNPLVYYMTVTPKVTVSPMTIDTPSALSATVSAGSVHNLAGNPTLSDATDSVPYDSSVATNPIVTITSDSDGQTVIGPVTYNFKLSQAVNDFTADSVTVTGGSKGQLVQDSSDPLLYHMVVTPDANQTGNVTATIPSGQLHNIIGLSNLGNSTDSIAFDTAPPTIAITSTGDNDTTTEGTITYTFTLSEPLKNFTADDINVYGGTKGSLIQDSSNPLSYSLVVTPNPNSGGTLVVNIPAGSVQDVNGNPMVVDSTHAVGYIIQPNDVRVFSDQDGSTATGDITYYVVFNNSNPAFSPNDLTIENGTLKSFERTSGSADGTNAAYKIIVTPVADNAGINSLSISPDVTNGSGVITGMVVFDTRQLNLQDYTDTGASANDYISQDNSFTLNLDNAANGTTPSYQISKDNGTTWTDTSATQSNLPDGHYLYRAVRNDVHDMPLYSNVIDLTVDTTKPDLISINPTNGQTVSGIAEAGTTVNLLSNDGQTVLGTVVADSNNHWSISGLNIADGTPIKATATDTAGNVSSVVTTRVDATPPAVTVDNSNGTTITGTTEAGAVVKVDTNGDGVADYTEFAGSDGKWSVRPDTPLANGTSVSVTSTDPVGNVSAAATTVVDNVAPVVTLITADNQTLTGTVDDSTVTSVKVFDNTGNFVGTGTVTNGSYSLTLADPVAPGTVLTAKATDPAGNVGSSSSLTIGSVSSDSDNSALATHQAAITAIATDTLPTSAVSTVQNNDFDTRDPTLTVSGTSNLEPAQEAAAASFIAMPLAMSLTSSNASSSTFSDVLQISTDGQNWSTVTPSANGAWTWTDPTAHDSNFTYYLRTLDSSGKVVYTTSKDITIDLIAPSSLVMPTWNDAGITVTKDADATVALINDVNHDGVYEQGVDKVLAVADNSGTTATLSATLTAGQHYNLGLVQYDVAGNYSRLSNTVSYTAPPTSALNTAFQASVLPPQEVRDSAGMAVGFDAYGNLNILQRSSLITQSNSTNYALSDVQQLPYLVRYTNQSTDSRNTINSSTIVDYNRDGYSDVLASDYIDSATTGVAVWTGSQSGYSLTRATSSNNSAGGVMAYDKDGDGYVDAVLGNWGPQNGATNGTFIKNTNGVLSQDGTNGTAGLQNFQFEREVSGVDLKGVGNIDVAAHTISNSASSNQYALALIDNNGGTLSLGQNIDNVFNSRGIPTGTTGQKALPSVWGAQSMVWADFANNGHMDLYLSQGGNTPSGSDNTDSRIYMNNNGVLSSTPTIIADDNLAGGAAIATDWNHDGKIDVIEIRTAIENNVTNIPVTLLTNNGVNSNGTLNPFTVSNMTTIPRANITGIAATDVNWDGAVDLLYSTASGSDTQADKAGKTTEGNIYSIMNTNAVADGTSLHLKILDQNGVNSYFGNTVQLFDSDGNLVSTQIINPQEGMWNNDSSGIVNFYNLDPNQHYSVALVRATDGHSNDIGGRDSYGQFFTLSSVEDSSSVSDGGSETGAASALNTVENVEKSWNNLTPGAANHAYVLEGDTTASHTTGGIFTGTGYDDTFFAGAGNNSYIGGGGWGYNSAGEYVWMSSGGHNVVDYSGESSAITVNMGNSVGIGTVSVSKTDGHDSLQSIQGIVGTNYDDSFTSDGKGDYFEGGGGNDTFNLAKGGHDTLMYKLLDNSDNTGGNGSDTVNDFHLGNTVNNPDADIINIKDLLADYQGTANVFYDVTENKFVMDKASSGLDQFVSTSVHNGNTTISVDRDGANGNHQMTALVTLDNTQTDLATLIGNHQLIIA</t>
  </si>
  <si>
    <t>Q5NNX1</t>
  </si>
  <si>
    <t>MADNNTTVQAAADQGDSKLSLDKQDATQNTASEPDEQNKSNRKRWLRSLAILLIVIAIIYGIWYFLVGSRHASTDNAYTNAESAQVMALVSGPVAQVFVSDTQQVQKGDLLVRLNPDDQKISLAKAEADFAAAERKFGQTSASSDALSQAIVAQQANVEQAEANYLSAQSTYHRAETDYNRRRSLVESGAVSRDEMTAISNALEKARAALLQSHAAVDQAHAAKEEAIGNFEANQALIKNTTVSTNPQVRAAKAALDQARLDNSRLEIRAPMAGVVTQRQVQVGQRVNVGTPIATIVPIEQIYVDANFKETQLGKVKVGQTATVKSDLYGGDVVYHGHVVGFSGGTGSAFSLIPAQNATGNWIKVVQRLPVRIALDPKELRAHPLRVGLSMEADIDLSSKN</t>
  </si>
  <si>
    <t>Q5NNE6</t>
  </si>
  <si>
    <t>MDSGEVIERHTLSVTVDNVAGILARISGMFSTRGYNIESLTVADVTKDNAISRLSIVTSGLPHVIDQMVHQLDRLPPVHRVVDLTAIGPHVERELALIKVVGVGDNRIEALRLAEVYHARVVDATIASFIFEVTGTTEKVEKFLELMGELGLVEVARTGIAAMARGRDAF</t>
  </si>
  <si>
    <t>Q5NQY3</t>
  </si>
  <si>
    <t>MTDALTPKAIVEALDAHIVGQKEAKRAVAVAMRNRWRRQNLPEHLKDEVNPKNILMIGPTGCGKTEISRRLAKLANAPFIKVEATKFTEVGYVGRDVEQIGRDLVEEAVRLEREKQRALVREKAEQAAMERLLEALVGKDASEATRETFRQRFLDGHLDEREVELELEEAPSMPVEIPGMGGQVGMISLSDMLGKGHRTKRQRLPVRQAWRRLIDEEADRRLDKDEIGRIALSNAEANGIVFLDEVDKIAVSDVRGGSVSREGVQRDLLPLLEGTTVTTKYGPMKTDHVLFIASGAFHVAKPSDLLPELQGRLPIRVELSALTEDDFIRILSSTRASLVEQYRALIGTENVVLHFEEDGIRQLAHIAAEVNSEVENIGARRLSTVMEKLLEDISFNAEDMRGEEIKIDKKYVDERLSGIAKNSDLSKYIL</t>
  </si>
  <si>
    <t>Q5NRH4</t>
  </si>
  <si>
    <t>MCGIIGIIGREDLSERLFQGLRRLEYRGYDSAGMCTIHDGKLDRRRAEGKLDNLGRVLANDPLPGKIGIAHTRWATHGAPTVANAHPHIAGDVAVVHNGIIENFKTLRDELLERGHHFESETDTEVVAHLLDEQMQAGKDPRHAVSKVLKKLRGAFALAILFKNYPDLLIGARLGSPLVVGYGDGENYLGSDALALAPLTQKISYLEEGDWVVLTREGIEVHDIEDRIVERPVVLSGASGLMVEKGNYRHFMQKEIFEQPVVVAQTLQSYLRPVEGQVALPDPDFDLSQIKRVTIVACGTSYYAGMVARYWIERFARVPVEIEAASEYRYREPVMEEGGLSLFISQSGETADTLAALRHARAGGQKIAVVVNVPTSSMAREADLLLPTHAGPEIGVASTKAFTCQLAVLAALATHIARVKGQLTQQEEQDIVRHLAEAPAALNAALAFNDTIENVATAIAPARDVLYIGRGPDYPLAMEGALKLKEISYIHAEGYAAGEMKHGPIALIDDKVPIIVLAPSGPLFEKTVSNMQEMQARGGKVILISDEKGIQEAGDNCLATLTMPKVHPLIAPIVYAIPVQLLAYHVAVIKGTDVDQPRNLAKSVTVE</t>
  </si>
  <si>
    <t>Q5NM92</t>
  </si>
  <si>
    <t>MAEFDNFQSDSETVLDAPDIKVKVRDVFGIDSDMEVPAFSIADERVPDLDPAYIFDKETTLAILAGFAYNRRVMVQGYHGTGKSSHIEQIAARLKWPTMRVNLDAHISRIDLIGRDAIVLRDGQQITEFQEGILPWALQTPTALVFDEYDAGRPDVMFVIQRVLETSGKLTLLDQNRVIRPNPYFRLFATANTVGLGDTSGLYHGTQQINQGQMDRWNIVTRLNYLPSETEEKIILAKRPDYDSEEGKKLIARMVNVADLTRAGFINGDISTVMSPRTVLSWAENESIFKDTAFAFKVSFLNRCDESERPLVAEYYQRVFGQDLPLD</t>
  </si>
  <si>
    <t>Q5NMM6</t>
  </si>
  <si>
    <t>MKGHKEVIDHLNTLLKSELTSINQYFLHYRIAEDWGIDKLADLERSNSIDEMKHADKLAKRLLFLEGFPNFQDIGHLRIGENVEEIIKADLALEADDAIPLYKEAIQCCEKHSDFGTRDLLLSILKEEEGHADGLDTQLKLIERMGIQGYIQLNSQTAEASEE</t>
  </si>
  <si>
    <t>Q5NQ37</t>
  </si>
  <si>
    <t>MSEKITFTEGKLQVPDYPVIPFIEGDGVGPEIWQSAQTIFDKAIEKAYGDKRRVEWKQVLAGGKAFDQTGSWMPDETMTAFKDYLVGIKGPLTTPIGGGIRSLNVALRQELDLFVCLRPVRWFKGVETPVKHPEKVNMTIFRENTEDIYAGIEWLEGTDDAKKLYKFLHEEMGVTKVRFPETSSFGIKPVSIDGSERLVRAAIEYAIAQKAPSITLVHKGNIMKFTEGGFKQWGYALAEREFGDKLFTMNQYDQLKKAQGAEAADKALQAAKAAGKIIVKDVITDAFLQNTLLKPEDYSVIATMNLNGDYISDQLAAMVGGIGIAPGANINYATGHAIFEATHGTAPDIAGEDKANPSSLLLSGAMMFDYLGWFEVGKLISQAMEKLFQKRHATVDLARFMPEGVALPTSQFTEEMVAHL</t>
  </si>
  <si>
    <t>Q5NM13</t>
  </si>
  <si>
    <t>MAETTTAEAKKNAGDAPLIDLNETSIRKFITQAKKRGYVTYDQLNEALPQDQMSSEQIEDIMSALSEMGINIVENEDSGEDGQQEEEDAAEELQGDGGTSPAPAITTKKETSDRTDDPVRMYLREMGAVELLSREGEIAIAKRIEAGRDTMILGLCESPITFDNIIEWSNALNEGTLQLREIIDLDAMLTQGPSPDQFEEDGDDNDNEISERNAGPTFKEDDDEDDDSEGELDENGQRIQRENMDEEDENTLSLAQMEEQLKPASLEKFAKIADLYRQFSVLQNARMRALGANEEFPEDQENAYQQLREELTAEVESVKFHNARIEFLVEQLYNYNSRLRTLNGQMLRLAERYKVPRDSFLNAYLGNEMEEGWVERVSKIDKKWANFTTSEAESIERIRSEVAEIAQVTGMTLKELRRIVTMVQKGEREARIAKTEMVEANLRLVISIAKKYTNRGLQFLDLIQEGNIGLMKAVDKFEYRRGYKFSTYATWWIRQAITRSIADQARTIRIPVHMIETINKLVRTSRQILHEIGREPTPEELAERLSMPLEKVRKVMKIAKEPISLETPIGDEEDSHLGDFIEDKNAIIPVDAAIQANLKETVTRVLASLTPREERVLRMRFGIGMNTDHTLEEVGQQFSVTRERIRQIEAKALRKLKHPSRSRKMRSFLDH</t>
  </si>
  <si>
    <t>Q5NL31</t>
  </si>
  <si>
    <t>MSYQSQPAIPVKESRVTLLRNPLLNKGSAFSAEERKAFQLEGLVPAQIESINIQAERCYQQYKEQKTDLDRYIFLRALQDENETLFFHLVADHIADMMPILYTPTVGSACQNYSHLFRKSRGLFIAYPDRDKIGDILKQTEQENIKIIVVTDGERILGLGDLGVGGMGIPIGKLALYTACGGIDPATVLPIVLDVGTNNENLLNDPLYMGWHHKRITGDEYYSFVDRFVQAVMQQWPDVFLHFEDFAQKNALPLLKKYRDQYCCFNDDIQGTSAVALATLYSACKTRKTSIRDQRIIFLGAGSAGCGIAEQIVSAMVAEGLDEATARGQVYMVDRNGLITDDMQDIPDFQKKLAQPLSKLKNWKSQDQGFFLLDVVKQSKATVLIGVSGQKGLFTEEVIKTLASQCEAPFVMPLSNPTSHMEAIPEDILKWTEGKALVATGSPFSPVVINGKSFPIAQCNNAYIFPGIGLGVLAAKATRVTDNMMVAAAYALADTAPAAQNKGNAILPSFDDIEEVSYVIALAVAKAAVKDGVAEQKDETALLALIKGYYWHPEYRAYQLA</t>
  </si>
  <si>
    <t>Q5NP74</t>
  </si>
  <si>
    <t>MDLEQMMKAAQEAAQQLQTQMGEAQAKLDTIDVEGASGGGLVKIKATAKGRITGVEIDETLLVPAEKQMLEDLIVAACNDVKAKADEASNAEMSKMTQGMPLPPGMNLPL</t>
  </si>
  <si>
    <t>Q5NPR5</t>
  </si>
  <si>
    <t>MANTTQTSAPASPATSEAMPQTAPAAPKVTATTEAPGGVQPEAHESTFLGLSGPAWVSVSIIVFLLVLVWKKVPSIITSGLDKQIDEIRTRLGDAERLRKEAEALKAEYDEKTRQATSEAEAIIERAKEDASSIIADAKIQSQQLVERRQKMATEQIAAAEQEAVAEIRQTAAKLALQAATQIIQKQNDASHDKVLIDQTIDSLKQQGTRLN</t>
  </si>
  <si>
    <t>Q5NPL6</t>
  </si>
  <si>
    <t>MFTGSIPALVTPFRNGKFDEVVFRAHVDRMIEGGSSALVPCGTTGESATMTIEEHNYVMAVCIDQTKGRVPVIAGCGSNDTKVSLAHLRHAAKAGAAAGLVVLPYYNKPSQEGLYAHYSYLAENSPIPILIYNVPGRTSSDISVETLARLSRLPAIVGMKDASGHIARVSAQRLACGSDFCQLSGNDDMALAFNAMGGVGCISVTANVAPKLSADFQKACAENRYQDALALQDRLYPLHSALFSDSSPAPVKYALSRLYSDFSPELRLPLVQPSDHSKALVDAALSHARLI</t>
  </si>
  <si>
    <t>Q5NMD8</t>
  </si>
  <si>
    <t>MTVDIHQPYDDNNIFARIIRGEIPCKKVFENDQVLAFHDINPQAPVHILVIPKGRYVSWDDFSEKASDTEIAALTRAVGQISRDPALNNGYRLIVNCGHDADQLVPHLHIHILSGKELGAKLIQS</t>
  </si>
  <si>
    <t>Q5NNI6</t>
  </si>
  <si>
    <t>MKSLSKTITLKNKKPQSLIRTAMILAAGFGKRMRPLTATRPKPLVEVGGKPLIDHALDHLKESGITRVVVNTHYMSEPLEAHLRHTAKDFDLQISREEDTLLETGGGIKKALPLIQDDLFLVISSDNFWLDGTANSIELLTRHWDDEKMDALLLLVPLSHADCYNGQGDFHMNGMGQIQPKIPGKVAPFVFSGIQIMSKRFLENTPDGAFRSQYIRDQAMNKGRLYGLVHDGIWFDVSTPKAVKVTDTILRRG</t>
  </si>
  <si>
    <t>Q5NN11</t>
  </si>
  <si>
    <t>MVSLDNPETLPVSLDDIKQAHQRIKNAIIRTPTLYSRTLSDLIGAGVWLKFENFQFTAAYKERGALNKLLSLDKVARERGVIAASAGNHAQGLAYHGNRLDIPVTIVMPVHTPTVKVEQTRGHGANIVLYGEQFDESLAHALELAEKDNLTFVHPFNDPAIIAGQGTVALEMLEDAPAIDTLVVPVGGGGLISGCAVVAKNADRPLDVIGAEAELYPSMYDYIKGKNLPCGGDTLAEGIAVQVPGQLTRRFVEALVDDILLVSESNIEHALSLIVQIEKTIVEGAGAAGLGALLSHPERFQGRQVGIIFSGGNIDTRLLANVLLRDLARSGRLARLRVRMKDQAGQLYKVARVFHDQQANIVEISYQRIFTTLPAKGLCADIECETRDQAHLRHLIDALREAGYGVTLIEPA</t>
  </si>
  <si>
    <t>O50235</t>
  </si>
  <si>
    <t>MVLADGQMIWGRGFGATGAKVGEVCFHTAMTGYEEIMTDPSFASQIINFTFPHIGNVGANREDVEAKTLHALGCIVREDVTAPSNFRSLWRFDSWLKDHDRIGLAGVDTRALTGLLRKKGAQNAVIAHDPKGQFDIPALIETARSWAGLQGMDLARSVSTHQSYNWQEGIWSLQNGYSVVDNQKGPHVVAIDYGLKHNILRNLVEAGARVTVVKATASFDEVMAHKPDGVFLSNGPGDPAATAEYAVPVIRQLLDIKMPIFGICLGHQLLALAVGATTYKMHQGHRGANHPVKRLDDSKVEITSMNHGFAVATDSLPEQARPTHLSLFDGSLAGLELTDRPAFSVQYHPEASPGPQDSYYLFTKFIDLIAKERP</t>
  </si>
  <si>
    <t>Q5NPL5</t>
  </si>
  <si>
    <t>MAAFRPPQFKKSKILAENRRARYEYAFEDFYEAGLALTGTEVKSLRFGQGSIAESYAEVKNGEVTLINANIPEFSHGNRFNHEPKRPRKLLLHEREIRKMQTAVSREGMTVIPVSLYFNNKGKAKLELAIARGKKTHDKRATIKERDWKRDQARLLRDKG</t>
  </si>
  <si>
    <t>Q5NNJ7</t>
  </si>
  <si>
    <t>MPYYIGDSMKPVLFFSASAALCFTAAASYAAAPPFETIAPIAYMKDLSSGAVLYAKDADRRMPPASMAKMMTVYVAFDLIKKGQLKLDQPITVQPETWKKWHGPSAGSTMFLSPNEQVSAANLLHGIVTLSGNDACVVLSEGIAGTEQAFVALMNEKAQKIGLTNSHFGTANGWPDGGATYVTAHDLETLAEATIRDFPDLYRQFYGQREFTWGKTMGSGKDITQSNRDPLLGVIDGADGLKTGHTDEAGYGFTGSAEQRGRRLVMVMAGLPSNAARREQSIAFMNWGFRAWKSKPVVRKGVRVQTAEVQGGSSSTVGLVAPRDLAVTLPITASDQMKVKVVYQGPIKAPIAQGQHIADLVVLTSDTPPQITPLVAEKTVEKAGFFGRIGEGIRWLLGRL</t>
  </si>
  <si>
    <t>Q5NRA3</t>
  </si>
  <si>
    <t>MTDNRVSKLFKKRLTKLAIVAAMLTLPQPLYAWGMEGHEAIAALAWKYMTPTTRKKVNAILAMDHDRLTEPDFMSRATWADKWRSAGHGETEPWHFVDIEIDNPNLVTACAAASNRSNPMKNGGAQPCVVSQLDRFERELSSKQTSDQDRVLALKYVLHFVGDLHQPLHAADHDDRGGNCVKVSINNARSLNLHSYWDTYVVKEIDPDPQHLADSLKKEISPEDKKSWVLGDSKQWAMESFQLGKRYAYSFNPPAGCDATRPPIPLSAGYDSAARKVAASQLKKAGVRLAYILNHRLRSIPLSYFLQAQKQDAAANNNG</t>
  </si>
  <si>
    <t>Q5NRM1</t>
  </si>
  <si>
    <t>MTNEASLTPIPLPAEKLAQLQTVTNGLSTAQIAWISGYLWGRSSGADTTNQSLPTSPATEQPVEPTVITILSASQTGNARRIAEELRDDLLAAHLKVNLINTGDYKFKQIDREKIILMVTSTQGEGEPPEEAVAFYKFLFSKKAPKLTHTAFAVFGLGDITYEHFAQAGNDFDRRFEELGGERLLPRVDADVDYEEAAEAWRKEVTELLEKRVPSANSAQIAATAISPVDEVSSTPYDKESPLTATLSVNQKITGRHSDKDVRHIEIDLGDSGLHYKPGDALGVWYENDPALIRECLDLLGLSGEESIKVNDKILPLAQALQQSFELTVNNTRLVESYATLTQNKALEKIISDKAALQDYAQNTPIVDMIRQAGGKLTAEQFVSLLRPLTPRLYSIASSQAEVENEVHLTVGVVRYEIDGHKRAGGASSFLADRLAENGNLRVFVEHNDNFRLPDNPDAPVIMIGPGTGVAPFRAFMQQRDNDGAKGKNWLFFGNPHFIEDFLYQVEWQAYVKQGLLTHIDLAWSRDQAKKVYVQDKLREKAAEIWKWIKEDGAYLYVCGDATHMAKDVDKALIDIIRQEGGMDEEAADEFLTELRLERRYQRDVY</t>
  </si>
  <si>
    <t>Q5NLN2</t>
  </si>
  <si>
    <t>MAYESVNPATGETVKKYPDFSDKQVKDSVDRAATVFKNDWSQRTIAERSKVLHKAAEIFRSDVDKYAKLLTIDMGKKIAEARGEVNLSADILDYYAKNGEKFLAPQKVEEKPGAVVKAFPLGLLLAIEPWNFPYYQLARIAGPYLIAGNALLVKHSSSVPQSAHAFEAVLEEAGAPKGIYTNLDASPDQVSQIIEDPRVRGVTVTGSASVGAELAAKAGKMWKKSVMELGGSDAFIVLDGVDIDDKLIDKAAYGRLFNAGQVCCAAKRFIIVGQKRAELFTEKLKQRFEALKIGDPMDESTDLGPLSSVGARDQVVKQVEKAVQNGAKLVCGGKAIEGKGAFMKAGILTDIKRENPAYFEEFFGPIAQIYAVKDEAEAIELANDSPYGLGGAVFAPDVEQGRKVAEQIETGMVAINKPLWTAPELPFGGVKHSGYGRELSHFGIQEFINWKLIDASAA</t>
  </si>
  <si>
    <t>Q5NN14</t>
  </si>
  <si>
    <t>MSEMIISTDPVTGQILWQGSVGDVDQAVSRARSVLSGWAKTALEDRIVILERFAAIIREKADIFGSIIARETGKPFWEAKTEAQIVANKVDISILAYKDRSYPVALPDIAPNIKSGISYKPHGVLAVLGPFNFPAHLPNGHIVPALIAGNVIIFKPSEKTPASGEFLVQCYHEAGVPKEVVQLLIGGRTEGEALSRHNGIDGLLFTGSSQGGVALSRVFAENPGRILALEMGGNNPLVIWNSEDIESAAAIAVQSAYLSAGQRCTCARRLIVEDGKHQPLLDAIQRLIGRLIIDQPFADPQPFMGSVIDNAAADHAEKAYNDLVANGAKILHPLHRLEQDKPFLTPALLDMTDCADKVDEEIFAPVLKVIRVSDFEAAIKEANNTRFGLSAALVDDSPEDFMRFRDEVRAGVINWNRPTNGAPSTAPFGGVGLSGNHRPSAYFAADYCAYPVTSTEALKPDTRITVGLK</t>
  </si>
  <si>
    <t>Q5NRG8</t>
  </si>
  <si>
    <t>MKQRPLGKTGFQIAPIIFGGNVFGWTVDEKRSFALLDAWVDAGFNAIDTADMYSAWVDGNKGGESESIIGHWLQAHPSKRDKVLIFTKVGGDFRDEKRKGLKAGYIRLAVEASLQRLSIEAIDLYQSHFPDETVDDEETLSVYQDLIKEGKIRAIGASNYTAPQLDRALKIAAEKNLPAYQTLQPEYNLYDRFSYEGAVADLCLDHTIGVIPYYSLASGFLSGKYRSEADLGQSQRGAGIKKYLNPRGMRILAALDEVSKGQNAKPAEIALAWLLTRPAITAPIASATSIEQMASLKKATEINLTPDEVILLNEASAVLPTD</t>
  </si>
  <si>
    <t>Q5NLV0</t>
  </si>
  <si>
    <t>MTIAHGLLPEGLRDRLPPQAEAASRLLHHVIVAINRHGYERVSPPLAEFEESLLGRLKSARKQDLLRFVDPVSQRSLALRPDITGQIGRIATTRLNHRPRPLRLAYGGTVMKLRATQLRPERELMQAGAELIGNDSVAAVIEILGMAVETLKIAGVKEISIDLTLPDLVERLADTTLPIDASKKEKLFAVLDAKDAGGLSELDATGYRPLLEAAGPFDEAIEKLQPMAEKLGFADRLEALKTIRASLDPSVHVTLDPTERHGFEYQTWIGFSLFGSGILGEIGRGGSYTIIHQDKREEQAVGFSLYIDPLVDAGLGQKKSRKLFLPLGHDPEQARAFRQEGWITIAALDEEDDPVRHQCTDILTGGHIKPL</t>
  </si>
  <si>
    <t>Q5NMD4</t>
  </si>
  <si>
    <t>MKNQASSTVALIDYGAGNLRSVANALLASGLARENLVVTANPDEVLQADRVVLPGVGAFASCMQALKAIPDMVPALEKAVLEKGRPFLGICVGMQLLADQGEEYGVHQGLGWIKGKVTPLRPNDPSCKVPHMGWNQIGLTTDSHPLLRAGEAYFLHSYAFVPEDESTLLATTEHGGLVTAAVGRDNIMGVQFHPEKSQSYGLEFLSRFLDWNP</t>
  </si>
  <si>
    <t>Q9X3X5</t>
  </si>
  <si>
    <t>MKIKLEIKRLPHGANLPFPSYASEGAAGMDVVSAEDVILQPMQRYPVKTGFAVAIPNGYEIQVRARSGLALKHGIACPNAPGTIDSDYRGEVKILLINLGSEAFEIKRGDRIAQLILASVTQAVFCEVTDLDDTQRGHNGFGSTGI</t>
  </si>
  <si>
    <t>Q5NMC9</t>
  </si>
  <si>
    <t>MDINLIPTGDNAPETLNVIIEVPQGGEPVKYEFDKKSGALFVDRLLHTPMRYPANYGFVPHTLSDDGDPLDALVLAPTPFVPGSVVSVRPIAVLRMKDEKGEDEKLLTVPVDDIIPLYSSVKEASDLPAIITDQIGHFFEHYKDLESKKWVKIEGWGSSADARKIIVEAIERAQKSA</t>
  </si>
  <si>
    <t>H2VFP1</t>
  </si>
  <si>
    <t>MRITQAFTFEAAHRLPHVPETHRCRRLHGHSYRVELRLEGAVNPETGFVVDFFDVEHIFGPVLKQLDHYCLNDIPGLENPTAENISQWIWRKIKNDLPLLAAVTVYETPHCWAEYLGD</t>
  </si>
  <si>
    <t>Q5NR73</t>
  </si>
  <si>
    <t>MTDKPAILLRTPLFYGARDKLDSLFTVYDYGTKITPKIASQIQALIGGGQTQISADEINQYPNLQIIAQYAVGFDGIDLEAAKKRDIRITNTPGVLTEDVADMAVGLFLTLKRDIIRNDKLVRDGGWIKKEEIPLSHSASNLDVGVFGLGRIGQAIAERLAPMSKSVSYCSRHPKEVSWNYYNNILDLAKAVDVLVLAAPGTAETKGLVNKEVLEALGQKAVLINIARGSIVDEDALIEALEKGVIAGAGLDVFANEPNVPAALQQSQKVVLQPHLGSATVETRTTMAHLVIDNLQAFFAGKPLLTPVI</t>
  </si>
  <si>
    <t>Q5NPE4</t>
  </si>
  <si>
    <t>MSFIAIINGRLIDPASKKIVEGGLLLKEGRIAACGQIDPSQANNVIDAEGGYIAPAIIDPTVFSVDLPAFIKGGIGRVALMPDQSPALDEAALIQRAKASGGEAVEVYPLAAGSRGLEGRELAEIGLMQRAGAKAVATGRQWIADSGLMYRLLDYAASLGLTVISHAEDGGLTKGCVATEGLMASRLGLRAAPAVAEAIVVARDLMLAEETGCKIHFAQLTTKKSFDLIRQAKEKGVKVTVGINPAYLLLSDRHTEDFRTFARLSPPLRGEDDRLASVEALRDGVIDMFCSAHDPRDAEDKRLPFIDAKPGMAGAETLLSASLELVHQGVIDLSRLVELLSVNAAQLLGCEGGGLSVGDEADIVIFDIDREWQLDSAKMAAKAGNSPFDGRMMRGKVTHTIKGGKILL</t>
  </si>
  <si>
    <t>Q9X5D8</t>
  </si>
  <si>
    <t>MAPQNKVTTSGKDNNMDKQKALEAALAQIDRAFGKGSVMRLGSREKIEIDTISSGSLGLDIALGIGGLPRGRIVEIYGPESSGKTTLALHAIAEAQKAGGTAAFVDAEHALDPVYAKKLGVNTDDLIVSQPDTGEQALEITDTLIRSNAVDILVVDSVAALTPRAEIEGEMGDSHVGLQARLMSQALRKITGSINRSQTLVIFINQVRMKIGVMYGNPETTTGGNALKFYASVRLDIRRVGQIKDRDEIVGNATRVKVVKNKLAPPFKQVEFDIMYGEGVSKMGEILDLGVKAGIIDKSGSWFSHDSVRIGQGRENAKTFLREHPEMTEKIEKMIRHNTAEIADEMLDPSIPED</t>
  </si>
  <si>
    <t>Q5NPX8</t>
  </si>
  <si>
    <t>MFAAIGFTILLVMVFGGFAITGGHLGPVLEAIPHELIVIGGASVGSVVAGNSMLELKLLLGGFKSVFKGPKFNKEDYQNTIFLVGKLMRTLRTEGPVALESHVENPESSAFFAEYPKLLTDKTLVSLITDTLRLVVVSSGTLDPNAVEDVIDNTIKTHHSETSLPADILQNLSEALPAFGIVAAVLGVVKTMGSIDQPPPILGAMIGSALVGTFLGVLLAYGIVAPMANRCRAVIDSDAHIYQVIKQMIISSMQGHPLPLVIEAARSDIPEENKPEFAEIFDGMRGR</t>
  </si>
  <si>
    <t>Q5NPP9</t>
  </si>
  <si>
    <t>MSDTKSTVAKLLVKCLEAEGVEYVFGIPGEENIRLIDAMADSSIRFILVRHEQGASFMADMYGRLTGKAGVCTATLGPGAINLLLGVADAQTDSTPMVAISAQVGLNRIYKESHQYIDLQGMFAPVTKWSDTILTPASVPEMMRKAFDLAQRERPGAVYLAVPQDLEESDVSADLKPITVHPVHTTAPDPDQVAATIDLIKKAKQPIILAGHGVARSHASKQLIELSELLNVPVATTFMAKGVIPDRHPNALGVAGFMRRDYENFAFDAADVILSVGYELQEFAPSKINPNHDKKIVHIHHFAEDIDAAYPVAIAIEADIDKSLDALIDGLKKTTFPKFDNHAKIKQIKKEELDGNADDQSFPLKPQRIISDIRKAMGDDDIVLADTGAIKMWMARLYPTQKPSTCLISNGLSTMAFALPGALAAKLACPDRKVLAVMGDGSFLMNSQEIETAIRENIPLVVLIWVDDAYGLIKWKMDLEIKHHRDVDFTNPDFVQYAESFGAKGYEIKSADMLLPVIEKALADDGVSIIACPVDYAENNKLTDKLGDLTITI</t>
  </si>
  <si>
    <t>Q5NR86</t>
  </si>
  <si>
    <t>MSDKIFDVVIVGSGAAGLTAALHLADRFDVAVLAKGSISDGSTAKAQGGIAAVLDAGDNFENHIKDTFTAGAGLNRRSTVEYVVEHAPEAIEHLAEIGVPFNPGNQFGERWHLTREGGHSHRRIVHVDDATGLAVQKALQKAAHAHPRIRLIPDMAAIDLISGRHCQDSSDSRDIHGVYAYNSWNGKVQRFLGRATILATGGAGQVYQHSTAPKGATGDGIAMAWRAGARVSNLEFNQFHPTALYNPEGTHFLITEAMRGEGGQLKIPTDGHRFMPDFDDRNELAPRDIVARAIDHEIKRLGLNYVYLDISHRPAEFIEQHFPTIRAHLLEQGIDITTQPIPVVPAMHYTCGGVLTDINGRTDLPGLYAIGEVAQSGLHGANRLASNSLLECLVFGEAAARHITENWDNLSEPPAVRPWDDSRVTNSDEEIVVQHNWHEIRRAMWDYVGIVRSNKRLMRARHRLDNLAHEIADYYGNFHVSPELIELRNLIDVAGLVVRCALSRKESRGLHFNLDYPDTLPVAVDTVLTP</t>
  </si>
  <si>
    <t>Q5NQB4</t>
  </si>
  <si>
    <t>MFAFFRRMTKNGFAMLLFGIVILAFIFTGALGGFSRFGGSGSSDKDGGTIAKIGKRKLSASEAYDYIRRDYLAVRQQNPSIDAMTFVASGGIGKAISGYIAAKSMSEWAKNNGIGVSQKMVDGEIASIPVFIGANGKFDQKLFDAVLAQQHMTADQLRSDIAEDMVRRQILIPIVAGLKTPNAMAEPFARMLIQRHEGMILAIPTTVMPPSDKAPDDKAIADFYKSHIERYTLPEQRVIRYALVKPDEVKPTEAQIADYFKSHASEYAATEKRDLSQIILPDKAAAEALLAKIHGGLNFVAAAKTVGFSSEDIRLGTLSKEQYSEKASPEAANAAFSLGDGAVSNVLHSPLGWHIVHVDKIERKPAATLDQMRGEITRQLSESLTSKAMTAKINRIQDNISNGNGFSDIAHKEKLEVVQTAPLRRDASDDQIVKSLVTPAFESGKNSEPFVATITADKLYALAMVDHVIAPAAQPLEKVKNQVVMDIRHSEMVEKSRKLADDLLKKAKSGVPFAQLAAQAGVKLPPVTPLAFRQLDLSRFQQSLPPAIIRFFELKPGEVALIPAPDESGWMLMKMERLVSSDPSKEAGLTAAVQNQFQNMMTGDIAEQFSNAVMQKSPAEIDQAAAVQLEKRFLSSGGSAAQ</t>
  </si>
  <si>
    <t>D2YW18</t>
  </si>
  <si>
    <t>MMSKNKRIVSGIQPTGNLHLGNYLGAIRNWVVMQNEMKDGDSCVFFLADLHAITMPQAPDELAENIRNMAATLLASGVNPERAVFFAQSDVAAHSEMAWLLNCVARIGWLNRMTQFKEKSGKNREGASVGLYTYPVLQAADVMLYQATHVPVGEDQKQHLELARDIATKFNNDYDDKIFTLPEPIIQKTAARVMSLRNGSSKMSKSDPSDLSRINLTDSNDDIAQKIRKAKTDPDPIPENEEGLADRPEAKNLLGIYSALKGEALGDVLQQFAGQGFGQFKPALADLVVESIAPIRDKLSSFKNDPAEIDRILSQGAEKAAVIAEKTLDKAYRSMGLRRRS</t>
  </si>
  <si>
    <t>D2YW20</t>
  </si>
  <si>
    <t>MAQPLMPHATASWLVDNSSLTFEQIANFCGLHILEVQAIADDTAATKLAGRDPVRAGELTLEEIEKGQKDPNYRLVIQLPPEQNRRPKGPRYTPISRRQNKPDGIAWIIANHPKVTDGQISKLIGTTRETIAKIRNRTHYNMINIVPKDPVTLGLTTQRELNAIIAKVEKDKEEETSPFDATLAGEREAMIRYLHRKRENQERTAEEIHASEGESQYKGFVDPFTKKQ</t>
  </si>
  <si>
    <t>Q5NQR2</t>
  </si>
  <si>
    <t>MRFQDKIVVITGGGNGMGKAAAERFSSEGAIVVLADWQIKDAEEVAASLPKDRAWPYKIDVSDPDAVKKMMDDIAAKYGKIDVLVNNAGILIPGKIMDASIEDWKKISSVNIDGVIYCAKFAMPYLVKSKGCIVNTASVSGLGGDWGMVYYCTTKGAVVNFTRALALDSGVNGVRVNSVCPCLVKTKMAANWPESAQAQFKNRVSLGRIPEAEEIASVMAFLASDDARFITGVNLPVDGGATASDGQPHLG</t>
  </si>
  <si>
    <t>Q5NMF8</t>
  </si>
  <si>
    <t>MTEAEWWEFENVEAMAKQIADDIEFIIKQAIEKKGRALIIVPGGSTPKLVFPTLAARDLDWSKVTLMLTDDRLVAKDNPLSNFGLLTKHFGSSGAELVSLIDENYLDDRAAAGRAADQKLASYKWPADLVWLGMGNDGHTASIFPGPNFDEAVNGPRERRALGLLPVPLPPEAPVARVTLSLSTLASAHTVMVVITGDHKRTVLTDALKEGASSRLPVGRVLGETEASIDVYWSK</t>
  </si>
  <si>
    <t>Q5NQ95</t>
  </si>
  <si>
    <t>MNSTSSSETELDVEFLRGWIGREMTAEDVISEELAKRYIAVLDLPPSALNEGAIAPQLIHFCLAPTVVSGKELGADGHPSKGGFLPPVPLPRRMWAGGDIHFLSPLHIGEKLCRHSRIVDVVPKKGRSGLLCFVTVEHEMRVEGEVRIRERQDIVYREAATKPAPQPATPLPAVGRGEHSQDIIPTTPLLFRYSAITFNSHRIHYDRNYAVNEEHYPALVVHGPLQASLLIHFAAEIKKAQPKQFLFQSRSPLFDNADFSLNAQENEKGLSLWTCKEGGAIAMKAEAIFDD</t>
  </si>
  <si>
    <t>D2N0X9</t>
  </si>
  <si>
    <t>MAVPKRKTTPSRRNMRRSHHALTVEAYQECPNCGELKRPHHMCPACGHYNGREIIAVEA</t>
  </si>
  <si>
    <t>Q5NQA3</t>
  </si>
  <si>
    <t>MRIALLDDDLETAAQLNAILTEAGYDCRSFHKGYALLRMLRSETVDLLLLDWNVPDFSGIEIIEWVNKHCDPKPPILLSTARTAAEDIVTGLNAGADDYLVKPVQPEILLARVKAVLRRSYPTPPSDGIEHYDDYTFDVSREQVSLGNTLIPMTSKEFTLSLLLFRNLHRPLSRGYIFETLWGRNPDLPTRTLDTHISKIRTKLNLRPENGYRLAPVYAYGYRLERLAEKKAIAAEAVR</t>
  </si>
  <si>
    <t>Q5NRM2</t>
  </si>
  <si>
    <t>MTQKHPQTLVVDAPLSDAERLKRESNFLRGTIAEDLNDGLTGGFNGDNSTLIRFHGMYQQDDRDIRAERAEEKLEPRYAMMLRCRLPGGIISPEQWLKMDSFASEKTLYGSIRLTNRQTFQFHGILKKDLKTVHHLLHESGLDSLATANDVNRNVLCTSNPVESDLHAEAYEWAKKISEHLLPQTHAYAEIWLDQEKLATTDQEPILGATYLPRKFKTTVVIPPQNDVDIYANDLNFIAISENDQLVGFNVLIGGGLSITIGDKTTHPGVAKDIGYIEKEKVLAVAEAVVTTQRDWGNRSNRKNARLRYTLERVGLDVFKAEVEKRAGVTFEASRPFTLTGRGDRFGWVKGIDNQWHLTLFVENGRLLDYPHRPLKSGIAEIAKVHKGDFRLTANQNLIVAGVSEEDKDTIEKIARDHGLLENISELRKNSMACVSFPTCPLAMAEAERFLPNFLTKVEAVMTKYDIADEYIVFRTTGCPNNCGRSLLAEIGLVGRAIGRYNLYIGGDRVGTRIPRLFRENITEDEILSEVDSLIGRWAKERDGKEAFGDFVVRAGIVKAVTDPAIDFYD</t>
  </si>
  <si>
    <t>Q5NPI8</t>
  </si>
  <si>
    <t>MAKINTILEAIGNTPHLRLNKLFPDHEVWIKVEKSNPGGSIKDRIALAMIEDAEKSGKLKKGGVIIEPTSGNTGIGLAMVAAVKGYKLILVMPESMSIERRRLMLAYGAEFDLTPKEKGMAGAIERARQLAEETEGAWIPQQFENPANINIHATTTGQEILKDFADTPIDALVSGVGTGGHLTGIGESLRKKWPDIQIFAVEPATSPVLAGGKPGAHAIQGIGAGFVPKNLHRNILNGIVEIENDEAKKWALRAAKEEGLLVGISTGATLAAIAKKIKELPENSRILGVNYDTGERYLSVPDFLPEA</t>
  </si>
  <si>
    <t>Q5NNL1</t>
  </si>
  <si>
    <t>MFGSLSERLSGVFDRLRGRGALTEDDVRQAMREVRIALLEADVALPVVRDFVSKITEKAIGHNVLKSVTPGQQVVKIVYDALVEMLGSDTSDLNLAVNPPAVILMVGLQGSGKTTTSAKLGKKLKEKDHKKVLMASLDVHRPAAQEQLATLGQQADVPTLPIIAGQQPVEIAQRALTSARLQGYDVVILDTAGRLHIDQLLMDEMKAVADSSQPAETLLVVDALAGQDAVNIARSFSEQVDLTGVILTRMDGDARGGAALSMRAVTGKPIKFVGTSEKLDGLSPFHPDRVANRILGMGDIISLVEKASETIEKEDAEALAAKMAKGRFDFNDLKKQFSQMRRMGGMGALASMLPGVKQIKNAMANGQVDDRILVKMEAMIDSMTPKERIRPELINAKRKIRIAKGSGTTVQEINRLLKMHQEMSSAMKRLKKLGGIKGLMKMLGGGADGGMPPMMPPGGGMPGLPPGFGGFGRK</t>
  </si>
  <si>
    <t>Q5NPM7</t>
  </si>
  <si>
    <t>MTNNSTQKYSYADAGVSIATGNALVKAIAPLARATARAGANADLGGFGGFFDLKAAGFNDPLLVAANDGVGTKVKLAITGNRHDHVGIDLVAMCVNDLIVQGAEPLFFLDYFASGHLDPELAKRVIAGIAEGCKIAGCALIGGETAEMPGLYADGDYDLAGFSVGAVERSQVLEAGRVRAGDIILGMASSGVHSNGFSLVRKLAEGQKWDLKAPAPFKKDTLLIDVLMEPTRIYVRSLLPLIRQNVIAALAHITGGGLLENIPRTLPDNCHAVIDANRWEQPDLMQFLQQEGNLDPAEMARTFNCGIGMAVIVHPEDAATVQAALREAGESVYSIGIIEKGQKGCTVAGKAGSWNSASDWKVTHNG</t>
  </si>
  <si>
    <t>Q5NMF5</t>
  </si>
  <si>
    <t>MNIYEYQAMALLNERGVSVVPGYMAANVEEAVKAAEQLSSPPYVIKSQILAGGRGKGYFRESPKEGGGVRLVSDIAAVKKQAESMLGRHLVTAQTDDQGIPVEKLLITEAVSIAREFYLSLLVDRQTGRVTFVASPEGGMDIETVAKEKPEAIHRIAIDPATGFQPHHGRMIGFALGLSGDVFKQGIKLAASLYKAFTTSDMSLLEINPLVETNDGKLLPVDAKISFDDNALFRHPDIAALGEAGASDPLEQEARQAGLSYIKLDGSIGCMVNGAGLAMGTMDIIQLHGEMPANFLDVGGGASKEKVAAAFRIILSDPSVKGILVNIFGGIMRCDILAEGIIAAARELDITVPLVVRLEGNNVNEGKAALVSSGLPIITASDLGDAAQKIVAAIRQTA</t>
  </si>
  <si>
    <t>O66113</t>
  </si>
  <si>
    <t>MAIELKMPALSPTMEEGTLTRWLVKEGDSIKAGEILAEIETDKAIMEFEAVDEGVITKILIPEGSENVKVGTAIAYLGTDANDVTLDGASAETKAEESAPVASPAKTEAAAVEEAATPSLGKVINSAPEIPEGTEFFQQTLREALRDAMAEEMRRDDRVFVMGEEVAEYQGAYKVTQGLLQEFGARRVVDTPISEYGFSGIGVGAAMEGLRPVIEFMTMNFSMQAIDHIINSAAKTHYMSGGQVRCPIVFRGPNGAAPRVGAQHTQNFGPWYAAVPGLVVLAPYDAIDAKGLLKAAIRSDDPVVFLECELLYGKTFDVPKMDDFVLPIGKARIIREGKDVTIVSYSIGVSFALTAAEALAKEGIDAEVIDLRTLRPLDKETILQSLAKTNRIVTVEDGWPVCSISSEIAAIAMEEGFDNLDAPVLRVTNADTPTPYAENLEKKGLVNPEAIIEAVRKVCYRK</t>
  </si>
  <si>
    <t>Q5NPJ8</t>
  </si>
  <si>
    <t>MSDDSWSVAGHTFKSRLIVGTGKYKDYAQNAAAVKAAGAEIVTVAVRRVNLTDTSAPMLTDYIDPKEYCFLPNTAGCFNAEEAVRTLRLAREAGGWTLVKLEVLGEARTLYPDMVETLKATEILVKEGFQPMVYCSDDPIMAKRLEDAGAVAIMPLGAPIGSGLGLQNPVMLRLIVEAANVPVLVDAGVGTASDAAVALELGCDAVLMNTAIAEAKNPVLMAQAMKSAVEAGRMAYLAGRMGKRMYADPSSPLAGLI</t>
  </si>
  <si>
    <t>Q5NNE7</t>
  </si>
  <si>
    <t>MCRQLSGAAIVLETLKDMGVDLIFGYPGGAVLPIYDALYQDEGIRHILARQEGGAVHAAEGYARSTGKPGVVIVTSGPGATNAVTGIADAMLDSIPLVVFSGQVATNLIGTDAFQEADTIGITRHCTKHNYLVRDPKDLAQTIVEAFHLATSGRPGPVVIDLPKNVQTAVIDYIKPDPNKRMHRGYRPRVKADPVEITNALDMIAKAKRPVFYTGGGVINSGPDASKALRELADLTGVPVTSTLMGLGAFPASSQQWLGMLGMHGTYEANFAMHDADLVVALGSRFDDRVTCRVDSFSPHSKKIHVDIDRSSINRIIHVDLPIVGDVGSVMQDMVALWKEKHYQMQDISAWWVQIDEWRAKQCLNFTKQGNEIMPQQAIRSLWEATKGKNPIVSTEVGQHQMWTAQYFGFDSPNHFLTSGGLGTMGYGFPSIIGAQVGNPDSLCMTIAGEASFQMNIQEMATVAQYRLPVKIFILNNRFMGMVRQWQDLLYDHRRSQSYSEALPDFVALAKAYGWNALKIEKPSQLEDGIKTMLETPGPVLVDCQVAQLANCLPMVPPGAGQTEMILESDITDNHVKKPEYTPSAAPSSATTIRG</t>
  </si>
  <si>
    <t>Q5NMD2</t>
  </si>
  <si>
    <t>MNEESFDSLIPYDEIVQEALRAVVGRVLGTVQAEGGLPGDHHFYITFKTQASGVSVPPHLLARFPEEMTIVIQNRFWDLVVESDHFSIGLSFGGIPSNLVIPYSAITNFVDPSVHFALQFEAQFEEVVDSEENEPEPEKRPLPEAKPIEEGSNVVSVDFSRKK</t>
  </si>
  <si>
    <t>Q5NPP3</t>
  </si>
  <si>
    <t>MSVDAKYHATAIATGGRDGRSRTTDGSLDIKMTVPKELGGPGGEGNNPEQLFAAGYSACFLGAMKAVAPKLNLTVPKDATVEATIGIGPRSEGGFGITADLSIHLPGFSKEDAKKLVETAHQVCPYSNATRNNVNVGLKIV</t>
  </si>
  <si>
    <t>Q5NLS8</t>
  </si>
  <si>
    <t>MTKRIRLGVNIDHVATIRNARGGIHPDPVRAAQLAAHAGADGITTHLREDRRHISDDDLINLEKGITLPLNLEMAATEEMLEIALQHRPHAVCLVPEKREEQTTEGGLDAAGQIDSLKPIVAKLLAAGIRVSLFIEPDETQIRAAKALNAPVIELHTGHYANSVNEELAAELIRIEQAAKLAKSLNIEVHAGHGLTYENVIPIAALEEIAELNIGHFLIGEAIFIGLEASIKRMRYLMDAARAEDKVDFLVKHIAL</t>
  </si>
  <si>
    <t>D2N0W7</t>
  </si>
  <si>
    <t>MVYRISGNWLIGVACDLHTVESIYLGVDEYGHNRFENTRSVIGELVYQLKYQNDQTTIPKIIDLLLQNIKGIESFDAIIPVPSSKIRRIQPVDAISKALGDKCKVPVLINYLVKNGDIELKGITDPADRDRALFDSIVVAGTTDLSEKNVLLVDDLYRSGATLDACCRALKKSTQVKNICVLTMTKTRKNR</t>
  </si>
  <si>
    <t>Q5NMK1</t>
  </si>
  <si>
    <t>MSESGFSQRFNPHVVDGRWQKKWEESGCFHAKDNSDRPHSYILEMFPYPSGRIHMGHVRNYTMGDVLARYYRMKGHEVLHPMGWDAFGMPAENAAMERKIHPREWTMSNIATMREQLKRIGFAIDWSRELATCEPSYYGQEQALFLDLYKAGLVYRKESAVNWDPIDNTVLANEQVIDGRGWRSGALVERKKLNQWFLKITEFADDLLDGLKDLDQWPEKVRSMQENWIGRSQGMQFHFNFEVAPEGFDKIEVFTTRPDTLFGASFVAIACDHPIAKALAEKNAALPEFIADCQKMGTAAEDIETAEKKGFDTGLSLVHPLNPELKLPLFVANFVLMDYGTGAVFGCPAHDQRDLDFALKYNLPVKRVVAPSEAESNEAIGDKADTRAGIMVNSSFLDGLSSEEAKKTVIARAEKEGWGKGTTVFRLRDWGVSRQRYWGTPIPIIHCDSCGAVPVPKDQLPVTLPDDINFDKPGNPLERHPTWKNVTCPKCGKPARRETDTLDTFVDSSWYFIRFASQPDDKPFDKATAEKWLPVGQYIGGVEHAILHLLYARFWTRALQSIGRLDIKEPFTGLFTQGMVTHETYKDPEGHWLSPEQIHKDEAGIFLTESGEKVTVGRVEKMSKSKKNVVEPAPILDQYGADAVRWFMLSDSPPERDLAWTEAGIEGCWRFMQRLWRVAAIASEEASAGIDKDLQHRLHCSIKEVGEAIEGLSFNKAIAKIHDLVNAIEKAKASATRKEAALTLFRLVAPMVPHLSEEAWHLLEKEGFVAEASWPEFDPALTVEDEITIAVQVNGKLRDTLTVARDMPKDEAEKLALASEKVIKMLEGRSPKKVIVVPNRLVNIVA</t>
  </si>
  <si>
    <t>Q5NML2</t>
  </si>
  <si>
    <t>MNFEKLTDRAKGFIQSAQTVAIRLNHQRIAPEHLLKALLEDDQGMASGLIRRAGGDPMIAVRDTDAALAKIPSVSGSGANTPPGLDNDTVRLLDQAEQIATKAGDSYVTVERLLLAMTLMPETQVGKILKDSGLKAEALNTAINELRSGRTADTATAEDRYDALKKFARDLTAAAREGKLDPVIGRDEEIRRTIQILARRTKNNPVLIGEPGVGKTAIVEGLALRIVNGDVPEGLRDRVLMGLDMGSLIAGAKYRGEFEERLKGVLDEVKQSDGQIILFIDEMHTLIGAGKSDGAMDAGNLLKPALARGELHCIGATTLAEYQKYVEKDPALQRRFQPVYVGEPTVEDTISILRGLKEKYEAHHGVRITDAALVSAATLSNRYITNRFLPDKAIDLVDEAASRLRMEVDSKPEEIENLDRRIIQLKIEREALLKENDDASRDRLATLEHDLSDLEQQSSELTTRWKNEQDKIKAEARLKEKLDQARIALEQAERSGDLTKAGEISYGIIPQLEKQLADAQNAAQGAMLREEVTSQDIASIVSRWTGIPVDKMLEGEREKLIHMEDWLGKRVIGQEDAVKAVSRAVRRARAGLQDPSRPIGSFLFLGPTGVGKTELTKALASFLFDDDRAMVRIDMSEYMEKHAVARLIGAPPGYVGYEEGGVLTEAVRRRPYQVILFDEVEKAHQDVFNILLQVLDDGRLTDGQGRTVDFSNTLIILTSNLGAQYLANLGEDEPVESVEPKVMEVVRAHFRPEFLNRLDEIILFHRLGQSHMGPIVDIQVQHLCRLLADRKITLKLSDKARAWLGRVGYDPVYGARPLRRAVQKYLQDPLAEDLLKGTIRDGQTVDVDEGDSHLIFKTEDSVSA</t>
  </si>
  <si>
    <t>Q5NPK1</t>
  </si>
  <si>
    <t>MGIKTVAVHSTADDDAMHVRLADETVCIGPAPAGESYLNIPNIIAAAEISGADAVHPGYGFLSENARFAEIVESHELIWIGPKPEHIRIMGDKVEAKRTAGKLGLPLVPGSDGPLHEIREAKAVAAEIGYPVLIKAASGGGGRGMKVVQSEDELESLMAQAKSEAKAAFGDDTIYMEKYLAAPRHIEFQIFGDGEGQAIHLGERDCSLQRRHQKVLEEAPSPVISAEQREEMGGIVAKAMSDMQYRGAGTIEFLYENGQFYFIEMNTRLQVEHPVTEAITGLDLVREQIRVADGQGLSRTQEQITLSGHAIECRINAEDPDNFTPSPGKVKNYHAPGGFGVRVDSGLYSGYAIPPYYDSMIGKLIVHGETRQEAINRLSRSLEEFIIDGIKTTIPLQRSLLAKEEFVDGDYTIKSLEAWLEEKSLKKI</t>
  </si>
  <si>
    <t>O66112</t>
  </si>
  <si>
    <t>MAKATQDSNRPHKADVGSAIPNHDLPPIPGRYHADREELLEFYRRMLMIRRFEERCGQLYGLGLIAGFCHLYIGQEAVAVGLQAALQPGRDSVITGYREHGHMLAYGIDPKIVMAELTGRASGISHGKGGSMHMFSTEHKFFGGNGIVGAQVPLGAGLAFAHKYRNDGGCSAAYFGDGSANQGQVYEAYNMAALWKLPVIFVIENNGYAMGTSIQRANAHTALSERGAGFGIPALVVDGMDVLEVRGAATVAVDWVQAGKGPIILEMKTYRYRGHSMSDPARYRSREEVNDMKENHDPLDNLKKDLFAAGVPEAELVKLDEDIRQQVKEAADFAEKAPLPADEELYTNILVGKY</t>
  </si>
  <si>
    <t>Q5NMC3</t>
  </si>
  <si>
    <t>MKFTLSWLKEHLETEASVQEIADTLTRIGHEVESVHNPADGLEAFRIARILTAERHPQADRLQILAVDVGESEPLQVVCGAANARAGLVGVFAAPGVYVPGIDVTLKIASIRGVESRGMMCSIRELGLGDEHEGILDLPHEAPVGQSYVEWAGLDDPVFDVAITPDRQDCMGVRGLARDLATAGIGRLKPLAIPRVPVTDAAPAEIAIEDKEGCPAFFGQLIHGIQNGPSPEWMARRLRAIGFRPTSALVDITNYIMFDLGRPLHVYDAGAIKGKLTARKAQNNEKIEALNGKSYDLDPSITVIADDQGVKNIAGIMGAEKASVSGSTTDVIIECAYFDPAAVSQAGQKLGLASDARIRFERGVDPAFLNEGLQIAARMVLDFCGGKATQAVTLGEAPSAVPVISYDPSYVTSLAAMDVAPARQREILEQLGFAIDAGWRVRVPSFRRDVSVVADIVADIVRIEGLDNVPSTALDRGDGVARPIATHGQLTERRVRRAAAAFGMNEAVTWSFISEKDANIFGGAFWKLANPISEDMKVMRPSLLPGLLTAAKRNRDRGQSTIRLFEVGRRYLQEAERPTLGLIFAGERMSRDWQYGKSQNFDAYDAKTAVSAMLDSVGMPVEKLQLLGDAGDVYHPGRSGRLCLGPKNTLAVFGEIHPAILAEFNMEGPVIGAEIFLDALPLRKNSGQLRQPYAPSMLQPVFRDFAFLLPKDVPAADLVRSIAGADKNAIVEARIFDVFTGETIDENEKSLGIEVMLQPAEKSFTDAELQGISDKIVAAAAKKGARLRA</t>
  </si>
  <si>
    <t>Q5NL73</t>
  </si>
  <si>
    <t>MHLKVAVQMDPLESVKIAGDSSFALMLAAQKRGYKLWHYLASDLSYKEGRVVAKAHPVQVNAVQGSHYTEESEEEIDLESDVDVVLMRQDPPFDLAYITATHLLERITNKTLVVNNPAAVRNAPEKLYVLDFAQFMPPTLITRDVEQLRAFHKRHHEIVVKPLYGNAGSAVFYIGRDGKNIGALSELFGEVWREPYMAQAFIPDVSKGDKRIILVDGEVAGAINRVPRQGEIRSNLGVGGTAEAASLTEKEKEICQILGPELAKQGLLFVGIDVIAGYLTEINVTSPTGIVAMDRFNDSDVAGMIWDKIENKIKSL</t>
  </si>
  <si>
    <t>Q5NNY7</t>
  </si>
  <si>
    <t>MTKLSGSDSKSTLYCSFCGKSQHEVRKLIAGPTVFICDECVELCNDIIREETRGALHKGDGSVPTPQEICTILDQYVIGQSKAKRVLSVAVHNHYKRLNHGGKDADVELAKSNILLIGPTGCGKTLLAETLARTFDVPFTMADATTLTEAGYVGEDVENIILKLLQASDYNVERAQRGIVYIDEIDKITRKSDNPSITRDVSGEGVQQALLKLMEGTTASVPPQGGRKHPQQEFLQVDTTNILFICGGAFAGLDRIIADRLEGKSIGFGAHVAAPDERRTGEILQECEPEDLLKFGLIPEFVGRLPVLATLEDLDQSALVRILTEPKNALVKQYQKLFELEDAKLEFTEDALAAIAKKGIERKTGARGLRSILEGILLDTMFELPSLEGVSEIIVDKDVAEGKKEPVRVFAQKEKDASPGAA</t>
  </si>
  <si>
    <t>Q5NLR8</t>
  </si>
  <si>
    <t>MKWIRNTLLITALNLSPLIAAKAQSNQEVKTISVSDFTYADFVDITLMSPIIASVEVTRAKKLSAKLAPDLQEGKTRFYIEAKVSSLIRGADGLAGNISYLLDVPNDEKGHAKRIPEKTRFLIFGQPVSGHPDQIMLTRPDSNLDWDPKSEAVVSGITREILSNSPAPQITSITSAFYVPGSVPGESETQIFLQTISKQPISLNILRRPQEKPQWAVALGEMTDEAATPPAPNSLLWYRLACGLPRNIPQSVLSTLSAHDMIAVADDYKVVLAGLGACSRNHHFK</t>
  </si>
  <si>
    <t>Q5NR37</t>
  </si>
  <si>
    <t>MTLTKMLIDARHREETRVAVIKGNRIEEFDFESADRRQLKGNIYLAKVTRVEPSLQAAFVDYGGNRQGFLAFSEIHPDYYQIPREDREALLREEEEYSARHNKQQESEDDEEGEDLSDSEAIRNDANDDSLENLRNRRRHFGRHHYRIQDVIRRRQVLLVQVVKEERGNKGAALTTYLSLAGRYCVLMPNTSNGGGISRKISNLADRKRLKSIMAELNLPSSMGCIVRTAGLQRTKTEIKRDFDYLARLWDEIREKTLLSQAPALIYGDSDLVKRAIRDIYSREIDEILVEGDDGYRAARNFMKLLMPSHVRKVRPYADPAPLFQRFGVEAQLNAMYQPIVQLKSGGYLVINPTEALVSIDINSGRSTREHNIEQTATATNLEAAAEIARQLRLRDMAGLIVIDFIDMESSANIRRVEKAMKDALKHDRARIQVGHISSFGLMEMSRQRLRTGMLEASTVPCPHCQGSGLMLTTPSAGLMALRMIEDEASRGNGSQIHVLTSLDSAIYVLNKKRKELGSIETLYGVTILIDGDPLRGNNQISVESAGPPPSHGLMLPPPLPTSSPDEIDDYEEEPEIEEIEAEEVIEAPFRRNHRQNMARRNSSYNAEVAIQDNQRMEPKEATQAFLNTEEDASHEEDSEHSRRNRRSRRGRRGGRRRNGENFAEKPLMLSSEASEATSPDEDTPIKESYESEALPVEKDVAEKSTPTEETSEAENKTARSSRTRRRPRARSPKVESESYQAPANVLHEETPPTETAVVEVKNEEPIAEKPATEAETAVVASSEPETVEETKPKRVRKRTTTTRRKKAEPKTADKAEESEDSEAEAKPKRPATRRTRTTKAATAKVAAKKAETESETPVVVKAEAKTIEKTDDTAIKSETPKDSDAAPVSDSKEEAEKPAPRRGWWQRTFGE</t>
  </si>
  <si>
    <t>Q5NPF4</t>
  </si>
  <si>
    <t>MEKYILEGATGSWEIVVGLEVHAQVISKSKLFSGAATAFGAEPNSQVSLIDAAMPGMLPVVNRECIRQAVRTGLAIGAVINRVSKFDRKNYFYADLPQGYQISQLYHPIVGEGSLLIDVDGEEREIGIERIHVEQDAGKLMHDQHPDKSYVDLNRAGIALMEIVSKPDIRSPAEAGAYIRKLRAILRYVGSCDGNMEEGSMRADVNVSVRKAGEPFGTRCEIKNVNSVRFVQAAIEYEARRQIEVIEDGGEIIQETRLFDHDKGETRSLRSKEDAHDYRYFPDPDLLPLELPESFIDECRESLPELPDTKRQRYITQLNLTPYTASVITADHETAAWFEAMLEYFKAPDAKIATAAANWLTSDLFGALKKLGRDITDSPVSPKQGAELVGLVADGTLSGSLAKQVFEIMLESGQDPAVIVEERGLKQTSDTGAIEEVINKILADNQDKVEQYRSGKDKLFGFFVGQTMRAMGGKANPAVVNEILKKLLSA</t>
  </si>
  <si>
    <t>P50970</t>
  </si>
  <si>
    <t>MADHFDLIVLGGGPGGYVAAIRAAQLNLKVALVERVHLGGICLNWGCIPTKSLLRSAEVYHEMQNAEAYGLTSFKPDFDLDKIIARSREVATRLASGVKTLLRKNKVEVISGVGQLTGNQQMLVETTEGEEKILEAKDIIIATGARARQLPNVHSDGKHIWTYHHALKPPAMPKKLLVIGSGAIGIEFASFYADFGAEVSIVEHAPQILPMEDAEVSAYVAKAFKKRGIRILTQSALQNLTPDDEGVTAEIAGADGKVTKERFSHAIVAIGVVANVENIGLDKLGIKLDRGFIAVDGFGRTNVDHVWAIGDVAGAPCLAHKASHQGVIAAEAIAGCDHVHPLNTQNIPGCTYARPQVASVGLTEEKARQQGYNVKIGNFPFIANGKAIAQGATDGFVKTVFDADSGALLGAHMVGAEVTEMIQGYTVARTLETTEAEIMETIFPHPTLSEAMHESVLAAYGRALHF</t>
  </si>
  <si>
    <t>Q5NQX3</t>
  </si>
  <si>
    <t>MRVLIVEDEPTLSRQLRTTLEGAGYAVDLATDGEDGHFLGSSENYDAVVLDLGLPEVDGLTVLDRWRKEGREMPVLVLTARDSWSDKVAGLDAGADDYLTKPFQTEELIARLRALIRRASGNASSELTAGDVRLDTRSGKVTLAGEPVKLTAQEYKLLSYLMHHKGKVVSRTEMIEHIYDQDFDRDSNTIEVFVTRIRKKLGQDVITTIRGLGYALNDPEDRNNG</t>
  </si>
  <si>
    <t>O50236</t>
  </si>
  <si>
    <t>MPKRTDLQSIMIIGAGPIVIGQACEFDYSGTQACKALREEGYRVILVNSNPATIMTDPDMADATYIEPITPEVVARIIEKERPDALLPTMGGQTALNTALALASDGTLEKFNCEMIGADATAIDKAEDRLKFRQAMDKIGLESPRSSVAHSLEEALDGLDYVGLPAIIRPSFTMGGTGGGVAYNKEEFIDIVSGGLSASPTQEVLIEESVIGWKEYEMEVVRDRHDNCIIICSIENIDPMGVHTGDSITVAPALTMTDKEYQIMRNASIAVLREIGVETGNGGSNVQFALNPENGRLVVIEMNPRVSRSSALASKATGFPIAKVATKLAIGYTLDEITNDITGATPASFEPTIDYVVTKIPRFAFEKFKNAKPLLTTAMKSVGEVMAIGRSFPESLQKALRGLENGLSGLDPVEALVGANPSVIEAELARPTPDRLLVAAQALREGLPAEKICEITHYDPWFIARLAEIIAAENEVISNGLPLEAAAFRRLKAMGFSDKRLADLALQSAHLRGLGKAQAKGSGIVHDALQAMTGGVTEAEVRTLRHSLNIRPVFKRIDSCAAEFEAKTPYMYSTYEAPFFGEPVCDSLPSNRKKVVILGGGPNRIGQGLEFDYCCCHACFALEAAGYETIMVNCNPETVSTDYDTSDRLYFEPLTGEDVLEILHTEQKNGTLVGVIVQFGGQTPLKLAAEIEKAGIPILGTSPDAIDLAEDRERFSALVSELGLLQPANGIARSRDEAISVADKIGYPILIRPSYVLGGRAMEIIDGPSQLDDYIHTAVKVSGESPVLIDQYLRDATEVDVDAVADGDDVVVAGILQHIEEAGIHSGDSACSIPPYSLPASIIEEIKSQTDKLARALKVQGLMNIQFAVKGDKVYLIEVNPRASRTVPFVAKADGRPVAQVAARVMAGEKLRNLPEISWPEGYTAVKEAVFPWARFPGVDPVLSPEMKSTGEVMGIDIDFPMAFAKAQLAAGNALPRAGTFFISVKDSDKAQIVEPIKALTDLGIKLVATDGTARYLQSKGVPVERVNKVREGRPHIVDLIKDGAISLVVNTTEGWQSLQDSASIRSSVVLAPVPYFTTAAAAIVAAEAIVAIKARELEVRSLQSYHSMKHA</t>
  </si>
  <si>
    <t>Q5NLL9</t>
  </si>
  <si>
    <t>MKPVRKAIFPVAGQGTRFLPATKAMPKEMLPVVDRPLIQYAVDEARAAGIEELIFVTGRGKQAIEDYFDIAYELEASLTAKGKTGMLDLLEGTRVAPGRACFIRQQEPLGLGHAVWCARDLIGDEPFAVLLPDELLWNPKRPSLVQLVETYNQKGGNVVTVMEVPEEHTHRYGIVDPGKTDGEVTEVKGLVEKPEKAPSRLAMTGRYILQPDIMPLLAQDNRGVGGEIQLTDSMAQLIGKQPFHACRFGGIRHDCGDKAGFIQANVALALERPDIGPAVRDYLHRQNF</t>
  </si>
  <si>
    <t>Q5NPQ2</t>
  </si>
  <si>
    <t>MSEEKNLKTASVLSFERKLDPSDALFFSGNWSNKSDDKAWQPIHLREKSVRGTISNRLKKGEADPAKLNAAIEKPNLQTVDVATLPFDSDTLKVEFTLRVLGGVGEPAACNSMEYRSKLVATISHYIDTHGLDILGNRYAANLANGRFLWRNRLGADAISIQITRLSGDESTLVGVFDALAHPLRQFEEKSVSEELEALAKLITAGLAGQEHVLLRVKAFIRMGEGQEVFPSQELLLDKGKSTKSRFLYSVGQDEKAIAAIHSQKIGNALRTIDTWYPDAEINGPIAVEPYGSVTTQGVAYRQPKAKKDFYSLLDAWVLKDKEPTIEDQHFVAAVLVRGGVFGDAS</t>
  </si>
  <si>
    <t>Q5NQA7</t>
  </si>
  <si>
    <t>MSKNTPIVKGSTKRHPFLSSVEELIEEARNGRIFILVDDEDRENEGDLIIPAQMATPAAINFMATHGRGLVCLAMTKERVTSLGLAPMSRENNAPLQTAFTVSIEAKEGVTTGISAGDRARTIAVAIDSSRGAEDIVTPGHVFPLAAKSGGVLVRAGHTEAAVDIARLAGLNASGVICEVMKEDGTMARLDDLVTFAQRHNIKIGTIRDLIAWRREHDNNVELIEEKSFNSLYGGDWQAIRFRNKATGSESLALVKGQISADEPTLVRMHAIDPFTDMLGQTGSRQQLLSRSMEIIAKKGAGVVVLVQRSQENSADKSSVWAASRNQETIHRDYGIGAQILAELGVRDMILLTNSHHMPVALAGYGLNITGEQPITEGA</t>
  </si>
  <si>
    <t>Q5NM94</t>
  </si>
  <si>
    <t>MAGSVNKVILLGNLGRDPEIRSFSNGNRVANLRIATSETWRDRNSGERREKTEWHSVAIFSEGLVKVAEQYLRKGSKVYIEGQLQTRKWQDQSGQDRYSTEVVLQGFNASLVMLDGRSGGGDFNGGGNNFGGGSGSGFGGGQQNAGGGFGGGSNAGSSNNEWGKSSGGFGDAPSSNTNHDPFGMDDLDDDVPF</t>
  </si>
  <si>
    <t>H2VFN3</t>
  </si>
  <si>
    <t>MSADPISTRVFILGSGPAGLTAAIYAARAGLNPIVAQGLQPGGQLTITTEVENFPGFREPIQGPWLMEEMQAQAENVGAKLVWDIITSVDFSQRPYRLMGDGGQVYLADSLIISTGAQARWLGLESETALRGKGISACATCDGFFFRGKKVVVIGGGNTAVEEALYLTNHSPEVTLIHRRDSLRAEKIMQKRLLANPKIKIRWNSEVAEFIAGEDSALSAVKLKDTKTGEESLLETEGAFIAIGHKPATELFQGHLKLDDEGYIEVTPGTTQTSIKGIFACGDVMDKHYRQAVTAAGTGCMAALEAERFLGEIDFKED</t>
  </si>
  <si>
    <t>Q5NNM7</t>
  </si>
  <si>
    <t>MSDTIFRPESARGLIPDHLQPTTYVLHVEDLMLMAAIGFHSHELDKRQRVLVNLDIELEKAVLPTNDDINADFWNYDYIHQTLSELVEKRRFNLQETLAQEIYDLIAARAHVRRIKVFVRKPDAYQDCQSVGVSLSNFPN</t>
  </si>
  <si>
    <t>Q5NLQ9</t>
  </si>
  <si>
    <t>MSEPFYRIRRLPPYVIAEVNAMRAAARAAGEDIIDLGMGNPDQPPPSHVIDKLAEVANKPDAHGYSASRGIPGLRKAQAAYYQRRFGVDVDPESEVVVTLGSKEGLANLAQAITAPGDVILAPNPSYPIHMFGFIIAGATIRSIPTTPDENFFKDLERAINFTVPKPSAMVIGYPSNPTAEVADLAFYERVVDFARRHNIWVLSDLAYSEIYFDGNPPPSILQIPGAKDVAVEFTSLSKTYSMAGWRIGFAVGNKKLIAALTRVKSYLDYGAFTPIQAAAVAAINGPQDIIEKNRELYKRRRDVMVESFTRVGWPIPAPKASMFAWAPLPKELAHLGSLEFSKQLLTHAKVAVAPGVGYGEKGEGYVRLAFVENEHRIRQAARNIKRYFTSLGIQGNDSIAAE</t>
  </si>
  <si>
    <t>P34037</t>
  </si>
  <si>
    <t>MTAAPELRPKSWIDSIAPYIPGSSKTLDGRPAVKLSSNENPLGTSLKAKEAYREAIDSLSLYPDSGATALREAIGACYNLDPARIIHGTGSDEILHLAAGAYAGQDDEVLYPRYSFSVYPLAARRVGATPVEAPDDDYRCSVDALLKAVTPRTRVVFIANPNNPTGTWITRAEVEKLHNGLPRNCLLVIDQAYAEYLDPECDDGALALAKNTKNVLVTRTFSKIYGLAAERIGWAYACPEIIDALNRIRAPFNVTIAGQKAAVAALEDQAFIQNSFKHNKKWRGWFENQMALLSNAGIRVIPSSANFTLLLFEGSLTAETAYKALMDHGYTTRWLPGQRLPHALRITIGSEKHMQDVAGILTSLVRQAL</t>
  </si>
  <si>
    <t>Q5NLY4</t>
  </si>
  <si>
    <t>MTHSASQQNNDADLTNSKILEQGHQKLDRLMTRGAEFLNCRYAIMGGAMSWVSERHLVSALSNAGGFGVVACGAMSPALLDEEITATKQLTQQSFGVNLITMHPELDQLIDVCLNQKVSHVVLAGGLPTTAAIEKLKKGGAKVICFAPALILGRKLLRAGVDALVIEGMEAGGHIGPVTTTVLAQEILPALAEKLPIFVAGGIGRGESIAAFLEMGAAGVQLGTRFVCATECIAHPKFKQAFIRAAARDAVTSVQIDPRLPVIPVRALKNATTENFIAKQREVAKALDDGELALPDAQLMIEHYWAGSLRRAVIDGDIENGSVMAGQSVGMVKQEEPAQVIIENLVEEAAIALAKRNVI</t>
  </si>
  <si>
    <t>Q5NLS9</t>
  </si>
  <si>
    <t>MTDAEILAEFRDAGALLEGHFILSSGLRSPRYLQCARVLMNPARAGRLASALVSRIPDDLKQEISAVISPAMGGIIIGQEVARALNVDAMFMERPTGVFELRRGFSISEGQKILMVEDVVTTGLSSRETIHAIEKAGGKVIAAASLVDRSNGKAAFDVPFFPLLKLDVPTYAVDELPPELAAIPAVKPGSRAKPA</t>
  </si>
  <si>
    <t>Q5NMF6</t>
  </si>
  <si>
    <t>MKVIVPVKRVIDYNLRPRVKTDGSGIDLSNLKMSLNPFDEIAVEEAVRLKEKGIAKEVVLVSIGVSKAQDQLKTGMAIGADRSILIETEENVEPLHVAKLLKAVVDQEKPDLVIAGKQAIDDDSNQTGQMLAALLGWPQGCFASKLTIADNKIEVTREIDGGLETISLNLPAVVTSDLRLNEPRFVSLPNIIKARKKPIEIKKPEDFGIDITPRLKTLKVEEPPVRQAGEKVESVEEFAAKLKEWGVGA</t>
  </si>
  <si>
    <t>Q5NLX9</t>
  </si>
  <si>
    <t>MDSMELKMKLHRKLLLICLSSSFITAPLWAAAADSQSQQIEQLQRQMRAVQRKIFPDGKSHEIVAPEVAAPVASVQPQPTENTSVTTELGARIDSLEQSMTQLTAQSEENSHRLRQMEQQFENFKTEMQSRLTSPAEAGVTGDTDPVNMGQAAASPTSGNAKAAKPLPPKETAAEKPAVTKDTSSDKKTAAAVVAAAPASKATPDKAAAPKSVAALISENAEPNSDPAEQVYLAGYKLWNDKRYPEAETVLKSFISKYPSHSRASYARNLLGRAYLDSGEPAQAAETFYSNYQSIPQGARAPDSLYFLGQSLMALKPARPKDACKVYAELLDVYGNKVNDSLKDRIEKAQTQAKCR</t>
  </si>
  <si>
    <t>Q5NPS4</t>
  </si>
  <si>
    <t>MIPRYSRPEMVKIWEPESRFRIWLEIEAHATDALSELGVVPKEAAKAIWEKGSFEVERIDEIEAEVRHDVIAFLTNVAEHVGDPARFMHQGMTSSDVLDTCLSVQLNRAALILLDDIDKLLAVLKRRAFEYKMTPTIGRSHGIHAEPTTFGLKMAEAYAEFKRNRDRLEAARKDIATCAISGAVGTFANIDPRVEAHVAKEMGLSVEPVSTQVIPRDRHAMFFATLGVIASSIERVAIEVRHLQRTEVLEAEEYFAPGQKGSSAMPHKRNPVLTENLTGLSRLVRGYVTPALEDVALWHERDISHSSVERMIGPDATVTLDFALARLTNVMDKLLVYPERMQRNLNRMGGLIHSQRVLLALTQAGISREVAYRLVQRNAMKVWESDGTISLLELLKSDPEVTLSDEKLEALFDLGYHLKHVDTIFERVFKD</t>
  </si>
  <si>
    <t>Q5NNW0</t>
  </si>
  <si>
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RKPEQIDGIDEVFGWQISDEDLKQIDAILAKNIPNPIGAEFMAPPPRDK</t>
  </si>
  <si>
    <t>Q5NPR8</t>
  </si>
  <si>
    <t>MDVEAARVLGKLVGGGVAAVGAGVASVGVGSVFAGFLESALRNPAAADGQQGRLFIGFAAAELLGLLSFVISILLIFVA</t>
  </si>
  <si>
    <t>Q5NQ38</t>
  </si>
  <si>
    <t>MVFDVDLIQRVYQGYRDKIHKIQIALGKPLTLTEKILYAHLAEGEALKPYRRGVDYVNFAPDRVAMQDATAQMALLQLLNSGRDKVAVPSTVHCDHLILAYKNAHDDLIAAEKSNQEVYSFLKDVSNKYGIGFWKPGAGIIHQVVLENYAFPGGMMIGTDSHTPNAGGLSMIAIGVGGADAVDVMAGLPWELKMPQIIGVKLTGKLSGWASAKDVILKLAGILTVKGGTNSIIEYFGDGAAALSATGKATICNMGAEVGATTSIFPFDQKSVDYLKMTDRSEIADLAQSLEDCFRADDAVLADPASYYDRVIEIDLSSLEPYVNGPFTPDLAYPVSEFAKAVAEHGYPEKMEAGLIGSCTNSSYEDLSRAASIIENANSLDLKVKSQLIINPGSEQVKETAERDGLIGDFEQAGAVIMANACGPCIGQWRREGADKAPKNSIVTSFNRNFAKRNDGNPNTYAFVCSPEMVAAFSIAGSLNFNPLKDTLTNEKGEQVKLAEPIGDELPKKGFTLKSAGYIAPVKDGSQIKVTVAPDSERLQLLAPFAPWNGKDIINQPLLIKVTGKCTTDHISMAGVWLRYRGHLDNIANNMLIGAVNAFNHKTNSVIDPETGDYMAVPALARKYKAEGLGSIVVAEENYGEGSSREHAAMEPRFLNVKAIIVKSFARIHETNLKKQGMLALTFVNKADYDKVQEEDKISILGLTSFAPGKNLTVQLTHKDGSTESFEVSHTYNQTQIEWFRAGSALNKLKSEYKAS</t>
  </si>
  <si>
    <t>Q5NPH1</t>
  </si>
  <si>
    <t>MAEKIRITLIDNSEREVLQGTTTTQIAASISTSLAKKALAARFNGQMIDLSQPLLEDGRLEIITAENEAEALELVRHDYAHILAEAVQKLFPGTQITFGPVTDDGFYYDFAPKDRPFTEEDLPLIEAEMRKIIAQNNALVREVWERDKLISLWESQGEKFKAEWAKELPEGQELTIYRAGEWFDMCRGPHLPSTGKLDPKAFKLTRVSGAYWRGDQNNAMLSRIYGTGWLNAKQLKAHLERLEEAQKRDHRRLGQEMDLFHLQQEAQGSVFWHPNGYTIWLQLEAYLRRRMKNANYKEVKTPQLMDAALWEASGHWGKFRENMFVVPDEIPSTDPDKPVLSGKGNLMALKPMNCPAHIQIFKQGIRSYRELPLRMLEFGCCHRNEAHGALHGLMRVRQLTQDDAHIFCTAEQIVTETKDFVNLLDSIYRDLGFTSYAVKLSLRPELRAGDDELWDNAENGLRSALEQVGITDYEELPGEGAFYGPKLEFHLTDAIGRTWQCGTLQLDYVLPERLDASYVAEDGSRKRPVMLHRAIIGTFERFIGILIEHHAGRFPLWMAPVQAVVATIVSEADSFAESVVEKMKAAGLRVVSDIRNEKINYKIREHSLTKVPNILVVGKREAEEGKVAIRKLGSRDQIILSVDEAIALLLEEATPPDLK</t>
  </si>
  <si>
    <t>Q5NPY8</t>
  </si>
  <si>
    <t>MSSEVSKTVTVPIDLGNHSYKIDIGAGLYQQAVSILTPYVRNRRFIVITDENVARCQLPEFEKSFHEAGVTVDSIILPAGEATKSWHHLAELCDQLIRRGVERRDAIIALGGGVIGDLVGFAAAILKRGCQFIQIPTSLLAQVDSSVGGKTAINCEAGKNLIGAFHQPVFVLIDPDALQTLPARQLRAGYGEIIKYGLIDDPDFFAWCEEHGAALIEGDKASRLYAIEHSIRAKALIVADDEKEISGKRALLNLGHTFGHALEADTGFSDKLFHGEAVAAGSALAFGFSYVKNLASKEDIQRIIKHLRETGLPASLEEAGVKASGKELVAHMMHDKKMEAGRLPFLLARGIGKSFLDKEVNLEEIAAFLDSPLARKGTI</t>
  </si>
  <si>
    <t>Q5NNP6</t>
  </si>
  <si>
    <t>MKNRYGLSSRWPVPLFRLGLLASISSFVAPALAAQADNEQVQSPVLSDNIPSVINLSDAPKTSSTDKKTDKTKDKDHNSTSDTNTITVTGTRLSKSRLSNVMAGSTLGEEQIKTRGYSDIGLALLRENPAFSVPNNSPIGSQSSYGAGQSFVSLFNLGDQRTLTLINGMRMVGGATASIFGAGSGSQVDVGTIPTSLIKKIDTKYGGAGASYGADAVAGVVNYQLDDHFKGIDFNAQGGFTQRLKAPQEKIYFKGGTEFNEGRGGIVFDVEYRHSGGVLAKDRNNVFGSEKTSYSHRPIGSTSPYSYVFTKGRRYIQSSVTGMPLTAGTMGSYPTYLNQIDLGVPSGSGNQAAMFSQDGKSLVPLTADTLIRDNYYGLGGNGIALSDYSQIYTPSKTLNLTTLGHYDLSDHIHATWQGWYQRGEAKSQVGQGTWQDTGFQGPMTMDSYLNGDSYTGYTDVNGPLTLSTNNPFLTAAERTTIVNALKAAGQPTDTFYMERLNQDLDAGMFRTKDQMYRLQGGLDGDFNAFGRHFNWKIAGEYSQYFNNTWQPSINTQNFINALNATTDAAGNIVCAAGYVNSTAATRSSTCSPLNPFGFNQMSQAAKDYVISDVHSKNRNSQRDIQAEINSTIAKLPAGDIRWDIGYEHRRESYNFNPGSFAEGELLSDGTRRRYGNSAPITAVSGAYHTHEAFGELDIPLISPNMHMAGAYNLSVTANGRYINNSMTGSYWTYMFGGAWWPTRDFGFSGNYAQSVRNPSVTELFATKSTVYGSANDPCSYEFLDSGPNPATRRANCAAAGIPTNFQSQIVNQTMPGTSGGNTHLKNETSHSFTAAVDFTPHFVPGLTINGAYIDVKINNEITSLGLGDLMSACYDSSSYPNSSYCGAFTRDPSTHQVTDFAEGYYNVASQHMQAVQGKINYVLPLRRLGLPDSAGTVELTGNYIHYVKNEQKILTSTYDMFGTTTQPQDNFTINMNYTRDRLSFQWQTIWYGKARYAVQVSDKTYENNRRPDFAYFNMTVGYRITDHIDASLIVNNITDALPKYPGSISVTRYYESLMGRSFKMSVGVHF</t>
  </si>
  <si>
    <t>Q5NMY6</t>
  </si>
  <si>
    <t>MIVIPMAGLSSRFSKAGYKLPKYMLPLDGKSVFKHSIESFSEYFNNIPFLFIARNVAETPEFIRKETSELGIQDARIVILDHETAGQAETVEIGVKKEKIDGKTPITIFNIDTFRKDFCFPKQQWFAHSDGYLEVFHGEGQNWSYVGEVKNSKEPLVARTTEKDPISSLCCDGLYHFATSSSFMTALDKERQSPSMNELYIAPLYNHLIKEGKNIHYNLVEKEKIIFCGTPSEYKEILNK</t>
  </si>
  <si>
    <t>Q5NRF7</t>
  </si>
  <si>
    <t>MSEDSSTDNGGGLWRGLRNFLFHEEKEPTLREVIEKAIEEHEHDAPDRDDLSPIERRMLRRLLHFGRRSAGDVGTPRADIVAVPDDINGQDLIAAFANSGLSRLPVYKETLDDIIGMLHVKDIFSLMAEGQRDNFDLKSLLRQPRYVPETMGVLDLLAEMRATRTHMAIVLDEYSGTEGLITIEDLVEEIIGDIEDEHDEAPTALLTSRPDGIWEAEGRTELEDIAEWIDPHLSEVEEDVDTIGGLATVLAGHVPQRGEILEHPSGWRIEILAGDSRHVERVRLYPPKKNPDED</t>
  </si>
  <si>
    <t>Q5NR61</t>
  </si>
  <si>
    <t>MSETSKQKKIALVSGANRGIGLAIAIGLAQQGVTVLMGTRNLKNGEAVCAQHAQEGLDIRPVQLDTTDDASVRAVSSLIQREYGRLDILVNNAGIGLDFVPDLSVVEKMEQTLMLNVTGTIRLTDALLPLLEAAGHASIVNVSSELGSFGLRADKNWIYAELVMPTYQASKAAVNSLTVSYAKLLASKGIKVNSICPGYTATDATKGAAMPATRTPEQAARVAIKLALIGQDGPTGTFENEDGQLPW</t>
  </si>
  <si>
    <t>Q5NPM1</t>
  </si>
  <si>
    <t>MHAYRTHNCSALRRANVGEKVRLSGWVHRKRDHGGLLFVDLRDHYGLTQIVADSDSAVFEKLDQLRLESVITVTGEVVERAPEVVNPNLATGEIEIRASEVDVQSFAQELPLPVAGEADYPEDIRLRYRYLDLRRDRLHRNIVLRSNVIASLRRRMIEQGFNEYQTPILTASSPEGARDYLVPSRVHPGKFYALPQAPQMFKQLMMVAGFDRYFQIAPCFRDEDARADRSPGEFYQLDFEMSFVTQEDVFATIEPVLAGVFEEFGGGKTVTPAPFPRIAYRDAMLYYGSDKPDLRNPLKISDVTEHFRDSGFGLFAGMVAKGGVVRAIPAPEAGKNSRKFFDDMNNWAREEGFAGLGYINIKNGEAGGPIARNLGEDATQKLLADLGLGENDGVFFAAGKEGEAARLAGLARNRVGELLDLIEKDSFRFCWVVDFPMFEYDEEAKQVIFSHNPFSMPQGGMEALETKDPLDILAYQYDIVCNGIELSSGAIRNHRPEIMYKAFEIAGYDQAMVDENFAGMINAFKYGAPPHGGAAPGVDRMVMLLAGEPNIREVVLFPMNQKAEDLMMGAPAAVSERQLKELSLRIAVKPTQKSAS</t>
  </si>
  <si>
    <t>Q5NMM5</t>
  </si>
  <si>
    <t>MRQINIETLCAQKGLRITGQRRVIAQVLSEAEDHPDVESLYERASAIDSGISIATVYRTVRLFEEAGILERHDFGDGRARYEASPEDHHDHLIDVESGKIIEFSDEDMESLQKIIAERLGYKLVDHRLELYGVPLNRSPKSSK</t>
  </si>
  <si>
    <t>Q5NRB0</t>
  </si>
  <si>
    <t>MKTEIPYYNPELSYEDNYKEGPFGYFADIVEKPDPSFAVSVKKPVSFLGCSVDLPFGIPAGPLLNSRYIKAAFHAGFDLCVYKTVRTQEHKSHPLPNVLAIHPEGVLSADCEAVLADTRYNQPLSITNSFGVPSFNPDIWQPDMAEAVKAASDHQVMIGSFQGTRGKGKIEEDYALAARMVAETGAPVLEANLSCPNEGVNSLLCFDAPLVQKIVEAIKAAVPDRPLLIKTAYFKDNAKLADLVSRVGHLVSGFSTINTLSARPLDEKGQAALSPSRPEGGVCGDAIRWAGLEMVQRLAAFREEKSLDYAIVGVGGVNKPEHYKAYIEAGANAVMTATGSMWNPHLAEETKKFLA</t>
  </si>
  <si>
    <t>Q9X5F0</t>
  </si>
  <si>
    <t>MAAYNKADLERRMKGAVESLKSDFSGLRTGRASTSLLDPVTVDVYGANMPLNQVATVSVPEPRMITVQVWDKSNVTPVDKAIRSAGLGLNPVVDGQMLRLPIPDLTEERRKELAKLVGQYSEKARIAVRNVRRDGNDQIKQDEKKNEISEDEKKRFENEVQKLTDKTIADIDALAVHKEKEILGK</t>
  </si>
  <si>
    <t>Q5NPR7</t>
  </si>
  <si>
    <t>MPQIAQLASTYASQVFWMLVVFGIIYFGIAKTMLVKVESTMDSRDSKISDDLAAAEAAHKAAKEADEACQSRLAKVRSEAQARLQAAKEQASKDASQQNAAANADYDHRIDSARMRIADEKSKVMADLENIASDIAHDIVKQITGRSVPKEQITKAVAQVISADMV</t>
  </si>
  <si>
    <t>Q5NKZ0</t>
  </si>
  <si>
    <t>MHLKDLKQKTPSELVKMAEELGIEGASTLRKQDLLFAILKVQAERGDQIMGLGTIEVLPDGFGFLRSPEANYLAGPDDIYVSPNQVRKFGLRTGDTVEGEIRGPKDSERYFALTKLISVNFDNPDNVRHRVNFDNLTPLYPSEKLNLDISDPTNKDKSARVIDIVAPQGKGQRSLIVAPPRVGKTVLLQNIARAISENHPEVFLIVLLIDERPEEVTDMQRSVKGEVISSTFDEPAQRHVQVAEMVIEKAKRLVEHKKDVVILLDSVTRLGRAYNTVVPSSGKVLTGGVDANALQRPKRFFGAARNIEEGGSLSIIATALIDTGSRMDEVIFEEFKGTGNSEVVLDRKVADKRIFPAMDVGKSGTRKEELLVDKDTLSKMWVLRRILMQMGTVDAMEFLLDKMKDSKTNEDFFASMNH</t>
  </si>
  <si>
    <t>Q5NP81</t>
  </si>
  <si>
    <t>MAVNLKTMMEQVAQDIDRLFAEQLPVPEDPRRRLVEAMRYAAIGGGKRLRPLLVVATCALFNVDREAALRVGMAIECIHVYSLIHDDMPCMDNDDLRRGKPTVHKAFDDASAVLSGDALQALAFEILSEEKIHTDPHVRLELIQALAIASGKDGMVGGQAIDLAAETSTVPFDLPTITRLQQLKTGALFGFCLEAGAIMGRQNKDIRDRLKAYARDIGLAFQIADDLIDAEGDEAVAGKAVGKDAAAGKATFLSLLGLEKARSQAQALVDQAIAHLSVFGSEADYLRSIARYIVARDH</t>
  </si>
  <si>
    <t>Q5NQ31</t>
  </si>
  <si>
    <t>MSITAERKEALIKEYARVEGDTGSPEVQVAILTERIVNLTEHFKTHAKDNHSRRGLLRLVNKRRSLLDYVKNNDKDRYSSLIARLGLRK</t>
  </si>
  <si>
    <t>Q9RNP3</t>
  </si>
  <si>
    <t>MTQDPHKMFDEWMDEAKKAETDDPTAMALATASKQAFPCVRMMLLKGHTKDGFVFFTNLGSRKGHELLENPVATLLFHWKKLRRQVRIEGAATLISDEEADAYFATRARKSQLGAWASEQSRPLPARDVFEKRIADIEARYEGKDVPRPPYWTGFRVSPIRMEFWNDREFRLHERELFTLNDGRWQSEFLYP</t>
  </si>
  <si>
    <t>Q5NPF3</t>
  </si>
  <si>
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</si>
  <si>
    <t>Q5NQ98</t>
  </si>
  <si>
    <t>MVQGLRIALAGLGTVGCGVLKLLKDNADLIERRTGRKIEVIAISARNKNRDRGIDLSRYDWVDDVVDLPKRDDIDLVIELIGGSEGPALELARACLKKGIALITANKAMIAHHGMELAELAESSQIPFAYEAAVAGGIPIIKGVKEGAAANEISQIFGILNGTSNFILTTMEKDKRGFEDVLAEAQALGYAEADPTFDIEGIDAAHKLAILSTLAFGTKLDFDSVKTSGIQTVTLSDMQKAAQMGYKIRLIGQAKKNTQGLFQKVSPCLVPCHHPLAQADGSLNAVVAQGNQVGRLLFEGAGAGAGPTASAVVADLVDIARGGYATPFGIPVQYLEKADTDKADNDKQSVYIRLSIANTAQAVSKLVVLLADADISLESLNQQEGQDQETSDVILVTKACTSEAIENLVKAFNGLAEIKSVPVTMDILNI</t>
  </si>
  <si>
    <t>Q5NP92</t>
  </si>
  <si>
    <t>MDDKDQEHDAMNSHGRPQENNTYNRPFGRSNAHGSSRDDTSDFYDHHSADADDGDEDDSLPWLEPVEDDDNGHGGNIFQIVIVALVALLTLALLGIGLYWWFHRPPAVSGNASVITAEPGPYKTKPREPGGMKIEGEGESAYAASEGRDINSSIDTSVQPEQPMTIAPKQAEQPITPPPPASAPVTKTRPDVVENEPEMSDMTGDTRHSTATHPAAPRPAAPVKHEKEVKPAEHPVKAAEREKPPVAVVKPAAKVEKPEAEHQAEVAKPKSREDSVAGVMSSLHNDAHPADEAKKAPAGAGVIQLGAFGSEAKANEVWSHLTQRYSWIKPLPHQIISVKIGEKTFYRLRATAGSQANSFCSQLQAAGETCAHIGK</t>
  </si>
  <si>
    <t>Q5NLE1</t>
  </si>
  <si>
    <t>MAKKPKKQKWDWEEDNDTVTSEEDSDQPTVKDSNGTPLANGDSVLLIKDLKVKGAGQTLKRGTVIKNIRLTSDPEEIDCRTSDIKGLVLRTEFVRKR</t>
  </si>
  <si>
    <t>Q5NLA7</t>
  </si>
  <si>
    <t>MSLVPTQYPATRLRRLRASAWSRSMHSENVLTPADFIWPLFVTGGKGVKEAVQSMPGVFRWSVDLIVEQAKLAHSLGIPCLALFPNTDIAKRSEDGREAWNADNLMCQAIRAIKDAVPDIGLLTDVALDPYTSHGHDGVIDAQGYVLNDETKELLIKQARVQAEAGADIIAPSDMMDGRVAAIRDMLESEGHRNVQIMSYAAKYASVFYNPFRDAVGSAGIFKADKKTYQMDPANSDEALREVAMDIAEGADSVMVKPGLPYLDVLYRVKESFKLPVFAYQVSGEYAMLEAAFAAGMLDKDKAVLETLTCFKRAGAAGVLTYHAVHAAKLLNG</t>
  </si>
  <si>
    <t>Q5NQQ1</t>
  </si>
  <si>
    <t>MAAPGLISIMERAARKAAPLLRRDFGEVQHLQVSRKGPADFVSIADKRSENTIYEILKHARPDWGFLGEETGAIPGDPTKPRWIVDPLDGTSNFLHAIPHFAVSIAVEEPRPDGTGEITQALVYQPITDESFWAEKGRGAWLHDSRIRVSSRRNLNEALIATGIPFAGHGNFDQWEAIFRQISPEVAGTRRFGAAALDLAWVAAGRFDAYWESEIYPWDVAAGMLLVREAGGFVTDFRGGDKPIERREFLAANSGLHSKLHRLVATALKNI</t>
  </si>
  <si>
    <t>Q5NNH9</t>
  </si>
  <si>
    <t>MTANYPLDSIDRLILENLQDDGRITNVDLARKAGLTAPPCLRRVRALEEAGIIEGYHAQLNANALGYGIMVFAMVSLKSQAEDDLRQFEEHVATLPEVRECHMLNGEIDFVLKIVAHDLQAFQHLLTSQLTSAPNVTSVKTSLIIRTSKDLPGVPVDTKE</t>
  </si>
  <si>
    <t>Q9RNN8</t>
  </si>
  <si>
    <t>MITTNEIRRSFLEYFEKNGHRIVPSAPLVPQNDPTLMFVNAGMVPFKNTFTGLESRPYKTATSSQKCVRAGGKHNDLDNVGYTARHHTFFEMLGNFSFGDYFKERVIELAWGLITKEWGLDPERLCVTVYHTDEEAFNLWRKIAGLPEDRIIKIATSDNFWSMGDTGPCGPCSEIFYDHGPEIPGGPPGSPDEDGDRFVEIWNLVFMQYEQVNAETRLNLPRPSIDTGMGLERIASVLQGVHDNYDTDTFKALIAASGELTHTATDGQFKASHRVIADHLRAAGFLVADGVLPANEGRGYVLRRIMRRAMRHAHLIGAKEPLMYRLVPALLSEMGMAYPELVRAKALIEETLRLEETRFRQTLANGLKILEDETQHLKSGDTLPGAVAFRLYDTYGFPYDLTADALRARNLTVDQAGFDAAMAEQRKAARAAWKGSGEKASDEIWFDIADQLGGTEFTGYTAEKGSGQIIALIKDGKRVETAKQGDDITIITNQTPFYGESGGQKGDIGVITGNNDLKMTVTDTQKPLGRIHAHIAKIEKGEIKIGDDIQLQVDINHRNRLRANHSATHLLHAALRDQLGQHVSQKGSMVSAERLRFDFSHQKALSDQELAAIEAEVNQQILNNSVVTTRLMTPESAVEAGAMALFGEKYGNEVRVLSMGSCLNDQNEESSWSVELCGGTHVSALGQIGLFHIVSETAVSSGIRRIEAVTGEEARLWLVGRDRLLRETASILKAVPEEVPTRTAAILDERRKSERALADAQKALALANANGGQGGNNAAPEKVGAYQFIGQVIEGLDPKALRGLIDENKKIIESGVIALITVNEGRASVAIGVSDSLKDKISAVDLVRKAVETLGGKGGGGRPDMAQGGGPNGNEAAQALEAVKALLEKA</t>
  </si>
  <si>
    <t>Q5NP22</t>
  </si>
  <si>
    <t>MTEAIIIDGKEFSSNLRNKIAEDVKAFKKERNVVPGLAVVLVGEDPASRIYVRKKEEMTTAVGMNSLSYRLDANASQQELLDLIETLNHDPAVHGILVQLPLPKHIDTPTILEAIDPDKDVDGFHVVNAGRLAIGTPSLVPCTPAGCMMLLEHSLGSLKGKNALVIGRSTIVGRPMAQLLLAADCTVTVAHRHTKNLEELCRQADIVVAAVGIPHFVKASWLKPGAVVIDVGINRVPAEDEAAKAAGKTRIVGDVDFVEAAKVASAITPVPGGVGPMTIACLLNNTVQAARNLTSAS</t>
  </si>
  <si>
    <t>P30799</t>
  </si>
  <si>
    <t>MRVAIFSSKNYDHHSIEKENEHYGHDLVFLNERLTKETAEKAKDAEAVCIFVNDEANAEVLEILAGLGIKLVALRCAGYNNVDLDAAKKLNIKVVRVPAYSPYSVAEYAVGMLLTLNRQISRGLKRVRENNFSLEGLIGLDVHDKTVGIIGVGHIGSVFAHIMTHGFGANVIAYKPHPDPELAKKVGFRFTSLDEVIETSDIISLHCPLTPENHHMINEETLARAKKGFYLVNTSRGGLVDTKAVIKSLKAKHLGGYAADVYEEEGPLFFENHADDIIEDDILERLIAFPNVVFTGHQAFLTKEALSNIAHSILQDISDAEAGKEMPDALV</t>
  </si>
  <si>
    <t>Q5NL22</t>
  </si>
  <si>
    <t>MSAGPAKNPSVVTRFAPSPTGFLHIGGARTALFNWLFARHNGGQFQLRIEDTDRVRSTKEAIDAIIDGMRWLGLDWDGDITYQFERAPRHTEVAEELLKAGKAYKCFATAEELEAMRAEQRAKKQPQRYDGRWRDRDPSEAPAGAPYVVRLKAEQEGETTLHDLVQGDVTVKNAELDDMILLRSDGTPTYMLAVVVDDHDMGVNHVIRGDDHLNNTFRQLGIIRAMNWDAPQYAHIPLIHGADGAKLSKRHGALGVEAYRDDFGYLPEAICNYLLRLGWGHGDDEIITREQAIEWFDLTSVGRSPSRFDFKKLENINGHYIREADDQRLTDLVKPRVEKTLEQGLSSTEQALLLQAMPFLKPRAKNLNELAENSLFLFEKRPLKLEEKAAKQLENTSGSLLAILRKTLGDLPAWDSESLEKALHDVAEQADLKMGKVAQPLRAALTGRTVSPGIFDVMILLGQDESLARLDDQLSLSPTHS</t>
  </si>
  <si>
    <t>Q5NP58</t>
  </si>
  <si>
    <t>MSDPVRVLIVDDSLTMRTLFSEVLDSFDNIQVVGVAANADEARERITELSPQVITLDVEMPGMSGIEFLEEIMKERPMPVIMLSTLTQRGAEISLRALELGAFECFPKPQNVTLEVFKKLGPKLAELIVAAAGGKIRKKTRQRKVAKDELEWNGKMIALATSTGGVDAMLDILPEFPANCPPTLIVQPLDDSFTEIYLTRLGSAIKPQVKLAKDGAKLKQGVIYIASDTNNHVVIDRWPDPTIRLLPKEPVQGHRPSASLLFAALAKTAKDDVVAGILTGVGDDGVAGMRALKASGAFTFAQDQETAIAGDAPRAARDAKVIDQEVAIGDIASVVLAKCQK</t>
  </si>
  <si>
    <t>Q5NQZ0</t>
  </si>
  <si>
    <t>MPSLKSLKTRVSSIKSISKITRAMQMVASAKLRRAESRLAAARPYAKRMAQVMSLLAARAAGTPNALPLLNGRGKDQTHLLIVTSSDAGLCGGFNSNIYRQARDRALALEAAGKTVQFYVIGIKNAPVIRNNFPGKTIHETKREETSPVTFENAQKIAQDLIQRFNAGEFDVAHLFFSHYHSVLSQVPTETQIIPAAPEGDDTKNQAAANDASSGAIEFEPDEETILSTLLPRSIAVAIYQAMLENATSEQGSRMSAMENSTRNAGEMISKLSIQYNRLRQAAITTELVEIISGAEAL</t>
  </si>
  <si>
    <t>Q5NQD2</t>
  </si>
  <si>
    <t>MLETTLADLPHNSNDNQNTLQTASETTDETKTPFCVAHRRCITAAIAVILLVVGVGGIGCWSYHRHKQEAINSRGDALAAAIAPVIQGGQVKDVATLDKLIASNDPVYANLGRFLKAGILSDKGDVKSATALYQTVLNDPAAGDILHAVATLHLSAIELDTVPPENVIKRLQPLVAPGSRWLGSAGEMQAAAYLKENKPEQAVKIYQRIYSDTSVPEDIRERAKSLANSYTDIVGNNKEKPQQAAAATPASDKK</t>
  </si>
  <si>
    <t>Q5NPZ6</t>
  </si>
  <si>
    <t>MKQSNSVLPNSLRAQPDAGGHFGTFGGQYVPETLMPLILELNQEYRRALKDPSFIAERDDLLEHYVGRPSPLYFAPRLTEAWGGAKIYLKREDLNHTGAHKINNCIGQVLLAKRMGKTRVIAETGAGQHGVATATVAARFGLSCTVFMGELDTERQQPNVFRMKLLGAEVRPVKAGSRTLKDAMNEALRDWVAHIDDTFYILGTAAGPHPYPEMVRDFQSVIGREAREQIQKAEKRLPDLLIAAVGGGSNAMGLFHPFLDDTDVAMIGVEAAGEGMETGRHAASLTGGAPGIVHGNRTYLLYDENGQIKDAHSISAGLDYPGIGPEHSWLKDIKRVRYETITDNEALAAFQQLCRLEGIIPALESSHALAEAAKIAPTMGKDKVIIVNLSGRGDKDIYTVASHLGVAL</t>
  </si>
  <si>
    <t>Q5NR65</t>
  </si>
  <si>
    <t>MSSVIRKWALTALMAVSSTALFAQNPAASGQAANQGDNRRILRVDITGGISQPMPIAVPVMPTPSSVETLAGTTAVLGRQVASVISNDLKSSGLFTPSQQASLHNVSFPEVTAPQYSYWLSSGAQALVQGFVQANGDGTLTVGCYLYDVFASQEMLHKGFVVKPADWRRAAHKCADAVYTRLTGEGPYFDSRIVYISETGPKNHRLKRLAIMDQDGANHRFLTNGQSMVLTPRFAPNQQTVTYLSYVGNSPRIYVYTLGSGHVRLVVNKPNTTFAPRFSPDGKTIVFSMSVAGNTDIYKVPVSGGQATRLTTSPGIDTAPSFSPDGSKIVFESDRSGSQQIYIMNADGSNQNRISFGSGRYATPVWSPRGDLIAFTKLGGGFHVGVMKTDGSGEQILTNGWQDEGPSWSPNGRVIAFFRTARNSGHTELWSVDLTGVNERHIPTPLDGSDPSWGPLLP</t>
  </si>
  <si>
    <t>Q5NNP2</t>
  </si>
  <si>
    <t>MSILTDFKNFISKGNVLGLGIAVIMGDAFNKIISSVTGDLLMPIIGAVFGGVDFSGFFIRLGAVPAGYTGSLTSYNDLKKAGVPLFGYGQFLTVVVNFVIVAFILFMIMKLAAKLQKELDKTEAKKEEKIAEAAPTPEDIVLLREIRDELRGKK</t>
  </si>
  <si>
    <t>Q5NNH3</t>
  </si>
  <si>
    <t>MSKNGRPDRIVVVGGGAGGLQLVRALGERFGKEADVILVDRSPTHVWKPLFHEVATGALDADLDEVSYRYHGKHWGYHYVRGTLEDIDRKNHEIILEPLVDEEGHKISDQERLRYDYLVLALGSVANDFNTPGVRENCLFLDSRAQADRFREHLFDACASASRTMIAQPGMEKPVRVTVIGAGATGVELSAELYNTAIELGNFGLEKFGANCMQVTLVEAAPRILAPLPEFMAEDAHTVLQRLGVDIKTNTMVVEAGEGFIKTKDGQTIESDIQLWAAGVKAPDFLSKVEGLEVARSNQIIVKPTLQSTTDDRIFAMGDCCSCKLPEAERPVPPRAQAAHQMADTVFENIVRLRKGEPLKDFAYRDYGTLLSLSRFAAIGDLSLSGKKNVGKRVVKGRIARFFYNSLYRLHLLAIHGWVKGSAVLAAAMAHSMLRPKVKLY</t>
  </si>
  <si>
    <t>Q5NM79</t>
  </si>
  <si>
    <t>MSPSLSSELFSDSISTLTTTTESLDNGASDDTLHEECGVFGIWGADTAAAVVALGLHALQHRGQEAAGITSWDGKNFHSRRAVGHVAGNFDRDDAIRSLPGSCAIGHVRYATTGASTLCNVQPLYAELVSGGFAIAHNGNISNAETLRHQLVRHGSIFQSTSDTETIIHLVATSSYRSLLDRFIDALKQVEGAYSLVCLTPEGMIACRDPLGIRPLVLGKVGETFVVASETVALDIIGGTYIRQVEPGELIIISEKGLQSIHPFKKQKPRPCIFEHVYFSRPDSLIGSTSVYSVRKSIGIELARENPVDADMVIPVPDSGTPAAIGYAQQSSLPFELGIIRSHYVGRTFIQPGDQVRHLGVKLKHNANRALIKGKKLVLVDDSIVRGTTSVKIIRMLRDAGAKEIHLRIASPPTRHSCFYGVDTPERAKLLAAKMTVEQMAEYIGADSLAFISMDGLYRAVGEEARNDAQPQYCDACFTGAYPTPLTDLGELGASEQLVRLSEQVAIA</t>
  </si>
  <si>
    <t>Q9X5F5</t>
  </si>
  <si>
    <t>MTETTEKVESIGPLDVKRVMAALPHRFPMLLVDRVETLIPGEKIVAIKAVTINEPFFTGHFPGNPIMPGVLIVEALAQAAGVLAIESLGLTGTGKLVYFMAINETKFRIPVEPGILLRLEVEFLQKRAKICKFKARALIEDKVAAETEFTAMIADPAN</t>
  </si>
  <si>
    <t>H2VFN7</t>
  </si>
  <si>
    <t>MSHKFDPTVLREYDIRGIVGETLSPDDAYAIGRGFATRLRRTGGRRIAVGYDGRTSSPALKDALIKGLTEAGVDVVNIGLASTPMLYFAEATLDVDGGIQITGSHNPAEYNGFKMVLKHNSFFGKDIRDIGELAAKSDWEEGKGSVETADIMDAYVDRLAQGYEGGEYRIGWDAGNGVGGPVLEKLIKKLPGEHHVIYTDVDGRFPNHHPDPTVESNLADLKALVKKEKLDFGFAFDGDADRIGAVDSEGHVIWGDQILAILSAPVLKRHPGGTIIADVKASQALFDRVAELGGKPLMGRTGHSLIKTLMKETHSPLAGEMSGHIFFADQWFGFDDGIYAAVRMIGAVHQMGGSLTQIRKDMPKMVNTPELRFQASETRKFQVIGEVLGRLTAADAKINTIDGVRVTNDDGWWLLRASNTQDVLVARAEGRDQAALDRLVSQLNDQLKQSGIEPVTTTH</t>
  </si>
  <si>
    <t>Q5NNF3</t>
  </si>
  <si>
    <t>MIDFQKLIMGYQRFRSGDWTDQHDRWEHLSKGQNPKVLVIACSDSRVDPAQIFDTNPGEIFVIRVVGALVPPYERELGHHGVSAALEYAVTKLEVSDILVMGHGACGGIKASLEGTGSEDEDDDFFIKSWISLLDDARDRVVAEHGHESDVACRLEHEGVRTSIANLRSFPFVRDREAAGKLDLHGAWFAIENGSLHLLEPKSSEFIRL</t>
  </si>
  <si>
    <t>Q5NNS7</t>
  </si>
  <si>
    <t>MASRPTNALPVLYNELIPISRHDHKNWHFRLQDKLPFMSEIHAIPLAVEEFGMAQRNFPIVFSSGPNPVPLALMGLNDGVNVFFDEEGNCRESHIYLPAYIRRYPFMLAKIDPKSEDMSLCVDPSRGMVGEFEDGEPLFEGDEPSEFTKNILGFCEQFAISAQRTNDFVAELMEHKLLIDGEVAIQPNDASKPYVYRSFQIVSEERLKELRGDVLRKMVKSGLLPLVYAHLMSLSLVQDIFQRQAILGRIPPLPENEQNPSA</t>
  </si>
  <si>
    <t>Q5NPJ6</t>
  </si>
  <si>
    <t>MSGTYNKIKGTAQKAVGAGKEELGKAIDDPELQSKGILEQAQGAASKAFGNAKEAISDGIDKAKDALEDLKESAQEKFEDIKESVEKKTK</t>
  </si>
  <si>
    <t>Q5NRA2</t>
  </si>
  <si>
    <t>MKNLLSAKTKSFLSFKQSRLNWVILYSSLWVSGAMAQNTVPPQPATDDTSSQQHAVTDNSANHPAKNDGAIVVTGRSYADGVTRRAFGGGLMIKEDSPKSKSTLTRDYIEKQTPGLNPMQLIALLPGVNSSDSDPMGLTGGHTSVRGMNESSMGYILEGFPLNDVGSHAVYPQEIVDSENLSTIQVAQGSADLDSPTVSAAGGVVNMHMIDPAKKMGGRANFTYGSYNTFRGFARFDTGEIGNSGTRAYFSFSDTHEDLWRGPGTEKKLHGEMKVVKEWGKDNKASLLVIGNNLDNINMPSVNMASWQKYGKGIMGGPVSGIANTVYSSVYTGNTKANTTYYKLHPNPFTNIYVSAPVHLNLGHKMTLTETPYFLYSNGNGGGAYWQDMNKMSYGSQTMSGTVDGQNYGQTLLYEPSITKTYRSGSTTKWTWTSGINRLMIGYWFEYSSQRQTAPYSLLNDDGSPRDKWGGGSNVILANGEKAEYRDNLTRTFIHTPFIGDTISLLNDKLTIDGGVKISIINRQGRNYLPDTSTGKNINQTYREVLPSGSIRYKINDEHQVFFSVATNYRIPMNTSLFDSGSYVAGTGYSNQAVKDLKPETSISEEFGWRYHGKLINTSLTYFHYDFHNRLFSQTVIDPNNPTSYYSRSINGGNQTTNGVDFEIGTRAIYNIRPYVSAEYIDARNRSNLAASAAGVSAILPTKGKFAPQTPRYQVGFGLDYDNGHIFGNFSLKYVGSQYSTFMNDEQVPSYVRMNIGGGYRFKSWGGLKSPTIRFNLSNITNKHYLNYASGLQTNAQYAKALDGQMVKGSAPTYSIASPFSAMFSISSGF</t>
  </si>
  <si>
    <t>Q5NPZ4</t>
  </si>
  <si>
    <t>MPNTDFLSNPVFVALDTPDLKKAEKLATILRPHVGGIKLGLEFFMAHGHYGVEKIADQGLPIFLDLKFHDIPNTVASAIEALFHAVKSPPAILTVHTEGGEAMMRAAKKAADKGSKVVGVTILTSLDQSDLGVIGMTGTPESQVEKLARLARRSGLDGIVCSGEEVEQVHEEWRDGFFVVPGIRPADSVVGDQKRVCTPADALDRGASILVIGRPITRADEPAEVASAIARQLRRK</t>
  </si>
  <si>
    <t>Q5NP89</t>
  </si>
  <si>
    <t>MKNNFKIAKVAQWVLALSIATTSAEAWADPLGNWLAKVNNHHKQKESASEQSVEQDDRTDTDNTVNTSPVANQPQAQTSQTVSQPSAVTPYQSVNNRESQAASQIPAADATDNDVRMSDNDNNDASGRSVDAPQMAEVSHQHVSPAPFPYASLTVGSSELQPETDPRLPVSKGGVVEENVENKGLVDSIVQSTRGRHNAFAWIGVGDNSVMLARDPKDRGMFGTWLGIKPWLRDKGIDIQSSMGGVETAFNARGGDRHALRTAYQWLVQASFDMERLGVVKGGKFNFMMTKRGGGQIEQAINSTTLTEMQEVYGRGNIWRLIEGSYEQQIGRFNIKVGRLTENNEFGMAMTGCSFMSLGFCGNQAGNLVGDYWYNWPVSNWAGRVTYQVSKEVTIGAGVFDVNRKNIQGKVLHENFYMDNPFHPEAGLYIGEVKWAPKFGRENNLEGLFKFDGWYTDDKSYNLRYYQDVAMQTGYSSQGPEVRGRYGAYVTAEQQVLRFDSHRQLTVAFRALKNDGRTNKSTAEVSAYAILFGVSKERPDDWVGLGAGTTWLSNAFLKSQALSAQNRHQEYYSELFYNIQLSPAVFLRPNIQYVVHPGGYYARGPVDTPYNYNSKNIILLGLKSGWVF</t>
  </si>
  <si>
    <t>Q5NP62</t>
  </si>
  <si>
    <t>MGIPFSQVLRIGSYILGNHIKGTTRYPLVLMLEPLFRCNLACQGCGKIDYPKEILNQRLSYDECMQAIDECGAPVVSIAGGEPLLHRDMPKIVKGALDKGKFVICCTNALLFAKKVDQYEPRPNFTWSIHLDGDKEMHDRSVSLDGVYETAEAAIRLAKSRGFQVSINCTLFNDANPERTAKFFDRMKAIGIDGITVSPGYAYERAANQDEFLNRTTTKNLFRNIFRLGKGHKWPFNQSIQFLNFLAGNETYKCTPWGNPTRTVFGWQRPCYLLGEDYAKSFKDLMENTAWDDYGVGNYEKCQDCMVHSGFEATAVIDTVRHPLKAAMVALKGIKTEGAMAPDISLANQRRAKDVFSDHVQQRLAEIREAEAAAKKETDAA</t>
  </si>
  <si>
    <t>Q5NQH1</t>
  </si>
  <si>
    <t>MPHSIKRRHFLNFADAGADAVKAMLADALARKQARKGWPKGRVDADAPLKDSILGMIFEKNSTRTRVSFDVGMRQLGGSTIVMESGSTQIGRGETIADTARVLSRFIDAIMIRTDDHAKIEELARYASVPVINGLTDLSHPCQIMADMLTVIEHKGKVEGTRWAWLGDGNNVLYSIIEASGLMGFSVIAACPHGYEPDPKFIEAARKAGCDVVITDDPDEAVKGADVVVTDTWISMGQAHAEAKMAAMQPYQVNEALMAKAGDQALFLHCLPAHRGEEVVDAVIDGSRSVVWDEAENRLHAQKSVLLWSLGLL</t>
  </si>
  <si>
    <t>Q5NPG3</t>
  </si>
  <si>
    <t>MADDPENLLIMTVDGGDVTIRLRPDLAPKHVERIKELTREGFYDGIVFHRVIPGFMAQGGDPTGTGMSGSDKPDLQAEFSDAKHIRGVCSMARTSYPHSANSQFFICFGDATFLDRQYSVWGEVIEGMEHIDALPKGEPPANPGKIIKARIAADK</t>
  </si>
  <si>
    <t>Q5NLU9</t>
  </si>
  <si>
    <t>MANVTVVGAQWGDEGKGKIVDWLAERADVVVRFQGGHNAGHTLVVNGVTYKLSLLPSGVVSGTLSIIGNGVVIDPWHFRDEMERLRKQDVVITPDTLAIAETSPLILPLHSELDGFREDRSGDKKIGTTRRGIGPAYEDKVGRRAIRVCDLAHIDEIGSRLDRLIAHHNALRSGFGKPPVDREKLVNDLKEIAGCILPFAKPAWRILADEQKKNRRILFEGAQGVMLDIDHGTYPYVTSSNTIAGSAAGGSGMGASAVGFVLGIAKAYTTRVGAGPFPTELDDEVGQTLGERGHEFGTVTGRRRRCGWFDSVLMRQSVAVAGITGIALTKLDVLDGFDEIKICTGYKIGDKVYDYLPPYYKDQAAAKPVYETIEGWKESTAGARSWSELPAQAIKYIRRIEELIECPITLVSTSPEREDTILVKDPFLG</t>
  </si>
  <si>
    <t>Q5NL74</t>
  </si>
  <si>
    <t>MGFRCGIVGLPNVGKSTLFNALTETAAAQAANYPFCTIEPNVGQVAVPDPRLNQIAEIANSQRVVETQLGFVDIAGLVRGASKGEGLGNQFLGHIREVDAIVHVLRCFEDDDITHVEGKVDPVADAEIIETELLLADLESLEKRVPNLQKKAQGGDKEAKVAASVLGQALDLLRDGKPARLTQPKDVDEERHFAQAQLITAKPILYVCNVDEAAAAEGNEFSTKIFERAKAEGSRAVIVSAAIESEIATMEPEDRSVFLSDLGLKETGLGRIIRAGYDLLDLITFFTVGPKEARAWTITKGAKAPQAAGVIHTDFERGFIRAETIGFDDYIACGGDAGAREAGKLRQEGKEYIVTDGDIMLFRFNV</t>
  </si>
  <si>
    <t>Q5NNS2</t>
  </si>
  <si>
    <t>MAKEELLEMRGRVVELLPNAMFRVQLENDHEILGHTAGKMRKNRIRVLVGDEVLVELTPYDLTKGRITYRFK</t>
  </si>
  <si>
    <t>Q5NNU9</t>
  </si>
  <si>
    <t>MASNFTASKVDTNGIKTSALEKAPSVAAPDDYRPSPDEPFMNERQQAYFREKLLKWKEAILIESRGTLAQLRQESLKEADLTDRASSETDWSIELRTRDRQRKLISKIDAALRRLDEGEYGYCEVTGEPISLARLEARPIATMTIEAQEKHERHEKVSREE</t>
  </si>
  <si>
    <t>Q5NPQ9</t>
  </si>
  <si>
    <t>MRIALLAGDGIGPEITAEAVKILKAVVGQEIEFDEALIGGAAWKVTGSPLPEETLKLCKNSDAILFGSVGDPECDHLERALRPEQAILGLRKELDLFANLRPARLFPELQAESPLKENIVTGTDLMIVRELTGDVYFGTPRGQRKDDQNRREGFDTMRYNEDEVKRIARIGFETARSRSGNLCSIDKSNVLETSQLWRTVVLEIAQEYPDVELSHMYVDNAAMQLVRAPDQFDVIVTGNLFGDILSDLASACVGSIGLLPSASLNSEGKGLYEPIHGSAPDIAGLGKANPLATILSGAMMLRYSLKREADADRIEKAVSTALEKGARTADLGGKMTTSEMGNAVLAALN</t>
  </si>
  <si>
    <t>Q5NPR0</t>
  </si>
  <si>
    <t>MKRHTGLDRNITRKWRPATQAIRGGLVRSEFGETSEALFLTSGYSYERAEDAAERFAGEQEGMIYSRMQSPTVMMLEEKLALIEGAETSRTMSTGMAAMTSVLLSALSAGDHFVIGRVAFGSCRWLSDSLLPRFGITATVVDGADVQQWKDAIQPNTKLFFFETPTNPTLELVDIEAVCNIAKEAGILTVVDNAFCTPVIQKPMDFGVDVVAYSATKMMDGQGRVLAGSVAGSNKFVNETLLPFIRNTGPNLSPFNAWVVMKGLETLELRSIRQSENAQILAEFLEKRIPRVSYPGLKSHPQHALAKKQMKTGGTVLALFLGKDRQQALSLLNNLELIDISNNLGDTRSLMTHPCSTTHSGVAEKERLAMGITEDMLRFSVGLEDVEDLKEDLDQALRKIGL</t>
  </si>
  <si>
    <t>H2VFP6</t>
  </si>
  <si>
    <t>MQSIRFFSDNAATVAAPVMDAIIAANQSDMAYDSDKWSQKLDAIFSELFGTDVTAHWAVTGTAANALSLSAICPPFGGVLCSQDAHVQTDEGGAPEFYTGGSKLLLVPGEGAKITPEALKTRAEAIADSVHMVQPHAVTITNSTELGQVYTPEETAAIGAVAREKGLRFHLDGARFANAVAALGCNPADLTWKAGVDLMSFGFTKNGAMAAEAIVFFDRELAAHNKRRRKRAGHLLSKGRFIAAQIEAMLKNDLWLDLARSSNTVAKRIAEAVDPKRHAYPVKANEVFLFISMEERAELRKQGFVFYDWGHDKIRLVASWDQPEHEVVALEKALKAL</t>
  </si>
  <si>
    <t>Q5NQ14</t>
  </si>
  <si>
    <t>MSILANATTKVITQGITGQQGSHHTAQSLAYGTKMVGGVTPGKGGQTHLDLPIFNSVAEAKQKTGADASMIFVPPAFAGDAILEAIDAEIPLIVTVTEGIPILDMVRVKRALTGSKSRLIGPNSPGLLTPDSARIGIMPGAIFKKGSVGIVSRSGTLTYEAVFQTSQLGLGQSTAVGIGGDPVNGTNFIDILDMFLDDDETESIIMIGEIGGSDEENAAEFLKEQARKGRKKPVAGFIAGVSAPPGRHMGHAGAIVSGHSGSAAAKIEAMQSAGIAMTPDPSKIGHTLLNLLKK</t>
  </si>
  <si>
    <t>Q5NQN8</t>
  </si>
  <si>
    <t>MVHISAALSRIQPSPTIAVTSRVIELKSKGVDIITLGAGEPDFETPEFIKEAAIQAIHDGKTRYTNVDGTAELKEAIVGKFRRDNHLEYRTDQISVGSGGKHVLFNALTATIDQGDEVIIPAPYWVSYPDIVRFCGGTPVFIQATIDQDYKITAEQLEKAITPKTRWFIFNSPSNPTGAAYSADEIKSLAEVLRRHPHVWILSDDIYEHIVFDNFRFATIAEVAPDLFDRTLTANGCSKAYAMTGWRIGFAGGPTPLIKAMAKLQSQSTSNPCSISQAAAVAALNGPQDFLQGWSDDFARRRNLVVDGLNAIEGISCPKPQGAFYVYPGISELIGKKTPSGKVIEKDLDFSSYLIDEAKVAVVHGEAFGLSPAFRISYATSTELLKKALERISDAVARLK</t>
  </si>
  <si>
    <t>Q5NRL4</t>
  </si>
  <si>
    <t>MTEEQKKYEDAENLESKSENPEEASAEKSENGVEDLQAENEKLKKDLLYSKAEAQNTRRRLEKEKSEAIAYSVTGFARDMLSVADNMERALAAIPDDIKQDEKIKNLVTGIEMTGKELLNILQRHGIKRVESVGQKLDPNLHQAMIEIESEKPEGTVVQEMQAGYTIHDRLLRPAMVGVAKAQSGETKSA</t>
  </si>
  <si>
    <t>Q5NR47</t>
  </si>
  <si>
    <t>MAVQYSYVMKGLTKTFPGAKKPVLNNIHLQFLPGTKIAIIGVNGAGKSTLMKIMAGMDTEFQGEAWAAEGIRVGYLPQEPDLDPTKDVKGNVMDGVREIADLVDRFNEISTLMADPPADADFDALMTEMGELQERIDTVDGWTLDNQLEIAMEALRCPPGDADVTKLSGGERRRVALCRLLLEKPEILLLDEPTNHLDAESVAWLENHLKEYPGNVILVTHDRYFLDNVVGWVLEIDRGRGIPFEGNYSAWLEAQSKRLEQEEREEEGRQKAIQQELQWIRQSPKARQTKSKARIKAFEELVEKQNDRRPGAAQIMIQIPERLGSKVIEARGLTKSFGEKKLFEDLSFTLPPGGIVGVIGANGAGKTTLFKLITGQEKPDAGEIEVGPTVQLGYVDQSRDHLDDKKNVWEEVSDGLDRFTFGKHEIATRAYVGAFNFKGSDQQKKVGQLSGGERNRVHMAKMLKEGGNVLLLDEPTNDLDVETLRALEEALENFAGCAVVISHDRFFLDRLATHILAFEGDGHVEWFEGNFESYEEDKRRRLGDAADRSSAQAYKKLTRN</t>
  </si>
  <si>
    <t>Q5NR43</t>
  </si>
  <si>
    <t>MVTDWTPDSWRDFEARQLPIYPDNDKLDKALDQLSSYPPLILGSEARLLKEKLADVAKGKAFVVQGGDCAESFRDFSAESVRATLSALLWMDAVVSYASGKPVVRIGRIAGQFAKPRSSNMEEKDGVSLPSYRGDNVNDISFTEEARLPDPDRLLAGHAQSAITLNLIRAYTQAGDDKWEYAFNGLHDFVNSRSWADDSWRGLVAEMGDAFRFAQSCGGFGNGYAAPCFTSHEALHLPYEEAMVRSDCDYGLDYATSGHFLWIGDRTRFEGSAHVEFLRGVDNPIGLKCGPNLEADELLRLLDVLDPSREAGRITLITRYGADKIEKHLPTLVRAVKAEGRPVAWICDPMHGNGTTTSEGQKTRPFERILDEVKGFFAVHQAEGTYAGGIHLEMTGLDVTECIGGSAGLSEEDLKRRYMTHCDPRLSRDQALEMAFQVADLF</t>
  </si>
  <si>
    <t>Q5NR58</t>
  </si>
  <si>
    <t>MADISDQNIPGHVTTGPIRGSRKIYVEGKNGVRVAMREIDLEPSANEQPVRVYDCSGPYTDPNIKIDIAAGLKPLRREWILARGDVESYEGREIKPEDNGQLGPDRSGGVPPFPNVNHHPLRAKAGANVTQMHYAKKGIVTSEMEYIAIRENCGRAQMKEAMIRDGESFGANIPDFITPEFVRDEIAEGRAVIAANINHPEAEPMIIGRNFLVKINANIGNSAVASDVAAEVEKMVWAIRWGADTVMDLSTGRNIHDTREWILRNSPVPIGTVPIYQALEKVNGIAENLTWEVFRDTLIEQAEQGVDYFTIHAGVRLAYIPLTANRITGIVSRGGSIMAKWCLAHHQENFLYTHFEDICEILKRYDIAFSLGDGLRPGCIADANDRAQFAELETLGELTKIAWKHDVQVMIEGPGHVPMHKIKPNMDKELVACHEAPFYTLGPLTTDIAPGYDHITSAIGAAMIGWYGTAMLCYVTPKEHLGLPDRDDVKVGVVTYKLAAHAADLAKGHPTAHFRDNALSRARFEFRWKDQFNLSLDPDTAESFHDQTLPAEGAKAAHFCSMCGPKFCSMKITQEVREFAAQGMEEMSDQFKEKGGEIYLPAAE</t>
  </si>
  <si>
    <t>D2N0W0</t>
  </si>
  <si>
    <t>MGAERQFVLGASSFFEMVRDMDTQNIRIRLKAFDHRVLDQATGDIADTARRTGALIRGPIPLPTRIEKFTVNRGPHIDKKSREQFEVRTYKRLLDIVQPTPQTVDALMKLDLAAGVEVEIKLA</t>
  </si>
  <si>
    <t>Q5NR50</t>
  </si>
  <si>
    <t>MSIRPWRHIERRKSRKIMVGNVAVGGDAPISVQTMTNTPTVDAQATIAQIKRCEAVGVDLIRVSCPDKESTAALKDIVRAAEVPIIADIHFHYKRALEAADAGAACLRINPGNIGSSERVAEVVRAAKANGCAIRIGVNAGSLEKELLEKYGEPCPDALVESALNHIKLLQDQDFHEFKVAVKASDVFLAVASYKALAKAVDCPLHLGITEAGGLIGGTVKSALGIGNLLWDGIGDTLRVSLSADPEQEVRVGYDILKTLDLRTRGVRVVSCPSCARQGFDVVKTVKALEERLAHIATPISLSILGCVVNGPGEARETDIGVTGGGQGKHMVFLSGVTDHTVEDAKMLDHIVSLVEAKAAEIEAEKAKEKAATVAAE</t>
  </si>
  <si>
    <t>Q5NLY3</t>
  </si>
  <si>
    <t>MARIVMKFGGTSVAGLERIRNVARRVQKEVEDGNEVAVVVSAMSGETDRLVGFCREAAPLYDPAEYDAVVSSGEQVTSGLLAIVLKSMGVKARSWFGWQIPIHTTDAYANSRIESIDTERLIKAMSSKEVAVVAGFQGVSDEGRVTTLGRGGSDTSAVALAAALDADRCDIYTDVDGVYTTDPRIVSRARRLDRVTYEEMLELASVGAKVLQTRSVGLAMKAKTRLRVLSSFGDPDLSPEGGTLIVSEDEIKENTMERQIITGIAYDKSEAKVTLTGVPDKPGAVAQIFSLLADANIHVDMIVQIAYEGHITDVTFTVPKAQLSQVLDILEKGKEKIGFQKALKNDNVCKVSIVGVGMRSHPGVAATMFDALAKRGINILAITTSEIKVSVLIDDAYTELAVRVLHTAYGLDADNKPVEEAIA</t>
  </si>
  <si>
    <t>Q5NLR6</t>
  </si>
  <si>
    <t>MARVTVEDCIDKVHNRFDLILLAAQRARQISGGAELTLDRDRDKNPVVALREIADELITPVQLREALLNDLQQVHLDDDDVPDEVGSLSASAEALRLTAETPARNQTSSRRAAAAAAAAAAVDYD</t>
  </si>
  <si>
    <t>Q5NR48</t>
  </si>
  <si>
    <t>MANEPYIVRDISLAGWGRKEIDIAEGEMPGLMALREEYAAKKPLKGARITGSLHMTIQTAVLIETLVDLGAEVRWASCNIFSTQDHAAAAIAEQNIPVFAVKGESLEEYWDYVDRIFDWGKGETANMILDDGGDATMFVLWGAKLEAGVEFPAPQNEEEEIFQKTVRRRVAATPGFLTKTAKAIKGVSEETTTGVHRLYEIAKKGELLFPAINVNDSVTKSKFDNLYGCKESLVDAIRRATDVMLAGKVACVAGFGDVGKGSAASLRNGGARVLVTEVDPICALQAAMEGYEVVTLEEAAPRADIFVTCTGNADIITLDHMRAMKQHAIVCNIGHFDSEIQINSLANMKWTEIKPQVDLVKFPDGKEIIVLAKGRLVNLGCATGHPSFVMSASFTNQVLAQIELFCNTDKYQKDVYMLPKHLDEKVAALHLPKLGVHLSKLTQKQADYIGVPVNGPFKPDHYRY</t>
  </si>
  <si>
    <t>Q01578</t>
  </si>
  <si>
    <t>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</t>
  </si>
  <si>
    <t>Q5NND9</t>
  </si>
  <si>
    <t>MKKLFAGAALVAAATASPVLAQTAAIVDLQGVLMQSSALKQAQTQIQATYRTQIDAYNNRRTALENELSQARDELVKMQKSGASMTVMQPKINAFQSKQQSAQRELMTLGMPFIRPNTYAEEQITDHIEEAMRAVMTTRKVNLVLNPQAAIIADPSADMTSDVAAELNRRVTNVSITPPANWVPASERQNQSDAGAGAAPAARASGASTNASVPPAARRPTSR</t>
  </si>
  <si>
    <t>Q5NQA6</t>
  </si>
  <si>
    <t>MFTGIVTDIGEITSVTQEGDRRIRIATEYPMDTVPTGSSIACSGVCLTVVDKGTTPRNWFEVTVSGESVSRTAPGRWEKGQKLNLERALKIGDELGGHIVTGHVDGIGKVVSITAVGDSHNFLIEAGPEVAPHIAEKGSVSLDGVSLTVNEVKDVDGKVLFSINIIPHTAEKTTLGDLKAGDFVNIEIDVLSRYLARMNALGNVAV</t>
  </si>
  <si>
    <t>Q5NMM7</t>
  </si>
  <si>
    <t>MHPLYKAVATLMYEVANDLLVPRFRHLSENEIAEKEPGDYVTVVDKESEKRITEQLAKFLPEAYIVGEEATAADTSLLKNLKKGLAWTVDPLDGTGNYAAGQTPYAMMIALLGDGEPQAGWILDPVSGRMCHASKGQGAFVDGERVTTRSTGQDIPVVALSARVTSDNLRPDFDKHHPLSHGITLAPSPLCAGEQYPRIVLGENDAAVFWRSWPWDHAPGSLFLEEAGGKLARFDGSAYDTSDCSHGMLGANSPAMWDQVAESLLR</t>
  </si>
  <si>
    <t>Q5NNW3</t>
  </si>
  <si>
    <t>MMRTLFLQAPSFDGFDGGAGSRYQARREIKSFWYPTWLAQPAALIKDSKLIDAPPHGTKLPEVLAIAPDYDLAILHTSVPSFASDVKTVAALKKVNPAMKIGFIGAKVAVEADKSLKDAKGIVDFVARNEFDFTIKDVADGKDWSEILGLSYINDKGEIVHNADRPLLQNMDELPFVTPIYKRDLEIEKYFIGYLKHPYISIYTGRGCKSHCSFCLWPQTVGGHKYRTRSVEHVIEEIKYALKTFPQVKEFFFDDDTFTDDRPRAEAIARELGKLGVTWSCNAKANVPYETLKVLKDNGLRLLLVGYESGNQQILHNIKKGMRVETAEKFTRDCHDLGIAIHGTFILGLPGETRETIEQTIKWACEINPHTIQVSLAAPYPGTLLYKQAIENGWLDQSHAELVDEHGVQIAPLSYPHLSHEEIFRSVETFYKRFYFRPGKVFSIVNEMVRDFDMMKRRLREGVEFFQFLRERKEAC</t>
  </si>
  <si>
    <t>Q5NQ27</t>
  </si>
  <si>
    <t>MSDNDKPKLGMRAPLGIKRTVETSKVKQSFSHGRSNTVIVETKRRRVINKPGSGDAATAAETAKKQAEPVENTPNKDTAVTQTATKNETVATPAAAPAPAPAAAPKPVAAEATAQETSKAAPAAAQPVAEKEAAAPASAEAAKSAAIKVTDRGAKKTTEKNGANASGNRPSGNRSQDNRGRQGGRGSQNKNQTRSGGQPRQPRTLAHRDLASRQELQARLLREAEESRLQALEEARRREDRLKQEADLEEQRRIEEKRRLEAEAKVEAEKQAALKEKEKAEAKARAKAEKEAKAAQAKTAGAAEGEEKTRRPAKAAAPKAREERSESPRSPAPRRFTPVSPPRREAPRPAMRDRKGEDRRQSGKLTVTKALSGDEGGARARSLAALRRAREKDKRANQNRAQQVRQIRDVVVPEAITVQELANRMAERGADLVKALFKMGVAVTLTQTIDQDTAELLVTEFGHNIKRVSESDVEIDSSSDVDPEETLKSRPPVVTIMGHVDHGKTSLLDALRGSDVVRGEAGGITQHIGAYQVESPSGEKITLLDTPGHEAFSEMRARGANVTDIVIIVVAADDGLRPQTVEAIDHARAADVPIIIAINKMDKPEANPQRIREALLQYNVQVEAMGGDVQDVEISAAKKTGLDELIEKILLQAEMLELKANPDRAAEGTVVEAKLDRGRGPVATILVRRGTLKVGDIFVVGEFSGRVRAMTDAQGKNQKEAGPSMPVEVLGLSGVPQAGDTLTVVESEARAREVAAYRAEIALRKRTTAQPASLESMFSALKDKQAVEYPLLIKADTQGSVEAIAGALNKISNEDIRVRILHQGVGGITESDVSLAAASGAPIIGFHVRPNSKARDIARRDGVALKFYDVIYDLIDEIKAAMAGKLGPEYFETVVGKAEIREVFSAGKHGRAAGLLVLEGYIRQKLRARVLRNDVIIYNGSIASLRRFKDDVPEVRAGLECGITLEGSTDIKAGDIVETFEVEERARTL</t>
  </si>
  <si>
    <t>H2VFM0</t>
  </si>
  <si>
    <t>MLNFDYYNPTHIVFGKGRIAQLDTLLSKDARVLVLYGGSSAQKTGTLDEVRKALGDRTYFEFGGIEPNPSYETLMKAVEQVKQEKVDFLLAVGGGSVIDGTKFVAAAVPYEGEPWEILETDGKKIKEALPVGTVLTLPATGSEMNRNSVVTRKSIKSKRGFHNDHVFPVFSILDPTKVYTLPPRQLANGVVDSFIHITEQYLTYPVDGMVQDEFAEGLLRTLIKIGPELLKDQKNYDLAANFMWTATLALNGLIGAGVPQDWATHMVGHELTAAFGIDHGRTLAIILPSLLQNQREAKKGKLLQYAKNVWHIDQGSDDERIDAAIEKTRHFFESLGIPTHLKDYDVGEESIDMLVKELEAHGMSQLGEHKAITPEVSRAILLASL</t>
  </si>
  <si>
    <t>O50237</t>
  </si>
  <si>
    <t>MAAQEKIPMLIEGQQMLMDELARLHAERPKIIDAIEEARAHGDLSENAEYHAAKERQGQVEAMIGDIEGKLSRALVIDPKTLSGDKVIFGATVHLLDEDDKPVKYQIVGQTEANAKGGRISYNSPLGRALIGRKVDDEIEVSVPSGDRYYLISKIEFI</t>
  </si>
  <si>
    <t>Q5NQF0</t>
  </si>
  <si>
    <t>MSDLIKIIDQAFEDRANITPATKGEVVEAVEEALSLLDSGKRRVAELGDNGEWVVNQWLKKAVLLSFRLTGNAPMNGGYDKVPLKFTNWSEDQFKQAGFRAVPGAVVRRGAFISKGAVLMPSFVNIGAYVGENTMVDTWATVGSCAQIGANVHISGGAGIGGVLEPLQAGPVIIGDNAFIGARSEVAEGVTVGEGAVLSMGVFIGASTRIIDRATGEIHMGKVPPYAVVVPGSLPGKPLPDGRPGPSLYCAVIVKTADERTRSKTSINQLLREAQN</t>
  </si>
  <si>
    <t>Q5NQX9</t>
  </si>
  <si>
    <t>MTIETRLAELGILLPEAAAPVAAYAPTVLAGNLLHISGQLPFLEGQLMTGRLGEDRDEAYGFRAAERCAIMLMAQMKAALTSLDRVEKIIKLNAFVNSAPSFTRQAQVVNGASELLAKVFGDAGVHARSAVGVAVLPLNAPVEIDAVVAVRP</t>
  </si>
  <si>
    <t>Q5NR77</t>
  </si>
  <si>
    <t>MAGHSKFKNIMYRKGAQDKKRSALFSKLSREVTVAAKSGLPDPNANPRLRAAVSAARSGGMPKDNIERAIAKAIGGDGDNYEELRYEGFGPSGVSLIIETLTDNRNRTATNVRTALSKNGGNLGTSGSVTHGFDRMGLITYKAEAGDPDKIFEAALEAGAEDVTSSEDEHEIWTAQADLHEVAGKLEAILGEPEGVKLAWRPQTLINVDEESAGTLLRLIETLEDDDDVQTVWANYDIDDEVMERLGQE</t>
  </si>
  <si>
    <t>Q5NRE0</t>
  </si>
  <si>
    <t>MVKIDLTGKTAIVTGSSEGIGLGIAIRLAEAGAKVIVNGRHQEKLNSAIAEVKKAAPEAEVVGFVGDLGQAEGCDALVKAHPACDILVNNVGIFSPQGNFFDIGDDCWQNFFDINVMSGVRLSRAYAKKMAEKGWGRVLFISSESGFNIPEEMVHYGFSKTAQIAIARGLAKTLAGTGVTVNSVLPGPTLSDGLKKMLEPEVKKTGKSYEEAAADFTKNLRPSSIIERAASVEEVANMVLYAASPLASATTGAALRVEGGILNYL</t>
  </si>
  <si>
    <t>P21906</t>
  </si>
  <si>
    <t>MSSESSQGLVTRLALIAAIGGLLFGYDSAVIAAIGTPVDIHFIAPRHLSATAAASLSGMVVVAVLVGCVTGSLLSGWIGIRFGRRGGLLMSSICFVAAGFGAALTEKLFGTGGSALQIFCFFRFLAGLGIGVVSTLTPTYIAEIAPPDKRGQMVSGQQMAIVTGALTGYIFTWLLAHFGSIDWVNASGWCWSPASEGLIGIAFLLLLLTAPDTPHWLVMKGRHSEASKILARLEPQADPNLTIQKIKAGFDKAMDKSSAGLFAFGITVVFAGVSVAAFQQLVGINAVLYYAPQMFQNLGFGADTALLQTISIGVVNFIFTMIASRVVDRFGRKPLLIWGALGMAAMMAVLGCCFWFKVGGVLPLASVLLYIAVFGMSWGPVCWVVLSEMFPSSIKGAAMPIAVTGQWLANILVNFLFKVADGSPALNQTFNHGFSYLVFAALSILGGLIVARFVPETKGRSLDEIEEMWRSQK</t>
  </si>
  <si>
    <t>Q5NQQ2</t>
  </si>
  <si>
    <t>MKISGVDIRPGNILEYEGGLWRAAKIQHTQPGKGGAYMQVEMKNLIDGRKTNVRFRSAETVERVRLDTKDFQYLFADGDMLTFMDKETYEQISLPKDLLGDAVAFLQDGMDVVMELYEEKPISVQLPEQVEAEIVEADAVVKGQTASSSYKPAILDNGVRVMVPPHITAGTRIIVDVNTQEYVKRAD</t>
  </si>
  <si>
    <t>Q5NLV2</t>
  </si>
  <si>
    <t>MTDYSVRPTVKPNRPQFSSGPCAKPPGWSPEKLALGSLGRSHRGSVGKSRLQYAIELTRKILEVPDNYRIGIVPASDTGAVEMAMWSLLGARPATVLGWESFGLGWITDAVKQLKINPTVLKAPYGELPDLSKVDQSNDVVFTWNGTTSGVKVPNGDWIKPDHEGLMIADATSACFAQPLPFEKLDVVTFSWQKVLGGEAAHGIIILSPRAVERLESYTPAWPLPKIFRLTKNGKLDEAIFKGSTINTPSLLAVEDYIWALEWAEELGGLSALMARCNKNAATLDTWVEKTDWIEHLVADPAIRSNTSPCLKFSDKAVAGLDDTAKAALVKKLAGLLEAEGAAYDIAGHRDAPPGLRVWCGATVEASDIAALTPWLDWAWAQIQKD</t>
  </si>
  <si>
    <t>H2VFQ7</t>
  </si>
  <si>
    <t>MVNQTSEASAYSANCKAVAQVFVQTSYHGGEFDQPISMDELVKRTGLSKEDVKDGIDDLGSEMVLFQDDGHSIAPHAKLYAVFDSFWMAWRPADDALTLAKAMVSEKNFPTDPSQISDFMAWEPRRLNPAMTYLACHHLAETHESGNGSPWIYNLLMKNAETSRYVHNMA</t>
  </si>
  <si>
    <t>P28718</t>
  </si>
  <si>
    <t>MARIANKAAIDAAWKQVSACSEKTLKQLFEEDSNRLSGLVVETAKLRFDFSKNHLDSQKLTAFKKLLEACDFDARRKALFAGEKINITEDRAVEHMAERGQGAPASVARAKEYHARMRTLIEAIDAGAFGEVKHLLHIGIGGSALGPKLLIDALTRESGRYDVAVVSNVDGQALEEVFKKFNPHKTLIAVASKTFTTAETMLNAESAMEWMKKHGVEDPQGRMIALTANPAKASEMGIDDTRILPFAESIGGRYSLWSSIGFPAALALGWEGFQQLLEGGAAMDRHFLEAAPEKNAPILAAFADQYYSAVRGAQTHGIFAYDERLQLLPFYLQQLEMESNGKRVDLDGNLIDHPSAFITWGGVGTDAQHAVFQLLHQGTRLVPIEFIAAIKADDTLNPVHHKTLLTNAFAQGAALMSGRDNKDPARSYPGDRPSTTILMEELRPAQLGALIAFYEHRTFTNGVLLGINSFDQFGVELGKEMAHAIADHPENSDFDPSTKALIAAALK</t>
  </si>
  <si>
    <t>Q5NL95</t>
  </si>
  <si>
    <t>MRYISTRGAAAAQDFKGVTLTGLASDGGLYVPENWPAFSREDIAALAGLSYVDTAVAVMRPFVSGVLDDQALKNLCEAAYGQFNHAAVTPLVQLDERHFLLELFHGPTLAFKDVALQLLGHLFEKFLSEEKGQDLTIVGATSGDTGSAAISAVAGRAGVQIVMLHPNGRVSEVQRRQMTTVLDKNVHNVAIDGSFDDAQAIVKAMFNDSDFRKRHRLGAVNSINWARLMAQIVYYFYAAVRLGAPDRKVAFSVPTGNFGDVFAGYAAKKMGLPVEKLIVATNINDILYRALSAGDYSVGNVTPTDAPSMDIQISSNFERLLFDLHGRDAASLAATMAQFEQSRAIQISDAMRQQAATIFSSKRIDPDEMAATMRWASDKAGQVIDPHTAIGLAAARETDLPKDVPVVTLATAHPAKFPDAVSRITGKNAPLPHRLADLYSREERYVELPASRQTIQAYIDAGFQL</t>
  </si>
  <si>
    <t>Q5NNY8</t>
  </si>
  <si>
    <t>MSHDHADIVNALIPMVVEQSNRGERSFDIYSRLLRERIIFVTGQVEDHMASVICAQLLFLEAENPKKDIFLYINSPGGVVTAGLAIHDTMQYIRPKVGTLCIGQAASMGSFLLAAGEPGMRVATTNSRIMIHQPSGGAQGMAADIEIQAREILRMRKRLNALYAKYTNQPIEEIEKAMDRDNFLEADEAKAFGLIDKVFDKRPVASEEKE</t>
  </si>
  <si>
    <t>Q5NN19</t>
  </si>
  <si>
    <t>MSVSSIADKIVSESILIVDFGSQVTQLIARRVREAGVYSEIVPFNRAEEAFQRLQPKGIILSGSPASVVAEGSPRAPESFFQAGIPIFGICYGQQVMCHQLGGKVTANDVDGEFGRAFIDVIAPSPLFENLWKVGEKHQVWMSHADRVEALPEGFKPIAVSDGAPFALIADEKRRFYGMQFHPEVVHTPDGGKLIAHFVHDICGLAGDWTMAEFRQTKIAEIRKQVGDGRVICGLSGGVDSSVTAVLVHEAIGDQLTCVFVDHGLMRQGEAEQVVSLFREHYGIKLVHVNAEDRFLAGLKGVTDPETKRKFIGKTFIEIFEEEAKKIGGADFLAQGTLYPDVIESVSFLGGPSVTIKSHHNVGGLPERMNMKLVEPLRELFKDEVRDLGRELGMPDVFVDRHPFPGPGLAIRIPGEVTKERCDILRKADAVYLEEIRNAGLYNAIWQAFAVLLPVRTVGVMGDGRTYDSVCALRAVTSTDGMTAEIYPFQPEFLANVATRIVNEVRGINRVTYDFTSKPPGTIEWE</t>
  </si>
  <si>
    <t>Q5NQ96</t>
  </si>
  <si>
    <t>MTSGPLEALENDYADIRDEVRKLCAEFPGEYWRKLDRESAYPTEFVKTLSDAGYLAALIPEEFGGSGLPLSAGAAILEEIQHCGGNAGACHAQMYIMGALLRHGNDEQKKKYLPKIASGELRLQAFGVTEPTSGTDTTSLKTFAEKKGDKYIVNGQKIWTSRAEHSDLMLLLARTTPKDQVEKKTDGLSVFLVDMRKALADGGMTIRPIRAMMNHSTTEVFFDNMEIPAENLVGEEGKGFRYILSGMNAERVLIASECIGDAKWFIEKARDYSSERVVFGRPIGANQGIQFPIARAYAQMRAAELMVYHAAHLFEQGERAGAEANMAKMLAAEASWAAAEACVQTLGGFAFAEEYDVERKFRETRLYQVAPISTNLILAFLGQHVLGMPRSY</t>
  </si>
  <si>
    <t>Q5NNV6</t>
  </si>
  <si>
    <t>MKATIERATLLKSLSHVQSVVERRNTIPILSNVLIEAASNGCVKLMATDLDLQVVETLSAEVDTPGETTVSAHMLFEIVRKLPDGSQIQLSAADGKMLIVAGRSRFSLATLPRDDFPVISESELPTHFALPTESLKQIIDKTRFAISVDETRYYLNGIFLHVLKDENVMKAAATDGHRLACVTIPAPAGAEDMPDVIIPRKCVVELRKLLDECEDEIKISLSASKICFDLGHAILTSKLIDGTFPDYSRVIPTANDKLLKVKPKDLMQGVDRVATIASEKTRAVKMSIEAGKISLSVTSPENGMATEEVLGEYDADPLDIGFNARYLLDILGQIESDQAEIHLAEAAAPTLIRDSDQSAALYVLMPMRV</t>
  </si>
  <si>
    <t>Q5NMX7</t>
  </si>
  <si>
    <t>MALPLNIDFTTGNSDKKAPLVIPAKKGFTAADLSRFGEESQALAAVALENARFTGKAGSLVELVLLEKGAPRQCVLAGIGADADYDKAGAAVAARFLTSGIQALEVDFTGFDADKAGKAAASFAFGAVLRGNSLNGYRTTLKEDEKPSLKTLYFSQINSETAEKKWKKLSAIAEGILFTRMLVTEPGNKLYPETFVEQCKSLTDLGIEIEILDEKALEQAGMGALLGVAQGSARAPRLLALRWNGTGKADSRPVAFVGKGVTFDSGGISLKPGAGMEGMKWDMGGAGAVVGAMKALALRKAKADVIGVCGLVENMPDANAQRPGDVVKTMSGQTVEVINTDAEGRLVLCDVLTWVQQKYKPEVVVDLATLTGAMIITLGHEYGGLFSNCDKLADNLLKAGQKSGDGLWHLPMGDAYDKLLESHIADMKNVGPRYGGSITAAQFLKRFIEKDVRWAHLDIAGMVWADKAASFWDKGATGFGVRLLNQFISDNFED</t>
  </si>
  <si>
    <t>Q5NMC1</t>
  </si>
  <si>
    <t>MARVKRGTTTRAKHNRILDQAKGYYGRRKNTIRIARQAVEKAGQYAYRDRKVKKRSFRALWIQRINAAVRAEGLTYGVFMYGLKLAGLDLDRKVLADLAMNESAAFGAIIAQVKSALPEGARVAA</t>
  </si>
  <si>
    <t>P0DJA8</t>
  </si>
  <si>
    <t>MRLSRYFLPVMKETPADAQIISHKLMLRAGMIRQTAAGIYAWLPLGLRVLRRIEKIIREEQARAGALELLMPTLQTADLWRESGRYDAYGPEMLRIKDRHNRELLYGPTNEEMITALIRDNLQSYRDLPRIFYHIQWKFRDEVRPRFGVMRGREFLMKDAYSFDIDETAGRHNYNRMFVAYLNSFSRLGLRAIPMQADTGPIGGDLSHEFIVLAPNGESDVFYHSNWEQPTRHIEADFDDPKALQSIVNDHISDYAATDEKRDPLREAQAGDKLRQSRGIEVGHIFFFGTKYSKPMGFTLPGPDGKPIPIQMGSYGIGISRLLGAIIEASHDDNGIIWPEAVAPYHVGLINLRIDDENCRAIADSLYQRLEAAGIDTLYDDRNERGGAKFATMDLIGLPWQVVIGPKGAEKGVVELKNRANGEKQTISVENAFNLLTAGHQQR</t>
  </si>
  <si>
    <t>Q5NNM6</t>
  </si>
  <si>
    <t>MAFALPALPFGAKDLEPHMSAETLEYHHGKHHKSYVDKVNSWVDEKKLAGLSLVEVINKAVETKDKGLFNNAAQAWNHNFFWLGLAKAGQKPSGKLASLIEESFGSTEALLEKLAAEAVGHFGSGWAWLVLKDGKLAITSYHDGDTPVAHKEVKPLLTLDVWEHAYYIDYRNARPKYAKDVLSNIINWEFVAKNLDGEGVSRGDLKQA</t>
  </si>
  <si>
    <t>Q5NP23</t>
  </si>
  <si>
    <t>MSQTKETSILTIEPTDHPTPADKRKAMMANPGFGTTFSDHMVVIHYSEEKGWHNGRVMARQPLPLDPAASVLHYAQEIFEGMKAYRSPENEILLFRPEENARRFRHSAEVMAMEPIPEEIFLDAVHKLVDIDRDWVPDGEVGSLYIRPFQIASQPFLGVKPAKEYIFAIIACTVGSYFKDATKGVPIWVSENHVRAVPGGTGTAKCGGNYAASLTAQAEGYAHGCAQVVFLDAIERRWIEELGGMNVFFVMNGKTLITPPLKGTILHGITRKSIIALARDKGYTVLEQPYSLDQWREDAKSGKLLEAFACGTAAVITSIGKVCDTHGDFEIGENGANNPVANELRESLINLQYGRAEDPYGWVKRV</t>
  </si>
  <si>
    <t>Q5NNQ2</t>
  </si>
  <si>
    <t>MKKKNFLLRSLSLASGLFLAATPLMQASAQQAAEQVPPYILPITRAETQAQVKQNFDKFDLDHNGVVTKSEFQTALANEKNQCQAMMAKFKDAKNSGKTKTPPPPPPAGDGNTPPPPPEDGKGGHHHGHHGMCDHMDRGPISHWFERADTNHDGQVTYDEASSQILAAYDAVDTNHDGIITPEERKAAFEKWKQTHPFPKPSSK</t>
  </si>
  <si>
    <t>Q5NNH0</t>
  </si>
  <si>
    <t>MAQNKMLSFVHLKQAYPEKRSAQERDKDFNEIYRSFSDEQASCQASRCSQCGVPYCSAYCPLHNNIPDWLKMTAEGRLQDAYALSSATSTMPEICGRICPQDRLCEGNCVIENSGHGAVTIGSVEKYITDTAWKEGWVEPLQPITELGISVGIIGSGPAGLTAAEKLRQQGYQVHVYDRHDRAGGLLTYGIPGFKLEKDIVARRVKRLADGGVTFHTNFHVGKDASLEELRERHAAILIATGVYKARGLATPGKELNGIVDALDFLISSNRKSFGDKVEAFDNGTLDAKGKKVVVIGGGDTAMDCVRTAIRQGAESVRCLYRRDRVNMPGSAREVKNAEDEGAEFVWLSAPESFVGKDHVQSVKVRGMRLGAPDGSGRRSPEPDPARLFDMDADLVICALGFSPEDLPTLFNAPELSVTPWGTVEADPVTLQTSIEGVFAAGDIVRGASLVVWAIRDGLVASEQMHQWLATRQQDKQDAPTKAKKKAVFA</t>
  </si>
  <si>
    <t>Q5NLV1</t>
  </si>
  <si>
    <t>MTRVLISDKMDPRAAEVFRERGVEVDQITGLSPEELKKIINDYDGLAIRSATKVTKDIIAEAKNLKVIGRAGIGVDNIDIPAASSAGIVVMNTPFGNSITTAEQAIALMFALARQIPEANASTQASKWEKNRFMGVEVSGKTLGLIGAGNIGSIVADRAVGLKMKVIAYDPFLTPERALELGIEKADLETLLHKADFITLHVPLTDQTRNILSRENLAKTKKGVRIINCARGGLIDEEALKDALESGHVAGAALDVFLKEPAKENPLFGVPNFIATPHLGASTTEAQVNVAIQVAEQMADYLLTGGVSNALNMPSLSAEEAPRVRPYMALSEQLGRLLGQLEGDKIKSVSIEVEGAAAHLDQKPITSAVLSGLMGVYSQSVNMVNAPFLARERGLDVREIRHDREGAYHTLIRVTSRDDKGQEKSVAGTLFGSEGTRLVEIFGIKIEANLSGDMLYIVNDDAPGFIGRLGTLLGKAGVNIGTFHLGRRNTGGEAVLLLSVDSPVTAGKMAKVAELSGVREVKSLHFL</t>
  </si>
  <si>
    <t>P14924</t>
  </si>
  <si>
    <t>MIKVPRFICMIALTSGILASGLSQSVSAHTEKSEPSSTYHFHSDPLLYLAPPPTSGSPLQAHDDQTFNSTRQLKGSTRWALATQDADLHLASVLKDYACAAGMNLDIAQLPHLANLIKRALRTEYDDIGRAKNNWNRKRPFVDTDQPICTEKDREGLGKQGSYPSGHTTIGWSVALILAELIPDHAANILQRGQIFGTSRIVCGAHWFSDVQAGYIMASGEIAALHGDADFRRDMELARKELEKARTSAHTPDDLLCKIEQSAR</t>
  </si>
  <si>
    <t>Q5NLL0</t>
  </si>
  <si>
    <t>MFKKSRLKSFLRHAPVLLLPAMATAAFANPDGRLPEDIKPLHYDISVQPNAKDLIFSGREKITINVQAPEHVIAMNAADLVIDDITLDGKKVEWKLDAPAQQLLINTSDNGTIQVGQHELTINYRGRINQSSAGLFAVDYQDNDGPQRMLVTQFEPADARYFAPMWDQPDDKATFTMAVTAPADELAFSNMPVVATEKNGSDLVTTRFAETPKMSSYLLFLGVGKLDRKAVKVGDTEIGIITRRGATDQGDYALNAASQILTYYNNYFGTPYPLPKMDMIAVPSSSQFFSAMENWGAIMYFDRAVLFDPKRSPESAHQTIFNVVAHEMAHQWFGDLVTMQWWDDLWLNEGFASWMASKVTGDLNPGWNVPAQTVAYARQAAFSMDAKSTTHPIIQHVGTVDEIDQAFDTITYSKGQAVIRMIEAAIGPDQFRDGLRQYMAANKYNNTTTDDLWKALSQASGKDVKSFADSFTLQGGVPLIRASEPITAGGITRINLAQDRFALDPASHTSRSWIVPVAIGAAGQQKAATTVTVSGPTYQTVQAPVDSLPIINPGQFGYYRTLYAPQHFKDLSDKLPSLPLSDQVGFISDSMALASGGYESFDQHLALLGQISPDSDPLLLNVVSDQIASFDGRLDHSPVQAAFRQKAIARLKPQLTRIGWASSVSDSTATSDLRESLIPLLGKMGDKETIDTAQRYLNNGLDSIPASIREAVLQVVGYNADNEMWEKLRDMAKKEKDPSGQRQLYHALAATNNKELARKTLELALTDEANAPTRAALISIVARNHPDLAFNWAVDHREKVNAFIEETARARFIANLALTGDNMTLAGQVKTYAQKYLPQRSRQSAQRVINQITYNSVQRHLVEPALKRWSNQ</t>
  </si>
  <si>
    <t>Q5NQZ6</t>
  </si>
  <si>
    <t>MRYAYAVTAALLIGGATATMVTQQPVDAQVAQNAPGTIHAPVSKNGTIPGFADLVEKLQPAVVNISTTQRVKIQTPANPFAGTPFADLFGGLGGGDTGRPITREAQSLGSGFIVSPDGFVVTNNHVISAGDPDKQGSGTASAVVESITVTLPDHGEYKARVVGRDSASDLALLKIESAKPLPFVQFGDSTRTRVGDWVLAIGNPFGFGGSVTAGIVSAMHRGVGSGPYNRYIQTDAAINQGNSGGPMFDVNGNVIGINTAIWAPSGGNIGIGFAIPAEIAKPVIDTLRSGKKVRHGYLGIAIQVLTDDIAAGLGLPKDHGEIVVRVEPGGPGFKAGIRQGDVLVKVNNIDVTPDNTLSYLVASQPVGAKVPIEVIRNGKHMTLYAVLAERPPEDQLASNGVPDNDDSDDDSNQNTPRNSARTALGITLEPVTPEVANRLNIPQNSHGLWISNVDQSSDAAEKGLRRGDVILSMNEHPVTSIGDAVAAINATKAAGRNTVLVLVQRGNNPPLFTGLKLMSPTKNK</t>
  </si>
  <si>
    <t>Q5NNN4</t>
  </si>
  <si>
    <t>MSRRRQIYEGKAKILYEGPEPGTIIQYFKDDATAFNAQKKGMISGKGVINNRVSEHIFTLLAGIGIPTHFIRRLNMREQLVKQVEIIPIEVVIRNVAAGSLSKRLGIEEGTPLPRTIIEYYYKDDALNDPMVADEHIACFGWATQEEMHDIADMAIRVNDFMSGLFAAINIRLVDFKLEFGRVWENDYSRVLLADEISPDGCRLWDMVTNEKLDKDRFRQDLGGEVEAYQEIARRLGLLPVEPDTEVLDLESHRKNRGL</t>
  </si>
  <si>
    <t>Q5NMB7</t>
  </si>
  <si>
    <t>MKLLAGNSNLPISQAIADYLEIDLTKASVRRFADEEIFVEIRENVRGQDVFVIQSTCWPTNDNLMELLICIDALKRASARRITAVIPYFGYARQDRKPGPRTPISAKLVANLITVAGASRVLSVDLHAGQIQGFFDIPTDNLYAAPVMSADILARFPDKKLTVVSPDVGGVVRARALAKRLDNAPLAIVDKRRERPGESEVMNIIGDVSGRFCILIDDIVDSAGTLCNAAEALLNAGAEGVIAYVTHGVLSGAAVARVEKSSLQELVVTDSIGMRPEVEQCAKIRQLSLAPLLAEAIRRIADETSVSSLFD</t>
  </si>
  <si>
    <t>Q5NPL2</t>
  </si>
  <si>
    <t>MSRWYIIHAYSGFENKVKEAVAAEAERLGLQPLVEAIEVPTEQAVEVRRGKKVAVERKCFPGYVLAKLNMNEDVYHLVKNTPKVTGFLGFSGKPQPISDAEAEHILNRKAEAEVAGKKAQIKVDFEIGDQVKVLEGPFASFNGVVEDLDFDRARVKVSVSIFGRATPVELEFEQVERAE</t>
  </si>
  <si>
    <t>Q5NLU2</t>
  </si>
  <si>
    <t>MTRYFCQLLAGTALLACVQSAYAQGVQYKRPDGSTQALKGNQPSAAAHPAPAATTGAGTRGRTPTAVSASHPIPNEPLLRKEDVTQPRAKDDGAGGLISRRVGRDDIANIGFGQTRQQMTITQDNFSRMTPGTSALSVMATLPGVNFQSADSFGLDEKSSNLNIRGFSQDQIGFTIDGVPLGNMMDSSNGLSINRMIMPENIDSVTVNSTTGSLGLAANNNVGGSVQFASHRPGDKLDIVGSGTYGSNNTWRGFVRVETGDITGNGLRGSFSYGYLTSGKSRGWGKEKEHQVNAKITQDLHDGYDGEVGVFFNYANLNENNYMTSSYDMQKRLGTDTDYTHNWDIAQQMATAYQNGSNAYPSPYNSVNDTYYSASTLRRDYIGGLHFKRHVTKEISVDLTGYYNREYGQDLMYNPYVATPGGSSLSLMGVTSTQNRGGVTGHVAWDHDFSVFKNHLEAGGWYESSVSHQATDYYDLAGDESGPSRNILHYQRNPFSSQWAHTIGSETTMYYVSDRMDFGKVTLSGGWKGFQTTSQNKAAGNLADYNRAVGKLNSTDWFLPQFGILWKPDSRIDLFFNYSENMQAMNANLLAATSQANFNSLSSNHKLRPEKSTNYEIGMRYHEGRFQTSVAAYYSYITNNLLATSTKSANAPINVYNVGGIKNYGVDVTAMYRILRPLSFLASYSYTHATYANNITGQDGSVLYDTKHKWVQGIPRNMFKADIVYDDRHLLMRVGGTFMVHRLADAVNNVHVPGQYILNGAIGYHFGDEVPYMKGWTVIGNVTNMTGQRYVSTIGANGFVASGSDLTQNLQGGAPRRFFITLKRGL</t>
  </si>
  <si>
    <t>Q9RH05</t>
  </si>
  <si>
    <t>MLLKLDSRKADFQADFTRLVDERRESEGDVSRDVSAIIADVKKRGDVAIAELTQKFDRHDLNKGGWQLTQEEIKKACDSLPSELMDALKLAATRIRYCHENQLPESSEMTDAAGVRMGVRWQAVEAAGLYVPGGRAAYCSSVLMNAVPAKVAGVKRLVMVTPTPDGFVNPAVIAAAVISEVDEIWKIGGAQAVAALALGTEKIKPVDVVVGPGNAWVAEAKRQLYGQVGIDMVAGPSEIVVVADKDNDPEWLAADLLSQAEHDPTSQSILISDSEDLIEKTIEAVGRRLEKLETQKVARESWDKHGATILVQSLDEAPALVDRLAPEHLELAVADPDALFANVHHSGSVFLGRYTPEAIGDYVGGPNHVLPTGRRARFSSGLSVIDFMKRTTYLNCSQEALSKIGPAAVTLAKAEGLPAHAESVISRLNK</t>
  </si>
  <si>
    <t>Q5NQY8</t>
  </si>
  <si>
    <t>MAELHYELVTPSRLARSGDAFMVVVPGTEGDLGVMAGHMPTMTAIRDGEVAIYSSEHQIETKFHISGGFAEINEKGLIILAEEAKEEN</t>
  </si>
  <si>
    <t>Q5NP61</t>
  </si>
  <si>
    <t>MIKIILAQPRGFCAGVIRAIEIVDQALDRVGAPVYVRHEIVHNRHVVDTLKAKGAVFVEELSEVPPGEVTVFSAHGVARTVQKEAEERGLPVVDATCPLVNKVHAQGRRYLSHGRTLILIGHAGHPEIEGTLGQIDGPVHLVGSAEQVDSLDIPSDTPVAFITQTTLSVDDTRSVIAALRKKFTDVIGPDTSDICYATQNRQAAVRDLCKQSDLILVVGSPNSSNSNRLREIGLEEGLPSYLIADGSEIDPVWFEGINTVGLTAGASAPEELVQSVITAIRALGPVTVEQLDGVEEKIAFRLPPTLRHLKARNAAHNNLDNKTAASEEADSLSNDTEQEA</t>
  </si>
  <si>
    <t>Q5NQ49</t>
  </si>
  <si>
    <t>MAKGLSLFERRRQRVRTTLRAKGNHRPRLSVHRSGQHIYAQVIDDDQRRTVVAASTLEKAVRDKSGATVAAAAETGKRLAERASAAGITKVVFDRGGFLFHGRVKALADAAREGGLEF</t>
  </si>
  <si>
    <t>Q5NM43</t>
  </si>
  <si>
    <t>MKRSLLFLLATSAIAWQAQAIPAGNSAPQPMAISETIPAAVDKPYSGLIRLNVDATDTQRGIVRVTETIPVQAGALTLLYPEWLPGHHSPSGPIEKLAGLIVTANNQVIPWQRDSVDVYAFHLDIPAGVTEITAQYQYLSPTSESQGRIQSTPEMVNLQWNTLALYPAGYFTRQIQIQPTVIYPTGWKSASALEISGITPDGQTPNVVQYKTTDFDTLIDSPVMAGRYTRTETLAPGVRLNLIADKPEDMVMTDKQLNAHRQLITQAVKLYGAQHYSHYDFLLALSEKLGGIGLEHHQSSEDGEGADYFSKWDKSAVGRDLLAHEYNHSWNGKYRRPADLWTPDYKTPMRDSLLWVYEGQTQFWGYVLAARSGLWQQKDALEALALVAATYDNRAGRRWRPVEDTTNDPIISQRRPKGWLSWQRSEDYYSEGQLIWLDVDSLLRQQTHGKHSLDDFAKAFFGMRDRDWGELTYNFDDVVKTLNDIMPYDWAAFFNQRLNQRSTHAPLDWISRGGYKLVYSDEPTDWIKGVEGARHMAELSFSLGLSTSEKGKVSSVMWDSPAFNAGLTVGSELVAVDGHAFSNDLLKTAIKNAKANKTPIKLLIKQGDNYRDVAIPYYDGLRYPRLEKIDKTHSYLEDLLAAKN</t>
  </si>
  <si>
    <t>Q5NN64</t>
  </si>
  <si>
    <t>MFDLNGLTAVVTGASGGIGSAIAKALADQGAQVALSGTRESALKEVAAILPNDPIILPANLGQKEDVEQLVPRALEKLGKIDILVNNAGITRDGLMMRMKDEDWADVIALNLESVFRLSRAVIRPMMKTRFGRIINISSVVGQTGNAGQANYAAAKAGMIGMSKSLAREVASRGITVNCIAPGFIETKMTEILSEQQKEAAKSQIPAGRFGDIQDIAAAAVYLASKEAGYMTGQTLSVNGGMSML</t>
  </si>
  <si>
    <t>Q5NLM9</t>
  </si>
  <si>
    <t>MIIVVMGVSGCGKSTVGADLAKHLHCDFQDADDFHPQANKDKMSNGIPLTDEDRWPWLRAIRDYMDKEKAAGHDVVFACSALKKVYRDLLNDKHDVHFVYLKGSEELISDRLAHRSSHFFNPKLLHSQFETLEEPTADEGVFVVDIRNDPDTIVDIVKKEMTSWK</t>
  </si>
  <si>
    <t>Q5NPK5</t>
  </si>
  <si>
    <t>MGRLVVKREDYMATKASAIGHASVKKRIRKMFGNIHEVVDMPNLIEVQRDSYENFLRSRPEDGYVSGLEKTLRSVFPIRDFGGVAELDFVQYELEEPKFDVDECRQRGITYAAPMRVTLRLIVFEVDPDTETRSVLDIKEQDVYMGDMPLMTRNGTFFINGTERVIVSQMHRSPGVLFDHDKGKTHSSGKFLFAARVIPYRGSWLDFEFDAKDIVNVRIDRKRKLPVTTLLYALGLNAEQILHHFYNTITFVRGDGGWKVPYVAESWRGRKPFFDIINGDTGEVVFPAGQKISPRAANKAGRDGLETLLIPTEEIYGHYAAYDVIDESTGRIWIEAGDEVTPENLELLDNAGVATLELLDIDHVSTGPWIRNTLKADKAEDRDHALAEIYRVMRPGEPPTKETAEALFYGLFFDPERYDLSAVGRVKLNMRLDLDCPDTVTTLRAEDILAVVKTLVDLKDGKGEVDDIDNLGNRRVRSVGELLENQYRVGLLRMERAVKERMSSVDVSTVMPNDLINAKPAVAAVREFFGSSQLSQFMDQTNPLSEVTHKRRVSALGPGGLTRERAGFEVRDVHPTHYGRICPIETPEGPNIGLINSLATFSRINKYGFIETPYRKVVDHKVTNEVIYLSAMEESRYTVAQANAELDAEGHFVEELVSAREAGEFLMAPREQITLMDVSPKQLVSVAASLIPFLENDDANRALMGSNMQRQAVSLVRAEAPFVGTGMEETVARDSGAAISARRAGIVDQVDASRIVIRTTGEIEAGKPGVDIYRLMKFQRSNQSTCINQRPLVSVGDYVNAGDVLADGPSTELGELALGRNVLVAFMPWNGYNYEDSILISERIVKDDVFTSIHIDEFEVMARDTKLGPEDITRDIPNVGEDALRNLDEAGIVYIGAEVQPGDILVGKITPKGESPMTPEEKLLRAIFGEKASDVRDTSLRLPPGVAGTIVDVRVFNRHGVDKDERAMAIEREEIERLTKDREDERAILNRATYAQLQEKLLGQTVAAAPYKHIVKGARIDIETLASVEPHKWFKFAVEDDARQAELEAIKNQYDSADEAIRKRFEDRVEKAQRGDELPPGVLKMVKVFVAVKRKLQPGDKMAGRHGNKGVISRILPAEDMPFLADGTPVDIVLNPLGVPSRMNIGQIFETHLGWAARGLGAKVRTALEEWREANADRYEWDFSPPEVVRERMIEVYGEKYAEDIKSREDREIVEMAGLLRNGVPMATPVFDGAKPEDISEMLNLAGLDDSGQVELYDGRTGEQFDRKVTVGYIYMLKLHHLVDDKIHARSIGPYSLVTQQPLGGKAQFGGQRFGEMEVWALQAYGAAYTLQEMLTVKSDDVVGRTKVYEAIVKGDDTFEAGIPESFNVLVKEMHSLGLNVELKTSKAKDEDDSSFQVAAE</t>
  </si>
  <si>
    <t>Q5NMF7</t>
  </si>
  <si>
    <t>MSVLVLIDYNGDILDEGSLSAITAALQIDSEVDLLVAGDNIRVVAEKAAKIKGVHKVLLADSPVYASSLAENIAPLVVKLADSYQAIVASANSNGKNIAPRVAALLDSQQISEIITVVSSDTFRRPIYAGNAIATVQSADSKKVITVRATAFEKAEAEGGDAPIEAIDATEDSGLSRFISVDLQQSGRADLSTAPLVVSGGRALGSPEKFHELIEGFADRVHAAVGASRAAVDSEYAPNDCQVGQTGKIVAPEVYIAVGISGAIQHLAGMKDSRKIAAINIDPEAPIFQIADIGLVGDLFEVMPALIEKF</t>
  </si>
  <si>
    <t>Q5NMG5</t>
  </si>
  <si>
    <t>MSLRNVAIIAHVDHGKTTLVDQLFRQSGTFRENQRIDERAMDSGDLEKERGITILAKCTSIEWNGKRINIVDTPGHADFGGEVERILSMVDGVILLVDAAEGPMPQTKFVTSKALALGLKPIVVVNKIDRPDARAAEVLDEVFDLFVTLGASDEQLDFPVLYASGRNGYAGESEEVREGTLAPLFEKIVSHVNAPKVDADAPFRFLVTLLDRDNFVGRILTGRIDAGKLSLNQPIHAIDMDGNILETGRASKIMAFRGLERVPVEEASAGDIISLAGLTVATVANTIADPSVKEPIAAQPIDPPTLSMRFSVNDSPLAGKEGTKVTSRMIRDRLMVEAESNVAIRVTESDEKDSFEVAGRGELQLGVLIETMRREGFELSISRPRVLFTEGENGREEPYETVVIDVDDEFSGTVVEKMSLRKAELVDMRPSGGGKTRITFSAPSRGLIGYHGEFLSDTRGTGIMNRLFEKYGPYKGPISGRQNGVLISLGTGASVAFALGSLEERGVLFIGAGETVYEGMIIGENAREGDLEVNPLRAKQLTNMRSSGKDDAIRLTPPRAMTLEQAIAYIADDELVEVTPKSVRLRKRWLDPNERKRHARASKNL</t>
  </si>
  <si>
    <t>Q5NQH2</t>
  </si>
  <si>
    <t>MAITPLMPVYPRCAVRPVRGEGCYLFGEQGERYLDFASGIAVNILGHGHPHLVKAIQEQAATLMHVSNMYGSPQGEAFAKRLLSHCFADTVFFTNSGAEAIECAIKTARRFHYANGNPERFKLITFSNAFHGRTMGTISATNQPKMVDGFKPLLPGFQVVEFNDLAAAEAAVDDQTAGFLVEPIQGEGGIRPATDEFMKGLRRICDEKGLMLVLDEVQCGYGRSGTFFAHEQYGIKPDIMAVAKGIGGGFPLGACLATEHAAKGMVFGTHGSTYGGNPLAMAAGQSILDIILEDGFFDHVQKMGNILAEKLETIVKKYPELCLEARGRGLIRGLKLSVPSRDVVAHLRDNHGLLTVAAADNVIRILPPLVIEEKHIDEFMEKLEAGLKSYVPAQAA</t>
  </si>
  <si>
    <t>Q5NME8</t>
  </si>
  <si>
    <t>MSNKLNNQYPSLNLCGQEVGLGHKLFLIAGPCVIETEDLTLRTAERLKKIAEKLGILLIYKSSFDKANRSSSQSFRGPGIDEGLRILEKVQRDVGLPVLTDVHTASQVQTVAEVVDVLQTPAFLVRQTDLIEAAAASGRPVNIKKGQFLAPGDMANVVAKARVAAAEVGIAAPSIMVAERGACFGYNNLVSDMRGLVIMRETNCPLVFDATHSVQLPGGLGNKSSGERQFVSVLARAAVSVGIAGLFLETHPDPANALSDGPNTVPLDHLEPLLTNLVDLDSFVKERHLIDQ</t>
  </si>
  <si>
    <t>Q5NML4</t>
  </si>
  <si>
    <t>MGVNHRWLAAAALAATALSPIASNAAKPTADHNKNTAVPLSTLADQISLSWQKFTLPNGLQVIVHADHKSPIVAVSVWYHIGSKDEPAGKTGFAHLFEHLMFNGSENAPSGVFEPLRQAGATDDNGTTWFDRTNYFETVPTPALDLALFLESDRMGHLLGGITQQKLDNQRGVVQNEKRQGDNQPYGLVQYAQTEALSPEGHPYHHTTIGSMEDLDAASLDTVKDWFRQNYGPNNAVLVLAGDIDIDKAKTLVTRYFGDIPRGRDVVHPAAPIWTLPARKDEVLTDNVALARLYRTWTVPGFASSELPDLHIAAQVLGGLASSRLDQILVRQEQLAVSVAAELEPFENQSRFEITVDVKPGVNPQYVSQRLDKILNDFINQGPTADEVKRAATQTMVSEIAGLETVGGFSGQAPTLAEGLLYANDPNHYKKELVSLATATPASVTATMKKWLSRPVYALTVLPGERKAYQESQKGGHSGNDQIAIKPIPTAAPTPEMVAAAEKTTSAGIDRSHLPEIGTIPDLKFPTIEHAKLSNGVEVSYAQRSAVPLTRIAFNFDAGNAADLKDLRGTESLMLSMLTEGTSGKNAIELAVDRERLGATIAFDSDADRTNMLLRSPTPNIGATLSLASQMLLSPAFPDKELERVRSEQLATIAMEHSSPAPLAARVIGPNIYGENHPYAHVLSPSGTEDSVKKITKADIIRFKNQWLRPDKAHIFIVSDQPLSAILPLLNTRFGHWQNPKEEAGVKEINAAPVPQKSGILLVNRPNSPQSLILAGSALPLKGQADDATLFDLTVANDILGGQFLARLNMDLRESKGWSYGVHSRIYRMVGPSAFMIRAPVQTNQTGPSVSALKADTVSFLTDQGITAKELEGTLTGDIRQLPGSFESGDDVLSGMMTLNRFGRSDNYFDTLASRYRGLNAATLDTTARRWLDVNKFLWVVVGDANVVKPQLEKTGLPIETMSADDVK</t>
  </si>
  <si>
    <t>Q5NNH7</t>
  </si>
  <si>
    <t>MKFASKIAMSLTLALGGVSLIAIQPATAKKHEAEAAPQQAAKPGQDYVLTPAVRTAAGEAQAAIKANDLATAVAKLDAAKAAMATDDDKYVVGSLGYDLSIAKQDQTLQNQSIDLMLGSGKVNQRMSQDTIWQLYVNQSQLAYDAGQFRKTEFDIEQALKIENANNTQLYPMLVEAKAKLNKPAEAIAALETGIQKMQATNQAVPESWLKRGVALAYNAKLQPETIKLCQQWIASYPTNDSWRTSLQIYRDFNRTLDGDATLDLFRLMRAVGALSAESEYLLYAQPLYIGYPIEAETVLKEGIQKKVLSATDTTVSKWLSTARLKVAAEKADLAKAVARDSKAATGKDAFTDGTLALGAGDYSLAINLFTIAKSKSGVDNDLTTLRLGMAQALAGQKDAAKATLATVQGSRAPIAQFWSIYADTHVATPAA</t>
  </si>
  <si>
    <t>Q5NN63</t>
  </si>
  <si>
    <t>MRAFIFPGQGSQSVGMGQALADASLAARHVFEEVDEALKQNLFRLMSQGPEEELRLTENAQPAIMAHSMAVLAMLEKEGNIRLTDAASFVAGHSLGEYSALAAADAFNLPTTAHLLKKRGQAMQAAVPVGEGGMAAILGLDFETVESIAQEAAENDICQAANDNAPGQVVISGSLAAIERAVALAKGKGARRAVMLDVSAPFHCSLMQPAADVMAKALQENRPRQPIVPVFANVSATAETDPTKIMNLLVEQVTGRVRWRESIAAMAAAGVEEFVEFGGKVLAPMIKRIAPDCKATSLIAPADIENFAASL</t>
  </si>
  <si>
    <t>Q5NLK6</t>
  </si>
  <si>
    <t>MPNKKDYKTVVAVINALPGHDEEIEQGLGELALKVKAEPGNITFKPYRNLSESHSYIVYEIYQDETAFLQHVNAHYTRAFNKMLETAAKGGKSQVLEVSDIL</t>
  </si>
  <si>
    <t>Q5NLR5</t>
  </si>
  <si>
    <t>MSSILTHLTIGSNDLKKARIFYDAVLEPLGIKLIREVEGQRFAYGKDGEEGRIIIVKPINGEAATAGNGITIGLAAPSDEAVDAFYKAGLANGGKDAGEPGPRPAANNSRGAYLYDPEGNKICAFNFK</t>
  </si>
  <si>
    <t>Q5NMU2</t>
  </si>
  <si>
    <t>MSPISIPSIRLNDGNDLPAVGFGTYKLNGSAGVSDIVSAIKVGYRLLDSAFNYENEGAVGEAVREAGIARDKLRIVSKLPGRHHHFEEAIATVEESLYRAQLDYYDLYLIHWPNPSKDLYVEAWQALIEARKKGLIRSIGVCNFLPEHLERLIKETGVTPVVNQVELHPYFPQEEQRAWDKAHGIVTESWSPLGRASKLLQDDTIKKIADRLGKSIPQVILRWHVQLGAIPIPKASSKERQIENLSLFDFELSPQDVEIIATLARPDGRLADQDPARYEEF</t>
  </si>
  <si>
    <t>Q5NLU4</t>
  </si>
  <si>
    <t>MAGLMDGKRGLIMGLANDRSLAWGIACALKEQGAELAFTYQGEALKKRVQPLAEKLGSDILIDCDVSDMAAIDTAFADLAERWPTIDFIVHAIGFSDKNELRGHFSDTSLENFQTTMTISAYSLIAVTRKARDMMPNGGSVLTLTYYGAEKVMPNYNIMGVAKAALESSVKYLAADLGDRNIRVNAISAGPIQTMAARGIGDFSYILKWNQLNTPLKRTVSIEEVGKSSLYLLSDLASGVTGEIHHVDAGYNIVGMKRIDAPDIALAK</t>
  </si>
  <si>
    <t>Q5NR10</t>
  </si>
  <si>
    <t>MTYVVTDACIRCKYMDCVEVCPVDCFYEGENMLVINPNECIDCGVCEPECPAEAILPDTENGLESWMELNRKYAEEWPNITHKTDVPADADEMREVTGKLEKFFSPKPGNGD</t>
  </si>
  <si>
    <t>Q9Z5V0</t>
  </si>
  <si>
    <t>MANTPQAKKRIRRNDRRAEINGNRVNRIRTFIKKVESAIAAGNKSEAETALASAQPELFRGVSKGVLHKNTASRKFSRLAKGVAALA</t>
  </si>
  <si>
    <t>Q5NNG9</t>
  </si>
  <si>
    <t>MSIKSSADSFDVFAERERLAKEGMYRPEFETDACGVGLVAATDGKASRRVVTAAIDALKAVWHRGAVDADGKTGDGAGIHVDLPASFFDDAIAHAGHAPLPNRLAVGMVFLPRTDLSAQETCRTIVESEIIDFGYRIYGWRQVPVDISVIGEKAMRTRPEIEQIMIAGPHPDEMSAAEFEKNLYLIRRRIEKKVIAAQINDFYICSLSCRSIVYKGLFLAEALSIFYPDLQDERFVSRVAVFHQRYSTNTFPQWWLAQPFRMLAHNGEINTIRGNRNWMKSHEIKMASLAFGEHSEDIKPLIPAGASDTAALDAVFETICRAGRHAPAAKLMLIPEAWQHNPDMPKAHRDMYSYLASVMEPWDGPAALAITDGSWAVAGVDRNALRPLRTVRTKDNLLIVGSESGMVVVPENNVIAKGQLGPGQMIAVNLDEGRFYEDRPLKDLIASERPYGEWIKDFKKLSDLDLKSYDPVIPYDRDELIKRQVSAGLTLEDMDLVLSPQAETGKEAMGSMGDDTPLAVLTEKPRLTSQFFRQNFSQVTNPPIDSLRETQVMALTTRFGNLGNILDSENKQKQILTLDTPYLKTSEWCQLKDHFGEQAVEIDCTFSPDDGADALRHAISNLRTQAENAVRSGHSELFLTDEHIGSDRVAVAMILATAAVHTHLIRKGLRSYASINVRASECIDPHYVAVLIGVGATTVNAYLAESAIAYRHSQGLFGTMTLEQCLDNHHHAICNGLLKIMAKMGIAVVSSYRGAYNFEAVGLSRALVNDLFPGMTAKISGEGYASLQRSALLRHQNAFAANKKALDVGGFYRQRASGDSHAYTAELMRKLQKAVSSDSYTTYLEFSKEVHQLPPVYLRDLLGFNWSKQPIPIEEVEPITEIRRRFITPGMSLGALSPEAHETLAIAMNRIGAKSVSGEGGEAPERFHPYENGDNANSPIKQVASGRFGVTAAYLGACEEIEIKVAQGAKPGEGGQLPGFKVTDMIAKLRHSTPGVTLISPPPHHDIYSIEDLAQLIYDLKQINPNARVGVKLVSSAGIGTIAAGVAKAHADSIMISGNVGGTGASPLTSIKYAGTPWEMGLSEANQVLTLNGLRHRVKLRTDGGLKTGRDIVIAAILGAEEFGIGTLSLIAMGCLMVRQCHSNKCPVGICTQDKAMRQKFIGTPERVINLMTFIAEEVREILAKLGVRSLKEIIGQTDLLSQVNRGADHLDDLDLNPVLAKVDANTEARYFQIDGFRNPVPDSLDAQMLQDAQAVFTRREKTQLTYSVRNTQRAIGTRFSAEITRNFGMDSLADGHVHVRLRGSAGQSLGAFSVKGLTLEVFGDANDYVGKGLSGATIIVRPTVSSPIDGHTNTIIGNTVLYGATAGKLFAAGRAGERFAVRNSGAETVIEGCGANGCEYMTGGLAVILGSVGPNFGAGMTGGMAFVLDEDNSFERHANPDNIIWQRLASSHWETVLRSMIADHAVKTDSPWAHRVLDEWDLWSQKFWQICPKEMLGRLEYPLDDKKNTEDQKEKGKAGKPELKEQEGAF</t>
  </si>
  <si>
    <t>Q5NQC7</t>
  </si>
  <si>
    <t>MLSDIEIARAATLKPITEIAGRLNIPDESVLSYGHTIAKLDGEYLNSLSSKPRGKLVLVSAITPTPAGEGKTTTTVGLGDAFNRIGKKAVICLREPSLGPCFGVKGGAAGGGYAQVVPMERINLHFTGDFHAITSAHDLLAAMIDNHVHWGNEPVMDRNSITFRRVIDMNDRMLRNMVIGLGGKANGYPREGGFDISVASEVMAILCLASDLKDLRSRLERIIIGEDNDHNPVAAAKIKAAGAMTALLKDALQPNLVQTLEGNPALIHGGPFANIAHGCNSLIATKAALHLGDIAITEAGFGADLGAEKFFDIKCRQANLEPDAVVLVATIRALKMHGGVALADLKNENIAALETGFANLARHAENLAKFGVKTVVAINRFHSDTEAELDKLQDLCASIGLDSAVCTHFTDGGAGAEDLARKLSAILDAPKEDSFRLLYPDEMPLWKKIETIAKEIYRAGEVVPQGTVLKKLKSFEEQGFGDLPVCIAKTQSSFSADPKAKNAPTGHIFPIREVRLNAGAGFIVAISGNIMTMPGLPRHPAAENIDINEDNEIIGLA</t>
  </si>
  <si>
    <t>Q5NQ32</t>
  </si>
  <si>
    <t>MFDIKRQEIDWGGKKLTLETGQVARQADGAVIATLGETVVLCAVTAAKTVKEGQDFFPLTVHYQEKYSAAGRIPGGFFKRERGATERETLISRLIDRPIRPLFPEGFYNETLVIAQVMSYDGENEPDILAMIAASAALALSGVPFLGPIGAARVGYQDGEFILNPTLEQLEKSDLDLVVGATRDAVMMVESEANELPEEVMLNAVSFAHESLQPVIKAIINLAEQAAKEPWELVSYDDSALAAKVEELCYDNFDKAYRLTRKAERVDALSKAKAVLDEAFPEADPTEKLRIQKLAKKLEAKIVRTAILKEGRRIDGRDLKTVRPIRSQVGFLPRTHGSALFTRGETQALVSTTLGTADAEQMIDGLTGLHYERFMLHYNFPPYSVGEVGRFGAPGRREIGHGKLAWRALHPVLPSKADFPYTIRVLSDITESNGSSSMATVCGGCLALMDAGVPLTRPVSGIAMGLILEKDGFAILSDIMGDEDHLGDMDFKVAGTEKGITSLQMDIKVAGITEEIMQKALEQAKGGRAHILGEMSKALGEVRSEISNLAPRIETMSVPKDKIRDVIGTGGKVIREIVATTGAKVDIEDDGTVRLSSSDPANIEAAREWINGIVEEPEVGKIYNGKVVNIVDFGAFVNFMGGRDGLVHVSEIKNERVNKVSDVLSEGQEVKVKVLEIDNRGKVRLSMRVVDQETGAELDDNRPPRENAERRGGERPRRDRGPRRESGDRPARRDMEPEFAPAFLRKDS</t>
  </si>
  <si>
    <t>Q5NQ53</t>
  </si>
  <si>
    <t>MAKAYVPRLKKQYDDEIIKAMTEKFGYKNAFEVPKLTKIVLNMGVGEATQDKKKVDQAAAEMELIAGQKPVVTRAKKSIAQFKLREGMPIGVKVTLRRERMFEFLDRFLTIALPRVRDFRGLNPKSFDGRGNYATGIKEQLIFPEISYDQVSTIRGMDVVVATTAKTDEEARELLRLFGFPFPADTTQKKAA</t>
  </si>
  <si>
    <t>Q5NQ47</t>
  </si>
  <si>
    <t>MATLKVTQIGSPIRRSPDQRATLIGLGLNKMHRTRELKDTPDVRGMLRKVAHLVKVEN</t>
  </si>
  <si>
    <t>Q5NP99</t>
  </si>
  <si>
    <t>MTIEFMQPSDSSEVSELPRISVIGVGGGGGNAVANMIASGVQGVDFIVANTDAQALNISPAEQRIQLGPTTTQGLGAGSRPEVGKAAAEETIEQIQEALEGARMCFIAAGMGGGTGTGAAPVIAKVARDRGILTVGVVTKPFNFEGKRRARSAESGIEELQKHVDTLIVIPNQNLFLIANPNTTFKQAFQMADEVLQQGVRGITDLMVCPGLINLDFADIRSVMSEMGKAMMGTGEASGDNRAIEAAERAIANPLLDGVSMNGARGVIVSIIGGEDITLMEVDEAANHIRELVDDDANIIFGSAFNEDLDGRIRVSVVATGIDSSKKEGEEEKSSYNPTSSASGYTAVSSQSMSSVSQSTVAPAPKAVVPQPQPPVEDELVLGQEAVKPVEKKDNLKAASPSVDDSDFNQNSNAGWNSEPTRPAPRLAREGSTLFERMSNIARGADRKDSTENRGRVDIPQFLNRQGNS</t>
  </si>
  <si>
    <t>Q5NMM4</t>
  </si>
  <si>
    <t>MSDDNALSETLITLTADIVSAHVSNNSVSVADVPQLIQNVHHALSALSEANAEPEARPEPAVSVRASVKPDYIICLEDGKKLKMLKRHLATHYQLTPEQYRAKWNLPADYPMVAPNYADQRRSLAKKIGLGTQRRKR</t>
  </si>
  <si>
    <t>H2VFM1</t>
  </si>
  <si>
    <t>MRPITLKIAIASLAFLSLSACESPFRANVTRFQMMPPPAGQSFVIQASNPQDKGGLEFEHYADIVAHQLWQQGYQPAAPGAPSTLIVKLDYGIDNGQQKVASTSYGYGGWGGPWGGWGGPWGGWGGYGGWGGWGYGGWGGGWGGGTDVYSYTLYTTFFKMEIDRSNDGQRVFEGRARAQVTTDNMTQLVPDLIQAMFVNFPGHSGEDVEVKLTNNKKKHK</t>
  </si>
  <si>
    <t>Q5NPK4</t>
  </si>
  <si>
    <t>MNELANFANPLASTEHFDHIQISLASPERIRSWSFGEIKKPETINYRTFKPERDGLFCARIFGPIKDYECLCGKYKRMKYKGIVCEKCGVEVTVSKVRRERMGHIELAAPVAHIWFLKSLPSRIGLLLDMQLKQLERVLYFESYIVIEPGLTPLKKFQLLTEDELLEAQDQYGEDSFSAGIGAEAVKKLLEALDLETEREDLLEELKHTKSELKPKKIIKRLKVVESFIESGNRPEWMILEVIPVIPPELRPLVPLDGGRFATSDLNDLYRRVINRNNRLKRLMDLRAPDIIVRNEKRMLQEAVDALFDNGRRGRTITGGNKRPLKSLSDMLKGKQGRFRQNLLGKRVDYSGRSVITTGPELKLHQCGLPKKMALELFKPFIYSRLDAKGLSMTLKQAKKWVEKERKEVWDILEEVIREHPVMLNRAPTLHRLGIQAFEPVLIEGKAIQLHPLVCSAFNADFDGDQMAVHVPLSLEAQLEARVLMMSTNNILSPANGKPIIVPSQDMVLGIYYLSMLKENEPGEGMRLSNMTEVHQALNVGAVTLHSKIISRVPQVNEQGETYMKRVETTPGRMLLGETLPQNYKVPFETINRLLTKKDIADVIDTVYRHTGQKDTVLFADAIMSLGFKYACKAGISFGKDDMIVPAAKEALVEETRALVQDFEQQYQDGLITQQEKYNKVIDAWSRCGDRVAGEMMKEIQMVHKGPDGRELPVNAIYMMAHSGARGSAAQIKQLAGMRGLMAKPSGEIIETPIISNFKEGLTVLEYFNSTHGARKGLADTALKTANSGYLTRRLVDVSQDCVVVEDDCGTERALEMKAITQGGNVIASLGERILGRTLAEDIMGTDGQVAIPIGTLLDEAHIAVIEKIGIQSVKIRSPLVCESHGGVCAACYGRDLARGTPVNIGEAVGVIAAQSIGEPGTQLTMRTFHIGGAAQLNEQSHLEAVTDGRLQFRDLRTIIDPQGKQIALSRTGEVVLVGTDGRELASSRILLGAHLLHNDGDMVKKGDRLAEWDPFTIPVITESAGIVKYQDLVENQTLTEQVDEATGISQRVVIEYRAPRGKEDLRPRLTLMNGDSGETARYMLSPGTVISVDDGQEVLAGTVLARVSRESAKTRDITGGLPRVAELFEARKPKENAIIAKVSGRVEFGKDYKAKRKVIIRPDDGSEPIEYLVPKSKVIDAQEGDHVKRGDNLISGSPDPHDILEVLGVEALAEYLVSEIQEVYRLQGVKINDKHIETIVRQMLLKVEITHAGDSIFLPGEQVEKEDFEAVNAKLESQGQEPAQATPILLGITKASLQTRSFISAASFQETTRVLTEAAVQGKIDTLSGLKENVIVGRLIPAGTGAAMKRLRVTANSRDAALRAANKAVNFEQPTIAIESDNTDTPDAAE</t>
  </si>
  <si>
    <t>Q5NN08</t>
  </si>
  <si>
    <t>MRRVVATGLGMVTSLGGDVETTWSNILASKSGAGRITRFDPEGFACTVACEVKPADHEYGFDPSKRVDSKTIRQVEPFIIYGIDAAGQALEDAGLMDMSEEEKLRTGLSIGAGIGGLPRIEKESIICHEKGPRRVSPHFVHASLINLTAGQVSIRYGLKGPNHAVVTACSSGCHSIGDASWMIRMGYADVMVAGGSESAICPLGIAGFSQAHALSTGHNDTPEKASRPYDKGRDGFVMGDGAGIIILEEYEHAKARGAKIYGEIIGYGMTGDAYHVTAPQPDGDGAYRSMKMALEQANLTTADIDYINAHGTSTPMGDEIEANAVRRLFGDDIKNMSMSSTKSAIGHLLGGAGAVETIFCLLAMRDQIAPPTINLENPSDGLAGFDLVPNVPKKRSIKAVLNNSFGFGGTNASLIFKAVD</t>
  </si>
  <si>
    <t>Q9X5E8</t>
  </si>
  <si>
    <t>MAEITAAAVKALRERTGAGMMDCKKALNEANGEMEAAVDWLRAKGLAAAAKKSGRQAAEGLVGVMIDGTKGAVLEVNSETDFVAKNEKFQDFVKGVTALVLEHGSDIDTLSKAPHPAGGSVNDVLTANIATIGENQALRRAALLEVENGVVVPYIHNQVAPGVGKIGVLVALESEAPSDFLESLGKQIAMHVAAATPLALDEDSLDDAAVERERAIAQEKAAESGKPAEIVTRMVEGAVAKYRKENALLSQIFVVDGKTRVSDVVSKAAKETGKPITLKQFVRFQLGEGIEKQETDFAAEVAAAAGV</t>
  </si>
  <si>
    <t>Q5NPL4</t>
  </si>
  <si>
    <t>MKHPRFSIGRAFVAVAAMASVAVPALAAGETLLPNKPAIGLFGFDESGMNRSVNPGDSFYDFANGGWDQKTPIPDDRARYGMFTQLADLSLQRMKDILDEAVKTPGNRSGDLYASYMDQKTINQKGLSPLKPTINAIKAVKNQHDFARQLGAMLPIGGDAPFAFGVAQDDRQPDRYIINFQQSGLGLPDRDYYLNKDPKLESIRQAYVAYLTKLLQLSGEAYAEQRAANLMAFETNLATVQWARADLRNIDRTYNKWQRADFEKKAPNFDWNAFLTSAQINNQSEFLVGEPSAFAGMALNISKTPIQTLKDYLLVHLLDQMAPYLSQPFSDAHFAFHGQALTGQPKELPRWKKAVGLVDTALGEDIGKTYVARYFPPETKAAADQLVKNIMAAMNRRIDNLTWMSPESKKRAHLKMASFTPKIGYPDKWRDYTGLTIIRDDLAGNVRRSNMFEYQFSLNKLGKPVDRGAWEMTPMTVNAYANPTMNEIVFPAAILQPPFFDPHADAAVNYGGIGSVIGHELSHHFDDQGAKYDEKGALAQWWLPSDVENFNALTDKLVKQYDQYEPIPGFHVQGRLTLGENIADLAGLTLSYDAYHASLGNQVAPILDGLSGDQRFYLGWAQVWRVKQRDEAERRQLLTDPHSPSQYRVATVRNLDPWYNSFNVKEGTKLYLTPKDRVRIW</t>
  </si>
  <si>
    <t>D9PNM7</t>
  </si>
  <si>
    <t>MAISAGGDNDEPMMDINTTPLIDVMLVLLIMFIITIPIETHAVKLNLPQNNSQNQDPIDPVKNKIMIDAAGTILWNGKPTELPELRRYLDETQAMNPVPELQIQPDPQVRYDVVDKVLAECKKAQVEKMGFVGNEAYRSF</t>
  </si>
  <si>
    <t>Q5NM27</t>
  </si>
  <si>
    <t>MAENKTVANVASAANDLQKNAENQAEKATHEAKHEGHHIGQQISETASHLAEKAKSHLSEAKDFAEKEENKLHHLFQDHSPFHGKIHEIGDEGRHKAIEAVNNVAKIVDQTAELVAENLGSSYGDYMHKASKHISKLSKSLKDKKLADITKSGHSIIRRNPVVTVGVAAALGYALYRFASHKKHKCEANHACNHQEADASSSDSSHQDS</t>
  </si>
  <si>
    <t>Q5NQY6</t>
  </si>
  <si>
    <t>MNSNDLVDRIASGQGLTKTDAKKLVDAVFSTIVDAAVAGEEIALNGFGKFKVKHSAARKGHNPATLQEIEIPASNRLTFTSAKAVKDRLNA</t>
  </si>
  <si>
    <t>Q5NQ25</t>
  </si>
  <si>
    <t>MASAISANKAELLAIADAVAREKLIDRAIVIEAMEEAIQRAARARYGAENDIRAKIDPKTGDMRLWRVVEVVDQVDDFFKQVSVVDAQKLQNGAAVGDFIVDPLPPIEFGRIAAQAAKQVIFQKVRDAERERQYAEFKDRIGEIITGIVKRIEFGHVVVDLGRAEGALRRDQQIPRETFRVGDRVRSLIMNVRRENRGPQILLSRSHPNFMKKLFAQEVPEIYDGIIEIKACSRDPGSRAKIAVVSQDNTIDPVGACVGMKGSRVQAVVQEVQGEKIDIIPWSEDLATFVVNSLQPAQVSRVVIDEDDSRIEAVVPDDQLSLAIGRRGQNVRLASQLTGSAIDILTEADASERRQKEFVAHSELFQHDLDVDETLAQLLVAEGFGSLEEVAYVDQAEISAIEGIDEELASELQNRAREALEQREAEAREERRKLGVEDALADLPYMTEAMLLTLGKAGIKTLDDLGDLSTDELVHKKRQDQRRRHSSDNNEEDGILAEYGLSQEQGNEIIMAARAHWFDDAEDETHSSEDTETRSEKA</t>
  </si>
  <si>
    <t>Q5NLP6</t>
  </si>
  <si>
    <t>MTDTPPDHLSVFPDSEWFNADALRRGVGIRFKGQERTDVEEYSMSEGWVRVAAGRSRDRFGRPMTIKLKGEVEAFYQDAGQQAEADDSQA</t>
  </si>
  <si>
    <t>Q5NLK7</t>
  </si>
  <si>
    <t>MLRSFYKYAALGLAAVGAVSAVSAPAAARPSVIADNPAYVTIVAVMHPLPQYAQQVGTELKGLAAQVRAEPGNVAFMPTRNPVDNSYVVYEVYRSDDAFQKHITSDHTVSFNKILVNQVQGGASEVTKLKTIF</t>
  </si>
  <si>
    <t>Q5NNQ0</t>
  </si>
  <si>
    <t>MTEKVKRVVLAYSGGLDTSVILKWLQEHYGCEVVTFTADLGQGEELEPARKKAEMMGIKPEHIFMDDLREEFVRDFVFPMMRANALYEGQYLLGTSIARPLIAKRQIEIARQVGADAVAHGATGKGNDQIRFELGYYALAPDIKVIAPWREWDLNSRSKLIAYAESRQIAVPKDKRGESPFSVDSNLLHTSSEGKILEDPWQEVPDYVYSRTVNPEDAPNTPEIITIDFERGDAIAINGEALSPAELLTKLNELGRKHGIGRLDLVENRYIGMKSRGMYETPGGTILIQAHRGIEQLTLDGGAMHLKDELMPRYAELIYNGFWYSPEREMLQAAIDHSQARVSGTVRLKLYKGSVNVIGRKSPNSLYSEKVVTFEDDAGAYNQQDAAGFIKLNALRLRLLGERNAKGL</t>
  </si>
  <si>
    <t>Q5NMM9</t>
  </si>
  <si>
    <t>MGYRVVVAGATGNVGREMLAILAEREFPVDELAVLASARSQGTPIEFGDSGKVVKVQNIENFDWKGWDIALFAVGSEATQKYAPIAAAAGCTVIDNSSLFRMDPDVPLVVPEVNPDAIDLYTKKNIIANPNCSTAQLVVALKPLHDAAKIKRVVVTTYQSVSGAGKAGMDELFEQSRAIFVGDPIEPKKFTKQIAFNIIPHIDVFLDDGFTKEEWKMVVETKKIVDPKIKLVATCARVPVFVSHAEAVSIEFENELSADQAREILREAPGVMVVDKHEDGGYITPVEAVGEFATYVSRIREDPTVDNGLVIWVVSDNLRKGAALNAVQIAELLGRRHLKKG</t>
  </si>
  <si>
    <t>P21908</t>
  </si>
  <si>
    <t>MEIVAIDIGGTHARFSIAEVSNGRVLSLGEETTFKTAEHASLQLAWERFGEKLGRPLPRAAAIAWAGPVHGEVLKLTNNPWVLRPATLNEKLDIDTHVLINDFGAVAHAVAHMDSSYLDHICGPDEALPSDGVITILGPGTGLGVAHLLRTEGRYFVIETEGGHIDFAPLDRLEDKILARLRERFRRVSIERIISGPGLGNIYEALAAIEGVPFSLLDDIKLWQMALEGKDNLAEAALDRFCLSLGAIAGDLALAQGATSVVIGGGVGLRIASHLPESGFRQRFVSKGRFERVMSKIPVKLITYPQPGLLGAAAAYANKYSEVE</t>
  </si>
  <si>
    <t>Q5NMW5</t>
  </si>
  <si>
    <t>MEISLGLTFDDVLLRPAASDVLPSQADLRTNLTREISLNIPMLSSAMDTVTEAKMGIVMAQLGGIGVLHRNMTVEEQAEAVRQVKRYESGMVVNPITITPNSNLREARALMDKYQISGIPVVEASGRLAGILTNRDVRFAEHLDQPVSELMTHENLATVKPGVTQDEARRLLHQRRIEKLLVVDDNYHCLGLITVKDIEKSVAYPAATKDPSGRLRIAAATTVGDSGFERAEALIDAECDLIVIDTAHGHNRNVGLAVERLKKLSSKIQVVAGNVATPEATRFLIDSGADAVKIGIGPGSICTTRVVAGVGVPQLTAVMESAAEAAKSNIPVIADGGLRTSGDLAKALAAGASTVMVGSLLAGTEEAPGETFIYQGRSYKSYRGMGSVGAMALGSADRYFQQDVKDQMKLVPEGIEGQVPYKGAASAVIHQLMGGIKAAMGYTGSATIPELQKRGKFVRITNAGLSESHVHDVSITREAPNYPLR</t>
  </si>
  <si>
    <t>Q5NRL2</t>
  </si>
  <si>
    <t>MSKLPLIAPSILSADFAHLGDEVAAIDQAGADWIHIDVMDGHFVPNITIGPMVVKALRPYSQKPFDVHLMIAPVDQYIEAFSEAGADIISFHPEAGAHPHRTIQHIKSLGKKAGLVFNPATPLSWLDYLMDDLDLIMVMSVNPGFGGQKFIKTQLEKIKDIRQRITASGRDIRLEVDGGIDATTAPLAVEAGADVLVAGTASFKGGATCYTDNIRILRKS</t>
  </si>
  <si>
    <t>Q5NN60</t>
  </si>
  <si>
    <t>MARPFFRRRKSCPFAAKDAPKIDYKDVRLLQGFVSERGKIVPSRITAVSAKKQRELARAIKRARHIGLLPFIVK</t>
  </si>
  <si>
    <t>Q5NR19</t>
  </si>
  <si>
    <t>MFAIVRTGGKQYRVAAGDKIVVEKIAGEAGTTVSLEDVLLAGEGADLQPVKGLTVSAEIIAQAKAEKVIVFKKRRRHNYRRRNGHRQQHTILKIVSVGNAAA</t>
  </si>
  <si>
    <t>Q5NNE9</t>
  </si>
  <si>
    <t>MLIATLIAAKSLPVDALDQARSLLASKGGKIGDQKWLAPEKAIDLSLEDISLVDARAVFFDSMPGIDVFVQNDEHRRKKLLISDMDSTAIADECMDELADYAGFRKESEEITIRAMRGELNFDESLKARTKLLAGLKTSVIQECVRDRIHLTPGIKTLIQTMNANGAHCFLVSGGFLDFAVPVAKEIGFEKPFANTLEVEGDTLTGRVLDPILGPETKKEILQEECQRFGIKLEETITLGDGANDIPMIEAAGLGVAYHAKPRTVSHSDAHISYGDMTAILFAQGYTPDEWVK</t>
  </si>
  <si>
    <t>Q5NLS1</t>
  </si>
  <si>
    <t>MGMSLGGDDDAPMSNINTTPLVDVMLVLLIIFLITVPVVVESVPVKLPDTRFAPARTKPEDVSLSVRSGANGTCEVFWNLTRVNSQSLSDRAVKKLKSEIDRQGGPQTPGLLLPEVHIRGDVNTPYRCIGGVIYTMQEAGFAKVGFISEPPPGPAAADEQGEQ</t>
  </si>
  <si>
    <t>Q5NPX0</t>
  </si>
  <si>
    <t>MAFYTSLTGLNAAQTDLSVTSNNIANSGSYGFKKTTTDFGELVADSPLASGQNIGQGTRLRATIQDFTSGSMKTTNRALDMMVNGDGFFLVKSQGASGTISLTRDGSFLTDKNNNVVTSDGHYLQVYATTNSGNIYNNGETGSATGGRVVKNLTLPSYEDQVSISSATGETVQVGNNLARTGDVTVTGTNGDTVIHNAKITLGGATINSDGSTTGGVLTITGGTIGAGVNSVANTATYTSTKAAATITTSAGVSTLTGVTDLGTLSYNGDTYTGSPITAFNPQTSTDESGDTSSALSNISVGTDGKVTATFANGNQYILGAVALGDVNNRNGLHSTGNANWTVTGTSGSLNYREADTSGLGSVQSGALELSNIDLTQELVNLISEQRNFQANSKAISTDNQMVSYVMNIQS</t>
  </si>
  <si>
    <t>Q5NLQ4</t>
  </si>
  <si>
    <t>MLTVGDKFPALKLPVQQGVSALPNGETIDLGETNGKWKVVFFWPMDFTFVCPTEIVGYNDIKEDLSLRDAVLIGGSCDTAFVHYAWRKSDERLENADFPWIADNSKKLASALGIVNEEAGVAYRATFIVDPNNVIQHVTVNSLNVGRNPAEALRVLDALQTDDLCPCNWHKGEEVLDPKA</t>
  </si>
  <si>
    <t>Q5NQ62</t>
  </si>
  <si>
    <t>MAKSQDGVAIRHYDVVLGPHITEKSTMVSEFNAVVFKVAADATKPAIKEAVEALFGVSVKSVNTVITKGKTKKWKGRPYRRSDVKKAIVTLAEGQSIDVTTGV</t>
  </si>
  <si>
    <t>Q5NNR5</t>
  </si>
  <si>
    <t>MPAVIFPGPEGRLEGRFQPGSRPRAPVALILHPHPQGGGTMNNHITMALYQTFARRGFATLRFNFRSVGRSQGTFDNGIGELSDAASALDWVQSIHPEAVTTWVAGFGFGAWIGMQLLMRRPEIKGFISIAPPANMYDFSFLAPCPSSGIIIQGESDEVVTGSAVQKLVDKLRTQKHITIDQAIIPGANHFFQNEMPELMKSVDDYLDMRLKADLGQ</t>
  </si>
  <si>
    <t>Q5NLR9</t>
  </si>
  <si>
    <t>MAYADQQPMSRRKIVAIGLVVVVHIILIYGMVSGLAVKVYKHATTDLKVFDVKTPPPPPKPPEPPKKEQPKIVQKPTPQPKQTTPPQIVTPPVKVDVPHIEAPAVQTVTSQPVAPMTALAGPIGKGPIGPPSEGKPDGNGQSGGVATAARPHGDQTQWVTQDDYPSRAMRDGKSGTTAIAFTIGTDGRVSQCHVTSSSGTPELDEATCKYFTMRARYYPAKSTSGDPVVSSGVQRIIWRIPDD</t>
  </si>
  <si>
    <t>Q5NPK9</t>
  </si>
  <si>
    <t>MERAQKVELVAGLKSAFAEAGVIVVTRNLGLTVAQSTVLRSKMREAGASFKVAKNKLTRIAVEGTPQAPLSDLLTGPTAIATSADPVAAAKVAVEFAKTNKKLEIVGAVMGTTLLDIAGVQALAELPSLDELRGKIVGLISAPATKIAQTIQAPAGQLARVFGAYAAKDAA</t>
  </si>
  <si>
    <t>Q03417</t>
  </si>
  <si>
    <t>MKNDKKIYGCIEGGGTKFMLALIDSDRKMLAVERVPTTTPEETLGKSVEFFKKALPQYADSFASFGIASFGPLCLDRKSPKWGYITNTPKPFWPNTDVVTPFKEAFGCPVEIDTDVNGAALAENFWGASKGTHTSVYVTVGTGFGGGVLIDGKPIHGLAHPEMGHGIPIRHPDDRDFEGCCPYHGGCYEGLASGTAIRKRWGKALNEMEPAEFEKAREIIAFYLAHFNVTLQAFISPERIVFGGGVMHVDGMLASVRRQTAEIANSYFEGADFEKIIVLPGLGDQAGMMGAFALALAAENK</t>
  </si>
  <si>
    <t>Q5NQV7</t>
  </si>
  <si>
    <t>MRSNYLFTSESVSEGHPDKVADQISDAIVDLYLSRDPEARVACETLVTTQRIIIGGEVRSAVPVSEEEIEKTVRETVREIGYEQTGFDWRTAEFANHLHAQSADIAQGVDAGEDKDEGAGDQGIMFGFATDETPDYMPATLYYAHRILERLAEDRHQKKVDFLEPDAKSQVTLVYENGVPVRASALVLSTQHSPALSSKEGQAKLRDYVKSVYEDVLPKGWMPDDKAIFVNPTGLFEIGGPDGDAGLTGRKIIVDTYGGAAPHGGGAFSGKDPTKVDRSAAYVARYLAKNIVAAGLAKKVTIQLSYAIGVSEPLSLYVDTHGTGTVDEAKIEEVLPKLIRLTPKGIRTHLKLNKPIYKPSAAYGHFGRKADGDFFPWEKLDLVDKLKAAFA</t>
  </si>
  <si>
    <t>Q5NQE6</t>
  </si>
  <si>
    <t>MKRLSFALALILMAPIAAVQAQPPGGSPPPNYYGDRDDGRGGNWDRGDRGGYRDGGRDGGYYRGGGRRGGYRDGRLGPNDRIYRGNDGRYYCHRSDGTTGTIIGALGGGLLGDVIAPGGSKTIGTLLGAGGGALIGRQIDRNKIRCR</t>
  </si>
  <si>
    <t>Q5NNU2</t>
  </si>
  <si>
    <t>MSSNRLTKPVLGFLLGATAAFGLSPVIAGAAYAAEQGVFQKAGNSIQNTADNAGKAVSDTAEDAHDGAKNVTNKARHSAKRSWNKTKSTAKKTTDKSGDALDKSWDKTKSSAETATDNAGHTIARSADKAGDAIENTTDKAGTGIKKGANTVGKAFSGAWKDVTGGNKSKGK</t>
  </si>
  <si>
    <t>Q5NQZ1</t>
  </si>
  <si>
    <t>MEIRAAEISKVIREQIEGFGADAEVSEVGRVISVGDGIARVYGLDKVEAGEMVTFSSGVQGMALNLEADNVGVVIFGSDLEVGEGDTVRRTGQIVDVPVGPELLGRVVDALGNPIDGKGPINAKLRRRSEEMAPGIIPRKSVHEAVQTGIKALDALVPVGRGQRELIIGDRQTGKTAIAIDAFINQKQVNSGSDNTKKLFCIYVAIGQKRSTVAQIVRQLEEMGAMEYSIVVAATASEPAPLQYLVPYSACSMGEYFRDNKQHALIVYDDLSKQAVAYRQMSLLLRRPPGREAYPGDVFYLHSRLLERAAKMSDKMGAGSLTALPIIETQAGDVSAYIPTNVISITDGQIFLETDLFYQGIRPAINVGLSVSRVGSAAQTKAMKKVAGSIKLELAQYREMAAFAQFGSDLDASTQKLLNRGKRLTELLKQPQFHPMPFEEQVVSLFAGTNGYIDGIEVSDVNRYEEAMLSYMRSSHNDLLATIRETGDFSDETKSKLTAALDNFAKIFA</t>
  </si>
  <si>
    <t>Q5NNR7</t>
  </si>
  <si>
    <t>MTDSKTNDQRKAELLSKQVEHIDIRSFDARPIIDAMGKMSFTSRDLARATDIYNQMLADPKCTIFLVIAGSTSAGGCMDAYAELLRSNMIDGVVATGASIVDMDFFEGLGHKHYQALEVPDDMTLRSLYIDRIYDTYIDEEQLQDCDNTIYKIAESLNPGGYSSRAFIREMGRYLSEHGKKENSLVKLAYEHDVPIFCPAFVDSSAGFGLVKHQVERIRDKKPYVMLDAAADFRELTDIKIKAGTTGLLMIGGGVPKNFVQDTVVCAEVLGHEDIEMHKYAVQITVADVRDGACSSSTLKEAASWGKVDTALEQMVYAEAGSVLPLLASDAWHRGFWKNREPRAWSKLFD</t>
  </si>
  <si>
    <t>Q5NQ39</t>
  </si>
  <si>
    <t>MRHRVGGRKLQRTSSHRLALFRNQSAALIKHEQIITTLAKARELRPYTEKLITLAKKGGLANRRLAHSRLLDDTQLKKLFDVLAERYKDRNGGYTRIIKAGIRASDAAQMAVIELVDRDTTAKGQDSGPVQVEEQENEEA</t>
  </si>
  <si>
    <t>Q5NN07</t>
  </si>
  <si>
    <t>MSDTAERIKKIVVEHLGVEPDKVVENASFLDDLGADSLDIIELVMAFEEEFGVEIPDDSVEKIGTVKDAVSYIDEHKA</t>
  </si>
  <si>
    <t>Q07982</t>
  </si>
  <si>
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</si>
  <si>
    <t>Q5NQ40</t>
  </si>
  <si>
    <t>MAVNAKNWQELKKPNALEKKASGNGKCKATFVAEPLERGFGLTLGNALRRVLLSSLQGAAITAIKIENVLHEFSSLNGVREDVTDIVLNIKQVAIKMQGDGSRRLHISRTGPGVVTAGDIAVSGDIEVMNPELVICHLDQGAVFNAELTVDTGKGYVAAVANRPADAPIGLIPVDALYSPVRQVAYKVENARVGQELDYDKLLLTIETDGTISPEDAIAYSARILQDQLQLFVHFDDGLAPPTSAIGQSSLPSSSSEAENSANQLNRNLLKKVDELELSVRSANCLKNDNIIYIGDLVQKTEAEMLRTPNFGRKSLNEIKEVLSGMGLRLGMEIPGWPPENIEEMAKKLEQEY</t>
  </si>
  <si>
    <t>Q5NN85</t>
  </si>
  <si>
    <t>MTKETASFFTDRLAAADPDVLTAINHELNRQRKQIELIASENIVSRAVLEAQGSVFTNKYAEGYPGKRYYQGCAPSDEIETLAIERAKKLFGSEFVNVQPHSGAQANGAVLLAVAKPGDTIMGLSLDAGGHLTHGAKAAMSGKWFNAVQYAVHPETQLIDYDQVRDLALKNKPRVIIAGGSAYPRHIDFAFFRKVADEVGATFMVDMAHFAGLVAGGVHPSPVPHAHITTTTTHKTLRGPRGGMILTDDPALAKKINSAVFPGMQGGPLMHVIAAKAVAFGEALQPSFKEYAKAVVENAQALAARLKERGSDLVTGGTDTHLALVDLRPLGVTGRDADCALERAGITCNKNGIPFDPLPPVKTSGIRLGSPAATTRGFRKAEFLQVADMIADVLDALSSKGEQGDPAVETAVRQRVEALCDRFPLYPEL</t>
  </si>
  <si>
    <t>Q5NLS3</t>
  </si>
  <si>
    <t>MQIIVRDNNVDQALRALKKKLQREGVYREMKLRRHYEKPSEKRARERAAAVRRSRKLERKRAERDGIR</t>
  </si>
  <si>
    <t>Q5NQ52</t>
  </si>
  <si>
    <t>MAKLSSINKNEKRKKMAKAYAGKYSRLKAAANDKSLDETDRLVARLKMAELPRNANPTRVRNRCALTGRPRGYYRKFQLCRIQLRDLANKGLIPGVTKSSW</t>
  </si>
  <si>
    <t>Q5NPL1</t>
  </si>
  <si>
    <t>MAKKITGYIKLQVPAGKANPSPPIGPALGQRGVNIMEFCKAFNAKSQGMEPGTPLPTIITVYADRSFSFESKMPPVSYLLKKAINLKSGSKEPGKAVAGKIKRSQIVEIANTKMPDLNANDVEAATRIIEGSARAMGLEVVEG</t>
  </si>
  <si>
    <t>Q5NNT6</t>
  </si>
  <si>
    <t>MSVTIANLGFPRIGPNRELKFALESFWGGRSSEAELKETAASLRRETWLKQKNLGIDYIPSNDFSFYDHVLDTTVMLGAVPERYGFKGGKVDLATYFAMARGTTSAENSVTAMEMTKWFDTNYHYMVPELVKGQKFSLASTKALDLYNEAKAAGVETRPVVLGPVTWLSLAKGRDVDPFDYLDDVLAIYTEVLTSLAKAGAKWVQIDEPAFVLDLNDKQRAAFKKAYDVLSKTGVSLMLTTYFGRVAENIDLLTSLPVAGIHVDLIRGSDDYDALLTKVRPDTVLSLGVIDGRNIWRADLDALVDWIEPLAEKRDLVLAPSCSLLHVPVDLKAEKKIDPEITQWLAFAQQKLEELAVLKTALTKGRNEVAEELAASTKAAKNRRSSPRIHNEAVAKRLAAVTPDMAKRQSPYPVRAAAQQAKLNLPLYPTTTIGSFPQTSEVRQARAKNRRGELDNAGYTQFLREQTAATICWQEEIGLDVLVHGEFERNDMVQYFGEQLDGFAFTNNGWVQSYGSRCVRPPILFGDVTRPKAMTVDWWSFSQQQSEKPVKGMLTGPVTILNWSFVRNDQPRSVSCRQLALAIRDEVVDLEAAGAKIIQIDEAALREGLPLRRAEWQTYLDWAVESFRLTASGVRDDTQIHSHMCYSEFNDILPSIAAMDADALSIETARSQMELLQAFASYQYPNQIGPGVYDIHSPRIPSVEEMVNLLRLARKYLPADRLWVNPDCGLKTRRWEEVKPSLLAMVAAAKEMRAEEKAK</t>
  </si>
  <si>
    <t>Q5NMB4</t>
  </si>
  <si>
    <t>MIRRHLKNAFMTTGMVAGVIAWSTPVFAQETLQDTPQQSGASVDSNSASNPVANNASIPTMAPAPAASELAQPSGTITVTGSRLPPGITSTSPITSVNAKEITKQGYTRIEDMLNRMPQFYGTQSSAVANGSSGISTANLRGLGSNRTLVLINGRRLMPGDPSSQAADLNSIPSSLIKRVDVLTGGASAVYGSDAVAGVVNFIMDTDYEGFHADAQYNVLNGDNDSRTMRNILRNSPIAGTKTPTNTPFDGWGFNANLKFGAGTKDGRGHVVAYLGYRRQAAVTGADRDYSSCALSGNGTSGAICTGSPTSAEGNILLNDGNYHLNNGQLVSGMSQYNYAPTNNLQRPDQRYTAGFFAHYDVTDGFKPYAEFQFMDDRSSAQIAPSGTFGFGTVNCDNPFLTAQESSIMCSAANIDNTTHTDSQGNTYNNSSAQILKRNVEGGPRINTMRHTSYRGVIGTKGEIVKGLTYDVYGQYGSTVYQNRYSRDFSISRLNNALNVVNYNGTATCRSVIDGTDPSCVPYDIFSGNKPSQNALDYLQTPGVATGSTQETVVSGSLTFDGSQYGVQLPTASQGLSVNVGAEYRREKMNYDVDSAYATGDLAGQGGANPSSHGKYDVKELFIEAALPIMDHRRGVNELTLTGGFRYSDYSSTGSVQSYKGQMVYSPVKGVALRGGYNRAVRAPNIQELYGPTSIGNDGSTDPCAGTSPTMSASQCELMGVTKNQYGNILANPASQYYGNQGGNPNLKPETANTFTGGVALTPFRRFSFTADFFDIKIKNIVSQLGADNILQLCGTQGRYCDRIHRDKYGSLWRNQSGYVDDVLMNIGSLATRGVDFGVNYSYPLGNKYGSLTASLNGTWLLNYKTNPGGGATTYDCAGLYGAVCGMPMPKWRHQMRVSWDLPAGFGFSAMWRFVGGTKSDAGSTANPYSSAKSSFDKKIGNVSYLDLTAYYKVTDKVTLNAGVNNVVGTRPPLITSQNGGAGGIYNGNTYVTTYDVYGRYIFAGLSYDF</t>
  </si>
  <si>
    <t>Q5NQ89</t>
  </si>
  <si>
    <t>MKKIEVVIKPFKLEDVKAALTDAGISGITVTETRGYGRQKGHTELYRGAEYVVDFLPKVKLETVVPDELVENVVEAVTVAARTGRIGDGKIFISDVLDAIRIRTGERGIEAI</t>
  </si>
  <si>
    <t>Q5NNZ0</t>
  </si>
  <si>
    <t>METVETLNEGLKRNYTLTITADEIRKRIDQEVAEAAPRVNLPGFRPGKVPAKLVNKMYGASLAQDALNKALQDGVQKLLSDKGEKPAMQPEIELTEGYELGKDAELKVKFEILPEVPEISFDDLKLERLTVEADNAVIDEKIKEFAEHQKSFDDSKKDHKAENGDLVVVDFVGKVDGEPFEGGTGSDMSVELGAGQFIPGFEEQLVGAKQGESRVLKVTFPEDYSVPYLKGKDAEFDVTVSDVRVPRKAEVNDDFAKSLGLESLDQLRDLMKGQIEQELNGLTRTYMKRKLLDQLADSYSFEVPSQMVEAEFNQIWRQLEHAASHEEDSEAALAEMEKERDEYRAIAERRVRLGLALSDIGAKNNVEVSQNEMNMLISQAAQRYNPADRQRFVEYLRQDPMMAAQLRAPLYEDKVVDILFEKANITDRAVTREELEAAIEAEEDSIGKHDHDHDHKEKASDKPKAKKAAAPKKKAAPKKKAAPKAEKKSSDE</t>
  </si>
  <si>
    <t>Q9X5F8</t>
  </si>
  <si>
    <t>MKVYYDSDADLGLIKSKKIAILGYGSQGHAHAQNLRDSGVAEVAIALRPDSASVKKAQDAGFKVLTNAEAAKWADILMILAPDEHQAAIYAEDLKDNLRPGSAIAFAHGLNIHFGLIEPRKDIDVFMIAPKGPGHTVRSEYVRGGGVPCLVAVDQDASGNAHDIALAYASGIGGGRSGVIETTFREEVETDLFGEQAVLCGGLTALITAGFETLTEAGYAPEMAFFECMHEMKLIVDLIYEAGIANMRYSISNTAEYGDIVSGPRVINEESKKAMKAILDDIQSGRFVSKFVLDNRAGQPELKAARKRMAAHPIEQVGARLRKMMPWIASNKLVDKARN</t>
  </si>
  <si>
    <t>Q5NQ41</t>
  </si>
  <si>
    <t>MAREPQRVKRRERKNISAGVAHVNASFNNTMITITDAQGNAISWSSAGMMGFKGSRKSTPYAAQVAAEDAGKKAAEHGVRTLEVEVKGPGSGRESALRALQAVGFHITSIRDVTPIPHNGVRPSKRRRV</t>
  </si>
  <si>
    <t>P21909</t>
  </si>
  <si>
    <t>MTDLHSTVEKVTARVIERSRETRKAYLDLIQYEREKGVDRPNLSCSNLAHGFAAMNGDKPALRDFNRMNIGVVTSYNDMLSAHEPYYRYPEQMKVFAREVGATVQVAGGVPAMCDGVTQGQPGMEESLFSRDVIALATSVSLSHGMFEGAALLGICDKIVPGLLMGALRFGHLPTILVPSGPMTTGIPNKEKIRIRQLYAQGKIGQKELLDMEAACYHAEGTCTFYGTANTNQMVMEVLGLHMPGSAFVTPGTPLRQALTRAAVHRVAELGWKGDDYRPLGKIIDEKSIVNAIVGLLATGGSTNHTMHIPAIARAAGVIVNWNDFHDLSEVVPLIARIYPNGPRDINEFQNAGGMAYVIKELLSANLLNRDVTTIAKGGIEEYAKAPALNDAGELVWKPAGEPGDDTILRPVSNPFAKDGGLRLLEGNLGRAMYKASAVDPKFWTIEAPVRVFSDQDDVQKAFKAGELNKDVIVVVRFQGPRANGMPELHKLTPALGVLQDNGYKVALVTDGRMSGATGKVPVALHVSPEALGGGAIGKLRDGDIVRISVEEGKLEALVPADEWNARPHAEKPAFRPGTGRELFDIFRQNAAKAEDGAVAIYAGAGI</t>
  </si>
  <si>
    <t>Q5NQ51</t>
  </si>
  <si>
    <t>MALSDPLGDLLTRIRNGQHARKDSVVSPASKLRVRVLDVLAREGYIRGYTEAKLGNHDALRIELKYFEGQPAIHHLARVSKPGRRIYSGSRELPRVRNGLGITIVSTPKGVLSDAEARDQNVGGEVLAEVF</t>
  </si>
  <si>
    <t>Q5NQ48</t>
  </si>
  <si>
    <t>MANESEIQKTENAEVANAANGTNPNNERRGRGGRGRGGRGRDGRGRRDDRRNEEAGEELIEKLVHINRVSKTVKGGKRFGFAALVVVGDGKGRVGFGHGKAREVPEAISKATAAAKKTMIRVPLREGRTLHHDGRGRFGAGLVYLRSAPSGTGIIAGGPMRAIFESLGVADVVTKSVGTSNPYNMIRATFEALNDQKSPKAVAQRRGKRIADLFGRGGASAAKAEAEAAAVVE</t>
  </si>
  <si>
    <t>Q5NME5</t>
  </si>
  <si>
    <t>MRKLYLAATALTTAVASQAWAQDTVPQPATPSYGAPAVSDTSASDGSAPVQDAPVVAQDTVAQPAVQPVPLTPDPNEVANHSGIKFRGLRVEGDIGWTRAQANHTTGRNNMGYGGTLGVDAVVDNFFVFGVEGSYWNPSKMWEKNAGNNIAIGSQGNNIGQVGNGYSARKMFQEWDATLRMGFLPTKDLLIYMAGGYASGKQRNLYMNGAGAPTSKYVGWSNGYSVGGGIEYSITKNFFMNAQYRWTQFGNHTSRSRATLGFGFRFP</t>
  </si>
  <si>
    <t>D2N0W1</t>
  </si>
  <si>
    <t>MARSVWKGPFVELSLLKKAETAQDSSNRAPIKTWSRRSTILPQFVGLTFNVYNGRKFVPVLVNEEMVGHKLGEFAPTRTFPGHAADKKGKR</t>
  </si>
  <si>
    <t>Q5NMC0</t>
  </si>
  <si>
    <t>MPKLKTKSGVKKRFKFTANGKVKHGVAGKRHRLISHNAKYIRQHRRTDVVSSTENRTIKAWAPYGLN</t>
  </si>
  <si>
    <t>Q5NME6</t>
  </si>
  <si>
    <t>MRKIIFAAAVATAAIAAQAPAQVINTPTTFRGFRIEGDIGWDRARANGVGQNNMGYGGTAGIDGQIGKYFVVGAEGTYWNPSKMWGDNNGNNMATTGNGGSVSTKAFQEWDASIRMGFLAQPDILLYAVGGYATTRERTLYTGVGGTGVGGYRNVGWSDGYSVGGGVEYSISKMFFMNAQYRYSQFSNHTSRQRATLGFGVRFR</t>
  </si>
  <si>
    <t>Q5NR21</t>
  </si>
  <si>
    <t>MAHKKAGGSSRNGRDSAGRRLGVKKFGGESVIGGNIIIRQRGTKVYAGRNVGMGKDHTLFATAEGRVVFHKGKLGRSYVSVDALPLAAE</t>
  </si>
  <si>
    <t>P21907</t>
  </si>
  <si>
    <t>MTNTVSTMILFGSTGDLSQRMLLPSLYGLDADGLLADDLRIVCTSRSEYDTDGFRDFAEKALDRFVASDRLNDDAKAKFLNKLFYATVDITDPTQFGKLADLCGPVEKGIAIYLSTAPSLFEGAIAGLKQAGLAGPTSRLALEKPLGQDLASSDHINDAVLKVFSEKQVYRIDHYLGKETVQNLLTLRFGNALFEPLWNSKGIDHVQISVAETVGLEGRIGYFDGSGSLRDMVQSHILQLVALVAMEPPAHMEANAVRDEKVKVFRALRPINNDTVFTHTVTGQYGAGVSGGKEVAGYIDELGQPSDTETFVAIKAHVDNWRWQGVPFYIRTGKRLPARRSEIVVQFKPVPHSIFSSSGGILQPNKLRIVLQPDETIQISMMVKEPGLDRNGAHMREVWLDLSLTDVFKDRKRRIAYERLMLDLIEGDATLFVRRDEVEAQWVWIDGIREGWKANSMKPKTYVSGTWGPSTAIALAERDGVTWYD</t>
  </si>
  <si>
    <t>Q5NPS6</t>
  </si>
  <si>
    <t>MGKVIGIDLGTTNSCVAVMEGGQPKVIENAEGARTTPSIVAFTKDSERLIGQPAKRQAVTNSENTIFAVKRLIGRRFDDPVTKRDTELVPYHIVRGSNGDAWVKAGGQDYSPSQISAFILQKMKETAESYLGETVDQAVITVPAYFNDAQRQATKDAGKIAGLEVLRIINEPTAAALAYGLDKNDGKTIAVYDLGGGTFDISILEIGDGVFEVKATNGDTFLGGEDFDTKIVSYLAEEFKKAEGIDLTKDRLALQRLKEAAEKAKIELSSAQTTEVNLPFITADATGPKHLVKTISRAELERLVADLIDRTLEPVKKALADAGVKASDIDDVVMVGGMTRMPKVRQVVKEFFGKEPHTGVNPDEVVAMGAAIQAGVLQGDVKDVLLLDVTPLSLGIETLGGVFTRMIDRNTTIPTKKSQVYSTAEDNQNAVTIRVFQGEREMAADNKLLGQFDLVGIPPAPRGVPQIEVTFDIDANGIVNVSAKDKGTGKEQQIRIQASGGLSEGDIDKMVKDAEKFAADDKHRRELAEAKNNGDSLVHTTERQLTELGDKVDAALKTEVEAAVAAVKTALEGEDVAQINEKTQALGQVAMKLGQALYEQDQANNERHDTPETEKAEGDNVVDAEFQEIDDQDKK</t>
  </si>
  <si>
    <t>Q5NPL0</t>
  </si>
  <si>
    <t>MAKLSKKAKAIAAAVDKNKLYTVAEAIALVREYATSKFDETIELAVNLGVDPRHADQMVRGVVTLPKGTGKNVRVGVFARGPKAEEAKAAGAEVVGAEDLMEAIQGGSIDFDRCIATPDMMGVVGRLGKILGPKGMMPNPKLGTVTMNVADAVKAAKGGQVEYRVDRTGIIHSGIGKASFSAEDIRANFDALIDALLKAKPAGAKGRYVKKVAISSTMGPGVSIDIADLPAAA</t>
  </si>
  <si>
    <t>Q5NQ64</t>
  </si>
  <si>
    <t>MRTGVIAKKVGMTRLFQEDGRHVPVTVLKLEDVQVVAVKNKDQDGYVAVQLGAGSAKAKNVTKPVRGHFAKAEVELKAKLVEFPVSEDAVLEVGTSISADHFIAGQLVDISGQTQGKGFAGAMKRWGFGGLRATHGVSLSHRSHGSTGNRQDPGRVFKNKKMAGHMGARQRTQQNLEVISTDAERDLIFVRGSVPGSKGAWLIIRDAVKVARPTDAPYPAAIKAANGNEAPAAPVAAEGQEG</t>
  </si>
  <si>
    <t>Q00384</t>
  </si>
  <si>
    <t>MRDIDSVMRLAPVMPVLVIEDIADAKPIAEALVAGGLNVLEVTLRTPCALEAIKIMKEVPGAVVGAGTVLNAKMLDQAQEAGCEFFVSPGLTADLGKHAVAQKAALLPGVANAADVMLGLDLGLDRFKFFPAENIGGLPALKSMASVFRQVRFCPTGGITPTSAPKYLENPSILCVGGSWVVPAGKPDVAKITALAKEASAFKRAAVA</t>
  </si>
  <si>
    <t>Q5NQ45</t>
  </si>
  <si>
    <t>MSFKLNSLKDNAGSRVGRVRVGRGIGSGLGKTAGRGQKGQKSRSGVSINGFAGGQMPIYMRLPKRGFNNVFSKDYAEVNLGVVQKLIESGRLDAKNPIDHQALKAAGVARGGKDGVRILGKGEIASKVAFKVAGISKAAREAVEKAGGSVEIIARRNVEKTDA</t>
  </si>
  <si>
    <t>Q5NN61</t>
  </si>
  <si>
    <t>MPLYEHVFLARQDLAQTQVDGLAATATSIIEEKSGKVVKTEIWGLRNLAYRIQKNRKAYYIMLEIDAPADAIQELERQMALNEDVIRYMTVRVDAHEQGPSAMMRRGDRDRSNRSDRRRDRDAA</t>
  </si>
  <si>
    <t>Q5NQ55</t>
  </si>
  <si>
    <t>MIQMQTNLDVADNSGAKRVQCIKVLGGSKRRTATVGDVIVVSVKEAAPRGRVKKGDVHRAVIVRTAKDIHRADGSVIRFDGNAAVLINKTSGEPIGTRIFGPVVRELRARNHMKIISLAPEVL</t>
  </si>
  <si>
    <t>Q5NQ42</t>
  </si>
  <si>
    <t>MARIAGVNIPTNKRVEIALTYIHGIGPTTAKKIVTKLGIAPERRVQDLSDNEVLQIREAIDADYTVEGDLRRQVAMNIKRLMDLACYRGLRHRKGLPVRGQRTHTNARTRKGKAKPIAGKKK</t>
  </si>
  <si>
    <t>Q5NNL0</t>
  </si>
  <si>
    <t>MAVSIRLSRGGAKRRPFYRIVIANSRSPRDGSFIEKIGSYNPQLPKDNENRVIVDLDRARHWLSVGAQPTDRVARFLDAAGLLERKARNNPNKAVPGEKAKERAEERAQKAADAAEAAKAAAEAPAAEEQAPAEEAASNSEEA</t>
  </si>
  <si>
    <t>Q5NNE1</t>
  </si>
  <si>
    <t>MKQNIHPDYHFIKVQLTDGTVFETRSTWGKEGDTMKLDIDPRVHPAWTGGRSQLVDAGGQVARFNKRFGALLKKK</t>
  </si>
  <si>
    <t>D2N0V9</t>
  </si>
  <si>
    <t>MPTINQLVRKGRQLQKERSKVPAMEANPQKRGVCTRVYTTTPKKPNSALRKVAKVRLTNQREVISYIPGEGHNLQEHSVVLIRGGRVRDLPGVRYHVLRGVLDTQGVKDRKQSRSKYGAKRPK</t>
  </si>
  <si>
    <t>Q5NQY9</t>
  </si>
  <si>
    <t>MATASSKKNIGRISQVIGPVVDVLFEEKLPPLLTALETKNQDATVVLEVAQHLGENVVRTISMDTTDGLVRGQEVVDTGSEIRVPVGPETLGRIMNVVGRPVDERGPIGSKQTMPIHADAPPFTEQSTDTAILTTGIKVIDLLAPYSKGGKVGLFGGAGVGKTVLIQELINNIAKGHGGFSVFAGVGERTREGNDLYHEFLEAGVIASDKDGNAISEGSKVALVYGQMNEPPGARARVALSGLTMAEYFRDQEGQDVLFFVDNIFRFTQAGAEVSALLGRIPSAVGYQPTLATDMGQLQERITSTKKGSITSVQAIYVPADDLTDPAPAASFAHLDATTVLSRAISEMGIYPAVDPLDSSSRNLEPRIVGDEHYQTARDVQEILQRYKNLQDIIAILGMDELSEDDRKVVGRARRIQRFLSQPFHVAEVFTGMPGKFVQVEDTVRSFREIIDGKYDDLPENAFYMVGSIDEAVAKAEKMAAEAA</t>
  </si>
  <si>
    <t>Q5NQ60</t>
  </si>
  <si>
    <t>MSKPQAPRRVGEKEALAVATTVRGSSYKLNLVAGLIRGKKAGEALNILSFSKKAMAKDVRKVLASAIANAENNHNLDVDALIVKEASVGKSIVMKRFATRARGRSTQIIKPFSRIRVVVREQEEAE</t>
  </si>
  <si>
    <t>Q5NQ66</t>
  </si>
  <si>
    <t>MARKYPLDKYRNIGIMAHIDAGKTTTTERILFYTGKSYKIGEVHEGTATMDWMEQEQERGITITSAATTCFWNDHRINIIDTPGHVDFTIEVERSLRVLDGAVACFDGVAGVEPQSETVWRQAEKYHVPRMCFVNKLDRTGANFMRCVDMIRDRLGARPLVLYLPIGIESDFKGLVDLVENRAIIWLEESLGAKFEYQEIPEEYKAEAEAARAEMIEMAVEQDDAAMEAYLEGNEPDADTLKKLIRKGTLAQDFVPVLCGSAFKNKGVQPLLDAVVDFLPSPLDIPPVEGVKMDGETKDSRKPSDDEPFSALAFKIMNDPFVGSLTFARIYSGKLTKGTVLNSVKDKREKVGRMLLMHANSREDLEEAYAGDIVALVGMKETTTGDTLCAPNAPIILERMEFPEPVIEVAVEPKTKADQEKMGLALNRLAAEDPSFRVASDFESGQTIIKGMGELHLDILVDRMKREFKVEANVGAPQVAYRESLARPVEVDYTHKKQSGGSGQFGRVKVNLVPSERGAGIQFFDEIKGGNIPREYIPSVEKGMRETAETGSLIGFPIIDFEIHLTDGAYHDVDSSALAFEIAGRGAMREAAQKAGIKLLEPVMRVEVITPEDYLGDVIGDMNSRRGQIQGTDTRGNAQVVEAMVPLANMFGYVNQLRSFTQGRAQYSMQFSHYDEVPANVADELKSKMA</t>
  </si>
  <si>
    <t>Q9X5E7</t>
  </si>
  <si>
    <t>MAVPTVTMQSLLDVGAHFGHQTHRWNPKMKPYIFGDRNGIHIMDLSQTVPLFTRALDFISQTVAHGGKVLFVGTKRQAQEPIADAARRSGQFFVNHRWLGGMLTNWRTISGSIKRLKSLEEKLSGDTAGFTKKEILQLTRERDKLELSLGGIRDMGTIPDIMFVVDANKEELAIKEANTLGIPVVAILDSNVSPDGIAFPIPANDDAARAVRYYCDAIAEAATRGDQQNRQELGEDLGAAVEPAAEEALA</t>
  </si>
  <si>
    <t>Q5NQ67</t>
  </si>
  <si>
    <t>MARRRRPEKREILPDPKYGDVVLSKFMNSVMLDGKKSVAERILYSALDSIEARVKRVPLEVFHEALDNVKPGIEVRSRRVGGATYQVPVEVRPDRAQALAIRWLIAASRARSEHSMSARLSGELLDAANNRGNAVKKREDTHRMAEANRAFSHYRW</t>
  </si>
  <si>
    <t>Q9FDL9</t>
  </si>
  <si>
    <t>MSRICELTGKGRQVGNNVSHANNRTKRTFLPNLQNVTLISDALGKGVTLRVSTHGLRSVEHVGGLDNWLLKTKNEKLSTRALKVKREVAKKLAAA</t>
  </si>
  <si>
    <t>Q5NQ61</t>
  </si>
  <si>
    <t>MALKHYNPTSPARRGLILVDRSSLWKGSPVKALTEGKNKTGGRNNKGHRTSRGIGGGHKQKYRLVDFKRRKWDMPATVQRIEYDPNRSAFIALVEYEDKTLSYILAPQRLGVGDSIVASRKADVKPGNAMEIGQAPLGTIVHNIELKPSKGGQLARAAGAYAQIVGRDKGMVMIRLNSGEQRYIRSDCMVTVGAVSNSDNANQNFAKAGRNRWLGRRPLTRGVAKNPVDHPHGGGEGRTSGGRHPVTPWGKPTKGARTRSNKATDKFIIRSRHAKKKR</t>
  </si>
  <si>
    <t>Q5NP52</t>
  </si>
  <si>
    <t>MKALMKTTKPATPATVEKKWHLIDAEGLVVGRVATIIANLLRGKHKPSFTPYIDCGDNVVVINADKVRFTGRKMQKKVYYKHTGYAGGIKETTPAKVLGGRFPERVLEKAVERMIPRGPLGRQQMRNLRIFAGAEHSHTAQNPEVLDVAAMNRKNKVGA</t>
  </si>
  <si>
    <t>Q5NR64</t>
  </si>
  <si>
    <t>MTKSKLTISLFAGLVALTACSDHQPKTASLPPAPTTKAPAPTSNGNADVGAVRDTVVPGSHADFLRQVGTDMVHFALNSHDLDSEAKAILDREIQWFKKYPSTRVTIEGHCDERGTREYNIALGEKRADAVRDYLAKAGVANSINVISYGKERPLAMGSDEESWAQNRRAVTVTPN</t>
  </si>
  <si>
    <t>Q5NQ54</t>
  </si>
  <si>
    <t>MAAKIKKGDRVVILSGKDKGKHGEVTQALPQEGKVIVSGINIITRHRKPSQANPQGGLDRMEAPIAASKVAIEDPKTGKATRVRFDVRDGKKVRIAVKSGETING</t>
  </si>
  <si>
    <t>Q5NN59</t>
  </si>
  <si>
    <t>MDVILLERIEKLGHIGDVVAVKNGYARNFLLPRKKALRANEANRKIFEANRAQIEADNAARRTDAEKESEVVNGLTVTLIRQASNTGHLYGSVSARDLADAIVEAKPEAKVAKNQIVLDRPIKSIGISEVRVVLHPEVAVKIKVNVARSPEEAELQAEGVDVMNQMFERDGASFTEDYDPNAEPGLATEAEEAVADADDNAETNSEESL</t>
  </si>
  <si>
    <t>Q5NLS0</t>
  </si>
  <si>
    <t>MATPAAPAVEASAYGLTGALQQGGAPTWTVLIILVLMSAASWYVIFTKLWEQHRVLVQSREVGAAFWNAPSLKDAAKKLEENTAYRQIVEDGLDADTQYVKIPNAIDQHEWLNDSLERSVGSINARLGSGLAILATVGATSPFVGLFGTVNGIYGALVQIGASGQASIGKVAGPVGEALIMTSIGLAVAVPAVLGYNWLSRRNKTIAERIGSFAIDVHAYLVSGGAVRPEFKASPAAAAKKPAPVKH</t>
  </si>
  <si>
    <t>Q5NQ88</t>
  </si>
  <si>
    <t>MANSASDLLKLIKEKEIDWVDLRFTDPKGKWQHLTMASTVVGEDDLNDGFMFDGSSIEGWKTINESDMILKPDLDAFYIDPFSASPMLILICDIVEPATGEFYSRDPRSTAKRAEAYVKTLGLGDTVYIGPEAEFFLFDDVRFDSGYNGSFYRVDDIELPTNSGREYDNGNLAHRPGVKGGYFPVAPVDSAVDIRSEMVSTMLEMGLPMDKHHHEVAPAQHELGLTFGTLTQTADRMQVYKYVVHQIAQAYGKTATFMPKPISGDNGSGMHTHISIWDGGKPTFAGSEYAGLSENALYFIGGIIRHAKAINGLTNPSTNSYKRLVPGFEAPVLLAYSARNRSASCRIPYGTGEKSRRVEIRFPDATANPYLCYTALLMAGIDGIQNKIHPGEAMDCNLYDLPPEELAKVPTVAGSLREALDALSEDFDFLTKGDVFTEDQIKSYIEIKRAEVLRWEMAPSPVEFEMYYSL</t>
  </si>
  <si>
    <t>P09404</t>
  </si>
  <si>
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</si>
  <si>
    <t>Q5NQ59</t>
  </si>
  <si>
    <t>MGHKSNPIGMRLQINRTWDSRWFAQGGDYGQLLLEDIKIRKFIMKTLPQAAISKVVIERPAKLCRISIYAARPGVIIGKKGADIEKLRKKLDSMTESGVSLNIVEIRKPEIDAQLVAQGIADQLERRVAFRRAMKRAVQSALRLGAQGVRITCGGRLGGAEIARTEWYREGRVPLHTLRANVDYAEAEAHTAYGVCGIKVWIFKGEIMAHDPLAQDRLMVEAQTSGVRPTR</t>
  </si>
  <si>
    <t>Q5NQV1</t>
  </si>
  <si>
    <t>MSFDRGRRGQRGGRDKRDGFGGDDYSFGGGDRFGGGFGGGDRFGGNDRFGGGDRFGGGDRFGGGNGGGGGFRGGRGGGGGGGMPPQVVGEGTGVVKFFNSQKGFGFVVRDDGGEDVFVHISAVEQAGLTGLAEGQPLSFTLVDRGGRVSATNLGIEGEPLPITESAPAPRGGEFGGSRGGPQRQLTGEKSSGTVKFFNAMKGFGFIQRDDGQPDAFVHISAVERAGLPSLNEGDRLSFELEVDRRGKYAAVNLAQLDD</t>
  </si>
  <si>
    <t>Q9Z5U7</t>
  </si>
  <si>
    <t>MSKRHSSKYKIDRRMGENIWGRPKSPVNRREYGPGQHGQRRRSKISDYGLQLKAKQKLKGYYGDVTEKQFRRSYDDASKLKGDTSQNLIGILERRLDMIVYRAKFAPTIFAARQLVSHGHIRVNGVKCNIASRRVNPGDEISLGSKAQEMALVLEAQSLAERDIPDYVLPDGNTKVTFVRIPTLDEVPYPVKMEPNLVVEFYSR</t>
  </si>
  <si>
    <t>Q5NLI8</t>
  </si>
  <si>
    <t>MATMANPTRDDFAALLNQTLGEEEGFEGRVVKGTITAIENDMAVIDVGLKSEGRVPLREFAAPGQKAELKAGDEVEVFVDRVENSQGEAMLSRDRARREAAWDKLEAEFANSSRVEGVIFGRVKGGFTVDLSGAVAFLPGSQVDIRPVRDVAPLMDIPQPFQILKMDRRRGNIVVSRRAVLEETRAEQRSGLIQSLAEGQVITGVVKNITDYGAFVDLGGIDGLLHVTDLSYRRVGHPSEMIAIGDSVTVQIIRINRDTQRISLGMKQLETDPWEGVGAKYPVGAKFMGRVTNITEYGAFVELEPGIEGLVHVSEMSWTKKNVHPGKIVSTSQEVEVVILEVDAEKRRISLGLKQAQPNPWESFAEAHPVGSTVEGEVKNSTEFGLFIGLDNDVDGMVHMSDIAWGMSGEEALSLHHKGEVVKAVVLDVDPEKERISLGMKQLERGNVPAANAGSSLQRNQVVTVTVLAVTDGGLEVQAGDDGAIGFIRRSDLGRDRDEQRPDRFQAGQKLDAMVIGFDRQKKPNFSIKAMQVAEEKEAVAQYGSSDSGASLGDILGAALNKARDQQN</t>
  </si>
  <si>
    <t>Q5NMT2</t>
  </si>
  <si>
    <t>MRKLAIVAALASSAIAAPALARDGAWYVSVDGGGLFVEDIHYKLPNAQSARLGNKAGYDVDANVGYDFGPFRVEGEAAYKSSNNKNFSVSGPNGGSSRNHGSTDVLSFMLNGMFDFGGKNDGVSGFIGGGVGVARVALNHYSLGGSGSFANDNDAHFAWQVIAGIRKPVTKMIDFELKYRFFNVNGLNFRTTDMGNMSGRYRSHSVLAGLVFNFGEPKAAQPAPPPMPAPPPPTPPAPPPPEEPPAPPVPAIPGPFLVFFDFDKYNITPEAASILDNVASSYAQTGQARVVVAGYTDTAGPAKYNMGLSQRRADSVKAYLVGKGVPDDAMATEAYGKTHLLVQTADGVREPQNRRVEITFGPGSGQ</t>
  </si>
  <si>
    <t>P30798</t>
  </si>
  <si>
    <t>MPTLVLSRHGQSEWNLENRFTGWWDVNLTEQGVQEATAGGKALAEKGFEFDIAFTSVLTRAIKTTNLILEAGKTLWVPTEKDWRLNERHYGGLTGLNKAETAAKHGEEQVHIWRRSYDVPPPPMEKGSKFDLSGDRRYDGVKIPETESLKDTVARVLPYWEERIAPELKAGKRVLIGAHGNSLRALVKHLSKLSDEEIVKFELPTGQPLVYELNDDLTPKDRYFLNER</t>
  </si>
  <si>
    <t>Q5NL76</t>
  </si>
  <si>
    <t>MSDTLNLLAKKRDRAGKGASRAIRREGLVPAVIYGDKTPAMGITVDHIALFKMLNTGHFMNSVVTIDVDGQKLPTIPKDVQFHPVTDRVLHVDFLRVSANSLVEVAIPVSYVDEEKSPGIKLGGVLNIIHHELKLKVKATAIPEEIVVSVAGLEVGDSIHLNQIKLPEGAELAHDEHESTAATVIAPSGMKSNADDEADAALAAAASAASAEKKEAEKSE</t>
  </si>
  <si>
    <t>Q5NQ63</t>
  </si>
  <si>
    <t>MKVEVQSLDASKKGSIELNDAVFGIEPRADILHRVVTWQLEKRRAPTRATRERSDVARSGKKFGRQKGGGTARHGDRRSPIFIGGGKAHGARARVFNPSLNKKVRALGLRMALSSKAKTGTLVVIEALDVEAKTKLLAAQIQSLGFGPKVLVVDGDTVNENFARASSNLVGLDVLPAVGANVYDILKHDTLVLTRAAVEKLEARLNG</t>
  </si>
  <si>
    <t>P0DJA2</t>
  </si>
  <si>
    <t>MASSTFYIPFVNEMGEGSLEKAIKDLNGSGFKNALIVSDAFMNKSGVVKQVADLLKAQGINSAVYDGVMPNPTVTAVLEGLKILKDNNSDFVISLGGGSPHDCAKAIALVATNGGEVKDYEGIDKSKKPALPLMSINTTAGTASEMTRFCIITDEVRHVKMAIVDRHVTPMVSVNDPLLMVGMPKGLTAATGMDALTHAFEAYSSTAATPITDACALKAASMIAKNLKTACDNGKDMPAREAMAYAQFLAGMAFNNASLGYVHAMAHQLGGYYNLPHGVCNAVLLPHVLAYNASVVAGRLKDVGVAMGLDIANLGDKEGAEATIQAVRDLAASIGIPANLTELGAKKEDVPLLADHALKDACALTNPRQGDQKEVEELFLSAF</t>
  </si>
  <si>
    <t>Q5NP53</t>
  </si>
  <si>
    <t>MADHRQSLSDLADLAKAGAAKAGAATTSVVTETVVEEKAAVAEPAPLREQILDAQGRAYATGRRKDAVARVWIKPGSGKITVNGRDQEVYFARPTLRLVINQPFDVTERRGQYDVVATVTGGGLSGQAGAVKHGISQALTRYEPALRSSVKAAGFLTRDSRAVERKKYGRAKARRSFQFSKR</t>
  </si>
  <si>
    <t>Q5NNK7</t>
  </si>
  <si>
    <t>MNLIQTLEAEQIAKLQEQKSIPDFRAGDTLKVGVRVVEGERIRIQFYEGVCIARSNKAIGSSFTVRKISFGEGVERVFPLYSPNVDSIEVVRRGVVRRAKLYYLRGRRGKAARIAERRDVRPSK</t>
  </si>
  <si>
    <t>Q5NQ58</t>
  </si>
  <si>
    <t>MLQPKRTKFRKAHKGRIHGNAPGGATLNFGAYGLKAMEPDRITARQIEAARRAITRHIRRQGRLWIRIFPDVPVSSKPAEVRMGSGKGSPEFWVARVKPGRILFELDGVPGPIARVAFERAAAKLPIKVKVVARLGETIYEEA</t>
  </si>
  <si>
    <t>P48229</t>
  </si>
  <si>
    <t>MNFRPLHDRVLVRRVAAEEKTAGGIIIPDTAKEKPQEGEVIAAGNGTHSEDGKVVPLDVKAGDRVLFGKWSGTEVRVDGEDLLIMKESDILGIIS</t>
  </si>
  <si>
    <t>P48220</t>
  </si>
  <si>
    <t>MAAKDVKFSRDARERILRGVDILADAVKVTLGPKGRNVVLDKAFGAPRITKDGVSVAKEIELKDKFENMGAQMLREVASKTNDLAGDGTTTATVLAQAIVREGMKSVAAGMNPMDLKRGIDLAATKVVESLRSRSKPVSDFNEVAQVGIISANGDEEVGRRIAEAMEKVGKEGVITVEEAKGFDFELDVVEGMQFDRGYLSPYFITNPEKMVAELADPYILIYEKKLSNLQSILPILESVVQSGRPLLIIAEDIEGEALATLVVNKLRGGLKVAAVKAPGFGDRRKAMLEDIAILTKGELISEDLGIKLENVTLNMLGSAKRVSITKENTTIVDGAGDQSTIKDRVEAIRSQIEATTSDYDREKLQERVAKLAGGVAVIKVGGATEVEVKERKDRVDDALHATRAAVQEGIVPGGGTALLYATKTLEGLNGVNEDQQRGIDIVRRALQAPVRQIAQNAGFDGAVVAGKLIDGNDDKIGFNAQTEKYEDLAATGVIDPTKVVRTALQDAASVAGLLITTEAAVGDLPEDKPAPAMPGGMGGMGGMDF</t>
  </si>
  <si>
    <t>Q5NQ56</t>
  </si>
  <si>
    <t>MPKRVLTGTVVSDKTDKTVVVLVERKVKHPLYGKIIRLSKKYHAHDEQNAYHEGETVRIEECAPISKLKSWRVLEKADKASAA</t>
  </si>
  <si>
    <t>Q5NQ50</t>
  </si>
  <si>
    <t>MSRIGKKPVAIPTGVTANIADGVLSVKGPKGELSMPLSSEVTYSLEDGQLSVQPVNDTKRARSFWGMQRTLVQNLIDGVTQGYSKTLQITGVGYRAASQGKTLKLQLGYSHDIDFAIPEGITIQTPEPTTVNISGIDKQKVGQVAAEIRRWRRPEPYKGKGIKYAGEFIFRKEGKKK</t>
  </si>
  <si>
    <t>Q5NQY1</t>
  </si>
  <si>
    <t>MAKPTTVKIRLVSSADTGFFYVTRKNPRNQTEKMSLRKYDPVVRKHVEFKEAKIK</t>
  </si>
  <si>
    <t>Q5NQ65</t>
  </si>
  <si>
    <t>MAKAKFERNKPHCNIGTIGHVDHGKTTLTAAITKVLAEAGGGNTFVDYANIDKAPEERERGITISTSHVEYETETRHYAHVDCPGHADYVKNMITGAAQMDGAILVVSAADGPMPQTREHILLARQVGVPALVVFMNKVDQVDDPELLELVEMEIRELLSSYDFPGDDIPIVKGSALAALEDKNPEIGKEAILSLMAAVDEYIPQPERPLDKSFLMPIEDVFSISGRGTVVTGRVETGIVKVGEEVEIVGLRDTKKTTVTGVEMFRKLLDQGQAGDNIGALLRGTARTEVERGQVLAKPGSITPHTEFKAEVYVLSKDEGGRHTPFFANYRPQFYFRTTDVTGEITLPEDVEMVMPGDNIAFGVKLIAPIAMDPGLRFAIREGGRTVGAGVVSSIIK</t>
  </si>
  <si>
    <t>Q5NPK7</t>
  </si>
  <si>
    <t>MADLAKIVEDLSALTVLEAAELSKLLEEKWGVSASAAVAVAAAPAAGGAAAEEKTEFDVILTGDGGKKINVIKEIRAITGLGLTDAKALVEGAPKPVKEGVAKDEAEKLKKQLEAAGATVELK</t>
  </si>
  <si>
    <t>P33675</t>
  </si>
  <si>
    <t>MTAIVSIHGRQVVDSRGNPTVEVDVTLEDGSFGRAAVPSGASTGVHEAVELRDGDKTRWGGKGVTKAVHAVNNEIANAIIGLEAEDQELIDQTMIKLDGTPNKGKFGANAILGVSLAVAKAAAEARGLPLYRYVGGTAAHVLPVPMMNIVNGGMHADNPIDFQEFMIAPVGASSINEAVRIGTEVFHTLKKELSAKGMNTNVGDEGGFAPSLDSASSALDFIVDSISKAGYKPGEDVFIALDAASSEFYNKDQNIYDLKGEGRKLTSAQLVDYYVELCGKYPIYSIEDGLAEDDFEGWKILTEKLGDKVQLVGDDLFVTNVKRLSDGIERGIANSLLVKFNQIGSLSETLAAVNMANDASYTAVMSHRSGETEDTTIADLAVATNCGQIKTGSLCRSERIAKYNQLMRIEEELGSVAKYAGRSVLRKAK</t>
  </si>
  <si>
    <t>Q5NR78</t>
  </si>
  <si>
    <t>MTEGLFPRGRKVRVVSTLGPASSTAEQIRDRFLAGADVFRINMSHGTHDEKKVIVDNIRALEKEFNRPTTILFDLQGPKLRVGDFKEGKVQLKEGQTFTFDQDPTLGDETRVNLPHPEIFKALDKGHRLLLDDGKIVVRCVESSPTKIVTRVEVPGPLSDHKGFNVPDVVIPLAALTPKDRKDLDFALQ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</si>
  <si>
    <t>P06672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</si>
  <si>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</si>
  <si>
    <t>P09316</t>
  </si>
  <si>
    <t>MAVKVAINGFGRIGRLAARAILSRPDSGLELVTINDLGSVEGNAFLFKRDSAHGTYPGTVTTEGNDMVIDGKKIVVTAERDPANLPHKKLGVDIVMECTGIFTNTEKASAHLTAGAKKVLISAPAKGDVDRTVVYGVNHKDLTADDKIVSNASCTTNCLAPVLHVLQQKIGIVRGLMTTVHSFTNDQRILDQIHSDLRRARTASASMIPTSTGAARAVALVIPELKGKLDGISIRVPTPDVSLVDFTFVPQRDTTAEEINSVLKAAADTGDMTGVLGYTDEPLVSRDFYSDPHSSTVDSRETAVLEGKLARVVAWYDNEWGFSNRMVDTAAQMAKTL</t>
  </si>
  <si>
    <t>Mols of protein in 10 mL culture</t>
  </si>
  <si>
    <t># A</t>
  </si>
  <si>
    <t># C</t>
  </si>
  <si>
    <t># D</t>
  </si>
  <si>
    <t># E</t>
  </si>
  <si>
    <t># F</t>
  </si>
  <si>
    <t># G</t>
  </si>
  <si>
    <t># H</t>
  </si>
  <si>
    <t># I</t>
  </si>
  <si>
    <t># K</t>
  </si>
  <si>
    <t># L</t>
  </si>
  <si>
    <t># M</t>
  </si>
  <si>
    <t># N</t>
  </si>
  <si>
    <t># P</t>
  </si>
  <si>
    <t># Q</t>
  </si>
  <si>
    <t># R</t>
  </si>
  <si>
    <t># S</t>
  </si>
  <si>
    <t># T</t>
  </si>
  <si>
    <t># V</t>
  </si>
  <si>
    <t># W</t>
  </si>
  <si>
    <t># Y</t>
  </si>
  <si>
    <t>% mol A</t>
  </si>
  <si>
    <t>% mol C</t>
  </si>
  <si>
    <t>% mol D</t>
  </si>
  <si>
    <t>% mol E</t>
  </si>
  <si>
    <t>% mol F</t>
  </si>
  <si>
    <t>% mol G</t>
  </si>
  <si>
    <t>% mol H</t>
  </si>
  <si>
    <t>% mol I</t>
  </si>
  <si>
    <t>% mol K</t>
  </si>
  <si>
    <t>% mol L</t>
  </si>
  <si>
    <t>% mol M</t>
  </si>
  <si>
    <t>% mol N</t>
  </si>
  <si>
    <t>% mol P</t>
  </si>
  <si>
    <t>% mol Q</t>
  </si>
  <si>
    <t>% mol R</t>
  </si>
  <si>
    <t>% mol S</t>
  </si>
  <si>
    <t>% mol T</t>
  </si>
  <si>
    <t>% mol V</t>
  </si>
  <si>
    <t>% mol W</t>
  </si>
  <si>
    <t>% mol Y</t>
  </si>
  <si>
    <t>Carbohydrate reaction</t>
  </si>
  <si>
    <t>2.639 gdpmann_c + 2.911 udpg_c --&gt; CARBO_ZM_c + 2.639 gdp_c + 2.911 udp_c</t>
  </si>
  <si>
    <t>Peptidoglycan reaction</t>
  </si>
  <si>
    <t>uaagmda_c --&gt; PEPTIDO_ZM_c + h_c + udcpdp_c</t>
  </si>
  <si>
    <t>Small molecules reaction</t>
  </si>
  <si>
    <t>0.0151 10fthf_c + 0.00176 2fe2s_c + 0.0176 4fe4s_c + 0.0151 5mthf_c + 0.0151 amet_c + 0.000135 btn_c + 0.334 ca2_c + 0.334 cl_c + 0.0389 coa_c + 0.0151 fad_c + 0.431 fe2_c + 12.53 k_c + 0.557 mg2_c + 0.0151 mlthf_c + 0.000446 mobd_c + 0.124 nad_c + 0.0301 nadp_c + 0.835 nh4_c + 2.245 ptrc_c + 0.0151 pydx5p_c + 0.0151 ribflv_c + 0.278 so4_c + 0.0151 thf_c + 0.0151 thmpp_c + 0.00373 udcpdp_c --&gt; SM_MOLECULE_ZM_c</t>
  </si>
  <si>
    <t>RNA reaction</t>
  </si>
  <si>
    <t>0.668 atp_c + 0.718 ctp_c + 0.929 gtp_c + 0.786 utp_c --&gt; RNA_ZM_c + 3.101 ppi_c</t>
  </si>
  <si>
    <t>DNA reaction</t>
  </si>
  <si>
    <t>3.238 atp_c + 0.869 datp_c + 0.75 dctp_c + 0.75 dgtp_c + 0.869 dttp_c + 3.238 h2o_c --&gt; DNA_ZM_c + 3.238 adp_c + 3.238 h_c + 3.238 pi_c + 3.238 ppi_c</t>
  </si>
  <si>
    <t>*will stay same as was in iZM4_481</t>
  </si>
  <si>
    <t>In the final biomass equation, the coefficients are in g/gDCW assuming DCW of 1 (so it is essentially percent composition of each component)</t>
  </si>
  <si>
    <t xml:space="preserve">Data is from Julio's paper on lipid remodeling under alcohol stress </t>
  </si>
  <si>
    <t>In the biomass precursor reactions, the coefficients are in mmol/g</t>
  </si>
  <si>
    <t>coefficients are now in mmol/g protein and rewritten to reflect process protein synthesis (then be built upon in the RBA model)</t>
  </si>
  <si>
    <t>** atp, amp, and ppi are accounted for in the tRNA charging reactions **</t>
  </si>
  <si>
    <t>GTP used during translation = 3 GTP + (1- number AA)*2GTP</t>
  </si>
  <si>
    <t>*to calculate mmol/g GTP and GMP, it is the sum of AA in mmol/g times 2 since 2 GTP required per AA during elongation</t>
  </si>
  <si>
    <t>*H and Pi will be 2 times sum of mmol/g AA</t>
  </si>
  <si>
    <t>Protein New</t>
  </si>
  <si>
    <t>*to calculate mmol/g H2O, it is 2 H2O per AA  2 H2O for hydrolyzing GTP to GDP (don't consider h2o 'released' from peptide bond formation since starting with charged tRNA)</t>
  </si>
  <si>
    <t>0.539 Hopanoids_ZM_c + 0.461 Phospholipids_ZM_c  --&gt; LIPID_ZM_c</t>
  </si>
  <si>
    <t>CL 18:1 16:0 18:1 16:0</t>
  </si>
  <si>
    <t>CL 18:1 16:0 18:1 14:0</t>
  </si>
  <si>
    <t>CL 18:1 16:1 18:1 18:1</t>
  </si>
  <si>
    <t>CL 18:1 14:0 18:1 18:1</t>
  </si>
  <si>
    <t>CL 18:1 16:0 18:1 18:1</t>
  </si>
  <si>
    <t>CL 18:1 18:1 18:1 18:1</t>
  </si>
  <si>
    <t>PC 19:Cyclo 19:Cyclo</t>
  </si>
  <si>
    <t>PC 16:0 14:0</t>
  </si>
  <si>
    <t>PC 16:0 19:Cyclo</t>
  </si>
  <si>
    <t>PC 18:1 19:Cyclo</t>
  </si>
  <si>
    <t>PC 16:1 14:0</t>
  </si>
  <si>
    <t>PC 14:0 19:Cyclo</t>
  </si>
  <si>
    <t>PC 16:1 19:Cyclo</t>
  </si>
  <si>
    <t>PC 16:1 18:1</t>
  </si>
  <si>
    <t>PC 14:0 18:1</t>
  </si>
  <si>
    <t>PC 16:0 16:1</t>
  </si>
  <si>
    <t>PC 14:1 19:Cyclo</t>
  </si>
  <si>
    <t>PC 16:0 18:1</t>
  </si>
  <si>
    <t>PC 18:1 18:1</t>
  </si>
  <si>
    <t>PG 14:0 16:0</t>
  </si>
  <si>
    <t>PG 16:1 16:1</t>
  </si>
  <si>
    <t>PG 16:0 19:Cyclo</t>
  </si>
  <si>
    <t>PG 14:0 19:Cyclo</t>
  </si>
  <si>
    <t>PG 18:1 19:Cyclo</t>
  </si>
  <si>
    <t>PG 16:1 18:1</t>
  </si>
  <si>
    <t>PG 16:1 16:0</t>
  </si>
  <si>
    <t>PG 16:0 18:1</t>
  </si>
  <si>
    <t>PG 18:1 18:1</t>
  </si>
  <si>
    <t>PE 14:0 14:1</t>
  </si>
  <si>
    <t>PE 14:0 16:0</t>
  </si>
  <si>
    <t>PE 16:0 16:0</t>
  </si>
  <si>
    <t>PE 14:0 16:1</t>
  </si>
  <si>
    <t>PE 16:1 19:Cyclo</t>
  </si>
  <si>
    <t>PE 18:0 18:1</t>
  </si>
  <si>
    <t>PE 16:0 19:Cyclo</t>
  </si>
  <si>
    <t>PE 18:1 19:Cyclo</t>
  </si>
  <si>
    <t>PE 14:0 19:Cyclo</t>
  </si>
  <si>
    <t>PE 16:1 16:1</t>
  </si>
  <si>
    <t>PE 19:Cyclo 19:Cyclo</t>
  </si>
  <si>
    <t>PE 16:0 18:1</t>
  </si>
  <si>
    <t>PE 16:1 18:1</t>
  </si>
  <si>
    <t>PE 16:0 16:1</t>
  </si>
  <si>
    <t>Average Phospholipid MW</t>
  </si>
  <si>
    <t>PE 18:1 18:1</t>
  </si>
  <si>
    <t xml:space="preserve">Since we have quantification of all the different phosppholipids and their FA composition most accurate way </t>
  </si>
  <si>
    <t xml:space="preserve">% MW </t>
  </si>
  <si>
    <t>%</t>
  </si>
  <si>
    <t>mg / g cell DW</t>
  </si>
  <si>
    <t>Phospholipid</t>
  </si>
  <si>
    <t>Data from Table S4 Julio's lipid paper</t>
  </si>
  <si>
    <r>
      <t xml:space="preserve">CL: </t>
    </r>
    <r>
      <rPr>
        <sz val="12"/>
        <color rgb="FFC00000"/>
        <rFont val="Times New Roman"/>
        <family val="1"/>
      </rPr>
      <t xml:space="preserve">cardiolipin </t>
    </r>
    <r>
      <rPr>
        <b/>
        <sz val="12"/>
        <color rgb="FFC00000"/>
        <rFont val="Times New Roman"/>
        <family val="1"/>
      </rPr>
      <t>(backbone)</t>
    </r>
  </si>
  <si>
    <r>
      <t xml:space="preserve">PC: </t>
    </r>
    <r>
      <rPr>
        <sz val="12"/>
        <color rgb="FFC00000"/>
        <rFont val="Times New Roman"/>
        <family val="1"/>
      </rPr>
      <t>phosphatidylcholine</t>
    </r>
    <r>
      <rPr>
        <b/>
        <sz val="12"/>
        <color rgb="FFC00000"/>
        <rFont val="Times New Roman"/>
        <family val="1"/>
      </rPr>
      <t xml:space="preserve"> (backbone)</t>
    </r>
  </si>
  <si>
    <r>
      <t xml:space="preserve">PG: </t>
    </r>
    <r>
      <rPr>
        <sz val="12"/>
        <color rgb="FFC00000"/>
        <rFont val="Times New Roman"/>
        <family val="1"/>
      </rPr>
      <t>phosphatidylglycerol</t>
    </r>
    <r>
      <rPr>
        <b/>
        <sz val="12"/>
        <color rgb="FFC00000"/>
        <rFont val="Times New Roman"/>
        <family val="1"/>
      </rPr>
      <t xml:space="preserve"> (backbone)</t>
    </r>
  </si>
  <si>
    <r>
      <t xml:space="preserve">PE: </t>
    </r>
    <r>
      <rPr>
        <sz val="12"/>
        <color rgb="FFC00000"/>
        <rFont val="Times New Roman"/>
        <family val="1"/>
      </rPr>
      <t>phosphatidylethanolamine</t>
    </r>
    <r>
      <rPr>
        <b/>
        <sz val="12"/>
        <color rgb="FFC00000"/>
        <rFont val="Times New Roman"/>
        <family val="1"/>
      </rPr>
      <t xml:space="preserve"> (backbone)</t>
    </r>
  </si>
  <si>
    <r>
      <t xml:space="preserve">18:0: </t>
    </r>
    <r>
      <rPr>
        <sz val="12"/>
        <color rgb="FFC00000"/>
        <rFont val="Times New Roman"/>
        <family val="1"/>
      </rPr>
      <t>stearic acid</t>
    </r>
    <r>
      <rPr>
        <b/>
        <sz val="12"/>
        <color rgb="FFC00000"/>
        <rFont val="Times New Roman"/>
        <family val="1"/>
      </rPr>
      <t xml:space="preserve"> </t>
    </r>
  </si>
  <si>
    <r>
      <t xml:space="preserve">18:0: </t>
    </r>
    <r>
      <rPr>
        <sz val="12"/>
        <color rgb="FFC00000"/>
        <rFont val="Times New Roman"/>
        <family val="1"/>
      </rPr>
      <t>stearic acid</t>
    </r>
    <r>
      <rPr>
        <b/>
        <sz val="12"/>
        <color rgb="FFC00000"/>
        <rFont val="Times New Roman"/>
        <family val="1"/>
      </rPr>
      <t xml:space="preserve"> (acyl)</t>
    </r>
  </si>
  <si>
    <r>
      <t xml:space="preserve">16:0: </t>
    </r>
    <r>
      <rPr>
        <sz val="12"/>
        <color rgb="FFC00000"/>
        <rFont val="Times New Roman"/>
        <family val="1"/>
      </rPr>
      <t>palmitic acid</t>
    </r>
    <r>
      <rPr>
        <b/>
        <sz val="12"/>
        <color rgb="FFC00000"/>
        <rFont val="Times New Roman"/>
        <family val="1"/>
      </rPr>
      <t xml:space="preserve"> </t>
    </r>
  </si>
  <si>
    <r>
      <t xml:space="preserve">16:0: </t>
    </r>
    <r>
      <rPr>
        <sz val="12"/>
        <color rgb="FFC00000"/>
        <rFont val="Times New Roman"/>
        <family val="1"/>
      </rPr>
      <t>palmitic acid</t>
    </r>
    <r>
      <rPr>
        <b/>
        <sz val="12"/>
        <color rgb="FFC00000"/>
        <rFont val="Times New Roman"/>
        <family val="1"/>
      </rPr>
      <t xml:space="preserve"> (acyl)</t>
    </r>
  </si>
  <si>
    <r>
      <t xml:space="preserve">14:0: </t>
    </r>
    <r>
      <rPr>
        <sz val="12"/>
        <color rgb="FFC00000"/>
        <rFont val="Times New Roman"/>
        <family val="1"/>
      </rPr>
      <t>myristic acid</t>
    </r>
    <r>
      <rPr>
        <b/>
        <sz val="12"/>
        <color rgb="FFC00000"/>
        <rFont val="Times New Roman"/>
        <family val="1"/>
      </rPr>
      <t xml:space="preserve"> </t>
    </r>
  </si>
  <si>
    <r>
      <t xml:space="preserve">14:0: </t>
    </r>
    <r>
      <rPr>
        <sz val="12"/>
        <color rgb="FFC00000"/>
        <rFont val="Times New Roman"/>
        <family val="1"/>
      </rPr>
      <t>myristic acid</t>
    </r>
    <r>
      <rPr>
        <b/>
        <sz val="12"/>
        <color rgb="FFC00000"/>
        <rFont val="Times New Roman"/>
        <family val="1"/>
      </rPr>
      <t xml:space="preserve"> (acyl)</t>
    </r>
  </si>
  <si>
    <r>
      <t xml:space="preserve">19:Cyclo: </t>
    </r>
    <r>
      <rPr>
        <sz val="12"/>
        <color rgb="FFC00000"/>
        <rFont val="Times New Roman"/>
        <family val="1"/>
      </rPr>
      <t xml:space="preserve">cis-11,12-methyleneoctadecanoic acid </t>
    </r>
  </si>
  <si>
    <r>
      <t xml:space="preserve">19:Cyclo: </t>
    </r>
    <r>
      <rPr>
        <sz val="12"/>
        <color rgb="FFC00000"/>
        <rFont val="Times New Roman"/>
        <family val="1"/>
      </rPr>
      <t xml:space="preserve">cis-11,12-methyleneoctadecanoic acid </t>
    </r>
    <r>
      <rPr>
        <b/>
        <sz val="12"/>
        <color rgb="FFC00000"/>
        <rFont val="Times New Roman"/>
        <family val="1"/>
      </rPr>
      <t>(acyl)</t>
    </r>
  </si>
  <si>
    <r>
      <t xml:space="preserve">18:1: </t>
    </r>
    <r>
      <rPr>
        <sz val="12"/>
        <color rgb="FFC00000"/>
        <rFont val="Times New Roman"/>
        <family val="1"/>
      </rPr>
      <t>vaccenic acid</t>
    </r>
  </si>
  <si>
    <r>
      <t xml:space="preserve">18:1: </t>
    </r>
    <r>
      <rPr>
        <sz val="12"/>
        <color rgb="FFC00000"/>
        <rFont val="Times New Roman"/>
        <family val="1"/>
      </rPr>
      <t>vaccenic acid</t>
    </r>
    <r>
      <rPr>
        <b/>
        <sz val="12"/>
        <color rgb="FFC00000"/>
        <rFont val="Times New Roman"/>
        <family val="1"/>
      </rPr>
      <t xml:space="preserve"> (acyl)</t>
    </r>
  </si>
  <si>
    <r>
      <t xml:space="preserve">14:1: </t>
    </r>
    <r>
      <rPr>
        <sz val="12"/>
        <color rgb="FFC00000"/>
        <rFont val="Times New Roman"/>
        <family val="1"/>
      </rPr>
      <t>myristoleic acid</t>
    </r>
    <r>
      <rPr>
        <b/>
        <sz val="12"/>
        <color rgb="FFC00000"/>
        <rFont val="Times New Roman"/>
        <family val="1"/>
      </rPr>
      <t xml:space="preserve"> </t>
    </r>
  </si>
  <si>
    <r>
      <t xml:space="preserve">14:1: </t>
    </r>
    <r>
      <rPr>
        <sz val="12"/>
        <color rgb="FFC00000"/>
        <rFont val="Times New Roman"/>
        <family val="1"/>
      </rPr>
      <t>myristoleic acid</t>
    </r>
    <r>
      <rPr>
        <b/>
        <sz val="12"/>
        <color rgb="FFC00000"/>
        <rFont val="Times New Roman"/>
        <family val="1"/>
      </rPr>
      <t xml:space="preserve"> (acyl)</t>
    </r>
  </si>
  <si>
    <r>
      <t xml:space="preserve">16:1: </t>
    </r>
    <r>
      <rPr>
        <sz val="12"/>
        <color rgb="FFC00000"/>
        <rFont val="Times New Roman"/>
        <family val="1"/>
      </rPr>
      <t>palmitoleic acid</t>
    </r>
  </si>
  <si>
    <r>
      <t xml:space="preserve">16:1: </t>
    </r>
    <r>
      <rPr>
        <sz val="12"/>
        <color rgb="FFC00000"/>
        <rFont val="Times New Roman"/>
        <family val="1"/>
      </rPr>
      <t>palmitoleic acid</t>
    </r>
    <r>
      <rPr>
        <b/>
        <sz val="12"/>
        <color rgb="FFC00000"/>
        <rFont val="Times New Roman"/>
        <family val="1"/>
      </rPr>
      <t xml:space="preserve"> (acyl)</t>
    </r>
  </si>
  <si>
    <t>O</t>
  </si>
  <si>
    <t>Total FA Content (g/gDW)</t>
  </si>
  <si>
    <t>16:0</t>
  </si>
  <si>
    <t>14:0</t>
  </si>
  <si>
    <t>19:Cyclo</t>
  </si>
  <si>
    <t>18:1</t>
  </si>
  <si>
    <t>14:1</t>
  </si>
  <si>
    <t>16:1</t>
  </si>
  <si>
    <t>Standard Deviation</t>
  </si>
  <si>
    <t>Percentage</t>
  </si>
  <si>
    <t>Milligrams per Gram of  Cell Dry Weight</t>
  </si>
  <si>
    <t>Fatty Acid</t>
  </si>
  <si>
    <r>
      <rPr>
        <b/>
        <sz val="11"/>
        <color theme="1"/>
        <rFont val="Aptos Narrow"/>
        <family val="2"/>
        <scheme val="minor"/>
      </rPr>
      <t>Table S3.</t>
    </r>
    <r>
      <rPr>
        <sz val="11"/>
        <color theme="1"/>
        <rFont val="Aptos Narrow"/>
        <family val="2"/>
        <scheme val="minor"/>
      </rPr>
      <t xml:space="preserve"> Fatty acid composition of </t>
    </r>
    <r>
      <rPr>
        <i/>
        <sz val="11"/>
        <color theme="1"/>
        <rFont val="Aptos Narrow"/>
        <family val="2"/>
        <scheme val="minor"/>
      </rPr>
      <t>Z. mobilis</t>
    </r>
    <r>
      <rPr>
        <sz val="11"/>
        <color theme="1"/>
        <rFont val="Aptos Narrow"/>
        <family val="2"/>
        <scheme val="minor"/>
      </rPr>
      <t xml:space="preserve"> (basal conditions)</t>
    </r>
  </si>
  <si>
    <t>Julio's Lipid Paper</t>
  </si>
  <si>
    <t>average acyl group MW</t>
  </si>
  <si>
    <t>C16H32O2</t>
  </si>
  <si>
    <r>
      <t xml:space="preserve">16:0: </t>
    </r>
    <r>
      <rPr>
        <sz val="12"/>
        <color rgb="FFC00000"/>
        <rFont val="Times New Roman"/>
        <family val="1"/>
      </rPr>
      <t>palmitic acid</t>
    </r>
  </si>
  <si>
    <t>C14H28O2</t>
  </si>
  <si>
    <r>
      <t xml:space="preserve">14:0: </t>
    </r>
    <r>
      <rPr>
        <sz val="12"/>
        <color rgb="FFC00000"/>
        <rFont val="Times New Roman"/>
        <family val="1"/>
      </rPr>
      <t>myristic acid</t>
    </r>
  </si>
  <si>
    <t>C19H36O2</t>
  </si>
  <si>
    <r>
      <t xml:space="preserve">19:Cyclo: </t>
    </r>
    <r>
      <rPr>
        <sz val="12"/>
        <color rgb="FFC00000"/>
        <rFont val="Times New Roman"/>
        <family val="1"/>
      </rPr>
      <t>cis-11,12-methyleneoctadecanoic acid</t>
    </r>
  </si>
  <si>
    <t>C18H34O2</t>
  </si>
  <si>
    <r>
      <t xml:space="preserve">14:1: </t>
    </r>
    <r>
      <rPr>
        <sz val="12"/>
        <color rgb="FFC00000"/>
        <rFont val="Times New Roman"/>
        <family val="1"/>
      </rPr>
      <t>myristoleic acid</t>
    </r>
  </si>
  <si>
    <t>C16H30O2</t>
  </si>
  <si>
    <r>
      <t xml:space="preserve">Weight Contribution of </t>
    </r>
    <r>
      <rPr>
        <sz val="11"/>
        <color rgb="FFC00000"/>
        <rFont val="Aptos Narrow"/>
        <family val="2"/>
        <scheme val="minor"/>
      </rPr>
      <t>each FA</t>
    </r>
  </si>
  <si>
    <t>% FA comp (table 1 julio's paper)</t>
  </si>
  <si>
    <t>MW (acyl: minus one O and H)</t>
  </si>
  <si>
    <t>Formula (free)</t>
  </si>
  <si>
    <t>FA (free)</t>
  </si>
  <si>
    <t>C9H16O13P2 acyl 4</t>
  </si>
  <si>
    <r>
      <t xml:space="preserve">CL: </t>
    </r>
    <r>
      <rPr>
        <sz val="12"/>
        <color rgb="FFC00000"/>
        <rFont val="Times New Roman"/>
        <family val="1"/>
      </rPr>
      <t>cardiolipin</t>
    </r>
  </si>
  <si>
    <t>C8H18NO6P acyl 2</t>
  </si>
  <si>
    <r>
      <t xml:space="preserve">PC: </t>
    </r>
    <r>
      <rPr>
        <sz val="12"/>
        <color rgb="FFC00000"/>
        <rFont val="Times New Roman"/>
        <family val="1"/>
      </rPr>
      <t>phosphatidylcholine</t>
    </r>
  </si>
  <si>
    <t>*PE: Phosphatidylethanolamine, PG: Phosphatidylglycerol, PC: Phosphatidylcholine, CL: Cardiolipin</t>
  </si>
  <si>
    <t>C6H12O8P acyl 2</t>
  </si>
  <si>
    <r>
      <t xml:space="preserve">PG: </t>
    </r>
    <r>
      <rPr>
        <sz val="12"/>
        <color rgb="FFC00000"/>
        <rFont val="Times New Roman"/>
        <family val="1"/>
      </rPr>
      <t>phosphatidylglycerol</t>
    </r>
  </si>
  <si>
    <t>C5H12NO6P acyl2</t>
  </si>
  <si>
    <r>
      <t xml:space="preserve">PE: </t>
    </r>
    <r>
      <rPr>
        <sz val="12"/>
        <color rgb="FFC00000"/>
        <rFont val="Times New Roman"/>
        <family val="1"/>
      </rPr>
      <t>phosphatidylethanolamine</t>
    </r>
  </si>
  <si>
    <t>Formula</t>
  </si>
  <si>
    <t>Lipid</t>
  </si>
  <si>
    <t>Way typically done since most papers only report % comp of PE, PG, PC, CL and then just % comp of free Fas</t>
  </si>
  <si>
    <t xml:space="preserve">Less accurate way calculating average molecular weight of each phospholipid </t>
  </si>
  <si>
    <t>mol fraction</t>
  </si>
  <si>
    <t>mmol/gDW</t>
  </si>
  <si>
    <t xml:space="preserve">phospholipid </t>
  </si>
  <si>
    <t>% phospholipid wt in total biomass (assuming 1 g/gDW)</t>
  </si>
  <si>
    <t>Total Phospholipid Content (g/gDW)</t>
  </si>
  <si>
    <t>Coefficient GSM (mmol/gDW)</t>
  </si>
  <si>
    <t>MW (g/mol)</t>
  </si>
  <si>
    <t>% wt in biomass</t>
  </si>
  <si>
    <t>% wt in phospholipid</t>
  </si>
  <si>
    <t>g/g phospholipid</t>
  </si>
  <si>
    <t>g/gDW</t>
  </si>
  <si>
    <t>mg/gDW</t>
  </si>
  <si>
    <t>*Calculation of avg molecular wt calculated below line 105*</t>
  </si>
  <si>
    <t>MET-clpn_ZM_c --&gt; 1.430726 BIO-clpn_ZM_c</t>
  </si>
  <si>
    <t>MET-pc_c --&gt; 0.77014 BIO-pc_c</t>
  </si>
  <si>
    <t>MET-pg_ZM_c --&gt; 0.75986 BIO-pg_ZM_c</t>
  </si>
  <si>
    <t>MET-pe_c --&gt; 0.731502 BIO-pe_c</t>
  </si>
  <si>
    <t>S.D.</t>
  </si>
  <si>
    <t>Identification*</t>
  </si>
  <si>
    <t>Table S3. Fatty acid composition of Z. mobilis (basal conditions)</t>
  </si>
  <si>
    <r>
      <rPr>
        <b/>
        <sz val="11"/>
        <color theme="1"/>
        <rFont val="Aptos Narrow"/>
        <family val="2"/>
        <scheme val="minor"/>
      </rPr>
      <t>Table S4.</t>
    </r>
    <r>
      <rPr>
        <sz val="11"/>
        <color theme="1"/>
        <rFont val="Aptos Narrow"/>
        <family val="2"/>
        <scheme val="minor"/>
      </rPr>
      <t xml:space="preserve"> Lipid composition of </t>
    </r>
    <r>
      <rPr>
        <i/>
        <sz val="11"/>
        <color theme="1"/>
        <rFont val="Aptos Narrow"/>
        <family val="2"/>
        <scheme val="minor"/>
      </rPr>
      <t xml:space="preserve">Z. mobilis </t>
    </r>
    <r>
      <rPr>
        <sz val="11"/>
        <color theme="1"/>
        <rFont val="Aptos Narrow"/>
        <family val="2"/>
        <scheme val="minor"/>
      </rPr>
      <t>(basal conditions)</t>
    </r>
  </si>
  <si>
    <t>0.019 clpn_ZM_c + 0.794 pe_ZM_c + 0.313 pg_ZM_c + 0.201 pc_c --&gt; Phospholipids_ZM_c</t>
  </si>
  <si>
    <t>New Phospholipid Eqn iZM490</t>
  </si>
  <si>
    <t>Old Phospholipid Eqn iZM478</t>
  </si>
  <si>
    <t>0.0549 CARBO_ZM_c + 0.0297 DNA_ZM_c + 0.0769 LIPID_ZM_c + 0.0275 PEPTIDO_ZM_c + 0.527 PROTEIN_ZM_c + 0.242 RNA_ZM_c + 0.0428 SM_MOLECULE_ZM_c + 75.368454365963 atp_c + 75.368454365963 h2o_c --&gt; 75.368454365963 adp_c + 75.368454365963 h_c + 75.368454365963 pi_c</t>
  </si>
  <si>
    <t>Biomass Eqn from iZM478</t>
  </si>
  <si>
    <t>**GSM reports coefficients in mmol/gDW</t>
  </si>
  <si>
    <t>**RBA reports coefficients in g/gDW</t>
  </si>
  <si>
    <t>Data from: Rivera Vazquez J, Trujillo E, Williams J, et al. Lipid membrane remodeling and metabolic response during isobutanol and ethanol exposure in Zymomonas mobilis. Biotechnol Biofuels Bioprod. 2024;17(1):14. Published 2024 Jan 28. doi:10.1186/s13068-023-02450-9</t>
  </si>
  <si>
    <t>Percent g/gDW</t>
  </si>
  <si>
    <t>carb</t>
  </si>
  <si>
    <t>DNA</t>
  </si>
  <si>
    <t>lipid</t>
  </si>
  <si>
    <t>peptido</t>
  </si>
  <si>
    <t>protein</t>
  </si>
  <si>
    <t>RNA</t>
  </si>
  <si>
    <t>small molecule</t>
  </si>
  <si>
    <t>protein_biomass:  0.516815632 alatrna_c + 0.304153341 argtrna_c + 0.176776316 asntrna_c + 0.280336574 asptrna_c + 0.031387457 cystrna_c + 0.156194449 glntrna_c + 0.303870745 glutrna_c + 0.397806412 glytrna_c + 0.10032933 histrna_c + 0.284016986 iletrna_c + 0.393629113 leutrna_c + 0.310665435 lystrna_c + 0.114331619 mettrna_c + 0.152929045 phetrna_c + 0.219074766 protrna_c + 0.271575717 sertrna_c + 0.250518923 thrtrna_c + 0.041445843 trptrna_c + 0.109668954 tyrtrna_c + 0.370206544 valtrna_c + 9.57147 gtp_c +  9.57147 h2o_c--&gt; PROTEIN_ZM_c +  0.516815632 trnaala_c +  0.304153341 trnaarg_c + 0.176776316 trnaasn_c + 0.280336574  trnaasp_c + 0.031387457  trnacys_c + 0.156194449  trnagln_c +  0.303870745 trnaglu_c + 0.397806412  trnagly_c + 0.10032933 trnahis_c + 0.284016986 trnaile_c + 0.393629113 trnaleu_c + 0.310665435 trnalys_c + 0.114331619 trnamet_c + 0.152929045 trnaphe_c + 0.219074766 trnapro_c +   0.271575717 trnaser_c + 0.250518923 trnathr_c + 0.041445843 trnatrp_c + 0.109668954  trnatyr_c + 0.370206544 trnaval_c + 9.57147 gdp_c + 9.57147 pi_c + 9.57147 h_c</t>
  </si>
  <si>
    <t>*updated GAM and NGAM (reparameterized them based on same data Ong et al used)</t>
  </si>
  <si>
    <t>0.0549 CARBO_ZM_c + 0.0297 DNA_ZM_c + 0.0769 LIPID_ZM_c + 0.0275 PEPTIDO_ZM_c + 0.527 PROTEIN_ZM_c + 0.242 RNA_ZM_c + 0.0428 SM_MOLECULE_ZM_c + 172.1086 atp_c + 172.1086 h2o_c --&gt; 172.1086 adp_c + 172.1086 h_c + 172.1086 pi_c</t>
  </si>
  <si>
    <t>BIOSYN-LIPID</t>
  </si>
  <si>
    <t>Metabolite</t>
  </si>
  <si>
    <t>Coeff</t>
  </si>
  <si>
    <t>%wt. in macro</t>
  </si>
  <si>
    <t>BIOSYN-LIPID1</t>
  </si>
  <si>
    <t>BIOSYN-LIPID2</t>
  </si>
  <si>
    <t>hopene_c</t>
  </si>
  <si>
    <t>BIOSYN-LIPID3</t>
  </si>
  <si>
    <t>thbh_c</t>
  </si>
  <si>
    <t>BIOSYN-LIPID4</t>
  </si>
  <si>
    <t>thbhet_c</t>
  </si>
  <si>
    <t>BIOSYN-LIPID5</t>
  </si>
  <si>
    <t>thbhga_c</t>
  </si>
  <si>
    <t>BIOSYN-LIPID6</t>
  </si>
  <si>
    <t>BIOSYN-LIPID7</t>
  </si>
  <si>
    <t>pg_ZM_c</t>
  </si>
  <si>
    <t>BIOSYN-LIPID8</t>
  </si>
  <si>
    <t>BIOSYN-LIPID9</t>
  </si>
  <si>
    <t>clpn_ZM_c</t>
  </si>
  <si>
    <t>DNA synthesis (coefficients in gram per gDW)</t>
  </si>
  <si>
    <t>BIOSYN-DNA</t>
  </si>
  <si>
    <t>MW without pyrophosphate</t>
  </si>
  <si>
    <t>BIOSYN-DNA1</t>
  </si>
  <si>
    <t>datp_c</t>
  </si>
  <si>
    <t>C10H12N5O12P3</t>
  </si>
  <si>
    <t>BIOSYN-DNA2</t>
  </si>
  <si>
    <t>MET-dctp_c --&gt; 0.288174 BIO-dctp_c + MET-ppi_c</t>
  </si>
  <si>
    <t>dctp_c</t>
  </si>
  <si>
    <t>C9H12N3O13P3</t>
  </si>
  <si>
    <t>BIOSYN-DNA3</t>
  </si>
  <si>
    <t>MET-dgtp_c --&gt; 0.328198 BIO-dgtp_c + MET-ppi_c</t>
  </si>
  <si>
    <t>dgtp_c</t>
  </si>
  <si>
    <t>C10H12N5O13P3</t>
  </si>
  <si>
    <t>BIOSYN-DNA4</t>
  </si>
  <si>
    <t>MET-dttp_c --&gt; 0.303185 BIO-dttp_c + MET-ppi_c</t>
  </si>
  <si>
    <t>dttp_c</t>
  </si>
  <si>
    <t>C10H13N2O14P3</t>
  </si>
  <si>
    <t>2.97% g/gDCW</t>
  </si>
  <si>
    <t>Coeff (mmol/gDCW in 1 gDCW)</t>
  </si>
  <si>
    <t>***Note that the atp_c hydrolysis here will be added in with the GAM for RBA</t>
  </si>
  <si>
    <t>MET-atp_c</t>
  </si>
  <si>
    <t>MET-h2o_c</t>
  </si>
  <si>
    <t>MET-adp_c</t>
  </si>
  <si>
    <t>MET-pi_c</t>
  </si>
  <si>
    <t>MET-h_c</t>
  </si>
  <si>
    <t>mmol/ g RNA</t>
  </si>
  <si>
    <t>RNA synthesis (coefficients in gram per gDW)</t>
  </si>
  <si>
    <t>BIOSYN-RNA</t>
  </si>
  <si>
    <t>0.15 BIO-trna + 0.05 BIO-mrna + 0.80 BIO-rrna --&gt; BIO-rna</t>
  </si>
  <si>
    <t>BIOSYN-RNA1</t>
  </si>
  <si>
    <t>atp_c</t>
  </si>
  <si>
    <t>BIOSYN-RNA2</t>
  </si>
  <si>
    <t>ctp_c</t>
  </si>
  <si>
    <t>C9H12N3O14P3</t>
  </si>
  <si>
    <t>BIOSYN-RNA3</t>
  </si>
  <si>
    <t>gtp_c</t>
  </si>
  <si>
    <t>C10H12N5O14P3</t>
  </si>
  <si>
    <t>BIOSYN-RNA4</t>
  </si>
  <si>
    <t>utp_c</t>
  </si>
  <si>
    <t>C9H11N2O15P3</t>
  </si>
  <si>
    <t>BIOSYN-RNA5</t>
  </si>
  <si>
    <t>BIOSYN-RNA6</t>
  </si>
  <si>
    <t>BIOSYN-RNA7</t>
  </si>
  <si>
    <t>24.2 % g/gDCW</t>
  </si>
  <si>
    <t>**** For the proportation of RNA that is rRNA, mRNA, etc using what did for yeast because not number published for bacteri</t>
  </si>
  <si>
    <t>*** Cite bionumbers</t>
  </si>
  <si>
    <t>Cofactors synthesis (coefficients in gram per gDW)</t>
  </si>
  <si>
    <t>nad_c</t>
  </si>
  <si>
    <t>fad_c</t>
  </si>
  <si>
    <t>nadp_c</t>
  </si>
  <si>
    <t>ribflv_c</t>
  </si>
  <si>
    <t>thf_c</t>
  </si>
  <si>
    <t>thmpp_c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</si>
  <si>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</si>
  <si>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</si>
  <si>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</si>
  <si>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</si>
  <si>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</si>
  <si>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</si>
  <si>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</si>
  <si>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</si>
  <si>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</si>
  <si>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</si>
  <si>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</si>
  <si>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</si>
  <si>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</si>
  <si>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</si>
  <si>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</si>
  <si>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</si>
  <si>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</si>
  <si>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</si>
  <si>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</si>
  <si>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</si>
  <si>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</si>
  <si>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</si>
  <si>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</si>
  <si>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</si>
  <si>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</si>
  <si>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10fthf_c</t>
  </si>
  <si>
    <t>4.28 % g/gDCW</t>
  </si>
  <si>
    <t/>
  </si>
  <si>
    <t>2fe2s_c</t>
  </si>
  <si>
    <t>4fe4s_c</t>
  </si>
  <si>
    <t>5mthf_c</t>
  </si>
  <si>
    <t>amet_c</t>
  </si>
  <si>
    <t>btn_c</t>
  </si>
  <si>
    <t>ca2_c</t>
  </si>
  <si>
    <t>cl_c</t>
  </si>
  <si>
    <t>coa_c</t>
  </si>
  <si>
    <t>fe2_c</t>
  </si>
  <si>
    <t>k_c</t>
  </si>
  <si>
    <t>mg2_c</t>
  </si>
  <si>
    <t>mlthf_c</t>
  </si>
  <si>
    <t>mobd_c</t>
  </si>
  <si>
    <t>nh4_c</t>
  </si>
  <si>
    <t>ptrc_c</t>
  </si>
  <si>
    <t>pydx5p_c</t>
  </si>
  <si>
    <t>so4_c</t>
  </si>
  <si>
    <t>udcpdp_c</t>
  </si>
  <si>
    <t>C20H21N7O7</t>
  </si>
  <si>
    <t>S2Fe2</t>
  </si>
  <si>
    <t>S4Fe4</t>
  </si>
  <si>
    <t>C20H24N7O6</t>
  </si>
  <si>
    <t>C15H23N6O5S</t>
  </si>
  <si>
    <t>C10H15N2O3S</t>
  </si>
  <si>
    <t>Ca</t>
  </si>
  <si>
    <t>Cl</t>
  </si>
  <si>
    <t>C21H32N7O16P3S</t>
  </si>
  <si>
    <t>C27H31N9O15P2</t>
  </si>
  <si>
    <t>Mg</t>
  </si>
  <si>
    <t>C20H21N7O6</t>
  </si>
  <si>
    <t>MoO4</t>
  </si>
  <si>
    <t>C21H26N7O14P2</t>
  </si>
  <si>
    <t>C21H25N7O17P3</t>
  </si>
  <si>
    <t>H4N</t>
  </si>
  <si>
    <t>C4H14N2</t>
  </si>
  <si>
    <t>C8H8NO6P</t>
  </si>
  <si>
    <t>C17H20N4O6</t>
  </si>
  <si>
    <t>O4S</t>
  </si>
  <si>
    <t>C19H21N7O6</t>
  </si>
  <si>
    <t>C12H16N4O7P2S</t>
  </si>
  <si>
    <t>C55H89O7P2</t>
  </si>
  <si>
    <t>Fe2+</t>
  </si>
  <si>
    <t>C04574</t>
  </si>
  <si>
    <t>C55H92O7P2</t>
  </si>
  <si>
    <t>uaagmda_c</t>
  </si>
  <si>
    <t>Undecaprenyl-diphospho-N-acetylmuramoyl-(N-acetylglucosamine)-L-ala-D-glu-meso-2,6-diaminopimeloyl-D-ala-D-ala</t>
  </si>
  <si>
    <t>Undecaprenyl diphosphate</t>
  </si>
  <si>
    <t>c</t>
  </si>
  <si>
    <t>C95H152N8O28P2</t>
  </si>
  <si>
    <t>C05898</t>
  </si>
  <si>
    <t>BIOSYN-PEPTIDOGLYCAN</t>
  </si>
  <si>
    <t>BIOSYN-SMALL_MOLECULES</t>
  </si>
  <si>
    <t>h_c</t>
  </si>
  <si>
    <t>Peptidoglycan synthesis (coefficients in gram per gDW)</t>
  </si>
  <si>
    <t>BIOSYN-CARBOHYDRATE</t>
  </si>
  <si>
    <t>BIOSYN-CARBOHYDRATE1</t>
  </si>
  <si>
    <t>BIOSYN-CARBOHYDRATE2</t>
  </si>
  <si>
    <t>gdpmann_c</t>
  </si>
  <si>
    <t>udpg_c</t>
  </si>
  <si>
    <t>gdp_c</t>
  </si>
  <si>
    <t>udp_c</t>
  </si>
  <si>
    <t>2.75 % g / gDCW</t>
  </si>
  <si>
    <t>5.49 % g/gDCW</t>
  </si>
  <si>
    <t>C16H23N5O16P2</t>
  </si>
  <si>
    <t>C15H22N2O17P2</t>
  </si>
  <si>
    <t>Carbohydrate synthesis (coefficients in gram per gDW of the Biomolecule)</t>
  </si>
  <si>
    <t>pe_ZM_c</t>
  </si>
  <si>
    <t>pc_ZM_c</t>
  </si>
  <si>
    <t>***Need check phopsholipid added in had ZM at end****</t>
  </si>
  <si>
    <r>
      <t>C</t>
    </r>
    <r>
      <rPr>
        <vertAlign val="subscript"/>
        <sz val="10"/>
        <color rgb="FF111827"/>
        <rFont val="Arial"/>
        <family val="2"/>
      </rPr>
      <t>30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52</t>
    </r>
    <r>
      <rPr>
        <sz val="10"/>
        <color rgb="FF111827"/>
        <rFont val="Arial"/>
        <family val="2"/>
      </rPr>
      <t>O</t>
    </r>
  </si>
  <si>
    <r>
      <t>C</t>
    </r>
    <r>
      <rPr>
        <vertAlign val="subscript"/>
        <sz val="10"/>
        <color rgb="FF111827"/>
        <rFont val="Arial"/>
        <family val="2"/>
      </rPr>
      <t>30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50</t>
    </r>
  </si>
  <si>
    <r>
      <t>C</t>
    </r>
    <r>
      <rPr>
        <vertAlign val="subscript"/>
        <sz val="10"/>
        <color rgb="FF111827"/>
        <rFont val="Arial"/>
        <family val="2"/>
      </rPr>
      <t>35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62</t>
    </r>
    <r>
      <rPr>
        <sz val="10"/>
        <color rgb="FF111827"/>
        <rFont val="Arial"/>
        <family val="2"/>
      </rPr>
      <t>O</t>
    </r>
    <r>
      <rPr>
        <vertAlign val="subscript"/>
        <sz val="10"/>
        <color rgb="FF111827"/>
        <rFont val="Arial"/>
        <family val="2"/>
      </rPr>
      <t>4</t>
    </r>
  </si>
  <si>
    <r>
      <t>C</t>
    </r>
    <r>
      <rPr>
        <vertAlign val="subscript"/>
        <sz val="10"/>
        <color rgb="FF111827"/>
        <rFont val="Arial"/>
        <family val="2"/>
      </rPr>
      <t>41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73</t>
    </r>
    <r>
      <rPr>
        <sz val="10"/>
        <color rgb="FF111827"/>
        <rFont val="Arial"/>
        <family val="2"/>
      </rPr>
      <t>NO</t>
    </r>
    <r>
      <rPr>
        <vertAlign val="subscript"/>
        <sz val="10"/>
        <color rgb="FF111827"/>
        <rFont val="Arial"/>
        <family val="2"/>
      </rPr>
      <t>8</t>
    </r>
  </si>
  <si>
    <t>*No formula for phospholipid precursors since based on averages from experimental data</t>
  </si>
  <si>
    <t>BIOSYN-LIPID10</t>
  </si>
  <si>
    <t>BIOSYN-LIPID11</t>
  </si>
  <si>
    <t>Lipid synthesis (coefficients in gram per gDW of specific biomolecule)</t>
  </si>
  <si>
    <t>Lipids New (4.61% biomas)</t>
  </si>
  <si>
    <t>lipds in biomass: 7.69 %</t>
  </si>
  <si>
    <t>phospholipds: 4.61%</t>
  </si>
  <si>
    <t>hopanoids: 3.08%</t>
  </si>
  <si>
    <t>fraction phospholipd: 0.599</t>
  </si>
  <si>
    <t>fraction hopanoids: 0.401</t>
  </si>
  <si>
    <t>0.401 BIO-Hopanoids_ZM_c + 0.599 BIO-Phospholipids_ZM_c --&gt; LIPID_ZM_c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</si>
</sst>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1"/>
      <name val="Consolas"/>
      <family val="3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name val="Arial"/>
      <family val="2"/>
      <charset val="1"/>
    </font>
    <font>
      <b/>
      <sz val="12"/>
      <color rgb="FFC00000"/>
      <name val="Times New Roman"/>
      <family val="1"/>
    </font>
    <font>
      <sz val="12"/>
      <color rgb="FFC00000"/>
      <name val="Times New Roman"/>
      <family val="1"/>
    </font>
    <font>
      <i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rgb="FFC00000"/>
      <name val="Arial"/>
      <family val="2"/>
    </font>
    <font>
      <b/>
      <sz val="11"/>
      <color theme="8"/>
      <name val="Calibri (Body)"/>
    </font>
    <font>
      <b/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111827"/>
      <name val="Arial"/>
      <family val="2"/>
    </font>
    <font>
      <sz val="8"/>
      <name val="Aptos Narrow"/>
      <family val="2"/>
      <scheme val="minor"/>
    </font>
    <font>
      <sz val="11"/>
      <color rgb="FF000000"/>
      <name val="Consolas"/>
      <family val="3"/>
    </font>
    <font>
      <vertAlign val="subscript"/>
      <sz val="10"/>
      <color rgb="FF111827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FFFFA6"/>
      </patternFill>
    </fill>
    <fill>
      <patternFill patternType="solid">
        <fgColor theme="2" tint="-9.9978637043366805E-2"/>
        <bgColor rgb="FF969696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2"/>
      </top>
      <bottom/>
      <diagonal/>
    </border>
    <border>
      <left style="thin">
        <color indexed="64"/>
      </left>
      <right/>
      <top/>
      <bottom style="thin">
        <color theme="2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54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7" borderId="0" xfId="0" applyFill="1"/>
    <xf numFmtId="2" fontId="0" fillId="7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8" borderId="4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0" xfId="1" applyFont="1"/>
    <xf numFmtId="0" fontId="1" fillId="0" borderId="0" xfId="1"/>
    <xf numFmtId="0" fontId="0" fillId="9" borderId="0" xfId="0" applyFill="1" applyAlignment="1">
      <alignment horizontal="center"/>
    </xf>
    <xf numFmtId="0" fontId="4" fillId="11" borderId="0" xfId="1" applyFont="1" applyFill="1"/>
    <xf numFmtId="0" fontId="5" fillId="0" borderId="0" xfId="1" applyFont="1"/>
    <xf numFmtId="0" fontId="1" fillId="11" borderId="0" xfId="1" applyFill="1"/>
    <xf numFmtId="0" fontId="4" fillId="11" borderId="10" xfId="1" applyFont="1" applyFill="1" applyBorder="1"/>
    <xf numFmtId="0" fontId="1" fillId="0" borderId="10" xfId="1" applyBorder="1"/>
    <xf numFmtId="0" fontId="0" fillId="7" borderId="0" xfId="0" applyFill="1" applyAlignment="1">
      <alignment horizontal="center"/>
    </xf>
    <xf numFmtId="0" fontId="0" fillId="12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0" xfId="2"/>
    <xf numFmtId="0" fontId="8" fillId="0" borderId="12" xfId="2" applyBorder="1"/>
    <xf numFmtId="0" fontId="8" fillId="0" borderId="13" xfId="2" applyBorder="1"/>
    <xf numFmtId="164" fontId="8" fillId="0" borderId="11" xfId="2" applyNumberFormat="1" applyBorder="1" applyAlignment="1">
      <alignment horizontal="right"/>
    </xf>
    <xf numFmtId="0" fontId="8" fillId="0" borderId="14" xfId="2" applyBorder="1"/>
    <xf numFmtId="165" fontId="8" fillId="0" borderId="15" xfId="2" applyNumberFormat="1" applyBorder="1" applyAlignment="1">
      <alignment horizontal="right"/>
    </xf>
    <xf numFmtId="0" fontId="8" fillId="0" borderId="15" xfId="2" applyBorder="1"/>
    <xf numFmtId="164" fontId="8" fillId="0" borderId="16" xfId="2" applyNumberFormat="1" applyBorder="1" applyAlignment="1">
      <alignment horizontal="right"/>
    </xf>
    <xf numFmtId="0" fontId="8" fillId="0" borderId="17" xfId="2" applyBorder="1"/>
    <xf numFmtId="165" fontId="8" fillId="0" borderId="17" xfId="2" applyNumberFormat="1" applyBorder="1" applyAlignment="1">
      <alignment horizontal="right"/>
    </xf>
    <xf numFmtId="0" fontId="8" fillId="0" borderId="18" xfId="2" applyBorder="1"/>
    <xf numFmtId="2" fontId="8" fillId="0" borderId="17" xfId="2" applyNumberFormat="1" applyBorder="1" applyAlignment="1">
      <alignment horizontal="right"/>
    </xf>
    <xf numFmtId="0" fontId="8" fillId="0" borderId="19" xfId="2" applyBorder="1"/>
    <xf numFmtId="0" fontId="8" fillId="0" borderId="16" xfId="2" applyBorder="1"/>
    <xf numFmtId="2" fontId="8" fillId="0" borderId="16" xfId="2" applyNumberFormat="1" applyBorder="1" applyAlignment="1">
      <alignment horizontal="right"/>
    </xf>
    <xf numFmtId="0" fontId="8" fillId="0" borderId="20" xfId="2" applyBorder="1"/>
    <xf numFmtId="164" fontId="8" fillId="0" borderId="15" xfId="2" applyNumberFormat="1" applyBorder="1" applyAlignment="1">
      <alignment horizontal="right"/>
    </xf>
    <xf numFmtId="166" fontId="8" fillId="0" borderId="15" xfId="2" applyNumberFormat="1" applyBorder="1" applyAlignment="1">
      <alignment horizontal="right"/>
    </xf>
    <xf numFmtId="164" fontId="8" fillId="0" borderId="17" xfId="2" applyNumberFormat="1" applyBorder="1" applyAlignment="1">
      <alignment horizontal="right"/>
    </xf>
    <xf numFmtId="166" fontId="8" fillId="0" borderId="17" xfId="2" applyNumberFormat="1" applyBorder="1" applyAlignment="1">
      <alignment horizontal="right"/>
    </xf>
    <xf numFmtId="164" fontId="8" fillId="0" borderId="14" xfId="2" applyNumberFormat="1" applyBorder="1" applyAlignment="1">
      <alignment horizontal="right"/>
    </xf>
    <xf numFmtId="0" fontId="8" fillId="0" borderId="21" xfId="2" applyBorder="1"/>
    <xf numFmtId="164" fontId="8" fillId="0" borderId="22" xfId="2" applyNumberFormat="1" applyBorder="1" applyAlignment="1">
      <alignment horizontal="right"/>
    </xf>
    <xf numFmtId="0" fontId="8" fillId="0" borderId="22" xfId="2" applyBorder="1"/>
    <xf numFmtId="165" fontId="8" fillId="0" borderId="16" xfId="2" applyNumberFormat="1" applyBorder="1" applyAlignment="1">
      <alignment horizontal="right"/>
    </xf>
    <xf numFmtId="0" fontId="8" fillId="0" borderId="23" xfId="2" applyBorder="1"/>
    <xf numFmtId="0" fontId="8" fillId="13" borderId="0" xfId="2" applyFill="1"/>
    <xf numFmtId="0" fontId="2" fillId="13" borderId="0" xfId="2" applyFont="1" applyFill="1" applyAlignment="1">
      <alignment horizontal="right"/>
    </xf>
    <xf numFmtId="0" fontId="6" fillId="0" borderId="0" xfId="2" applyFont="1"/>
    <xf numFmtId="0" fontId="2" fillId="0" borderId="0" xfId="2" applyFont="1" applyAlignment="1">
      <alignment horizontal="center"/>
    </xf>
    <xf numFmtId="0" fontId="2" fillId="0" borderId="7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/>
    </xf>
    <xf numFmtId="0" fontId="9" fillId="0" borderId="0" xfId="2" applyFont="1" applyAlignment="1">
      <alignment vertical="center"/>
    </xf>
    <xf numFmtId="0" fontId="2" fillId="13" borderId="0" xfId="2" applyFont="1" applyFill="1"/>
    <xf numFmtId="2" fontId="8" fillId="0" borderId="0" xfId="2" applyNumberFormat="1" applyAlignment="1">
      <alignment horizontal="center"/>
    </xf>
    <xf numFmtId="2" fontId="8" fillId="0" borderId="24" xfId="2" applyNumberFormat="1" applyBorder="1" applyAlignment="1">
      <alignment horizontal="center"/>
    </xf>
    <xf numFmtId="49" fontId="8" fillId="0" borderId="24" xfId="2" applyNumberFormat="1" applyBorder="1" applyAlignment="1">
      <alignment horizontal="center"/>
    </xf>
    <xf numFmtId="2" fontId="8" fillId="0" borderId="25" xfId="2" applyNumberFormat="1" applyBorder="1" applyAlignment="1">
      <alignment horizontal="center"/>
    </xf>
    <xf numFmtId="49" fontId="8" fillId="0" borderId="25" xfId="2" applyNumberFormat="1" applyBorder="1" applyAlignment="1">
      <alignment horizontal="center"/>
    </xf>
    <xf numFmtId="165" fontId="8" fillId="0" borderId="25" xfId="2" applyNumberFormat="1" applyBorder="1" applyAlignment="1">
      <alignment horizontal="center"/>
    </xf>
    <xf numFmtId="2" fontId="8" fillId="0" borderId="26" xfId="2" applyNumberFormat="1" applyBorder="1" applyAlignment="1">
      <alignment horizontal="center"/>
    </xf>
    <xf numFmtId="49" fontId="8" fillId="0" borderId="26" xfId="2" applyNumberFormat="1" applyBorder="1" applyAlignment="1">
      <alignment horizontal="center"/>
    </xf>
    <xf numFmtId="0" fontId="2" fillId="0" borderId="0" xfId="2" applyFont="1" applyAlignment="1">
      <alignment horizontal="center" vertical="center" wrapText="1"/>
    </xf>
    <xf numFmtId="0" fontId="2" fillId="0" borderId="27" xfId="2" applyFont="1" applyBorder="1" applyAlignment="1">
      <alignment horizontal="center" vertical="center" wrapText="1"/>
    </xf>
    <xf numFmtId="0" fontId="8" fillId="0" borderId="0" xfId="2" applyAlignment="1">
      <alignment horizontal="center"/>
    </xf>
    <xf numFmtId="0" fontId="7" fillId="13" borderId="0" xfId="2" applyFont="1" applyFill="1"/>
    <xf numFmtId="0" fontId="12" fillId="13" borderId="0" xfId="2" applyFont="1" applyFill="1"/>
    <xf numFmtId="0" fontId="7" fillId="10" borderId="0" xfId="2" applyFont="1" applyFill="1"/>
    <xf numFmtId="0" fontId="9" fillId="10" borderId="0" xfId="2" applyFont="1" applyFill="1" applyAlignment="1">
      <alignment vertical="center"/>
    </xf>
    <xf numFmtId="0" fontId="12" fillId="10" borderId="0" xfId="2" applyFont="1" applyFill="1"/>
    <xf numFmtId="0" fontId="12" fillId="10" borderId="0" xfId="2" applyFont="1" applyFill="1" applyAlignment="1">
      <alignment horizontal="left"/>
    </xf>
    <xf numFmtId="0" fontId="13" fillId="10" borderId="0" xfId="2" applyFont="1" applyFill="1"/>
    <xf numFmtId="2" fontId="8" fillId="0" borderId="0" xfId="2" applyNumberFormat="1"/>
    <xf numFmtId="2" fontId="8" fillId="0" borderId="15" xfId="2" applyNumberFormat="1" applyBorder="1" applyAlignment="1">
      <alignment horizontal="center"/>
    </xf>
    <xf numFmtId="165" fontId="8" fillId="0" borderId="15" xfId="2" applyNumberFormat="1" applyBorder="1" applyAlignment="1">
      <alignment horizontal="center"/>
    </xf>
    <xf numFmtId="2" fontId="8" fillId="0" borderId="17" xfId="2" applyNumberFormat="1" applyBorder="1" applyAlignment="1">
      <alignment horizontal="center"/>
    </xf>
    <xf numFmtId="165" fontId="8" fillId="0" borderId="17" xfId="2" applyNumberFormat="1" applyBorder="1" applyAlignment="1">
      <alignment horizontal="center"/>
    </xf>
    <xf numFmtId="0" fontId="14" fillId="0" borderId="0" xfId="2" applyFont="1"/>
    <xf numFmtId="2" fontId="8" fillId="0" borderId="16" xfId="2" applyNumberFormat="1" applyBorder="1" applyAlignment="1">
      <alignment horizontal="center"/>
    </xf>
    <xf numFmtId="166" fontId="8" fillId="0" borderId="15" xfId="2" applyNumberFormat="1" applyBorder="1" applyAlignment="1">
      <alignment horizontal="center"/>
    </xf>
    <xf numFmtId="166" fontId="8" fillId="0" borderId="17" xfId="2" applyNumberFormat="1" applyBorder="1" applyAlignment="1">
      <alignment horizontal="center"/>
    </xf>
    <xf numFmtId="165" fontId="8" fillId="0" borderId="16" xfId="2" applyNumberFormat="1" applyBorder="1" applyAlignment="1">
      <alignment horizontal="center"/>
    </xf>
    <xf numFmtId="0" fontId="2" fillId="0" borderId="0" xfId="2" applyFont="1"/>
    <xf numFmtId="0" fontId="8" fillId="7" borderId="17" xfId="2" applyFill="1" applyBorder="1"/>
    <xf numFmtId="20" fontId="8" fillId="0" borderId="17" xfId="2" applyNumberFormat="1" applyBorder="1"/>
    <xf numFmtId="0" fontId="8" fillId="0" borderId="17" xfId="2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 wrapText="1"/>
    </xf>
    <xf numFmtId="11" fontId="8" fillId="0" borderId="0" xfId="2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left" vertical="center"/>
    </xf>
    <xf numFmtId="166" fontId="17" fillId="0" borderId="0" xfId="0" applyNumberFormat="1" applyFont="1"/>
    <xf numFmtId="0" fontId="18" fillId="0" borderId="0" xfId="0" applyFont="1"/>
    <xf numFmtId="10" fontId="16" fillId="0" borderId="0" xfId="0" applyNumberFormat="1" applyFont="1"/>
    <xf numFmtId="0" fontId="7" fillId="0" borderId="0" xfId="0" applyFont="1"/>
    <xf numFmtId="0" fontId="0" fillId="6" borderId="0" xfId="0" applyFill="1" applyAlignment="1">
      <alignment horizontal="left"/>
    </xf>
    <xf numFmtId="0" fontId="0" fillId="13" borderId="0" xfId="0" applyFill="1"/>
    <xf numFmtId="0" fontId="2" fillId="0" borderId="0" xfId="0" applyFont="1"/>
    <xf numFmtId="0" fontId="17" fillId="3" borderId="0" xfId="0" applyFont="1" applyFill="1"/>
    <xf numFmtId="164" fontId="16" fillId="14" borderId="0" xfId="0" applyNumberFormat="1" applyFont="1" applyFill="1"/>
    <xf numFmtId="0" fontId="18" fillId="3" borderId="0" xfId="0" applyFont="1" applyFill="1"/>
    <xf numFmtId="0" fontId="20" fillId="3" borderId="0" xfId="0" applyFont="1" applyFill="1"/>
    <xf numFmtId="10" fontId="0" fillId="10" borderId="0" xfId="0" applyNumberFormat="1" applyFill="1"/>
    <xf numFmtId="10" fontId="0" fillId="15" borderId="0" xfId="0" applyNumberFormat="1" applyFill="1"/>
    <xf numFmtId="0" fontId="0" fillId="12" borderId="0" xfId="0" applyFill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/>
    </xf>
    <xf numFmtId="0" fontId="1" fillId="7" borderId="0" xfId="1" applyFill="1" applyAlignment="1">
      <alignment horizontal="center" wrapText="1"/>
    </xf>
    <xf numFmtId="0" fontId="0" fillId="0" borderId="0" xfId="0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8" fillId="0" borderId="13" xfId="2" applyBorder="1" applyAlignment="1">
      <alignment horizontal="center" vertical="center" wrapText="1"/>
    </xf>
    <xf numFmtId="0" fontId="8" fillId="0" borderId="0" xfId="2" applyAlignment="1">
      <alignment horizontal="center" vertical="center" wrapText="1"/>
    </xf>
    <xf numFmtId="0" fontId="8" fillId="0" borderId="0" xfId="2" applyAlignment="1">
      <alignment horizontal="center"/>
    </xf>
    <xf numFmtId="0" fontId="8" fillId="0" borderId="10" xfId="2" applyBorder="1" applyAlignment="1">
      <alignment horizontal="center"/>
    </xf>
    <xf numFmtId="0" fontId="2" fillId="0" borderId="0" xfId="2" applyFont="1" applyAlignment="1">
      <alignment horizontal="left"/>
    </xf>
    <xf numFmtId="0" fontId="8" fillId="7" borderId="0" xfId="2" applyFill="1" applyAlignment="1">
      <alignment horizontal="center" vertical="center" wrapText="1"/>
    </xf>
    <xf numFmtId="0" fontId="8" fillId="2" borderId="0" xfId="2" applyFill="1" applyAlignment="1">
      <alignment horizontal="center" vertical="center" wrapText="1"/>
    </xf>
    <xf numFmtId="0" fontId="8" fillId="0" borderId="7" xfId="2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</cellXfs>
  <cellStyles count="3">
    <cellStyle name="Normal" xfId="0" builtinId="0"/>
    <cellStyle name="Normal 2" xfId="2" xr:uid="{B8F0FA5B-E189-43FB-AFB0-BA036A39578C}"/>
    <cellStyle name="Normal 4" xfId="1" xr:uid="{5C87A9BA-1ADD-447F-B5CC-B174546914B2}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90455</xdr:colOff>
      <xdr:row>14</xdr:row>
      <xdr:rowOff>263879</xdr:rowOff>
    </xdr:from>
    <xdr:ext cx="5812912" cy="5695596"/>
    <xdr:pic>
      <xdr:nvPicPr>
        <xdr:cNvPr id="2" name="Picture 1">
          <a:extLst>
            <a:ext uri="{FF2B5EF4-FFF2-40B4-BE49-F238E27FC236}">
              <a16:creationId xmlns:a16="http://schemas.microsoft.com/office/drawing/2014/main" id="{668AC54B-1F8B-46F0-B3AA-D123853AA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5855" y="2426054"/>
          <a:ext cx="5812912" cy="5695596"/>
        </a:xfrm>
        <a:prstGeom prst="rect">
          <a:avLst/>
        </a:prstGeom>
      </xdr:spPr>
    </xdr:pic>
    <xdr:clientData/>
  </xdr:oneCellAnchor>
  <xdr:twoCellAnchor>
    <xdr:from>
      <xdr:col>7</xdr:col>
      <xdr:colOff>9525</xdr:colOff>
      <xdr:row>102</xdr:row>
      <xdr:rowOff>47625</xdr:rowOff>
    </xdr:from>
    <xdr:to>
      <xdr:col>8</xdr:col>
      <xdr:colOff>123825</xdr:colOff>
      <xdr:row>105</xdr:row>
      <xdr:rowOff>209550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BBF07FB-FDB0-4A57-822E-7688D17D7D89}"/>
            </a:ext>
          </a:extLst>
        </xdr:cNvPr>
        <xdr:cNvCxnSpPr/>
      </xdr:nvCxnSpPr>
      <xdr:spPr>
        <a:xfrm flipH="1">
          <a:off x="4143375" y="16563975"/>
          <a:ext cx="704850" cy="6000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1051718</xdr:colOff>
      <xdr:row>55</xdr:row>
      <xdr:rowOff>19844</xdr:rowOff>
    </xdr:from>
    <xdr:to>
      <xdr:col>5</xdr:col>
      <xdr:colOff>2004219</xdr:colOff>
      <xdr:row>60</xdr:row>
      <xdr:rowOff>99219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4608F61-7BBA-432C-872F-9EA71B491CAC}"/>
            </a:ext>
          </a:extLst>
        </xdr:cNvPr>
        <xdr:cNvCxnSpPr/>
      </xdr:nvCxnSpPr>
      <xdr:spPr>
        <a:xfrm flipH="1">
          <a:off x="2956718" y="8925719"/>
          <a:ext cx="590551" cy="889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GEM/GEM_Updates/iZM4_489_Excel_readable.xlsx" TargetMode="External"/><Relationship Id="rId2" Type="http://schemas.openxmlformats.org/officeDocument/2006/relationships/externalLinkPath" Target="https://uwprod-my.sharepoint.com/personal/kfisher22_wisc_edu/Documents/Jun%20ZmRBA%20Paper/Updating_model_MEP_fdxA_rnf/Updated/1.%20GEM/GEM_Updates/iZM4_489_Excel_readable.xlsx" TargetMode="External"/><Relationship Id="rId1" Type="http://schemas.openxmlformats.org/officeDocument/2006/relationships/externalLinkPath" Target="/personal/kfisher22_wisc_edu/Documents/Jun%20ZmRBA%20Paper/Updating_model_MEP_fdxA_rnf/Updated/1.%20GEM/GEM_Updates/iZM4_489_Excel_read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ction List"/>
      <sheetName val="Metabolite List"/>
      <sheetName val="iZM4_489_Excel_readable"/>
    </sheetNames>
    <sheetDataSet>
      <sheetData sheetId="0"/>
      <sheetData sheetId="1">
        <row r="1">
          <cell r="A1" t="str">
            <v>Abbreviation</v>
          </cell>
          <cell r="C1" t="str">
            <v>Charged Formula</v>
          </cell>
          <cell r="D1" t="str">
            <v>Charge</v>
          </cell>
          <cell r="E1" t="str">
            <v>Compartment</v>
          </cell>
          <cell r="F1" t="str">
            <v>KEGG ID</v>
          </cell>
        </row>
        <row r="2">
          <cell r="A2" t="str">
            <v>3dhq_e</v>
          </cell>
          <cell r="C2" t="str">
            <v>C7H9O6</v>
          </cell>
          <cell r="D2">
            <v>-1</v>
          </cell>
          <cell r="E2" t="str">
            <v>e</v>
          </cell>
          <cell r="F2" t="str">
            <v>C00944</v>
          </cell>
        </row>
        <row r="3">
          <cell r="A3" t="str">
            <v>3dhsk_e</v>
          </cell>
          <cell r="C3" t="str">
            <v>C7H7O5</v>
          </cell>
          <cell r="D3">
            <v>-1</v>
          </cell>
          <cell r="E3" t="str">
            <v>e</v>
          </cell>
          <cell r="F3" t="str">
            <v>C02637</v>
          </cell>
        </row>
        <row r="4">
          <cell r="A4" t="str">
            <v>4hbz_e</v>
          </cell>
          <cell r="C4" t="str">
            <v>C7H5O3</v>
          </cell>
          <cell r="D4">
            <v>-1</v>
          </cell>
          <cell r="E4" t="str">
            <v>e</v>
          </cell>
          <cell r="F4" t="str">
            <v>C00156</v>
          </cell>
        </row>
        <row r="5">
          <cell r="A5" t="str">
            <v>ac_e</v>
          </cell>
          <cell r="C5" t="str">
            <v>C2H3O2</v>
          </cell>
          <cell r="D5">
            <v>-1</v>
          </cell>
          <cell r="E5" t="str">
            <v>e</v>
          </cell>
          <cell r="F5" t="str">
            <v>C00033</v>
          </cell>
        </row>
        <row r="6">
          <cell r="A6" t="str">
            <v>acald_e</v>
          </cell>
          <cell r="C6" t="str">
            <v>C2H4O</v>
          </cell>
          <cell r="D6">
            <v>0</v>
          </cell>
          <cell r="E6" t="str">
            <v>e</v>
          </cell>
          <cell r="F6" t="str">
            <v>C00084</v>
          </cell>
        </row>
        <row r="7">
          <cell r="A7" t="str">
            <v>actn__S_e</v>
          </cell>
          <cell r="C7" t="str">
            <v>C4H8O2</v>
          </cell>
          <cell r="D7">
            <v>0</v>
          </cell>
          <cell r="E7" t="str">
            <v>e</v>
          </cell>
          <cell r="F7" t="str">
            <v>C01769</v>
          </cell>
        </row>
        <row r="8">
          <cell r="A8" t="str">
            <v>ade_e</v>
          </cell>
          <cell r="C8" t="str">
            <v>C5H5N5</v>
          </cell>
          <cell r="D8">
            <v>0</v>
          </cell>
          <cell r="E8" t="str">
            <v>e</v>
          </cell>
          <cell r="F8" t="str">
            <v>C00147</v>
          </cell>
        </row>
        <row r="9">
          <cell r="A9" t="str">
            <v>anhgm_e</v>
          </cell>
          <cell r="C9" t="str">
            <v>C19H29N2O12</v>
          </cell>
          <cell r="D9">
            <v>-1</v>
          </cell>
          <cell r="E9" t="str">
            <v>e</v>
          </cell>
        </row>
        <row r="10">
          <cell r="A10" t="str">
            <v>arg__L_e</v>
          </cell>
          <cell r="C10" t="str">
            <v>C6H15N4O2</v>
          </cell>
          <cell r="D10">
            <v>1</v>
          </cell>
          <cell r="E10" t="str">
            <v>e</v>
          </cell>
          <cell r="F10" t="str">
            <v>C00062</v>
          </cell>
        </row>
        <row r="11">
          <cell r="A11" t="str">
            <v>asn__L_e</v>
          </cell>
          <cell r="C11" t="str">
            <v>C4H8N2O3</v>
          </cell>
          <cell r="D11">
            <v>0</v>
          </cell>
          <cell r="E11" t="str">
            <v>e</v>
          </cell>
          <cell r="F11" t="str">
            <v>C00152</v>
          </cell>
        </row>
        <row r="12">
          <cell r="A12" t="str">
            <v>asp__L_e</v>
          </cell>
          <cell r="C12" t="str">
            <v>C4H6NO4</v>
          </cell>
          <cell r="D12">
            <v>-1</v>
          </cell>
          <cell r="E12" t="str">
            <v>e</v>
          </cell>
          <cell r="F12" t="str">
            <v>C00049</v>
          </cell>
        </row>
        <row r="13">
          <cell r="A13" t="str">
            <v>btn_e</v>
          </cell>
          <cell r="C13" t="str">
            <v>C10H15N2O3S</v>
          </cell>
          <cell r="D13">
            <v>-1</v>
          </cell>
          <cell r="E13" t="str">
            <v>e</v>
          </cell>
          <cell r="F13" t="str">
            <v>C00120</v>
          </cell>
        </row>
        <row r="14">
          <cell r="A14" t="str">
            <v>butso3_e</v>
          </cell>
          <cell r="C14" t="str">
            <v>C4H9O3S</v>
          </cell>
          <cell r="D14">
            <v>-1</v>
          </cell>
          <cell r="E14" t="str">
            <v>e</v>
          </cell>
        </row>
        <row r="15">
          <cell r="A15" t="str">
            <v>ca2_e</v>
          </cell>
          <cell r="C15" t="str">
            <v>Ca</v>
          </cell>
          <cell r="D15">
            <v>2</v>
          </cell>
          <cell r="E15" t="str">
            <v>e</v>
          </cell>
          <cell r="F15" t="str">
            <v>C00076</v>
          </cell>
        </row>
        <row r="16">
          <cell r="A16" t="str">
            <v>cd2_e</v>
          </cell>
          <cell r="C16" t="str">
            <v>Cd</v>
          </cell>
          <cell r="D16">
            <v>2</v>
          </cell>
          <cell r="E16" t="str">
            <v>e</v>
          </cell>
          <cell r="F16" t="str">
            <v>C01413</v>
          </cell>
        </row>
        <row r="17">
          <cell r="A17" t="str">
            <v>cgly_e</v>
          </cell>
          <cell r="C17" t="str">
            <v>C5H10N2O3S</v>
          </cell>
          <cell r="D17">
            <v>0</v>
          </cell>
          <cell r="E17" t="str">
            <v>e</v>
          </cell>
          <cell r="F17" t="str">
            <v>C01419</v>
          </cell>
        </row>
        <row r="18">
          <cell r="A18" t="str">
            <v>chol_e</v>
          </cell>
          <cell r="C18" t="str">
            <v>C5H14NO</v>
          </cell>
          <cell r="D18">
            <v>1</v>
          </cell>
          <cell r="E18" t="str">
            <v>e</v>
          </cell>
          <cell r="F18" t="str">
            <v>C00114</v>
          </cell>
        </row>
        <row r="19">
          <cell r="A19" t="str">
            <v>cl_e</v>
          </cell>
          <cell r="C19" t="str">
            <v>Cl</v>
          </cell>
          <cell r="D19">
            <v>-1</v>
          </cell>
          <cell r="E19" t="str">
            <v>e</v>
          </cell>
          <cell r="F19" t="str">
            <v>C00698</v>
          </cell>
        </row>
        <row r="20">
          <cell r="A20" t="str">
            <v>co2_e</v>
          </cell>
          <cell r="C20" t="str">
            <v>CO2</v>
          </cell>
          <cell r="D20">
            <v>0</v>
          </cell>
          <cell r="E20" t="str">
            <v>e</v>
          </cell>
          <cell r="F20" t="str">
            <v>C00011</v>
          </cell>
        </row>
        <row r="21">
          <cell r="A21" t="str">
            <v>cobalt2_e</v>
          </cell>
          <cell r="C21" t="str">
            <v>Co</v>
          </cell>
          <cell r="D21">
            <v>2</v>
          </cell>
          <cell r="E21" t="str">
            <v>e</v>
          </cell>
          <cell r="F21" t="str">
            <v>C00175</v>
          </cell>
        </row>
        <row r="22">
          <cell r="A22" t="str">
            <v>cu_e</v>
          </cell>
          <cell r="C22" t="str">
            <v>Cu</v>
          </cell>
          <cell r="D22">
            <v>1</v>
          </cell>
          <cell r="E22" t="str">
            <v>e</v>
          </cell>
          <cell r="F22" t="str">
            <v>C00070</v>
          </cell>
        </row>
        <row r="23">
          <cell r="A23" t="str">
            <v>cynt_e</v>
          </cell>
          <cell r="C23" t="str">
            <v>CNO</v>
          </cell>
          <cell r="D23">
            <v>-1</v>
          </cell>
          <cell r="E23" t="str">
            <v>e</v>
          </cell>
          <cell r="F23" t="str">
            <v>C01417</v>
          </cell>
        </row>
        <row r="24">
          <cell r="A24" t="str">
            <v>etha_e</v>
          </cell>
          <cell r="C24" t="str">
            <v>C2H8NO</v>
          </cell>
          <cell r="D24">
            <v>1</v>
          </cell>
          <cell r="E24" t="str">
            <v>e</v>
          </cell>
          <cell r="F24" t="str">
            <v>C00189</v>
          </cell>
        </row>
        <row r="25">
          <cell r="A25" t="str">
            <v>ethso3_e</v>
          </cell>
          <cell r="C25" t="str">
            <v>C2H5O3S</v>
          </cell>
          <cell r="D25">
            <v>-1</v>
          </cell>
          <cell r="E25" t="str">
            <v>e</v>
          </cell>
        </row>
        <row r="26">
          <cell r="A26" t="str">
            <v>etoh_e</v>
          </cell>
          <cell r="C26" t="str">
            <v>C2H6O</v>
          </cell>
          <cell r="D26">
            <v>0</v>
          </cell>
          <cell r="E26" t="str">
            <v>e</v>
          </cell>
          <cell r="F26" t="str">
            <v>C00469</v>
          </cell>
        </row>
        <row r="27">
          <cell r="A27" t="str">
            <v>fald_e</v>
          </cell>
          <cell r="C27" t="str">
            <v>CH2O</v>
          </cell>
          <cell r="D27">
            <v>0</v>
          </cell>
          <cell r="E27" t="str">
            <v>e</v>
          </cell>
          <cell r="F27" t="str">
            <v>C00067</v>
          </cell>
        </row>
        <row r="28">
          <cell r="A28" t="str">
            <v>fe2_e</v>
          </cell>
          <cell r="C28" t="str">
            <v>Fe</v>
          </cell>
          <cell r="D28">
            <v>2</v>
          </cell>
          <cell r="E28" t="str">
            <v>e</v>
          </cell>
          <cell r="F28" t="str">
            <v>C00023</v>
          </cell>
        </row>
        <row r="29">
          <cell r="A29" t="str">
            <v>fe3_e</v>
          </cell>
          <cell r="C29" t="str">
            <v>Fe</v>
          </cell>
          <cell r="D29">
            <v>3</v>
          </cell>
          <cell r="E29" t="str">
            <v>e</v>
          </cell>
          <cell r="F29" t="str">
            <v>C14819</v>
          </cell>
        </row>
        <row r="30">
          <cell r="A30" t="str">
            <v>fru_e</v>
          </cell>
          <cell r="C30" t="str">
            <v>C6H12O6</v>
          </cell>
          <cell r="D30">
            <v>0</v>
          </cell>
          <cell r="E30" t="str">
            <v>e</v>
          </cell>
          <cell r="F30" t="str">
            <v>C00095</v>
          </cell>
        </row>
        <row r="31">
          <cell r="A31" t="str">
            <v>g15l_e</v>
          </cell>
          <cell r="C31" t="str">
            <v>C6H10O6</v>
          </cell>
          <cell r="D31">
            <v>0</v>
          </cell>
          <cell r="E31" t="str">
            <v>e</v>
          </cell>
          <cell r="F31" t="str">
            <v>C00198</v>
          </cell>
        </row>
        <row r="32">
          <cell r="A32" t="str">
            <v>g3pc_e</v>
          </cell>
          <cell r="C32" t="str">
            <v>C8H20NO6P</v>
          </cell>
          <cell r="D32">
            <v>0</v>
          </cell>
          <cell r="E32" t="str">
            <v>e</v>
          </cell>
          <cell r="F32" t="str">
            <v>C00670</v>
          </cell>
        </row>
        <row r="33">
          <cell r="A33" t="str">
            <v>g3pe_e</v>
          </cell>
          <cell r="C33" t="str">
            <v>C5H14NO6P</v>
          </cell>
          <cell r="D33">
            <v>0</v>
          </cell>
          <cell r="E33" t="str">
            <v>e</v>
          </cell>
          <cell r="F33" t="str">
            <v>C01233</v>
          </cell>
        </row>
        <row r="34">
          <cell r="A34" t="str">
            <v>g3pg_e</v>
          </cell>
          <cell r="C34" t="str">
            <v>C6H14O8P</v>
          </cell>
          <cell r="D34">
            <v>-1</v>
          </cell>
          <cell r="E34" t="str">
            <v>e</v>
          </cell>
          <cell r="F34" t="str">
            <v>C03274</v>
          </cell>
        </row>
        <row r="35">
          <cell r="A35" t="str">
            <v>g3pi_e</v>
          </cell>
          <cell r="C35" t="str">
            <v>C9H18O11P</v>
          </cell>
          <cell r="D35">
            <v>-1</v>
          </cell>
          <cell r="E35" t="str">
            <v>e</v>
          </cell>
          <cell r="F35" t="str">
            <v>C01225</v>
          </cell>
        </row>
        <row r="36">
          <cell r="A36" t="str">
            <v>g3ps_e</v>
          </cell>
          <cell r="C36" t="str">
            <v>C6H13NO8P</v>
          </cell>
          <cell r="D36">
            <v>-1</v>
          </cell>
          <cell r="E36" t="str">
            <v>e</v>
          </cell>
        </row>
        <row r="37">
          <cell r="A37" t="str">
            <v>gal_e</v>
          </cell>
          <cell r="C37" t="str">
            <v>C6H12O6</v>
          </cell>
          <cell r="D37">
            <v>0</v>
          </cell>
          <cell r="E37" t="str">
            <v>e</v>
          </cell>
          <cell r="F37" t="str">
            <v>C00124</v>
          </cell>
        </row>
        <row r="38">
          <cell r="A38" t="str">
            <v>gal__bD_e</v>
          </cell>
          <cell r="C38" t="str">
            <v>C6H12O6</v>
          </cell>
          <cell r="D38">
            <v>0</v>
          </cell>
          <cell r="E38" t="str">
            <v>e</v>
          </cell>
          <cell r="F38" t="str">
            <v>C01582</v>
          </cell>
        </row>
        <row r="39">
          <cell r="A39" t="str">
            <v>gcald_e</v>
          </cell>
          <cell r="C39" t="str">
            <v>C2H4O2</v>
          </cell>
          <cell r="D39">
            <v>0</v>
          </cell>
          <cell r="E39" t="str">
            <v>e</v>
          </cell>
          <cell r="F39" t="str">
            <v>C00266</v>
          </cell>
        </row>
        <row r="40">
          <cell r="A40" t="str">
            <v>gdp_e</v>
          </cell>
          <cell r="C40" t="str">
            <v>C10H12N5O11P2</v>
          </cell>
          <cell r="D40">
            <v>-3</v>
          </cell>
          <cell r="E40" t="str">
            <v>e</v>
          </cell>
          <cell r="F40" t="str">
            <v>C00035</v>
          </cell>
        </row>
        <row r="41">
          <cell r="A41" t="str">
            <v>glc__D_e</v>
          </cell>
          <cell r="C41" t="str">
            <v>C6H12O6</v>
          </cell>
          <cell r="D41">
            <v>0</v>
          </cell>
          <cell r="E41" t="str">
            <v>e</v>
          </cell>
          <cell r="F41" t="str">
            <v>C00031</v>
          </cell>
        </row>
        <row r="42">
          <cell r="A42" t="str">
            <v>glcn_e</v>
          </cell>
          <cell r="C42" t="str">
            <v>C6H11O7</v>
          </cell>
          <cell r="D42">
            <v>-1</v>
          </cell>
          <cell r="E42" t="str">
            <v>e</v>
          </cell>
          <cell r="F42" t="str">
            <v>C00257</v>
          </cell>
        </row>
        <row r="43">
          <cell r="A43" t="str">
            <v>gln__L_e</v>
          </cell>
          <cell r="C43" t="str">
            <v>C5H10N2O3</v>
          </cell>
          <cell r="D43">
            <v>0</v>
          </cell>
          <cell r="E43" t="str">
            <v>e</v>
          </cell>
          <cell r="F43" t="str">
            <v>C00064</v>
          </cell>
        </row>
        <row r="44">
          <cell r="A44" t="str">
            <v>glu__L_e</v>
          </cell>
          <cell r="C44" t="str">
            <v>C5H8NO4</v>
          </cell>
          <cell r="D44">
            <v>-1</v>
          </cell>
          <cell r="E44" t="str">
            <v>e</v>
          </cell>
          <cell r="F44" t="str">
            <v>C00025</v>
          </cell>
        </row>
        <row r="45">
          <cell r="A45" t="str">
            <v>glyc_e</v>
          </cell>
          <cell r="C45" t="str">
            <v>C3H8O3</v>
          </cell>
          <cell r="D45">
            <v>0</v>
          </cell>
          <cell r="E45" t="str">
            <v>e</v>
          </cell>
          <cell r="F45" t="str">
            <v>C00116</v>
          </cell>
        </row>
        <row r="46">
          <cell r="A46" t="str">
            <v>glyc3p_e</v>
          </cell>
          <cell r="C46" t="str">
            <v>C3H7O6P</v>
          </cell>
          <cell r="D46">
            <v>-2</v>
          </cell>
          <cell r="E46" t="str">
            <v>e</v>
          </cell>
          <cell r="F46" t="str">
            <v>C00093</v>
          </cell>
        </row>
        <row r="47">
          <cell r="A47" t="str">
            <v>gthrd_e</v>
          </cell>
          <cell r="C47" t="str">
            <v>C10H16N3O6S</v>
          </cell>
          <cell r="D47">
            <v>-1</v>
          </cell>
          <cell r="E47" t="str">
            <v>e</v>
          </cell>
          <cell r="F47" t="str">
            <v>C00051</v>
          </cell>
        </row>
        <row r="48">
          <cell r="A48" t="str">
            <v>gtp_e</v>
          </cell>
          <cell r="C48" t="str">
            <v>C10H12N5O14P3</v>
          </cell>
          <cell r="D48">
            <v>-4</v>
          </cell>
          <cell r="E48" t="str">
            <v>e</v>
          </cell>
          <cell r="F48" t="str">
            <v>C00044</v>
          </cell>
        </row>
        <row r="49">
          <cell r="A49" t="str">
            <v>h_e</v>
          </cell>
          <cell r="C49" t="str">
            <v>H</v>
          </cell>
          <cell r="D49">
            <v>1</v>
          </cell>
          <cell r="E49" t="str">
            <v>e</v>
          </cell>
          <cell r="F49" t="str">
            <v>C00080</v>
          </cell>
        </row>
        <row r="50">
          <cell r="A50" t="str">
            <v>h2_e</v>
          </cell>
          <cell r="C50" t="str">
            <v>H2</v>
          </cell>
          <cell r="D50">
            <v>0</v>
          </cell>
          <cell r="E50" t="str">
            <v>e</v>
          </cell>
          <cell r="F50" t="str">
            <v>C00282</v>
          </cell>
        </row>
        <row r="51">
          <cell r="A51" t="str">
            <v>h2o_e</v>
          </cell>
          <cell r="C51" t="str">
            <v>H2O</v>
          </cell>
          <cell r="D51">
            <v>0</v>
          </cell>
          <cell r="E51" t="str">
            <v>e</v>
          </cell>
          <cell r="F51" t="str">
            <v>C00001</v>
          </cell>
        </row>
        <row r="52">
          <cell r="A52" t="str">
            <v>h2s_e</v>
          </cell>
          <cell r="C52" t="str">
            <v>H2S</v>
          </cell>
          <cell r="D52">
            <v>0</v>
          </cell>
          <cell r="E52" t="str">
            <v>e</v>
          </cell>
          <cell r="F52" t="str">
            <v>C00283</v>
          </cell>
        </row>
        <row r="53">
          <cell r="A53" t="str">
            <v>inost_e</v>
          </cell>
          <cell r="C53" t="str">
            <v>C6H12O6</v>
          </cell>
          <cell r="D53">
            <v>0</v>
          </cell>
          <cell r="E53" t="str">
            <v>e</v>
          </cell>
          <cell r="F53" t="str">
            <v>C00137</v>
          </cell>
        </row>
        <row r="54">
          <cell r="A54" t="str">
            <v>isetac_e</v>
          </cell>
          <cell r="C54" t="str">
            <v>C2H5O4S</v>
          </cell>
          <cell r="D54">
            <v>-1</v>
          </cell>
          <cell r="E54" t="str">
            <v>e</v>
          </cell>
          <cell r="F54" t="str">
            <v>C05123</v>
          </cell>
        </row>
        <row r="55">
          <cell r="A55" t="str">
            <v>k_e</v>
          </cell>
          <cell r="C55" t="str">
            <v>K</v>
          </cell>
          <cell r="D55">
            <v>1</v>
          </cell>
          <cell r="E55" t="str">
            <v>e</v>
          </cell>
          <cell r="F55" t="str">
            <v>C00238</v>
          </cell>
        </row>
        <row r="56">
          <cell r="A56" t="str">
            <v>kdo2lipid4_e</v>
          </cell>
          <cell r="C56" t="str">
            <v>C84H148N2O37P2</v>
          </cell>
          <cell r="D56">
            <v>-6</v>
          </cell>
          <cell r="E56" t="str">
            <v>e</v>
          </cell>
          <cell r="F56" t="str">
            <v>C06025</v>
          </cell>
        </row>
        <row r="57">
          <cell r="A57" t="str">
            <v>lac__D_e</v>
          </cell>
          <cell r="C57" t="str">
            <v>C3H5O3</v>
          </cell>
          <cell r="D57">
            <v>-1</v>
          </cell>
          <cell r="E57" t="str">
            <v>e</v>
          </cell>
          <cell r="F57" t="str">
            <v>C00256</v>
          </cell>
        </row>
        <row r="58">
          <cell r="A58" t="str">
            <v>LalaDglu_e</v>
          </cell>
          <cell r="C58" t="str">
            <v>C8H13N2O5</v>
          </cell>
          <cell r="D58">
            <v>-1</v>
          </cell>
          <cell r="E58" t="str">
            <v>e</v>
          </cell>
        </row>
        <row r="59">
          <cell r="A59" t="str">
            <v>LalaDgluMdap_e</v>
          </cell>
          <cell r="C59" t="str">
            <v>C15H25N4O8</v>
          </cell>
          <cell r="D59">
            <v>-1</v>
          </cell>
          <cell r="E59" t="str">
            <v>e</v>
          </cell>
        </row>
        <row r="60">
          <cell r="A60" t="str">
            <v>LalaDgluMdapDala_e</v>
          </cell>
          <cell r="C60" t="str">
            <v>C18H30N5O9</v>
          </cell>
          <cell r="D60">
            <v>-1</v>
          </cell>
          <cell r="E60" t="str">
            <v>e</v>
          </cell>
        </row>
        <row r="61">
          <cell r="A61" t="str">
            <v>LalaLglu_e</v>
          </cell>
          <cell r="C61" t="str">
            <v>C8H13N2O5</v>
          </cell>
          <cell r="D61">
            <v>-1</v>
          </cell>
          <cell r="E61" t="str">
            <v>e</v>
          </cell>
        </row>
        <row r="62">
          <cell r="A62" t="str">
            <v>levan_e</v>
          </cell>
          <cell r="C62" t="str">
            <v>C6H12O6</v>
          </cell>
          <cell r="D62">
            <v>0</v>
          </cell>
          <cell r="E62" t="str">
            <v>e</v>
          </cell>
        </row>
        <row r="63">
          <cell r="A63" t="str">
            <v>lys__L_e</v>
          </cell>
          <cell r="C63" t="str">
            <v>C6H15N2O2</v>
          </cell>
          <cell r="D63">
            <v>1</v>
          </cell>
          <cell r="E63" t="str">
            <v>e</v>
          </cell>
          <cell r="F63" t="str">
            <v>C00047</v>
          </cell>
        </row>
        <row r="64">
          <cell r="A64" t="str">
            <v>meoh_e</v>
          </cell>
          <cell r="C64" t="str">
            <v>CH4O1</v>
          </cell>
          <cell r="D64">
            <v>0</v>
          </cell>
          <cell r="E64" t="str">
            <v>e</v>
          </cell>
          <cell r="F64" t="str">
            <v>C00132</v>
          </cell>
        </row>
        <row r="65">
          <cell r="A65" t="str">
            <v>mg2_e</v>
          </cell>
          <cell r="C65" t="str">
            <v>Mg</v>
          </cell>
          <cell r="D65">
            <v>2</v>
          </cell>
          <cell r="E65" t="str">
            <v>e</v>
          </cell>
          <cell r="F65" t="str">
            <v>C00305</v>
          </cell>
        </row>
        <row r="66">
          <cell r="A66" t="str">
            <v>minohp_e</v>
          </cell>
          <cell r="C66" t="str">
            <v>C6H6O24P6</v>
          </cell>
          <cell r="D66">
            <v>-12</v>
          </cell>
          <cell r="E66" t="str">
            <v>e</v>
          </cell>
          <cell r="F66" t="str">
            <v>C01204</v>
          </cell>
        </row>
        <row r="67">
          <cell r="A67" t="str">
            <v>mn2_e</v>
          </cell>
          <cell r="C67" t="str">
            <v>Mn</v>
          </cell>
          <cell r="D67">
            <v>2</v>
          </cell>
          <cell r="E67" t="str">
            <v>e</v>
          </cell>
          <cell r="F67" t="str">
            <v>C00034</v>
          </cell>
        </row>
        <row r="68">
          <cell r="A68" t="str">
            <v>mobd_e</v>
          </cell>
          <cell r="C68" t="str">
            <v>MoO4</v>
          </cell>
          <cell r="D68">
            <v>-2</v>
          </cell>
          <cell r="E68" t="str">
            <v>e</v>
          </cell>
          <cell r="F68" t="str">
            <v>C06232</v>
          </cell>
        </row>
        <row r="69">
          <cell r="A69" t="str">
            <v>mso3_e</v>
          </cell>
          <cell r="C69" t="str">
            <v>CH3O3S</v>
          </cell>
          <cell r="D69">
            <v>-1</v>
          </cell>
          <cell r="E69" t="str">
            <v>e</v>
          </cell>
          <cell r="F69" t="str">
            <v>C11145</v>
          </cell>
        </row>
        <row r="70">
          <cell r="A70" t="str">
            <v>n2_e</v>
          </cell>
          <cell r="C70" t="str">
            <v>N2</v>
          </cell>
          <cell r="D70">
            <v>0</v>
          </cell>
          <cell r="E70" t="str">
            <v>e</v>
          </cell>
          <cell r="F70" t="str">
            <v>C00697</v>
          </cell>
        </row>
        <row r="71">
          <cell r="A71" t="str">
            <v>n2o_e</v>
          </cell>
          <cell r="C71" t="str">
            <v>N2O</v>
          </cell>
          <cell r="D71">
            <v>0</v>
          </cell>
          <cell r="E71" t="str">
            <v>e</v>
          </cell>
          <cell r="F71" t="str">
            <v>C00887</v>
          </cell>
        </row>
        <row r="72">
          <cell r="A72" t="str">
            <v>na1_e</v>
          </cell>
          <cell r="C72" t="str">
            <v>Na</v>
          </cell>
          <cell r="D72">
            <v>1</v>
          </cell>
          <cell r="E72" t="str">
            <v>e</v>
          </cell>
          <cell r="F72" t="str">
            <v>C01330</v>
          </cell>
        </row>
        <row r="73">
          <cell r="A73" t="str">
            <v>nh4_e</v>
          </cell>
          <cell r="C73" t="str">
            <v>H4N</v>
          </cell>
          <cell r="D73">
            <v>1</v>
          </cell>
          <cell r="E73" t="str">
            <v>e</v>
          </cell>
          <cell r="F73" t="str">
            <v>C01342</v>
          </cell>
        </row>
        <row r="74">
          <cell r="A74" t="str">
            <v>ni2_e</v>
          </cell>
          <cell r="C74" t="str">
            <v>Ni</v>
          </cell>
          <cell r="D74">
            <v>2</v>
          </cell>
          <cell r="E74" t="str">
            <v>e</v>
          </cell>
          <cell r="F74" t="str">
            <v>C00291</v>
          </cell>
        </row>
        <row r="75">
          <cell r="A75" t="str">
            <v>nmn_e</v>
          </cell>
          <cell r="C75" t="str">
            <v>C11H14N2O8P</v>
          </cell>
          <cell r="D75">
            <v>-1</v>
          </cell>
          <cell r="E75" t="str">
            <v>e</v>
          </cell>
          <cell r="F75" t="str">
            <v>C00455</v>
          </cell>
        </row>
        <row r="76">
          <cell r="A76" t="str">
            <v>no_e</v>
          </cell>
          <cell r="C76" t="str">
            <v>NO</v>
          </cell>
          <cell r="D76">
            <v>0</v>
          </cell>
          <cell r="E76" t="str">
            <v>e</v>
          </cell>
          <cell r="F76" t="str">
            <v>C00533</v>
          </cell>
        </row>
        <row r="77">
          <cell r="A77" t="str">
            <v>o2_e</v>
          </cell>
          <cell r="C77" t="str">
            <v>O2</v>
          </cell>
          <cell r="D77">
            <v>0</v>
          </cell>
          <cell r="E77" t="str">
            <v>e</v>
          </cell>
          <cell r="F77" t="str">
            <v>C00007</v>
          </cell>
        </row>
        <row r="78">
          <cell r="A78" t="str">
            <v>pi_e</v>
          </cell>
          <cell r="C78" t="str">
            <v>HO4P</v>
          </cell>
          <cell r="D78">
            <v>-2</v>
          </cell>
          <cell r="E78" t="str">
            <v>e</v>
          </cell>
          <cell r="F78" t="str">
            <v>C00009</v>
          </cell>
        </row>
        <row r="79">
          <cell r="A79" t="str">
            <v>pnto__R_e</v>
          </cell>
          <cell r="C79" t="str">
            <v>C9H16NO5</v>
          </cell>
          <cell r="D79">
            <v>-1</v>
          </cell>
          <cell r="E79" t="str">
            <v>e</v>
          </cell>
          <cell r="F79" t="str">
            <v>C00864</v>
          </cell>
        </row>
        <row r="80">
          <cell r="A80" t="str">
            <v>sbt__D_e</v>
          </cell>
          <cell r="C80" t="str">
            <v>C6H14O6</v>
          </cell>
          <cell r="D80">
            <v>0</v>
          </cell>
          <cell r="E80" t="str">
            <v>e</v>
          </cell>
          <cell r="F80" t="str">
            <v>C00794</v>
          </cell>
        </row>
        <row r="81">
          <cell r="A81" t="str">
            <v>ser__L_e</v>
          </cell>
          <cell r="C81" t="str">
            <v>C3H7NO3</v>
          </cell>
          <cell r="D81">
            <v>0</v>
          </cell>
          <cell r="E81" t="str">
            <v>e</v>
          </cell>
          <cell r="F81" t="str">
            <v>C00065</v>
          </cell>
        </row>
        <row r="82">
          <cell r="A82" t="str">
            <v>skm_e</v>
          </cell>
          <cell r="C82" t="str">
            <v>C7H9O5</v>
          </cell>
          <cell r="D82">
            <v>-1</v>
          </cell>
          <cell r="E82" t="str">
            <v>e</v>
          </cell>
          <cell r="F82" t="str">
            <v>C00493</v>
          </cell>
        </row>
        <row r="83">
          <cell r="A83" t="str">
            <v>so2_e</v>
          </cell>
          <cell r="C83" t="str">
            <v>O2S</v>
          </cell>
          <cell r="D83">
            <v>0</v>
          </cell>
          <cell r="E83" t="str">
            <v>e</v>
          </cell>
          <cell r="F83" t="str">
            <v>C09306</v>
          </cell>
        </row>
        <row r="84">
          <cell r="A84" t="str">
            <v>so4_e</v>
          </cell>
          <cell r="C84" t="str">
            <v>O4S</v>
          </cell>
          <cell r="D84">
            <v>-2</v>
          </cell>
          <cell r="E84" t="str">
            <v>e</v>
          </cell>
          <cell r="F84" t="str">
            <v>C00059</v>
          </cell>
        </row>
        <row r="85">
          <cell r="A85" t="str">
            <v>succ_e</v>
          </cell>
          <cell r="C85" t="str">
            <v>C4H4O4</v>
          </cell>
          <cell r="D85">
            <v>-2</v>
          </cell>
          <cell r="E85" t="str">
            <v>e</v>
          </cell>
          <cell r="F85" t="str">
            <v>C00042</v>
          </cell>
        </row>
        <row r="86">
          <cell r="A86" t="str">
            <v>sucr_e</v>
          </cell>
          <cell r="C86" t="str">
            <v>C12H22O11</v>
          </cell>
          <cell r="D86">
            <v>0</v>
          </cell>
          <cell r="E86" t="str">
            <v>e</v>
          </cell>
          <cell r="F86" t="str">
            <v>C00089</v>
          </cell>
        </row>
        <row r="87">
          <cell r="A87" t="str">
            <v>sulfac_e</v>
          </cell>
          <cell r="C87" t="str">
            <v>C2H2O5S</v>
          </cell>
          <cell r="D87">
            <v>-2</v>
          </cell>
          <cell r="E87" t="str">
            <v>e</v>
          </cell>
          <cell r="F87" t="str">
            <v>C14179</v>
          </cell>
        </row>
        <row r="88">
          <cell r="A88" t="str">
            <v>thm_e</v>
          </cell>
          <cell r="C88" t="str">
            <v>C12H17N4OS</v>
          </cell>
          <cell r="D88">
            <v>1</v>
          </cell>
          <cell r="E88" t="str">
            <v>e</v>
          </cell>
          <cell r="F88" t="str">
            <v>C00378</v>
          </cell>
        </row>
        <row r="89">
          <cell r="A89" t="str">
            <v>xyl__D_e</v>
          </cell>
          <cell r="C89" t="str">
            <v>C5H10O5</v>
          </cell>
          <cell r="D89">
            <v>0</v>
          </cell>
          <cell r="E89" t="str">
            <v>e</v>
          </cell>
          <cell r="F89" t="str">
            <v>C00181</v>
          </cell>
        </row>
        <row r="90">
          <cell r="A90" t="str">
            <v>zn2_e</v>
          </cell>
          <cell r="C90" t="str">
            <v>Zn</v>
          </cell>
          <cell r="D90">
            <v>2</v>
          </cell>
          <cell r="E90" t="str">
            <v>e</v>
          </cell>
          <cell r="F90" t="str">
            <v>C00038</v>
          </cell>
        </row>
        <row r="91">
          <cell r="A91" t="str">
            <v>atp_c</v>
          </cell>
          <cell r="C91" t="str">
            <v>C10H12N5O13P3</v>
          </cell>
          <cell r="D91">
            <v>-4</v>
          </cell>
          <cell r="E91" t="str">
            <v>c</v>
          </cell>
          <cell r="F91" t="str">
            <v>C00002</v>
          </cell>
        </row>
        <row r="92">
          <cell r="A92" t="str">
            <v>CARBO_ZM_c</v>
          </cell>
          <cell r="D92">
            <v>0</v>
          </cell>
          <cell r="E92" t="str">
            <v>c</v>
          </cell>
        </row>
        <row r="93">
          <cell r="A93" t="str">
            <v>DNA_ZM_c</v>
          </cell>
          <cell r="D93">
            <v>0</v>
          </cell>
          <cell r="E93" t="str">
            <v>c</v>
          </cell>
        </row>
        <row r="94">
          <cell r="A94" t="str">
            <v>h2o_c</v>
          </cell>
          <cell r="C94" t="str">
            <v>H2O</v>
          </cell>
          <cell r="D94">
            <v>0</v>
          </cell>
          <cell r="E94" t="str">
            <v>c</v>
          </cell>
          <cell r="F94" t="str">
            <v>C00001</v>
          </cell>
        </row>
        <row r="95">
          <cell r="A95" t="str">
            <v>LIPID_ZM_c</v>
          </cell>
          <cell r="D95">
            <v>0</v>
          </cell>
          <cell r="E95" t="str">
            <v>c</v>
          </cell>
        </row>
        <row r="96">
          <cell r="A96" t="str">
            <v>PEPTIDO_ZM_c</v>
          </cell>
          <cell r="D96">
            <v>0</v>
          </cell>
          <cell r="E96" t="str">
            <v>c</v>
          </cell>
        </row>
        <row r="97">
          <cell r="A97" t="str">
            <v>PROTEIN_ZM_c</v>
          </cell>
          <cell r="D97">
            <v>0</v>
          </cell>
          <cell r="E97" t="str">
            <v>c</v>
          </cell>
        </row>
        <row r="98">
          <cell r="A98" t="str">
            <v>RNA_ZM_c</v>
          </cell>
          <cell r="D98">
            <v>0</v>
          </cell>
          <cell r="E98" t="str">
            <v>c</v>
          </cell>
        </row>
        <row r="99">
          <cell r="A99" t="str">
            <v>SM_MOLECULE_ZM_c</v>
          </cell>
          <cell r="D99">
            <v>0</v>
          </cell>
          <cell r="E99" t="str">
            <v>c</v>
          </cell>
        </row>
        <row r="100">
          <cell r="A100" t="str">
            <v>adp_c</v>
          </cell>
          <cell r="C100" t="str">
            <v>C10H12N5O10P2</v>
          </cell>
          <cell r="D100">
            <v>-3</v>
          </cell>
          <cell r="E100" t="str">
            <v>c</v>
          </cell>
          <cell r="F100" t="str">
            <v>C00008</v>
          </cell>
        </row>
        <row r="101">
          <cell r="A101" t="str">
            <v>h_c</v>
          </cell>
          <cell r="C101" t="str">
            <v>H</v>
          </cell>
          <cell r="D101">
            <v>1</v>
          </cell>
          <cell r="E101" t="str">
            <v>c</v>
          </cell>
          <cell r="F101" t="str">
            <v>C00080</v>
          </cell>
        </row>
        <row r="102">
          <cell r="A102" t="str">
            <v>pi_c</v>
          </cell>
          <cell r="C102" t="str">
            <v>HO4P</v>
          </cell>
          <cell r="D102">
            <v>-2</v>
          </cell>
          <cell r="E102" t="str">
            <v>c</v>
          </cell>
          <cell r="F102" t="str">
            <v>C00009</v>
          </cell>
        </row>
        <row r="103">
          <cell r="A103" t="str">
            <v>glcn_c</v>
          </cell>
          <cell r="C103" t="str">
            <v>C6H11O7</v>
          </cell>
          <cell r="D103">
            <v>-1</v>
          </cell>
          <cell r="E103" t="str">
            <v>c</v>
          </cell>
          <cell r="F103" t="str">
            <v>C00257</v>
          </cell>
        </row>
        <row r="104">
          <cell r="A104" t="str">
            <v>nad_c</v>
          </cell>
          <cell r="C104" t="str">
            <v>C21H26N7O14P2</v>
          </cell>
          <cell r="D104">
            <v>-1</v>
          </cell>
          <cell r="E104" t="str">
            <v>c</v>
          </cell>
          <cell r="F104" t="str">
            <v>C00003</v>
          </cell>
        </row>
        <row r="105">
          <cell r="A105" t="str">
            <v>2dhglcn_c</v>
          </cell>
          <cell r="C105" t="str">
            <v>C6H9O7</v>
          </cell>
          <cell r="D105">
            <v>-1</v>
          </cell>
          <cell r="E105" t="str">
            <v>c</v>
          </cell>
          <cell r="F105" t="str">
            <v>C06473</v>
          </cell>
        </row>
        <row r="106">
          <cell r="A106" t="str">
            <v>nadh_c</v>
          </cell>
          <cell r="C106" t="str">
            <v>C21H27N7O14P2</v>
          </cell>
          <cell r="D106">
            <v>-2</v>
          </cell>
          <cell r="E106" t="str">
            <v>c</v>
          </cell>
          <cell r="F106" t="str">
            <v>C00004</v>
          </cell>
        </row>
        <row r="107">
          <cell r="A107" t="str">
            <v>3dhq_p</v>
          </cell>
          <cell r="C107" t="str">
            <v>C7H9O6</v>
          </cell>
          <cell r="D107">
            <v>-1</v>
          </cell>
          <cell r="E107" t="str">
            <v>p</v>
          </cell>
          <cell r="F107" t="str">
            <v>C00944</v>
          </cell>
        </row>
        <row r="108">
          <cell r="A108" t="str">
            <v>3dhq_c</v>
          </cell>
          <cell r="C108" t="str">
            <v>C7H9O6</v>
          </cell>
          <cell r="D108">
            <v>-1</v>
          </cell>
          <cell r="E108" t="str">
            <v>c</v>
          </cell>
          <cell r="F108" t="str">
            <v>C00944</v>
          </cell>
        </row>
        <row r="109">
          <cell r="A109" t="str">
            <v>3dhsk_p</v>
          </cell>
          <cell r="C109" t="str">
            <v>C7H7O5</v>
          </cell>
          <cell r="D109">
            <v>-1</v>
          </cell>
          <cell r="E109" t="str">
            <v>p</v>
          </cell>
          <cell r="F109" t="str">
            <v>C02637</v>
          </cell>
        </row>
        <row r="110">
          <cell r="A110" t="str">
            <v>3dhsk_c</v>
          </cell>
          <cell r="C110" t="str">
            <v>C7H7O5</v>
          </cell>
          <cell r="D110">
            <v>-1</v>
          </cell>
          <cell r="E110" t="str">
            <v>c</v>
          </cell>
          <cell r="F110" t="str">
            <v>C02637</v>
          </cell>
        </row>
        <row r="111">
          <cell r="A111" t="str">
            <v>3hdecACP_c</v>
          </cell>
          <cell r="C111" t="str">
            <v>C21H39N2O9PRS</v>
          </cell>
          <cell r="D111">
            <v>-1</v>
          </cell>
          <cell r="E111" t="str">
            <v>c</v>
          </cell>
          <cell r="F111" t="str">
            <v>C04619</v>
          </cell>
        </row>
        <row r="112">
          <cell r="A112" t="str">
            <v>tdec2eACP_c</v>
          </cell>
          <cell r="C112" t="str">
            <v>C21H37N2O8PRS</v>
          </cell>
          <cell r="D112">
            <v>-1</v>
          </cell>
          <cell r="E112" t="str">
            <v>c</v>
          </cell>
          <cell r="F112" t="str">
            <v>C05754</v>
          </cell>
        </row>
        <row r="113">
          <cell r="A113" t="str">
            <v>3hddecACP_c</v>
          </cell>
          <cell r="C113" t="str">
            <v>C23H43N2O9PRS</v>
          </cell>
          <cell r="D113">
            <v>-1</v>
          </cell>
          <cell r="E113" t="str">
            <v>c</v>
          </cell>
          <cell r="F113" t="str">
            <v>C05757</v>
          </cell>
        </row>
        <row r="114">
          <cell r="A114" t="str">
            <v>tddec2eACP_c</v>
          </cell>
          <cell r="C114" t="str">
            <v>C23H41N2O8PRS</v>
          </cell>
          <cell r="D114">
            <v>-1</v>
          </cell>
          <cell r="E114" t="str">
            <v>c</v>
          </cell>
          <cell r="F114" t="str">
            <v>C05758</v>
          </cell>
        </row>
        <row r="115">
          <cell r="A115" t="str">
            <v>3hcddec5eACP_c</v>
          </cell>
          <cell r="C115" t="str">
            <v>C23H41N2O9PRS</v>
          </cell>
          <cell r="D115">
            <v>-1</v>
          </cell>
          <cell r="E115" t="str">
            <v>c</v>
          </cell>
        </row>
        <row r="116">
          <cell r="A116" t="str">
            <v>t3c5ddeceACP_c</v>
          </cell>
          <cell r="C116" t="str">
            <v>C23H39N2O8PRS</v>
          </cell>
          <cell r="D116">
            <v>-1</v>
          </cell>
          <cell r="E116" t="str">
            <v>c</v>
          </cell>
        </row>
        <row r="117">
          <cell r="A117" t="str">
            <v>3hmrsACP_c</v>
          </cell>
          <cell r="C117" t="str">
            <v>C25H47N2O9PRS</v>
          </cell>
          <cell r="D117">
            <v>-1</v>
          </cell>
          <cell r="E117" t="str">
            <v>c</v>
          </cell>
          <cell r="F117" t="str">
            <v>C04688</v>
          </cell>
        </row>
        <row r="118">
          <cell r="A118" t="str">
            <v>tmrs2eACP_c</v>
          </cell>
          <cell r="C118" t="str">
            <v>C25H45N2O8PRS</v>
          </cell>
          <cell r="D118">
            <v>-1</v>
          </cell>
          <cell r="E118" t="str">
            <v>c</v>
          </cell>
          <cell r="F118" t="str">
            <v>C05760</v>
          </cell>
        </row>
        <row r="119">
          <cell r="A119" t="str">
            <v>3hcmrs7eACP_c</v>
          </cell>
          <cell r="C119" t="str">
            <v>C25H45N2O9PRS</v>
          </cell>
          <cell r="D119">
            <v>-1</v>
          </cell>
          <cell r="E119" t="str">
            <v>c</v>
          </cell>
        </row>
        <row r="120">
          <cell r="A120" t="str">
            <v>t3c7mrseACP_c</v>
          </cell>
          <cell r="C120" t="str">
            <v>C25H43N2O8PRS</v>
          </cell>
          <cell r="D120">
            <v>-1</v>
          </cell>
          <cell r="E120" t="str">
            <v>c</v>
          </cell>
        </row>
        <row r="121">
          <cell r="A121" t="str">
            <v>3hpalmACP_c</v>
          </cell>
          <cell r="C121" t="str">
            <v>C27H51N2O9PRS</v>
          </cell>
          <cell r="D121">
            <v>-1</v>
          </cell>
          <cell r="E121" t="str">
            <v>c</v>
          </cell>
          <cell r="F121" t="str">
            <v>C04633</v>
          </cell>
        </row>
        <row r="122">
          <cell r="A122" t="str">
            <v>tpalm2eACP_c</v>
          </cell>
          <cell r="C122" t="str">
            <v>C27H49N2O8PRS</v>
          </cell>
          <cell r="D122">
            <v>-1</v>
          </cell>
          <cell r="E122" t="str">
            <v>c</v>
          </cell>
          <cell r="F122" t="str">
            <v>C05763</v>
          </cell>
        </row>
        <row r="123">
          <cell r="A123" t="str">
            <v>3hcpalm9eACP_c</v>
          </cell>
          <cell r="C123" t="str">
            <v>C27H49N2O9PRS</v>
          </cell>
          <cell r="D123">
            <v>-1</v>
          </cell>
          <cell r="E123" t="str">
            <v>c</v>
          </cell>
        </row>
        <row r="124">
          <cell r="A124" t="str">
            <v>t3c9palmeACP_c</v>
          </cell>
          <cell r="C124" t="str">
            <v>C27H47N2O8PRS</v>
          </cell>
          <cell r="D124">
            <v>-1</v>
          </cell>
          <cell r="E124" t="str">
            <v>c</v>
          </cell>
        </row>
        <row r="125">
          <cell r="A125" t="str">
            <v>3hoctaACP_c</v>
          </cell>
          <cell r="C125" t="str">
            <v>C29H55N2O9PRS</v>
          </cell>
          <cell r="D125">
            <v>-1</v>
          </cell>
          <cell r="E125" t="str">
            <v>c</v>
          </cell>
          <cell r="F125" t="str">
            <v>C16220</v>
          </cell>
        </row>
        <row r="126">
          <cell r="A126" t="str">
            <v>toctd2eACP_c</v>
          </cell>
          <cell r="C126" t="str">
            <v>C29H53N2O8PRS</v>
          </cell>
          <cell r="D126">
            <v>-1</v>
          </cell>
          <cell r="E126" t="str">
            <v>c</v>
          </cell>
          <cell r="F126" t="str">
            <v>C16221</v>
          </cell>
        </row>
        <row r="127">
          <cell r="A127" t="str">
            <v>3hcvac11eACP_c</v>
          </cell>
          <cell r="C127" t="str">
            <v>C29H53N2O9PRS</v>
          </cell>
          <cell r="D127">
            <v>-1</v>
          </cell>
          <cell r="E127" t="str">
            <v>c</v>
          </cell>
        </row>
        <row r="128">
          <cell r="A128" t="str">
            <v>t3c11vaceACP_c</v>
          </cell>
          <cell r="C128" t="str">
            <v>C29H51N2O8PRS</v>
          </cell>
          <cell r="D128">
            <v>-1</v>
          </cell>
          <cell r="E128" t="str">
            <v>c</v>
          </cell>
        </row>
        <row r="129">
          <cell r="A129" t="str">
            <v>3haACP_c</v>
          </cell>
          <cell r="C129" t="str">
            <v>C15H27N2O9PRS</v>
          </cell>
          <cell r="D129">
            <v>-1</v>
          </cell>
          <cell r="E129" t="str">
            <v>c</v>
          </cell>
          <cell r="F129" t="str">
            <v>C01271</v>
          </cell>
        </row>
        <row r="130">
          <cell r="A130" t="str">
            <v>but2eACP_c</v>
          </cell>
          <cell r="C130" t="str">
            <v>C15H25N2O8PRS</v>
          </cell>
          <cell r="D130">
            <v>-1</v>
          </cell>
          <cell r="E130" t="str">
            <v>c</v>
          </cell>
          <cell r="F130" t="str">
            <v>C04246</v>
          </cell>
        </row>
        <row r="131">
          <cell r="A131" t="str">
            <v>3hhexACP_c</v>
          </cell>
          <cell r="C131" t="str">
            <v>C17H31N2O9PRS</v>
          </cell>
          <cell r="D131">
            <v>-1</v>
          </cell>
          <cell r="E131" t="str">
            <v>c</v>
          </cell>
          <cell r="F131" t="str">
            <v>C05747</v>
          </cell>
        </row>
        <row r="132">
          <cell r="A132" t="str">
            <v>thex2eACP_c</v>
          </cell>
          <cell r="C132" t="str">
            <v>C17H29N2O8PRS</v>
          </cell>
          <cell r="D132">
            <v>-1</v>
          </cell>
          <cell r="E132" t="str">
            <v>c</v>
          </cell>
          <cell r="F132" t="str">
            <v>C05748</v>
          </cell>
        </row>
        <row r="133">
          <cell r="A133" t="str">
            <v>3hoctACP_c</v>
          </cell>
          <cell r="C133" t="str">
            <v>C19H35N2O9PRS</v>
          </cell>
          <cell r="D133">
            <v>-1</v>
          </cell>
          <cell r="E133" t="str">
            <v>c</v>
          </cell>
          <cell r="F133" t="str">
            <v>C04620</v>
          </cell>
        </row>
        <row r="134">
          <cell r="A134" t="str">
            <v>toct2eACP_c</v>
          </cell>
          <cell r="C134" t="str">
            <v>C19H33N2O8PRS</v>
          </cell>
          <cell r="D134">
            <v>-1</v>
          </cell>
          <cell r="E134" t="str">
            <v>c</v>
          </cell>
          <cell r="F134" t="str">
            <v>C05751</v>
          </cell>
        </row>
        <row r="135">
          <cell r="A135" t="str">
            <v>3odecACP_c</v>
          </cell>
          <cell r="C135" t="str">
            <v>C21H37N2O9PRS</v>
          </cell>
          <cell r="D135">
            <v>-1</v>
          </cell>
          <cell r="E135" t="str">
            <v>c</v>
          </cell>
          <cell r="F135" t="str">
            <v>C05753</v>
          </cell>
        </row>
        <row r="136">
          <cell r="A136" t="str">
            <v>nadph_c</v>
          </cell>
          <cell r="C136" t="str">
            <v>C21H26N7O17P3</v>
          </cell>
          <cell r="D136">
            <v>-4</v>
          </cell>
          <cell r="E136" t="str">
            <v>c</v>
          </cell>
          <cell r="F136" t="str">
            <v>C00005</v>
          </cell>
        </row>
        <row r="137">
          <cell r="A137" t="str">
            <v>nadp_c</v>
          </cell>
          <cell r="C137" t="str">
            <v>C21H25N7O17P3</v>
          </cell>
          <cell r="D137">
            <v>-3</v>
          </cell>
          <cell r="E137" t="str">
            <v>c</v>
          </cell>
          <cell r="F137" t="str">
            <v>C00006</v>
          </cell>
        </row>
        <row r="138">
          <cell r="A138" t="str">
            <v>3oddecACP_c</v>
          </cell>
          <cell r="C138" t="str">
            <v>C23H41N2O9PRS</v>
          </cell>
          <cell r="D138">
            <v>-1</v>
          </cell>
          <cell r="E138" t="str">
            <v>c</v>
          </cell>
          <cell r="F138" t="str">
            <v>C05756</v>
          </cell>
        </row>
        <row r="139">
          <cell r="A139" t="str">
            <v>3ocddec5eACP_c</v>
          </cell>
          <cell r="C139" t="str">
            <v>C23H39N2O9PRS</v>
          </cell>
          <cell r="D139">
            <v>-1</v>
          </cell>
          <cell r="E139" t="str">
            <v>c</v>
          </cell>
        </row>
        <row r="140">
          <cell r="A140" t="str">
            <v>3omrsACP_c</v>
          </cell>
          <cell r="C140" t="str">
            <v>C25H45N2O9PRS</v>
          </cell>
          <cell r="D140">
            <v>-1</v>
          </cell>
          <cell r="E140" t="str">
            <v>c</v>
          </cell>
          <cell r="F140" t="str">
            <v>C05759</v>
          </cell>
        </row>
        <row r="141">
          <cell r="A141" t="str">
            <v>3ocmrs7eACP_c</v>
          </cell>
          <cell r="C141" t="str">
            <v>C25H43N2O9PRS</v>
          </cell>
          <cell r="D141">
            <v>-1</v>
          </cell>
          <cell r="E141" t="str">
            <v>c</v>
          </cell>
        </row>
        <row r="142">
          <cell r="A142" t="str">
            <v>3opalmACP_c</v>
          </cell>
          <cell r="C142" t="str">
            <v>C27H49N2O9PRS</v>
          </cell>
          <cell r="D142">
            <v>-1</v>
          </cell>
          <cell r="E142" t="str">
            <v>c</v>
          </cell>
          <cell r="F142" t="str">
            <v>C05762</v>
          </cell>
        </row>
        <row r="143">
          <cell r="A143" t="str">
            <v>3ocpalm9eACP_c</v>
          </cell>
          <cell r="C143" t="str">
            <v>C27H47N2O9PRS</v>
          </cell>
          <cell r="D143">
            <v>-1</v>
          </cell>
          <cell r="E143" t="str">
            <v>c</v>
          </cell>
        </row>
        <row r="144">
          <cell r="A144" t="str">
            <v>3ooctdACP_c</v>
          </cell>
          <cell r="C144" t="str">
            <v>C29H53N2O9PRS</v>
          </cell>
          <cell r="D144">
            <v>-1</v>
          </cell>
          <cell r="E144" t="str">
            <v>c</v>
          </cell>
          <cell r="F144" t="str">
            <v>C16219</v>
          </cell>
        </row>
        <row r="145">
          <cell r="A145" t="str">
            <v>3ocvac11eACP_c</v>
          </cell>
          <cell r="C145" t="str">
            <v>C29H51N2O9PRS</v>
          </cell>
          <cell r="D145">
            <v>-1</v>
          </cell>
          <cell r="E145" t="str">
            <v>c</v>
          </cell>
        </row>
        <row r="146">
          <cell r="A146" t="str">
            <v>actACP_c</v>
          </cell>
          <cell r="C146" t="str">
            <v>C15H25N2O9PRS</v>
          </cell>
          <cell r="D146">
            <v>-1</v>
          </cell>
          <cell r="E146" t="str">
            <v>c</v>
          </cell>
          <cell r="F146" t="str">
            <v>C05744</v>
          </cell>
        </row>
        <row r="147">
          <cell r="A147" t="str">
            <v>3ohexACP_c</v>
          </cell>
          <cell r="C147" t="str">
            <v>C17H29N2O9PRS</v>
          </cell>
          <cell r="D147">
            <v>-1</v>
          </cell>
          <cell r="E147" t="str">
            <v>c</v>
          </cell>
          <cell r="F147" t="str">
            <v>C05746</v>
          </cell>
        </row>
        <row r="148">
          <cell r="A148" t="str">
            <v>3ooctACP_c</v>
          </cell>
          <cell r="C148" t="str">
            <v>C19H33N2O9PRS</v>
          </cell>
          <cell r="D148">
            <v>-1</v>
          </cell>
          <cell r="E148" t="str">
            <v>c</v>
          </cell>
          <cell r="F148" t="str">
            <v>C05750</v>
          </cell>
        </row>
        <row r="149">
          <cell r="A149" t="str">
            <v>malACP_c</v>
          </cell>
          <cell r="C149" t="str">
            <v>C14H22N2O10PRS</v>
          </cell>
          <cell r="D149">
            <v>-2</v>
          </cell>
          <cell r="E149" t="str">
            <v>c</v>
          </cell>
          <cell r="F149" t="str">
            <v>C01209</v>
          </cell>
        </row>
        <row r="150">
          <cell r="A150" t="str">
            <v>ocACP_c</v>
          </cell>
          <cell r="C150" t="str">
            <v>C19H35N2O8PRS</v>
          </cell>
          <cell r="D150">
            <v>-1</v>
          </cell>
          <cell r="E150" t="str">
            <v>c</v>
          </cell>
          <cell r="F150" t="str">
            <v>C05752</v>
          </cell>
        </row>
        <row r="151">
          <cell r="A151" t="str">
            <v>ACP_c</v>
          </cell>
          <cell r="C151" t="str">
            <v>C11H21N2O7PRS</v>
          </cell>
          <cell r="D151">
            <v>-1</v>
          </cell>
          <cell r="E151" t="str">
            <v>c</v>
          </cell>
          <cell r="F151" t="str">
            <v>C00229</v>
          </cell>
        </row>
        <row r="152">
          <cell r="A152" t="str">
            <v>co2_c</v>
          </cell>
          <cell r="C152" t="str">
            <v>CO2</v>
          </cell>
          <cell r="D152">
            <v>0</v>
          </cell>
          <cell r="E152" t="str">
            <v>c</v>
          </cell>
          <cell r="F152" t="str">
            <v>C00011</v>
          </cell>
        </row>
        <row r="153">
          <cell r="A153" t="str">
            <v>dcaACP_c</v>
          </cell>
          <cell r="C153" t="str">
            <v>C21H39N2O8PRS</v>
          </cell>
          <cell r="D153">
            <v>-1</v>
          </cell>
          <cell r="E153" t="str">
            <v>c</v>
          </cell>
          <cell r="F153" t="str">
            <v>C05755</v>
          </cell>
        </row>
        <row r="154">
          <cell r="A154" t="str">
            <v>cdec3eACP_c</v>
          </cell>
          <cell r="C154" t="str">
            <v>C21H37N2O8PRS</v>
          </cell>
          <cell r="D154">
            <v>-1</v>
          </cell>
          <cell r="E154" t="str">
            <v>c</v>
          </cell>
        </row>
        <row r="155">
          <cell r="A155" t="str">
            <v>ddcaACP_c</v>
          </cell>
          <cell r="C155" t="str">
            <v>C23H43N2O8PRS</v>
          </cell>
          <cell r="D155">
            <v>-1</v>
          </cell>
          <cell r="E155" t="str">
            <v>c</v>
          </cell>
          <cell r="F155" t="str">
            <v>C05223</v>
          </cell>
        </row>
        <row r="156">
          <cell r="A156" t="str">
            <v>cddec5eACP_c</v>
          </cell>
          <cell r="C156" t="str">
            <v>C23H41N2O8PRS</v>
          </cell>
          <cell r="D156">
            <v>-1</v>
          </cell>
          <cell r="E156" t="str">
            <v>c</v>
          </cell>
        </row>
        <row r="157">
          <cell r="A157" t="str">
            <v>myrsACP_c</v>
          </cell>
          <cell r="C157" t="str">
            <v>C25H47N2O8PRS</v>
          </cell>
          <cell r="D157">
            <v>-1</v>
          </cell>
          <cell r="E157" t="str">
            <v>c</v>
          </cell>
          <cell r="F157" t="str">
            <v>C05761</v>
          </cell>
        </row>
        <row r="158">
          <cell r="A158" t="str">
            <v>tdeACP_c</v>
          </cell>
          <cell r="C158" t="str">
            <v>C25H45N2O8PRS</v>
          </cell>
          <cell r="D158">
            <v>-1</v>
          </cell>
          <cell r="E158" t="str">
            <v>c</v>
          </cell>
        </row>
        <row r="159">
          <cell r="A159" t="str">
            <v>palmACP_c</v>
          </cell>
          <cell r="C159" t="str">
            <v>C27H51N2O8PRS</v>
          </cell>
          <cell r="D159">
            <v>-1</v>
          </cell>
          <cell r="E159" t="str">
            <v>c</v>
          </cell>
          <cell r="F159" t="str">
            <v>C05764</v>
          </cell>
        </row>
        <row r="160">
          <cell r="A160" t="str">
            <v>hdeACP_c</v>
          </cell>
          <cell r="C160" t="str">
            <v>C27H49N2O8PRS</v>
          </cell>
          <cell r="D160">
            <v>-1</v>
          </cell>
          <cell r="E160" t="str">
            <v>c</v>
          </cell>
        </row>
        <row r="161">
          <cell r="A161" t="str">
            <v>butACP_c</v>
          </cell>
          <cell r="C161" t="str">
            <v>C15H27N2O8PRS</v>
          </cell>
          <cell r="D161">
            <v>-1</v>
          </cell>
          <cell r="E161" t="str">
            <v>c</v>
          </cell>
          <cell r="F161" t="str">
            <v>C05745</v>
          </cell>
        </row>
        <row r="162">
          <cell r="A162" t="str">
            <v>hexACP_c</v>
          </cell>
          <cell r="C162" t="str">
            <v>C17H31N2O8PRS</v>
          </cell>
          <cell r="D162">
            <v>-1</v>
          </cell>
          <cell r="E162" t="str">
            <v>c</v>
          </cell>
          <cell r="F162" t="str">
            <v>C05749</v>
          </cell>
        </row>
        <row r="163">
          <cell r="A163" t="str">
            <v>LalaDgluMdap_p</v>
          </cell>
          <cell r="C163" t="str">
            <v>C15H25N4O8</v>
          </cell>
          <cell r="D163">
            <v>-1</v>
          </cell>
          <cell r="E163" t="str">
            <v>p</v>
          </cell>
        </row>
        <row r="164">
          <cell r="A164" t="str">
            <v>4hbz_p</v>
          </cell>
          <cell r="C164" t="str">
            <v>C7H5O3</v>
          </cell>
          <cell r="D164">
            <v>-1</v>
          </cell>
          <cell r="E164" t="str">
            <v>p</v>
          </cell>
          <cell r="F164" t="str">
            <v>C00156</v>
          </cell>
        </row>
        <row r="165">
          <cell r="A165" t="str">
            <v>4hbz_c</v>
          </cell>
          <cell r="C165" t="str">
            <v>C7H5O3</v>
          </cell>
          <cell r="D165">
            <v>-1</v>
          </cell>
          <cell r="E165" t="str">
            <v>c</v>
          </cell>
          <cell r="F165" t="str">
            <v>C00156</v>
          </cell>
        </row>
        <row r="166">
          <cell r="A166" t="str">
            <v>phthr_c</v>
          </cell>
          <cell r="C166" t="str">
            <v>C4H8NO7P</v>
          </cell>
          <cell r="D166">
            <v>-2</v>
          </cell>
          <cell r="E166" t="str">
            <v>c</v>
          </cell>
          <cell r="F166" t="str">
            <v>C06055</v>
          </cell>
        </row>
        <row r="167">
          <cell r="A167" t="str">
            <v>4hthr_c</v>
          </cell>
          <cell r="C167" t="str">
            <v>C4H9NO4</v>
          </cell>
          <cell r="D167">
            <v>0</v>
          </cell>
          <cell r="E167" t="str">
            <v>c</v>
          </cell>
          <cell r="F167" t="str">
            <v>C06056</v>
          </cell>
        </row>
        <row r="168">
          <cell r="A168" t="str">
            <v>LalaDgluMdapDala_p</v>
          </cell>
          <cell r="C168" t="str">
            <v>C18H30N5O9</v>
          </cell>
          <cell r="D168">
            <v>-1</v>
          </cell>
          <cell r="E168" t="str">
            <v>p</v>
          </cell>
        </row>
        <row r="169">
          <cell r="A169" t="str">
            <v>ru5p__D_c</v>
          </cell>
          <cell r="C169" t="str">
            <v>C5H9O8P</v>
          </cell>
          <cell r="D169">
            <v>-2</v>
          </cell>
          <cell r="E169" t="str">
            <v>c</v>
          </cell>
          <cell r="F169" t="str">
            <v>C00199</v>
          </cell>
        </row>
        <row r="170">
          <cell r="A170" t="str">
            <v>ara5p_c</v>
          </cell>
          <cell r="C170" t="str">
            <v>C5H9O8P</v>
          </cell>
          <cell r="D170">
            <v>-2</v>
          </cell>
          <cell r="E170" t="str">
            <v>c</v>
          </cell>
          <cell r="F170" t="str">
            <v>C01112</v>
          </cell>
        </row>
        <row r="171">
          <cell r="A171" t="str">
            <v>acald_p</v>
          </cell>
          <cell r="C171" t="str">
            <v>C2H4O</v>
          </cell>
          <cell r="D171">
            <v>0</v>
          </cell>
          <cell r="E171" t="str">
            <v>p</v>
          </cell>
          <cell r="F171" t="str">
            <v>C00084</v>
          </cell>
        </row>
        <row r="172">
          <cell r="A172" t="str">
            <v>acald_c</v>
          </cell>
          <cell r="C172" t="str">
            <v>C2H4O</v>
          </cell>
          <cell r="D172">
            <v>0</v>
          </cell>
          <cell r="E172" t="str">
            <v>c</v>
          </cell>
          <cell r="F172" t="str">
            <v>C00084</v>
          </cell>
        </row>
        <row r="173">
          <cell r="A173" t="str">
            <v>accoa_c</v>
          </cell>
          <cell r="C173" t="str">
            <v>C23H34N7O17P3S</v>
          </cell>
          <cell r="D173">
            <v>-4</v>
          </cell>
          <cell r="E173" t="str">
            <v>c</v>
          </cell>
          <cell r="F173" t="str">
            <v>C00024</v>
          </cell>
        </row>
        <row r="174">
          <cell r="A174" t="str">
            <v>hco3_c</v>
          </cell>
          <cell r="C174" t="str">
            <v>CHO3</v>
          </cell>
          <cell r="D174">
            <v>-1</v>
          </cell>
          <cell r="E174" t="str">
            <v>c</v>
          </cell>
          <cell r="F174" t="str">
            <v>C00288</v>
          </cell>
        </row>
        <row r="175">
          <cell r="A175" t="str">
            <v>malcoa_c</v>
          </cell>
          <cell r="C175" t="str">
            <v>C24H33N7O19P3S</v>
          </cell>
          <cell r="D175">
            <v>-5</v>
          </cell>
          <cell r="E175" t="str">
            <v>c</v>
          </cell>
          <cell r="F175" t="str">
            <v>C00083</v>
          </cell>
        </row>
        <row r="176">
          <cell r="A176" t="str">
            <v>acglu_c</v>
          </cell>
          <cell r="C176" t="str">
            <v>C7H9NO5</v>
          </cell>
          <cell r="D176">
            <v>-2</v>
          </cell>
          <cell r="E176" t="str">
            <v>c</v>
          </cell>
          <cell r="F176" t="str">
            <v>C00624</v>
          </cell>
        </row>
        <row r="177">
          <cell r="A177" t="str">
            <v>acg5p_c</v>
          </cell>
          <cell r="C177" t="str">
            <v>C7H9NO8P</v>
          </cell>
          <cell r="D177">
            <v>-3</v>
          </cell>
          <cell r="E177" t="str">
            <v>c</v>
          </cell>
          <cell r="F177" t="str">
            <v>C04133</v>
          </cell>
        </row>
        <row r="178">
          <cell r="A178" t="str">
            <v>glu__L_c</v>
          </cell>
          <cell r="C178" t="str">
            <v>C5H8NO4</v>
          </cell>
          <cell r="D178">
            <v>-1</v>
          </cell>
          <cell r="E178" t="str">
            <v>c</v>
          </cell>
          <cell r="F178" t="str">
            <v>C00025</v>
          </cell>
        </row>
        <row r="179">
          <cell r="A179" t="str">
            <v>coa_c</v>
          </cell>
          <cell r="C179" t="str">
            <v>C21H32N7O16P3S</v>
          </cell>
          <cell r="D179">
            <v>-4</v>
          </cell>
          <cell r="E179" t="str">
            <v>c</v>
          </cell>
          <cell r="F179" t="str">
            <v>C00010</v>
          </cell>
        </row>
        <row r="180">
          <cell r="A180" t="str">
            <v>2obut_c</v>
          </cell>
          <cell r="C180" t="str">
            <v>C4H5O3</v>
          </cell>
          <cell r="D180">
            <v>-1</v>
          </cell>
          <cell r="E180" t="str">
            <v>c</v>
          </cell>
          <cell r="F180" t="str">
            <v>C00109</v>
          </cell>
        </row>
        <row r="181">
          <cell r="A181" t="str">
            <v>pyr_c</v>
          </cell>
          <cell r="C181" t="str">
            <v>C3H3O3</v>
          </cell>
          <cell r="D181">
            <v>-1</v>
          </cell>
          <cell r="E181" t="str">
            <v>c</v>
          </cell>
          <cell r="F181" t="str">
            <v>C00022</v>
          </cell>
        </row>
        <row r="182">
          <cell r="A182" t="str">
            <v>2ahbut_c</v>
          </cell>
          <cell r="C182" t="str">
            <v>C6H9O4</v>
          </cell>
          <cell r="D182">
            <v>-1</v>
          </cell>
          <cell r="E182" t="str">
            <v>c</v>
          </cell>
          <cell r="F182" t="str">
            <v>C06006</v>
          </cell>
        </row>
        <row r="183">
          <cell r="A183" t="str">
            <v>alac__S_c</v>
          </cell>
          <cell r="C183" t="str">
            <v>C5H7O4</v>
          </cell>
          <cell r="D183">
            <v>-1</v>
          </cell>
          <cell r="E183" t="str">
            <v>c</v>
          </cell>
          <cell r="F183" t="str">
            <v>C06010</v>
          </cell>
        </row>
        <row r="184">
          <cell r="A184" t="str">
            <v>acmum6p_c</v>
          </cell>
          <cell r="C184" t="str">
            <v>C11H17NO11P</v>
          </cell>
          <cell r="D184">
            <v>-3</v>
          </cell>
          <cell r="E184" t="str">
            <v>c</v>
          </cell>
          <cell r="F184" t="str">
            <v>C16698</v>
          </cell>
        </row>
        <row r="185">
          <cell r="A185" t="str">
            <v>acgam6p_c</v>
          </cell>
          <cell r="C185" t="str">
            <v>C8H14NO9P</v>
          </cell>
          <cell r="D185">
            <v>-2</v>
          </cell>
          <cell r="E185" t="str">
            <v>c</v>
          </cell>
          <cell r="F185" t="str">
            <v>C00357</v>
          </cell>
        </row>
        <row r="186">
          <cell r="A186" t="str">
            <v>lac__D_c</v>
          </cell>
          <cell r="C186" t="str">
            <v>C3H5O3</v>
          </cell>
          <cell r="D186">
            <v>-1</v>
          </cell>
          <cell r="E186" t="str">
            <v>c</v>
          </cell>
          <cell r="F186" t="str">
            <v>C00256</v>
          </cell>
        </row>
        <row r="187">
          <cell r="A187" t="str">
            <v>acACP_c</v>
          </cell>
          <cell r="C187" t="str">
            <v>C13H23N2O8PRS</v>
          </cell>
          <cell r="D187">
            <v>-1</v>
          </cell>
          <cell r="E187" t="str">
            <v>c</v>
          </cell>
          <cell r="F187" t="str">
            <v>C03939</v>
          </cell>
        </row>
        <row r="188">
          <cell r="A188" t="str">
            <v>cit_c</v>
          </cell>
          <cell r="C188" t="str">
            <v>C6H5O7</v>
          </cell>
          <cell r="D188">
            <v>-3</v>
          </cell>
          <cell r="E188" t="str">
            <v>c</v>
          </cell>
          <cell r="F188" t="str">
            <v>C00158</v>
          </cell>
        </row>
        <row r="189">
          <cell r="A189" t="str">
            <v>acon__C_c</v>
          </cell>
          <cell r="C189" t="str">
            <v>C6H3O6</v>
          </cell>
          <cell r="D189">
            <v>-3</v>
          </cell>
          <cell r="E189" t="str">
            <v>c</v>
          </cell>
          <cell r="F189" t="str">
            <v>C00417</v>
          </cell>
        </row>
        <row r="190">
          <cell r="A190" t="str">
            <v>icit_c</v>
          </cell>
          <cell r="C190" t="str">
            <v>C6H5O7</v>
          </cell>
          <cell r="D190">
            <v>-3</v>
          </cell>
          <cell r="E190" t="str">
            <v>c</v>
          </cell>
          <cell r="F190" t="str">
            <v>C00311</v>
          </cell>
        </row>
        <row r="191">
          <cell r="A191" t="str">
            <v>acorn_c</v>
          </cell>
          <cell r="C191" t="str">
            <v>C7H14N2O3</v>
          </cell>
          <cell r="D191">
            <v>0</v>
          </cell>
          <cell r="E191" t="str">
            <v>c</v>
          </cell>
          <cell r="F191" t="str">
            <v>C00437</v>
          </cell>
        </row>
        <row r="192">
          <cell r="A192" t="str">
            <v>akg_c</v>
          </cell>
          <cell r="C192" t="str">
            <v>C5H4O5</v>
          </cell>
          <cell r="D192">
            <v>-2</v>
          </cell>
          <cell r="E192" t="str">
            <v>c</v>
          </cell>
          <cell r="F192" t="str">
            <v>C00026</v>
          </cell>
        </row>
        <row r="193">
          <cell r="A193" t="str">
            <v>acg5sa_c</v>
          </cell>
          <cell r="C193" t="str">
            <v>C7H10NO4</v>
          </cell>
          <cell r="D193">
            <v>-1</v>
          </cell>
          <cell r="E193" t="str">
            <v>c</v>
          </cell>
          <cell r="F193" t="str">
            <v>C01250</v>
          </cell>
        </row>
        <row r="194">
          <cell r="A194" t="str">
            <v>ddcap_c</v>
          </cell>
          <cell r="C194" t="str">
            <v>C12H24O5P1</v>
          </cell>
          <cell r="D194">
            <v>-1</v>
          </cell>
          <cell r="E194" t="str">
            <v>c</v>
          </cell>
        </row>
        <row r="195">
          <cell r="A195" t="str">
            <v>ttdcap_c</v>
          </cell>
          <cell r="C195" t="str">
            <v>C14H28O5P</v>
          </cell>
          <cell r="D195">
            <v>-1</v>
          </cell>
          <cell r="E195" t="str">
            <v>c</v>
          </cell>
        </row>
        <row r="196">
          <cell r="A196" t="str">
            <v>ttdceap_c</v>
          </cell>
          <cell r="C196" t="str">
            <v>C14H26O5P</v>
          </cell>
          <cell r="D196">
            <v>-1</v>
          </cell>
          <cell r="E196" t="str">
            <v>c</v>
          </cell>
        </row>
        <row r="197">
          <cell r="A197" t="str">
            <v>hdcap_c</v>
          </cell>
          <cell r="C197" t="str">
            <v>C16H32O5P</v>
          </cell>
          <cell r="D197">
            <v>-1</v>
          </cell>
          <cell r="E197" t="str">
            <v>c</v>
          </cell>
        </row>
        <row r="198">
          <cell r="A198" t="str">
            <v>hdceap_c</v>
          </cell>
          <cell r="C198" t="str">
            <v>C16H30O5P</v>
          </cell>
          <cell r="D198">
            <v>-1</v>
          </cell>
          <cell r="E198" t="str">
            <v>c</v>
          </cell>
        </row>
        <row r="199">
          <cell r="A199" t="str">
            <v>ocdcaACP_c</v>
          </cell>
          <cell r="C199" t="str">
            <v>C29H55N2O8PRS</v>
          </cell>
          <cell r="D199">
            <v>-1</v>
          </cell>
          <cell r="E199" t="str">
            <v>c</v>
          </cell>
          <cell r="F199" t="str">
            <v>C04088</v>
          </cell>
        </row>
        <row r="200">
          <cell r="A200" t="str">
            <v>ocdcap_c</v>
          </cell>
          <cell r="C200" t="str">
            <v>C18H36O5P</v>
          </cell>
          <cell r="D200">
            <v>-1</v>
          </cell>
          <cell r="E200" t="str">
            <v>c</v>
          </cell>
        </row>
        <row r="201">
          <cell r="A201" t="str">
            <v>octeACP_c</v>
          </cell>
          <cell r="C201" t="str">
            <v>C29H53N2O8PRS</v>
          </cell>
          <cell r="D201">
            <v>-1</v>
          </cell>
          <cell r="E201" t="str">
            <v>c</v>
          </cell>
        </row>
        <row r="202">
          <cell r="A202" t="str">
            <v>ocdceap_c</v>
          </cell>
          <cell r="C202" t="str">
            <v>C18H34O5P</v>
          </cell>
          <cell r="D202">
            <v>-1</v>
          </cell>
          <cell r="E202" t="str">
            <v>c</v>
          </cell>
        </row>
        <row r="203">
          <cell r="A203" t="str">
            <v>apoACP_c</v>
          </cell>
          <cell r="C203" t="str">
            <v>RHO</v>
          </cell>
          <cell r="D203">
            <v>0</v>
          </cell>
          <cell r="E203" t="str">
            <v>c</v>
          </cell>
          <cell r="F203" t="str">
            <v>C03688</v>
          </cell>
        </row>
        <row r="204">
          <cell r="A204" t="str">
            <v>pap_c</v>
          </cell>
          <cell r="C204" t="str">
            <v>C10H11N5O10P2</v>
          </cell>
          <cell r="D204">
            <v>-4</v>
          </cell>
          <cell r="E204" t="str">
            <v>c</v>
          </cell>
          <cell r="F204" t="str">
            <v>C00054</v>
          </cell>
        </row>
        <row r="205">
          <cell r="A205" t="str">
            <v>ac_p</v>
          </cell>
          <cell r="C205" t="str">
            <v>C2H3O2</v>
          </cell>
          <cell r="D205">
            <v>-1</v>
          </cell>
          <cell r="E205" t="str">
            <v>p</v>
          </cell>
          <cell r="F205" t="str">
            <v>C00033</v>
          </cell>
        </row>
        <row r="206">
          <cell r="A206" t="str">
            <v>h_p</v>
          </cell>
          <cell r="C206" t="str">
            <v>H</v>
          </cell>
          <cell r="D206">
            <v>1</v>
          </cell>
          <cell r="E206" t="str">
            <v>p</v>
          </cell>
          <cell r="F206" t="str">
            <v>C00080</v>
          </cell>
        </row>
        <row r="207">
          <cell r="A207" t="str">
            <v>ac_c</v>
          </cell>
          <cell r="C207" t="str">
            <v>C2H3O2</v>
          </cell>
          <cell r="D207">
            <v>-1</v>
          </cell>
          <cell r="E207" t="str">
            <v>c</v>
          </cell>
          <cell r="F207" t="str">
            <v>C00033</v>
          </cell>
        </row>
        <row r="208">
          <cell r="A208" t="str">
            <v>na1_p</v>
          </cell>
          <cell r="C208" t="str">
            <v>Na</v>
          </cell>
          <cell r="D208">
            <v>1</v>
          </cell>
          <cell r="E208" t="str">
            <v>p</v>
          </cell>
          <cell r="F208" t="str">
            <v>C01330</v>
          </cell>
        </row>
        <row r="209">
          <cell r="A209" t="str">
            <v>na1_c</v>
          </cell>
          <cell r="C209" t="str">
            <v>Na</v>
          </cell>
          <cell r="D209">
            <v>1</v>
          </cell>
          <cell r="E209" t="str">
            <v>c</v>
          </cell>
          <cell r="F209" t="str">
            <v>C01330</v>
          </cell>
        </row>
        <row r="210">
          <cell r="A210" t="str">
            <v>actn__S_p</v>
          </cell>
          <cell r="C210" t="str">
            <v>C4H8O2</v>
          </cell>
          <cell r="D210">
            <v>0</v>
          </cell>
          <cell r="E210" t="str">
            <v>p</v>
          </cell>
          <cell r="F210" t="str">
            <v>C01769</v>
          </cell>
        </row>
        <row r="211">
          <cell r="A211" t="str">
            <v>actn__S_c</v>
          </cell>
          <cell r="C211" t="str">
            <v>C4H8O2</v>
          </cell>
          <cell r="D211">
            <v>0</v>
          </cell>
          <cell r="E211" t="str">
            <v>c</v>
          </cell>
          <cell r="F211" t="str">
            <v>C01769</v>
          </cell>
        </row>
        <row r="212">
          <cell r="A212" t="str">
            <v>adn_c</v>
          </cell>
          <cell r="C212" t="str">
            <v>C10H13N5O4</v>
          </cell>
          <cell r="D212">
            <v>0</v>
          </cell>
          <cell r="E212" t="str">
            <v>c</v>
          </cell>
          <cell r="F212" t="str">
            <v>C00212</v>
          </cell>
        </row>
        <row r="213">
          <cell r="A213" t="str">
            <v>ins_c</v>
          </cell>
          <cell r="C213" t="str">
            <v>C10H12N4O5</v>
          </cell>
          <cell r="D213">
            <v>0</v>
          </cell>
          <cell r="E213" t="str">
            <v>c</v>
          </cell>
          <cell r="F213" t="str">
            <v>C00294</v>
          </cell>
        </row>
        <row r="214">
          <cell r="A214" t="str">
            <v>nh4_c</v>
          </cell>
          <cell r="C214" t="str">
            <v>H4N</v>
          </cell>
          <cell r="D214">
            <v>1</v>
          </cell>
          <cell r="E214" t="str">
            <v>c</v>
          </cell>
          <cell r="F214" t="str">
            <v>C01342</v>
          </cell>
        </row>
        <row r="215">
          <cell r="A215" t="str">
            <v>4adcho_c</v>
          </cell>
          <cell r="C215" t="str">
            <v>C10H10NO5</v>
          </cell>
          <cell r="D215">
            <v>-1</v>
          </cell>
          <cell r="E215" t="str">
            <v>c</v>
          </cell>
          <cell r="F215" t="str">
            <v>C11355</v>
          </cell>
        </row>
        <row r="216">
          <cell r="A216" t="str">
            <v>4abz_c</v>
          </cell>
          <cell r="C216" t="str">
            <v>C7H6NO2</v>
          </cell>
          <cell r="D216">
            <v>-1</v>
          </cell>
          <cell r="E216" t="str">
            <v>c</v>
          </cell>
          <cell r="F216" t="str">
            <v>C00568</v>
          </cell>
        </row>
        <row r="217">
          <cell r="A217" t="str">
            <v>chor_c</v>
          </cell>
          <cell r="C217" t="str">
            <v>C10H8O6</v>
          </cell>
          <cell r="D217">
            <v>-2</v>
          </cell>
          <cell r="E217" t="str">
            <v>c</v>
          </cell>
          <cell r="F217" t="str">
            <v>C00251</v>
          </cell>
        </row>
        <row r="218">
          <cell r="A218" t="str">
            <v>gln__L_c</v>
          </cell>
          <cell r="C218" t="str">
            <v>C5H10N2O3</v>
          </cell>
          <cell r="D218">
            <v>0</v>
          </cell>
          <cell r="E218" t="str">
            <v>c</v>
          </cell>
          <cell r="F218" t="str">
            <v>C00064</v>
          </cell>
        </row>
        <row r="219">
          <cell r="A219" t="str">
            <v>ade_p</v>
          </cell>
          <cell r="C219" t="str">
            <v>C5H5N5</v>
          </cell>
          <cell r="D219">
            <v>0</v>
          </cell>
          <cell r="E219" t="str">
            <v>p</v>
          </cell>
          <cell r="F219" t="str">
            <v>C00147</v>
          </cell>
        </row>
        <row r="220">
          <cell r="A220" t="str">
            <v>ade_c</v>
          </cell>
          <cell r="C220" t="str">
            <v>C5H5N5</v>
          </cell>
          <cell r="D220">
            <v>0</v>
          </cell>
          <cell r="E220" t="str">
            <v>c</v>
          </cell>
          <cell r="F220" t="str">
            <v>C00147</v>
          </cell>
        </row>
        <row r="221">
          <cell r="A221" t="str">
            <v>amp_c</v>
          </cell>
          <cell r="C221" t="str">
            <v>C10H12N5O7P</v>
          </cell>
          <cell r="D221">
            <v>-2</v>
          </cell>
          <cell r="E221" t="str">
            <v>c</v>
          </cell>
          <cell r="F221" t="str">
            <v>C00020</v>
          </cell>
        </row>
        <row r="222">
          <cell r="A222" t="str">
            <v>gtp_c</v>
          </cell>
          <cell r="C222" t="str">
            <v>C10H12N5O14P3</v>
          </cell>
          <cell r="D222">
            <v>-4</v>
          </cell>
          <cell r="E222" t="str">
            <v>c</v>
          </cell>
          <cell r="F222" t="str">
            <v>C00044</v>
          </cell>
        </row>
        <row r="223">
          <cell r="A223" t="str">
            <v>gdp_c</v>
          </cell>
          <cell r="C223" t="str">
            <v>C10H12N5O11P2</v>
          </cell>
          <cell r="D223">
            <v>-3</v>
          </cell>
          <cell r="E223" t="str">
            <v>c</v>
          </cell>
          <cell r="F223" t="str">
            <v>C00035</v>
          </cell>
        </row>
        <row r="224">
          <cell r="A224" t="str">
            <v>itp_c</v>
          </cell>
          <cell r="C224" t="str">
            <v>C10H11N4O14P3</v>
          </cell>
          <cell r="D224">
            <v>-4</v>
          </cell>
          <cell r="E224" t="str">
            <v>c</v>
          </cell>
          <cell r="F224" t="str">
            <v>C00081</v>
          </cell>
        </row>
        <row r="225">
          <cell r="A225" t="str">
            <v>idp_c</v>
          </cell>
          <cell r="C225" t="str">
            <v>C10H11N4O11P2</v>
          </cell>
          <cell r="D225">
            <v>-3</v>
          </cell>
          <cell r="E225" t="str">
            <v>c</v>
          </cell>
          <cell r="F225" t="str">
            <v>C00104</v>
          </cell>
        </row>
        <row r="226">
          <cell r="A226" t="str">
            <v>adprib_c</v>
          </cell>
          <cell r="C226" t="str">
            <v>C15H21N5O14P2</v>
          </cell>
          <cell r="D226">
            <v>-2</v>
          </cell>
          <cell r="E226" t="str">
            <v>c</v>
          </cell>
          <cell r="F226" t="str">
            <v>C00301</v>
          </cell>
        </row>
        <row r="227">
          <cell r="A227" t="str">
            <v>r5p_c</v>
          </cell>
          <cell r="C227" t="str">
            <v>C5H9O8P</v>
          </cell>
          <cell r="D227">
            <v>-2</v>
          </cell>
          <cell r="E227" t="str">
            <v>c</v>
          </cell>
          <cell r="F227" t="str">
            <v>C00117</v>
          </cell>
        </row>
        <row r="228">
          <cell r="A228" t="str">
            <v>aps_c</v>
          </cell>
          <cell r="C228" t="str">
            <v>C10H12N5O10PS</v>
          </cell>
          <cell r="D228">
            <v>-2</v>
          </cell>
          <cell r="E228" t="str">
            <v>c</v>
          </cell>
          <cell r="F228" t="str">
            <v>C00224</v>
          </cell>
        </row>
        <row r="229">
          <cell r="A229" t="str">
            <v>paps_c</v>
          </cell>
          <cell r="C229" t="str">
            <v>C10H11N5O13P2S</v>
          </cell>
          <cell r="D229">
            <v>-4</v>
          </cell>
          <cell r="E229" t="str">
            <v>c</v>
          </cell>
          <cell r="F229" t="str">
            <v>C00053</v>
          </cell>
        </row>
        <row r="230">
          <cell r="A230" t="str">
            <v>dcamp_c</v>
          </cell>
          <cell r="C230" t="str">
            <v>C14H14N5O11P</v>
          </cell>
          <cell r="D230">
            <v>-4</v>
          </cell>
          <cell r="E230" t="str">
            <v>c</v>
          </cell>
          <cell r="F230" t="str">
            <v>C03794</v>
          </cell>
        </row>
        <row r="231">
          <cell r="A231" t="str">
            <v>fum_c</v>
          </cell>
          <cell r="C231" t="str">
            <v>C4H2O4</v>
          </cell>
          <cell r="D231">
            <v>-2</v>
          </cell>
          <cell r="E231" t="str">
            <v>c</v>
          </cell>
          <cell r="F231" t="str">
            <v>C00122</v>
          </cell>
        </row>
        <row r="232">
          <cell r="A232" t="str">
            <v>25aics_c</v>
          </cell>
          <cell r="C232" t="str">
            <v>C13H15N4O12P</v>
          </cell>
          <cell r="D232">
            <v>-4</v>
          </cell>
          <cell r="E232" t="str">
            <v>c</v>
          </cell>
          <cell r="F232" t="str">
            <v>C04823</v>
          </cell>
        </row>
        <row r="233">
          <cell r="A233" t="str">
            <v>aicar_c</v>
          </cell>
          <cell r="C233" t="str">
            <v>C9H13N4O8P</v>
          </cell>
          <cell r="D233">
            <v>-2</v>
          </cell>
          <cell r="E233" t="str">
            <v>c</v>
          </cell>
          <cell r="F233" t="str">
            <v>C04677</v>
          </cell>
        </row>
        <row r="234">
          <cell r="A234" t="str">
            <v>asp__L_c</v>
          </cell>
          <cell r="C234" t="str">
            <v>C4H6NO4</v>
          </cell>
          <cell r="D234">
            <v>-1</v>
          </cell>
          <cell r="E234" t="str">
            <v>c</v>
          </cell>
          <cell r="F234" t="str">
            <v>C00049</v>
          </cell>
        </row>
        <row r="235">
          <cell r="A235" t="str">
            <v>imp_c</v>
          </cell>
          <cell r="C235" t="str">
            <v>C10H11N4O8P</v>
          </cell>
          <cell r="D235">
            <v>-2</v>
          </cell>
          <cell r="E235" t="str">
            <v>c</v>
          </cell>
          <cell r="F235" t="str">
            <v>C00130</v>
          </cell>
        </row>
        <row r="236">
          <cell r="A236" t="str">
            <v>gam6p_c</v>
          </cell>
          <cell r="C236" t="str">
            <v>C6H13NO8P</v>
          </cell>
          <cell r="D236">
            <v>-1</v>
          </cell>
          <cell r="E236" t="str">
            <v>c</v>
          </cell>
          <cell r="F236" t="str">
            <v>C00352</v>
          </cell>
        </row>
        <row r="237">
          <cell r="A237" t="str">
            <v>anhgm3p_p</v>
          </cell>
          <cell r="C237" t="str">
            <v>C34H52N6O19</v>
          </cell>
          <cell r="D237">
            <v>-2</v>
          </cell>
          <cell r="E237" t="str">
            <v>p</v>
          </cell>
        </row>
        <row r="238">
          <cell r="A238" t="str">
            <v>h2o_p</v>
          </cell>
          <cell r="C238" t="str">
            <v>H2O</v>
          </cell>
          <cell r="D238">
            <v>0</v>
          </cell>
          <cell r="E238" t="str">
            <v>p</v>
          </cell>
          <cell r="F238" t="str">
            <v>C00001</v>
          </cell>
        </row>
        <row r="239">
          <cell r="A239" t="str">
            <v>anhgm_p</v>
          </cell>
          <cell r="C239" t="str">
            <v>C19H29N2O12</v>
          </cell>
          <cell r="D239">
            <v>-1</v>
          </cell>
          <cell r="E239" t="str">
            <v>p</v>
          </cell>
        </row>
        <row r="240">
          <cell r="A240" t="str">
            <v>anhgm3p_c</v>
          </cell>
          <cell r="C240" t="str">
            <v>C34H52N6O19</v>
          </cell>
          <cell r="D240">
            <v>-2</v>
          </cell>
          <cell r="E240" t="str">
            <v>c</v>
          </cell>
        </row>
        <row r="241">
          <cell r="A241" t="str">
            <v>acgam_c</v>
          </cell>
          <cell r="C241" t="str">
            <v>C8H15NO6</v>
          </cell>
          <cell r="D241">
            <v>0</v>
          </cell>
          <cell r="E241" t="str">
            <v>c</v>
          </cell>
          <cell r="F241" t="str">
            <v>C00140</v>
          </cell>
        </row>
        <row r="242">
          <cell r="A242" t="str">
            <v>anhm3p_c</v>
          </cell>
          <cell r="C242" t="str">
            <v>C26H39N5O14</v>
          </cell>
          <cell r="D242">
            <v>-2</v>
          </cell>
          <cell r="E242" t="str">
            <v>c</v>
          </cell>
        </row>
        <row r="243">
          <cell r="A243" t="str">
            <v>anhgm4p_p</v>
          </cell>
          <cell r="C243" t="str">
            <v>C37H57N7O20</v>
          </cell>
          <cell r="D243">
            <v>-2</v>
          </cell>
          <cell r="E243" t="str">
            <v>p</v>
          </cell>
        </row>
        <row r="244">
          <cell r="A244" t="str">
            <v>anhgm4p_c</v>
          </cell>
          <cell r="C244" t="str">
            <v>C37H57N7O20</v>
          </cell>
          <cell r="D244">
            <v>-2</v>
          </cell>
          <cell r="E244" t="str">
            <v>c</v>
          </cell>
        </row>
        <row r="245">
          <cell r="A245" t="str">
            <v>anhm4p_c</v>
          </cell>
          <cell r="C245" t="str">
            <v>C29H44N6O15</v>
          </cell>
          <cell r="D245">
            <v>-2</v>
          </cell>
          <cell r="E245" t="str">
            <v>c</v>
          </cell>
        </row>
        <row r="246">
          <cell r="A246" t="str">
            <v>agm_c</v>
          </cell>
          <cell r="C246" t="str">
            <v>C5H16N4</v>
          </cell>
          <cell r="D246">
            <v>2</v>
          </cell>
          <cell r="E246" t="str">
            <v>c</v>
          </cell>
          <cell r="F246" t="str">
            <v>C00179</v>
          </cell>
        </row>
        <row r="247">
          <cell r="A247" t="str">
            <v>Ncbmpts_c</v>
          </cell>
          <cell r="C247" t="str">
            <v>C5H14N3O</v>
          </cell>
          <cell r="D247">
            <v>1</v>
          </cell>
          <cell r="E247" t="str">
            <v>c</v>
          </cell>
          <cell r="F247" t="str">
            <v>C00436</v>
          </cell>
        </row>
        <row r="248">
          <cell r="A248" t="str">
            <v>anhgm_c</v>
          </cell>
          <cell r="C248" t="str">
            <v>C19H29N2O12</v>
          </cell>
          <cell r="D248">
            <v>-1</v>
          </cell>
          <cell r="E248" t="str">
            <v>c</v>
          </cell>
        </row>
        <row r="249">
          <cell r="A249" t="str">
            <v>anhm_c</v>
          </cell>
          <cell r="C249" t="str">
            <v>C11H16NO7</v>
          </cell>
          <cell r="D249">
            <v>-1</v>
          </cell>
          <cell r="E249" t="str">
            <v>c</v>
          </cell>
        </row>
        <row r="250">
          <cell r="A250" t="str">
            <v>ptrc_c</v>
          </cell>
          <cell r="C250" t="str">
            <v>C4H14N2</v>
          </cell>
          <cell r="D250">
            <v>2</v>
          </cell>
          <cell r="E250" t="str">
            <v>c</v>
          </cell>
          <cell r="F250" t="str">
            <v>C00134</v>
          </cell>
        </row>
        <row r="251">
          <cell r="A251" t="str">
            <v>urea_c</v>
          </cell>
          <cell r="C251" t="str">
            <v>CH4N2O</v>
          </cell>
          <cell r="D251">
            <v>0</v>
          </cell>
          <cell r="E251" t="str">
            <v>c</v>
          </cell>
          <cell r="F251" t="str">
            <v>C00086</v>
          </cell>
        </row>
        <row r="252">
          <cell r="A252" t="str">
            <v>1aglyc3p_c</v>
          </cell>
          <cell r="D252">
            <v>0</v>
          </cell>
          <cell r="E252" t="str">
            <v>c</v>
          </cell>
        </row>
        <row r="253">
          <cell r="A253" t="str">
            <v>pa_ZM_c</v>
          </cell>
          <cell r="D253">
            <v>0</v>
          </cell>
          <cell r="E253" t="str">
            <v>c</v>
          </cell>
        </row>
        <row r="254">
          <cell r="A254" t="str">
            <v>ahcys_c</v>
          </cell>
          <cell r="C254" t="str">
            <v>C14H20N6O5S</v>
          </cell>
          <cell r="D254">
            <v>0</v>
          </cell>
          <cell r="E254" t="str">
            <v>c</v>
          </cell>
          <cell r="F254" t="str">
            <v>C00021</v>
          </cell>
        </row>
        <row r="255">
          <cell r="A255" t="str">
            <v>hcys__L_c</v>
          </cell>
          <cell r="C255" t="str">
            <v>C4H9NO2S</v>
          </cell>
          <cell r="D255">
            <v>0</v>
          </cell>
          <cell r="E255" t="str">
            <v>c</v>
          </cell>
          <cell r="F255" t="str">
            <v>C00155</v>
          </cell>
        </row>
        <row r="256">
          <cell r="A256" t="str">
            <v>10fthf_c</v>
          </cell>
          <cell r="C256" t="str">
            <v>C20H21N7O7</v>
          </cell>
          <cell r="D256">
            <v>-2</v>
          </cell>
          <cell r="E256" t="str">
            <v>c</v>
          </cell>
          <cell r="F256" t="str">
            <v>C00234</v>
          </cell>
        </row>
        <row r="257">
          <cell r="A257" t="str">
            <v>fprica_c</v>
          </cell>
          <cell r="C257" t="str">
            <v>C10H13N4O9P</v>
          </cell>
          <cell r="D257">
            <v>-2</v>
          </cell>
          <cell r="E257" t="str">
            <v>c</v>
          </cell>
          <cell r="F257" t="str">
            <v>C04734</v>
          </cell>
        </row>
        <row r="258">
          <cell r="A258" t="str">
            <v>thf_c</v>
          </cell>
          <cell r="C258" t="str">
            <v>C19H21N7O6</v>
          </cell>
          <cell r="D258">
            <v>-2</v>
          </cell>
          <cell r="E258" t="str">
            <v>c</v>
          </cell>
          <cell r="F258" t="str">
            <v>C00101</v>
          </cell>
        </row>
        <row r="259">
          <cell r="A259" t="str">
            <v>air_c</v>
          </cell>
          <cell r="C259" t="str">
            <v>C8H12N3O7P</v>
          </cell>
          <cell r="D259">
            <v>-2</v>
          </cell>
          <cell r="E259" t="str">
            <v>c</v>
          </cell>
          <cell r="F259" t="str">
            <v>C03373</v>
          </cell>
        </row>
        <row r="260">
          <cell r="A260" t="str">
            <v>5caiz_c</v>
          </cell>
          <cell r="C260" t="str">
            <v>C9H11N3O9P</v>
          </cell>
          <cell r="D260">
            <v>-3</v>
          </cell>
          <cell r="E260" t="str">
            <v>c</v>
          </cell>
          <cell r="F260" t="str">
            <v>C15667</v>
          </cell>
        </row>
        <row r="261">
          <cell r="A261" t="str">
            <v>5aizc_c</v>
          </cell>
          <cell r="C261" t="str">
            <v>C9H11N3O9P</v>
          </cell>
          <cell r="D261">
            <v>-3</v>
          </cell>
          <cell r="E261" t="str">
            <v>c</v>
          </cell>
          <cell r="F261" t="str">
            <v>C04751</v>
          </cell>
        </row>
        <row r="262">
          <cell r="A262" t="str">
            <v>ahdt_c</v>
          </cell>
          <cell r="C262" t="str">
            <v>C9H12N5O13P3</v>
          </cell>
          <cell r="D262">
            <v>-4</v>
          </cell>
          <cell r="E262" t="str">
            <v>c</v>
          </cell>
          <cell r="F262" t="str">
            <v>C04895</v>
          </cell>
        </row>
        <row r="263">
          <cell r="A263" t="str">
            <v>dhnpt_c</v>
          </cell>
          <cell r="C263" t="str">
            <v>C9H13N5O4</v>
          </cell>
          <cell r="D263">
            <v>0</v>
          </cell>
          <cell r="E263" t="str">
            <v>c</v>
          </cell>
          <cell r="F263" t="str">
            <v>C04874</v>
          </cell>
        </row>
        <row r="264">
          <cell r="A264" t="str">
            <v>ala__D_c</v>
          </cell>
          <cell r="C264" t="str">
            <v>C3H7NO2</v>
          </cell>
          <cell r="D264">
            <v>0</v>
          </cell>
          <cell r="E264" t="str">
            <v>c</v>
          </cell>
          <cell r="F264" t="str">
            <v>C00133</v>
          </cell>
        </row>
        <row r="265">
          <cell r="A265" t="str">
            <v>alaala_c</v>
          </cell>
          <cell r="C265" t="str">
            <v>C6H12N2O3</v>
          </cell>
          <cell r="D265">
            <v>0</v>
          </cell>
          <cell r="E265" t="str">
            <v>c</v>
          </cell>
          <cell r="F265" t="str">
            <v>C00993</v>
          </cell>
        </row>
        <row r="266">
          <cell r="A266" t="str">
            <v>LalaDglu_c</v>
          </cell>
          <cell r="C266" t="str">
            <v>C8H13N2O5</v>
          </cell>
          <cell r="D266">
            <v>-1</v>
          </cell>
          <cell r="E266" t="str">
            <v>c</v>
          </cell>
        </row>
        <row r="267">
          <cell r="A267" t="str">
            <v>LalaLglu_c</v>
          </cell>
          <cell r="C267" t="str">
            <v>C8H13N2O5</v>
          </cell>
          <cell r="D267">
            <v>-1</v>
          </cell>
          <cell r="E267" t="str">
            <v>c</v>
          </cell>
        </row>
        <row r="268">
          <cell r="A268" t="str">
            <v>ala__L_c</v>
          </cell>
          <cell r="C268" t="str">
            <v>C3H7NO2</v>
          </cell>
          <cell r="D268">
            <v>0</v>
          </cell>
          <cell r="E268" t="str">
            <v>c</v>
          </cell>
          <cell r="F268" t="str">
            <v>C00041</v>
          </cell>
        </row>
        <row r="269">
          <cell r="A269" t="str">
            <v>gly_c</v>
          </cell>
          <cell r="C269" t="str">
            <v>C2H5NO2</v>
          </cell>
          <cell r="D269">
            <v>0</v>
          </cell>
          <cell r="E269" t="str">
            <v>c</v>
          </cell>
          <cell r="F269" t="str">
            <v>C00037</v>
          </cell>
        </row>
        <row r="270">
          <cell r="A270" t="str">
            <v>succoa_c</v>
          </cell>
          <cell r="C270" t="str">
            <v>C25H35N7O19P3S</v>
          </cell>
          <cell r="D270">
            <v>-5</v>
          </cell>
          <cell r="E270" t="str">
            <v>c</v>
          </cell>
          <cell r="F270" t="str">
            <v>C00091</v>
          </cell>
        </row>
        <row r="271">
          <cell r="A271" t="str">
            <v>5aop_c</v>
          </cell>
          <cell r="C271" t="str">
            <v>C5H9NO3</v>
          </cell>
          <cell r="D271">
            <v>0</v>
          </cell>
          <cell r="E271" t="str">
            <v>c</v>
          </cell>
          <cell r="F271" t="str">
            <v>C00430</v>
          </cell>
        </row>
        <row r="272">
          <cell r="A272" t="str">
            <v>pydx5p_c</v>
          </cell>
          <cell r="C272" t="str">
            <v>C8H8NO6P</v>
          </cell>
          <cell r="D272">
            <v>-2</v>
          </cell>
          <cell r="E272" t="str">
            <v>c</v>
          </cell>
          <cell r="F272" t="str">
            <v>C00018</v>
          </cell>
        </row>
        <row r="273">
          <cell r="A273" t="str">
            <v>pyam5p_c</v>
          </cell>
          <cell r="C273" t="str">
            <v>C8H12N2O5P</v>
          </cell>
          <cell r="D273">
            <v>-1</v>
          </cell>
          <cell r="E273" t="str">
            <v>c</v>
          </cell>
          <cell r="F273" t="str">
            <v>C00647</v>
          </cell>
        </row>
        <row r="274">
          <cell r="A274" t="str">
            <v>trnaala_c</v>
          </cell>
          <cell r="C274" t="str">
            <v>R</v>
          </cell>
          <cell r="D274">
            <v>0</v>
          </cell>
          <cell r="E274" t="str">
            <v>c</v>
          </cell>
          <cell r="F274" t="str">
            <v>C01635</v>
          </cell>
        </row>
        <row r="275">
          <cell r="A275" t="str">
            <v>alatrna_c</v>
          </cell>
          <cell r="C275" t="str">
            <v>C3H6NOR</v>
          </cell>
          <cell r="D275">
            <v>1</v>
          </cell>
          <cell r="E275" t="str">
            <v>c</v>
          </cell>
          <cell r="F275" t="str">
            <v>C00886</v>
          </cell>
        </row>
        <row r="276">
          <cell r="A276" t="str">
            <v>ppi_c</v>
          </cell>
          <cell r="C276" t="str">
            <v>HO7P2</v>
          </cell>
          <cell r="D276">
            <v>-3</v>
          </cell>
          <cell r="E276" t="str">
            <v>c</v>
          </cell>
          <cell r="F276" t="str">
            <v>C00013</v>
          </cell>
        </row>
        <row r="277">
          <cell r="A277" t="str">
            <v>glyald_c</v>
          </cell>
          <cell r="C277" t="str">
            <v>C3H6O3</v>
          </cell>
          <cell r="D277">
            <v>0</v>
          </cell>
          <cell r="E277" t="str">
            <v>c</v>
          </cell>
          <cell r="F277" t="str">
            <v>C00577</v>
          </cell>
        </row>
        <row r="278">
          <cell r="A278" t="str">
            <v>glyc_c</v>
          </cell>
          <cell r="C278" t="str">
            <v>C3H8O3</v>
          </cell>
          <cell r="D278">
            <v>0</v>
          </cell>
          <cell r="E278" t="str">
            <v>c</v>
          </cell>
          <cell r="F278" t="str">
            <v>C00116</v>
          </cell>
        </row>
        <row r="279">
          <cell r="A279" t="str">
            <v>etoh_c</v>
          </cell>
          <cell r="C279" t="str">
            <v>C2H6O</v>
          </cell>
          <cell r="D279">
            <v>0</v>
          </cell>
          <cell r="E279" t="str">
            <v>c</v>
          </cell>
          <cell r="F279" t="str">
            <v>C00469</v>
          </cell>
        </row>
        <row r="280">
          <cell r="A280" t="str">
            <v>all6p_c</v>
          </cell>
          <cell r="C280" t="str">
            <v>C6H11O9P</v>
          </cell>
          <cell r="D280">
            <v>-2</v>
          </cell>
          <cell r="E280" t="str">
            <v>c</v>
          </cell>
          <cell r="F280" t="str">
            <v>C02962</v>
          </cell>
        </row>
        <row r="281">
          <cell r="A281" t="str">
            <v>allul6p_c</v>
          </cell>
          <cell r="C281" t="str">
            <v>C6H11O9P</v>
          </cell>
          <cell r="D281">
            <v>-2</v>
          </cell>
          <cell r="E281" t="str">
            <v>c</v>
          </cell>
          <cell r="F281" t="str">
            <v>C18096</v>
          </cell>
        </row>
        <row r="282">
          <cell r="A282" t="str">
            <v>mthgxl_c</v>
          </cell>
          <cell r="C282" t="str">
            <v>C3H4O2</v>
          </cell>
          <cell r="D282">
            <v>0</v>
          </cell>
          <cell r="E282" t="str">
            <v>c</v>
          </cell>
          <cell r="F282" t="str">
            <v>C00546</v>
          </cell>
        </row>
        <row r="283">
          <cell r="A283" t="str">
            <v>acetol_c</v>
          </cell>
          <cell r="C283" t="str">
            <v>C3H6O2</v>
          </cell>
          <cell r="D283">
            <v>0</v>
          </cell>
          <cell r="E283" t="str">
            <v>c</v>
          </cell>
          <cell r="F283" t="str">
            <v>C05235</v>
          </cell>
        </row>
        <row r="284">
          <cell r="A284" t="str">
            <v>8aonn_c</v>
          </cell>
          <cell r="C284" t="str">
            <v>C9H17NO3</v>
          </cell>
          <cell r="D284">
            <v>0</v>
          </cell>
          <cell r="E284" t="str">
            <v>c</v>
          </cell>
          <cell r="F284" t="str">
            <v>C01092</v>
          </cell>
        </row>
        <row r="285">
          <cell r="A285" t="str">
            <v>amet_c</v>
          </cell>
          <cell r="C285" t="str">
            <v>C15H23N6O5S</v>
          </cell>
          <cell r="D285">
            <v>1</v>
          </cell>
          <cell r="E285" t="str">
            <v>c</v>
          </cell>
          <cell r="F285" t="str">
            <v>C00019</v>
          </cell>
        </row>
        <row r="286">
          <cell r="A286" t="str">
            <v>amob_c</v>
          </cell>
          <cell r="C286" t="str">
            <v>C15H19N5O6S</v>
          </cell>
          <cell r="D286">
            <v>0</v>
          </cell>
          <cell r="E286" t="str">
            <v>c</v>
          </cell>
          <cell r="F286" t="str">
            <v>C04425</v>
          </cell>
        </row>
        <row r="287">
          <cell r="A287" t="str">
            <v>dann_c</v>
          </cell>
          <cell r="C287" t="str">
            <v>C9H21N2O2</v>
          </cell>
          <cell r="D287">
            <v>1</v>
          </cell>
          <cell r="E287" t="str">
            <v>c</v>
          </cell>
          <cell r="F287" t="str">
            <v>C01037</v>
          </cell>
        </row>
        <row r="288">
          <cell r="A288" t="str">
            <v>4ampm_c</v>
          </cell>
          <cell r="C288" t="str">
            <v>C6H8N3O4P</v>
          </cell>
          <cell r="D288">
            <v>-2</v>
          </cell>
          <cell r="E288" t="str">
            <v>c</v>
          </cell>
          <cell r="F288" t="str">
            <v>C04556</v>
          </cell>
        </row>
        <row r="289">
          <cell r="A289" t="str">
            <v>formate_c</v>
          </cell>
          <cell r="C289" t="str">
            <v>CH1O2</v>
          </cell>
          <cell r="D289">
            <v>-1</v>
          </cell>
          <cell r="E289" t="str">
            <v>c</v>
          </cell>
          <cell r="F289" t="str">
            <v>C00058</v>
          </cell>
        </row>
        <row r="290">
          <cell r="A290" t="str">
            <v>cgly_c</v>
          </cell>
          <cell r="C290" t="str">
            <v>C5H10N2O3S</v>
          </cell>
          <cell r="D290">
            <v>0</v>
          </cell>
          <cell r="E290" t="str">
            <v>c</v>
          </cell>
          <cell r="F290" t="str">
            <v>C01419</v>
          </cell>
        </row>
        <row r="291">
          <cell r="A291" t="str">
            <v>cys__L_c</v>
          </cell>
          <cell r="C291" t="str">
            <v>C3H7NO2S</v>
          </cell>
          <cell r="D291">
            <v>0</v>
          </cell>
          <cell r="E291" t="str">
            <v>c</v>
          </cell>
          <cell r="F291" t="str">
            <v>C00097</v>
          </cell>
        </row>
        <row r="292">
          <cell r="A292" t="str">
            <v>progly_c</v>
          </cell>
          <cell r="C292" t="str">
            <v>C7H12N2O3</v>
          </cell>
          <cell r="D292">
            <v>0</v>
          </cell>
          <cell r="E292" t="str">
            <v>c</v>
          </cell>
        </row>
        <row r="293">
          <cell r="A293" t="str">
            <v>pro__L_c</v>
          </cell>
          <cell r="C293" t="str">
            <v>C5H9NO2</v>
          </cell>
          <cell r="D293">
            <v>0</v>
          </cell>
          <cell r="E293" t="str">
            <v>c</v>
          </cell>
          <cell r="F293" t="str">
            <v>C00148</v>
          </cell>
        </row>
        <row r="294">
          <cell r="A294" t="str">
            <v>anth_c</v>
          </cell>
          <cell r="C294" t="str">
            <v>C7H6NO2</v>
          </cell>
          <cell r="D294">
            <v>-1</v>
          </cell>
          <cell r="E294" t="str">
            <v>c</v>
          </cell>
          <cell r="F294" t="str">
            <v>C00108</v>
          </cell>
        </row>
        <row r="295">
          <cell r="A295" t="str">
            <v>prpp_c</v>
          </cell>
          <cell r="C295" t="str">
            <v>C5H8O14P3</v>
          </cell>
          <cell r="D295">
            <v>-5</v>
          </cell>
          <cell r="E295" t="str">
            <v>c</v>
          </cell>
          <cell r="F295" t="str">
            <v>C00119</v>
          </cell>
        </row>
        <row r="296">
          <cell r="A296" t="str">
            <v>pran_c</v>
          </cell>
          <cell r="C296" t="str">
            <v>C12H13NO9P</v>
          </cell>
          <cell r="D296">
            <v>-3</v>
          </cell>
          <cell r="E296" t="str">
            <v>c</v>
          </cell>
          <cell r="F296" t="str">
            <v>C04302</v>
          </cell>
        </row>
        <row r="297">
          <cell r="A297" t="str">
            <v>pimACP_c</v>
          </cell>
          <cell r="C297" t="str">
            <v>C18H31N2O10PRS</v>
          </cell>
          <cell r="D297">
            <v>-1</v>
          </cell>
          <cell r="E297" t="str">
            <v>c</v>
          </cell>
        </row>
        <row r="298">
          <cell r="A298" t="str">
            <v>glyc3p_c</v>
          </cell>
          <cell r="C298" t="str">
            <v>C3H7O6P</v>
          </cell>
          <cell r="D298">
            <v>-2</v>
          </cell>
          <cell r="E298" t="str">
            <v>c</v>
          </cell>
          <cell r="F298" t="str">
            <v>C00093</v>
          </cell>
        </row>
        <row r="299">
          <cell r="A299" t="str">
            <v>1ddecg3p_c</v>
          </cell>
          <cell r="C299" t="str">
            <v>C15H29O7P1</v>
          </cell>
          <cell r="D299">
            <v>-2</v>
          </cell>
          <cell r="E299" t="str">
            <v>c</v>
          </cell>
          <cell r="F299" t="str">
            <v>C00681</v>
          </cell>
        </row>
        <row r="300">
          <cell r="A300" t="str">
            <v>1tdecg3p_c</v>
          </cell>
          <cell r="C300" t="str">
            <v>C17H33O7P1</v>
          </cell>
          <cell r="D300">
            <v>-2</v>
          </cell>
          <cell r="E300" t="str">
            <v>c</v>
          </cell>
          <cell r="F300" t="str">
            <v>C00681</v>
          </cell>
        </row>
        <row r="301">
          <cell r="A301" t="str">
            <v>1tdec7eg3p_c</v>
          </cell>
          <cell r="C301" t="str">
            <v>C17H31O7P1</v>
          </cell>
          <cell r="D301">
            <v>-2</v>
          </cell>
          <cell r="E301" t="str">
            <v>c</v>
          </cell>
          <cell r="F301" t="str">
            <v>C00681</v>
          </cell>
        </row>
        <row r="302">
          <cell r="A302" t="str">
            <v>1hdecg3p_c</v>
          </cell>
          <cell r="C302" t="str">
            <v>C19H37O7P1</v>
          </cell>
          <cell r="D302">
            <v>-2</v>
          </cell>
          <cell r="E302" t="str">
            <v>c</v>
          </cell>
          <cell r="F302" t="str">
            <v>C00681</v>
          </cell>
        </row>
        <row r="303">
          <cell r="A303" t="str">
            <v>1hdec9eg3p_c</v>
          </cell>
          <cell r="C303" t="str">
            <v>C19H35O7P1</v>
          </cell>
          <cell r="D303">
            <v>-2</v>
          </cell>
          <cell r="E303" t="str">
            <v>c</v>
          </cell>
          <cell r="F303" t="str">
            <v>C00681</v>
          </cell>
        </row>
        <row r="304">
          <cell r="A304" t="str">
            <v>1odecg3p_c</v>
          </cell>
          <cell r="C304" t="str">
            <v>C21H41O7P1</v>
          </cell>
          <cell r="D304">
            <v>-2</v>
          </cell>
          <cell r="E304" t="str">
            <v>c</v>
          </cell>
          <cell r="F304" t="str">
            <v>C00681</v>
          </cell>
        </row>
        <row r="305">
          <cell r="A305" t="str">
            <v>1odec11eg3p_c</v>
          </cell>
          <cell r="C305" t="str">
            <v>C21H39O7P1</v>
          </cell>
          <cell r="D305">
            <v>-2</v>
          </cell>
          <cell r="E305" t="str">
            <v>c</v>
          </cell>
          <cell r="F305" t="str">
            <v>C00681</v>
          </cell>
        </row>
        <row r="306">
          <cell r="A306" t="str">
            <v>5apru_c</v>
          </cell>
          <cell r="C306" t="str">
            <v>C9H13N4O9P</v>
          </cell>
          <cell r="D306">
            <v>-2</v>
          </cell>
          <cell r="E306" t="str">
            <v>c</v>
          </cell>
          <cell r="F306" t="str">
            <v>C01268</v>
          </cell>
        </row>
        <row r="307">
          <cell r="A307" t="str">
            <v>5aprbu_c</v>
          </cell>
          <cell r="C307" t="str">
            <v>C9H15N4O9P</v>
          </cell>
          <cell r="D307">
            <v>-2</v>
          </cell>
          <cell r="E307" t="str">
            <v>c</v>
          </cell>
          <cell r="F307" t="str">
            <v>C04454</v>
          </cell>
        </row>
        <row r="308">
          <cell r="A308" t="str">
            <v>arg__L_c</v>
          </cell>
          <cell r="C308" t="str">
            <v>C6H15N4O2</v>
          </cell>
          <cell r="D308">
            <v>1</v>
          </cell>
          <cell r="E308" t="str">
            <v>c</v>
          </cell>
          <cell r="F308" t="str">
            <v>C00062</v>
          </cell>
        </row>
        <row r="309">
          <cell r="A309" t="str">
            <v>orn_c</v>
          </cell>
          <cell r="C309" t="str">
            <v>C5H13N2O2</v>
          </cell>
          <cell r="D309">
            <v>1</v>
          </cell>
          <cell r="E309" t="str">
            <v>c</v>
          </cell>
          <cell r="F309" t="str">
            <v>C01602</v>
          </cell>
        </row>
        <row r="310">
          <cell r="A310" t="str">
            <v>argsuc_c</v>
          </cell>
          <cell r="C310" t="str">
            <v>C10H17N4O6</v>
          </cell>
          <cell r="D310">
            <v>-1</v>
          </cell>
          <cell r="E310" t="str">
            <v>c</v>
          </cell>
          <cell r="F310" t="str">
            <v>C03406</v>
          </cell>
        </row>
        <row r="311">
          <cell r="A311" t="str">
            <v>citr__L_c</v>
          </cell>
          <cell r="C311" t="str">
            <v>C6H13N3O3</v>
          </cell>
          <cell r="D311">
            <v>0</v>
          </cell>
          <cell r="E311" t="str">
            <v>c</v>
          </cell>
          <cell r="F311" t="str">
            <v>C00327</v>
          </cell>
        </row>
        <row r="312">
          <cell r="A312" t="str">
            <v>arg__L_p</v>
          </cell>
          <cell r="C312" t="str">
            <v>C6H15N4O2</v>
          </cell>
          <cell r="D312">
            <v>1</v>
          </cell>
          <cell r="E312" t="str">
            <v>p</v>
          </cell>
          <cell r="F312" t="str">
            <v>C00062</v>
          </cell>
        </row>
        <row r="313">
          <cell r="A313" t="str">
            <v>trnaarg_c</v>
          </cell>
          <cell r="C313" t="str">
            <v>R</v>
          </cell>
          <cell r="D313">
            <v>0</v>
          </cell>
          <cell r="E313" t="str">
            <v>c</v>
          </cell>
          <cell r="F313" t="str">
            <v>C01636</v>
          </cell>
        </row>
        <row r="314">
          <cell r="A314" t="str">
            <v>argtrna_c</v>
          </cell>
          <cell r="C314" t="str">
            <v>C6H14N4OR</v>
          </cell>
          <cell r="D314">
            <v>2</v>
          </cell>
          <cell r="E314" t="str">
            <v>c</v>
          </cell>
          <cell r="F314" t="str">
            <v>C02163</v>
          </cell>
        </row>
        <row r="315">
          <cell r="A315" t="str">
            <v>aspsa_c</v>
          </cell>
          <cell r="C315" t="str">
            <v>C4H7NO3</v>
          </cell>
          <cell r="D315">
            <v>0</v>
          </cell>
          <cell r="E315" t="str">
            <v>c</v>
          </cell>
          <cell r="F315" t="str">
            <v>C00441</v>
          </cell>
        </row>
        <row r="316">
          <cell r="A316" t="str">
            <v>4pasp_c</v>
          </cell>
          <cell r="C316" t="str">
            <v>C4H6NO7P</v>
          </cell>
          <cell r="D316">
            <v>-2</v>
          </cell>
          <cell r="E316" t="str">
            <v>c</v>
          </cell>
          <cell r="F316" t="str">
            <v>C03082</v>
          </cell>
        </row>
        <row r="317">
          <cell r="A317" t="str">
            <v>asn__L_p</v>
          </cell>
          <cell r="C317" t="str">
            <v>C4H8N2O3</v>
          </cell>
          <cell r="D317">
            <v>0</v>
          </cell>
          <cell r="E317" t="str">
            <v>p</v>
          </cell>
          <cell r="F317" t="str">
            <v>C00152</v>
          </cell>
        </row>
        <row r="318">
          <cell r="A318" t="str">
            <v>asp__L_p</v>
          </cell>
          <cell r="C318" t="str">
            <v>C4H6NO4</v>
          </cell>
          <cell r="D318">
            <v>-1</v>
          </cell>
          <cell r="E318" t="str">
            <v>p</v>
          </cell>
          <cell r="F318" t="str">
            <v>C00049</v>
          </cell>
        </row>
        <row r="319">
          <cell r="A319" t="str">
            <v>nh4_p</v>
          </cell>
          <cell r="C319" t="str">
            <v>H4N</v>
          </cell>
          <cell r="D319">
            <v>1</v>
          </cell>
          <cell r="E319" t="str">
            <v>p</v>
          </cell>
          <cell r="F319" t="str">
            <v>C01342</v>
          </cell>
        </row>
        <row r="320">
          <cell r="A320" t="str">
            <v>asn__L_c</v>
          </cell>
          <cell r="C320" t="str">
            <v>C4H8N2O3</v>
          </cell>
          <cell r="D320">
            <v>0</v>
          </cell>
          <cell r="E320" t="str">
            <v>c</v>
          </cell>
          <cell r="F320" t="str">
            <v>C00152</v>
          </cell>
        </row>
        <row r="321">
          <cell r="A321" t="str">
            <v>cbp_c</v>
          </cell>
          <cell r="C321" t="str">
            <v>CH2NO5P</v>
          </cell>
          <cell r="D321">
            <v>-2</v>
          </cell>
          <cell r="E321" t="str">
            <v>c</v>
          </cell>
          <cell r="F321" t="str">
            <v>C00169</v>
          </cell>
        </row>
        <row r="322">
          <cell r="A322" t="str">
            <v>cbasp_c</v>
          </cell>
          <cell r="C322" t="str">
            <v>C5H6N2O5</v>
          </cell>
          <cell r="D322">
            <v>-2</v>
          </cell>
          <cell r="E322" t="str">
            <v>c</v>
          </cell>
          <cell r="F322" t="str">
            <v>C00438</v>
          </cell>
        </row>
        <row r="323">
          <cell r="A323" t="str">
            <v>q10_c</v>
          </cell>
          <cell r="C323" t="str">
            <v>C59H90O4</v>
          </cell>
          <cell r="D323">
            <v>0</v>
          </cell>
          <cell r="E323" t="str">
            <v>c</v>
          </cell>
          <cell r="F323" t="str">
            <v>C11378</v>
          </cell>
        </row>
        <row r="324">
          <cell r="A324" t="str">
            <v>iasp_c</v>
          </cell>
          <cell r="C324" t="str">
            <v>C4H3NO4</v>
          </cell>
          <cell r="D324">
            <v>-2</v>
          </cell>
          <cell r="E324" t="str">
            <v>c</v>
          </cell>
          <cell r="F324" t="str">
            <v>C05840</v>
          </cell>
        </row>
        <row r="325">
          <cell r="A325" t="str">
            <v>q10h2_c</v>
          </cell>
          <cell r="C325" t="str">
            <v>C59H92O4</v>
          </cell>
          <cell r="D325">
            <v>0</v>
          </cell>
          <cell r="E325" t="str">
            <v>c</v>
          </cell>
        </row>
        <row r="326">
          <cell r="A326" t="str">
            <v>succ_c</v>
          </cell>
          <cell r="C326" t="str">
            <v>C4H4O4</v>
          </cell>
          <cell r="D326">
            <v>-2</v>
          </cell>
          <cell r="E326" t="str">
            <v>c</v>
          </cell>
          <cell r="F326" t="str">
            <v>C00042</v>
          </cell>
        </row>
        <row r="327">
          <cell r="A327" t="str">
            <v>o2_c</v>
          </cell>
          <cell r="C327" t="str">
            <v>O2</v>
          </cell>
          <cell r="D327">
            <v>0</v>
          </cell>
          <cell r="E327" t="str">
            <v>c</v>
          </cell>
          <cell r="F327" t="str">
            <v>C00007</v>
          </cell>
        </row>
        <row r="328">
          <cell r="A328" t="str">
            <v>h2o2_c</v>
          </cell>
          <cell r="C328" t="str">
            <v>H2O2</v>
          </cell>
          <cell r="D328">
            <v>0</v>
          </cell>
          <cell r="E328" t="str">
            <v>c</v>
          </cell>
          <cell r="F328" t="str">
            <v>C00027</v>
          </cell>
        </row>
        <row r="329">
          <cell r="A329" t="str">
            <v>asp__D_c</v>
          </cell>
          <cell r="C329" t="str">
            <v>C4H6NO4</v>
          </cell>
          <cell r="D329">
            <v>-1</v>
          </cell>
          <cell r="E329" t="str">
            <v>c</v>
          </cell>
          <cell r="F329" t="str">
            <v>C00402</v>
          </cell>
        </row>
        <row r="330">
          <cell r="A330" t="str">
            <v>oaa_c</v>
          </cell>
          <cell r="C330" t="str">
            <v>C4H2O5</v>
          </cell>
          <cell r="D330">
            <v>-2</v>
          </cell>
          <cell r="E330" t="str">
            <v>c</v>
          </cell>
          <cell r="F330" t="str">
            <v>C00036</v>
          </cell>
        </row>
        <row r="331">
          <cell r="A331" t="str">
            <v>trnaasp_c</v>
          </cell>
          <cell r="C331" t="str">
            <v>R</v>
          </cell>
          <cell r="D331">
            <v>0</v>
          </cell>
          <cell r="E331" t="str">
            <v>c</v>
          </cell>
          <cell r="F331" t="str">
            <v>C01638</v>
          </cell>
        </row>
        <row r="332">
          <cell r="A332" t="str">
            <v>asptrna_c</v>
          </cell>
          <cell r="C332" t="str">
            <v>C4H5NO3R</v>
          </cell>
          <cell r="D332">
            <v>0</v>
          </cell>
          <cell r="E332" t="str">
            <v>c</v>
          </cell>
          <cell r="F332" t="str">
            <v>C02984</v>
          </cell>
        </row>
        <row r="333">
          <cell r="A333" t="str">
            <v>sucarg_c</v>
          </cell>
          <cell r="C333" t="str">
            <v>C10H17N4O5</v>
          </cell>
          <cell r="D333">
            <v>-1</v>
          </cell>
          <cell r="E333" t="str">
            <v>c</v>
          </cell>
          <cell r="F333" t="str">
            <v>C03296</v>
          </cell>
        </row>
        <row r="334">
          <cell r="A334" t="str">
            <v>prbatp_c</v>
          </cell>
          <cell r="C334" t="str">
            <v>C15H19N5O20P4</v>
          </cell>
          <cell r="D334">
            <v>-6</v>
          </cell>
          <cell r="E334" t="str">
            <v>c</v>
          </cell>
          <cell r="F334" t="str">
            <v>C02739</v>
          </cell>
        </row>
        <row r="335">
          <cell r="A335" t="str">
            <v>btn_c</v>
          </cell>
          <cell r="C335" t="str">
            <v>C10H15N2O3S</v>
          </cell>
          <cell r="D335">
            <v>-1</v>
          </cell>
          <cell r="E335" t="str">
            <v>c</v>
          </cell>
          <cell r="F335" t="str">
            <v>C00120</v>
          </cell>
        </row>
        <row r="336">
          <cell r="A336" t="str">
            <v>btamp_c</v>
          </cell>
          <cell r="C336" t="str">
            <v>C20H27N7O9PS</v>
          </cell>
          <cell r="D336">
            <v>-1</v>
          </cell>
          <cell r="E336" t="str">
            <v>c</v>
          </cell>
        </row>
        <row r="337">
          <cell r="A337" t="str">
            <v>btn_p</v>
          </cell>
          <cell r="C337" t="str">
            <v>C10H15N2O3S</v>
          </cell>
          <cell r="D337">
            <v>-1</v>
          </cell>
          <cell r="E337" t="str">
            <v>p</v>
          </cell>
          <cell r="F337" t="str">
            <v>C00120</v>
          </cell>
        </row>
        <row r="338">
          <cell r="A338" t="str">
            <v>2fe2s_c</v>
          </cell>
          <cell r="C338" t="str">
            <v>S2Fe2</v>
          </cell>
          <cell r="D338">
            <v>2</v>
          </cell>
          <cell r="E338" t="str">
            <v>c</v>
          </cell>
        </row>
        <row r="339">
          <cell r="A339" t="str">
            <v>dtbt_c</v>
          </cell>
          <cell r="C339" t="str">
            <v>C10H17N2O3</v>
          </cell>
          <cell r="D339">
            <v>-1</v>
          </cell>
          <cell r="E339" t="str">
            <v>c</v>
          </cell>
          <cell r="F339" t="str">
            <v>C01909</v>
          </cell>
        </row>
        <row r="340">
          <cell r="A340" t="str">
            <v>2fe1s_c</v>
          </cell>
          <cell r="C340" t="str">
            <v>SFe2</v>
          </cell>
          <cell r="D340">
            <v>2</v>
          </cell>
          <cell r="E340" t="str">
            <v>c</v>
          </cell>
        </row>
        <row r="341">
          <cell r="A341" t="str">
            <v>dad__5_c</v>
          </cell>
          <cell r="C341" t="str">
            <v>C10H13N5O3</v>
          </cell>
          <cell r="D341">
            <v>0</v>
          </cell>
          <cell r="E341" t="str">
            <v>c</v>
          </cell>
          <cell r="F341" t="str">
            <v>C05198</v>
          </cell>
        </row>
        <row r="342">
          <cell r="A342" t="str">
            <v>met__L_c</v>
          </cell>
          <cell r="C342" t="str">
            <v>C5H11NO2S</v>
          </cell>
          <cell r="D342">
            <v>0</v>
          </cell>
          <cell r="E342" t="str">
            <v>c</v>
          </cell>
          <cell r="F342" t="str">
            <v>C00073</v>
          </cell>
        </row>
        <row r="343">
          <cell r="A343" t="str">
            <v>butso3_p</v>
          </cell>
          <cell r="C343" t="str">
            <v>C4H9O3S</v>
          </cell>
          <cell r="D343">
            <v>-1</v>
          </cell>
          <cell r="E343" t="str">
            <v>p</v>
          </cell>
        </row>
        <row r="344">
          <cell r="A344" t="str">
            <v>butso3_c</v>
          </cell>
          <cell r="C344" t="str">
            <v>C4H9O3S</v>
          </cell>
          <cell r="D344">
            <v>-1</v>
          </cell>
          <cell r="E344" t="str">
            <v>c</v>
          </cell>
        </row>
        <row r="345">
          <cell r="A345" t="str">
            <v>C190cACP_c</v>
          </cell>
          <cell r="C345" t="str">
            <v>C30H55N2O8PRS</v>
          </cell>
          <cell r="D345">
            <v>-1</v>
          </cell>
          <cell r="E345" t="str">
            <v>c</v>
          </cell>
        </row>
        <row r="346">
          <cell r="A346" t="str">
            <v>ca2_p</v>
          </cell>
          <cell r="C346" t="str">
            <v>Ca</v>
          </cell>
          <cell r="D346">
            <v>2</v>
          </cell>
          <cell r="E346" t="str">
            <v>p</v>
          </cell>
          <cell r="F346" t="str">
            <v>C00076</v>
          </cell>
        </row>
        <row r="347">
          <cell r="A347" t="str">
            <v>gdpmann_c</v>
          </cell>
          <cell r="C347" t="str">
            <v>C16H23N5O16P2</v>
          </cell>
          <cell r="D347">
            <v>-2</v>
          </cell>
          <cell r="E347" t="str">
            <v>c</v>
          </cell>
          <cell r="F347" t="str">
            <v>C00096</v>
          </cell>
        </row>
        <row r="348">
          <cell r="A348" t="str">
            <v>udpg_c</v>
          </cell>
          <cell r="C348" t="str">
            <v>C15H22N2O17P2</v>
          </cell>
          <cell r="D348">
            <v>-2</v>
          </cell>
          <cell r="E348" t="str">
            <v>c</v>
          </cell>
          <cell r="F348" t="str">
            <v>C00029</v>
          </cell>
        </row>
        <row r="349">
          <cell r="A349" t="str">
            <v>udp_c</v>
          </cell>
          <cell r="C349" t="str">
            <v>C9H11N2O12P2</v>
          </cell>
          <cell r="D349">
            <v>-3</v>
          </cell>
          <cell r="E349" t="str">
            <v>c</v>
          </cell>
          <cell r="F349" t="str">
            <v>C00015</v>
          </cell>
        </row>
        <row r="350">
          <cell r="A350" t="str">
            <v>ca2_c</v>
          </cell>
          <cell r="C350" t="str">
            <v>Ca</v>
          </cell>
          <cell r="D350">
            <v>2</v>
          </cell>
          <cell r="E350" t="str">
            <v>c</v>
          </cell>
          <cell r="F350" t="str">
            <v>C00076</v>
          </cell>
        </row>
        <row r="351">
          <cell r="A351" t="str">
            <v>cbl1_c</v>
          </cell>
          <cell r="C351" t="str">
            <v>C62H88CoN13O14P</v>
          </cell>
          <cell r="D351">
            <v>-1</v>
          </cell>
          <cell r="E351" t="str">
            <v>c</v>
          </cell>
          <cell r="F351" t="str">
            <v>C00853</v>
          </cell>
        </row>
        <row r="352">
          <cell r="A352" t="str">
            <v>adocbl_c</v>
          </cell>
          <cell r="C352" t="str">
            <v>C72H100CoN18O17P</v>
          </cell>
          <cell r="D352">
            <v>0</v>
          </cell>
          <cell r="E352" t="str">
            <v>c</v>
          </cell>
          <cell r="F352" t="str">
            <v>C00194</v>
          </cell>
        </row>
        <row r="353">
          <cell r="A353" t="str">
            <v>pppi_c</v>
          </cell>
          <cell r="C353" t="str">
            <v>HO10P3</v>
          </cell>
          <cell r="D353">
            <v>-4</v>
          </cell>
          <cell r="E353" t="str">
            <v>c</v>
          </cell>
          <cell r="F353" t="str">
            <v>C00536</v>
          </cell>
        </row>
        <row r="354">
          <cell r="A354" t="str">
            <v>cdg_c</v>
          </cell>
          <cell r="C354" t="str">
            <v>C7H5N4O3</v>
          </cell>
          <cell r="D354">
            <v>-1</v>
          </cell>
          <cell r="E354" t="str">
            <v>c</v>
          </cell>
        </row>
        <row r="355">
          <cell r="A355" t="str">
            <v>preq0_c</v>
          </cell>
          <cell r="C355" t="str">
            <v>C7H5N5O</v>
          </cell>
          <cell r="D355">
            <v>0</v>
          </cell>
          <cell r="E355" t="str">
            <v>c</v>
          </cell>
          <cell r="F355" t="str">
            <v>C15996</v>
          </cell>
        </row>
        <row r="356">
          <cell r="A356" t="str">
            <v>focytc_c</v>
          </cell>
          <cell r="C356" t="str">
            <v>C42H54FeN8O6S2</v>
          </cell>
          <cell r="D356">
            <v>2</v>
          </cell>
          <cell r="E356" t="str">
            <v>c</v>
          </cell>
          <cell r="F356" t="str">
            <v>C00126</v>
          </cell>
        </row>
        <row r="357">
          <cell r="A357" t="str">
            <v>ficytc_c</v>
          </cell>
          <cell r="C357" t="str">
            <v>C42H54FeN8O6S2</v>
          </cell>
          <cell r="D357">
            <v>3</v>
          </cell>
          <cell r="E357" t="str">
            <v>c</v>
          </cell>
          <cell r="F357" t="str">
            <v>C00125</v>
          </cell>
        </row>
        <row r="358">
          <cell r="A358" t="str">
            <v>cd2_c</v>
          </cell>
          <cell r="C358" t="str">
            <v>Cd</v>
          </cell>
          <cell r="D358">
            <v>2</v>
          </cell>
          <cell r="E358" t="str">
            <v>c</v>
          </cell>
          <cell r="F358" t="str">
            <v>C01413</v>
          </cell>
        </row>
        <row r="359">
          <cell r="A359" t="str">
            <v>cd2_p</v>
          </cell>
          <cell r="C359" t="str">
            <v>Cd</v>
          </cell>
          <cell r="D359">
            <v>2</v>
          </cell>
          <cell r="E359" t="str">
            <v>p</v>
          </cell>
          <cell r="F359" t="str">
            <v>C01413</v>
          </cell>
        </row>
        <row r="360">
          <cell r="A360" t="str">
            <v>preq1_c</v>
          </cell>
          <cell r="C360" t="str">
            <v>C7H10N5O</v>
          </cell>
          <cell r="D360">
            <v>1</v>
          </cell>
          <cell r="E360" t="str">
            <v>c</v>
          </cell>
          <cell r="F360" t="str">
            <v>C01449</v>
          </cell>
        </row>
        <row r="361">
          <cell r="A361" t="str">
            <v>4c2me_c</v>
          </cell>
          <cell r="C361" t="str">
            <v>C14H23N3O14P2</v>
          </cell>
          <cell r="D361">
            <v>-2</v>
          </cell>
          <cell r="E361" t="str">
            <v>c</v>
          </cell>
          <cell r="F361" t="str">
            <v>C11435</v>
          </cell>
        </row>
        <row r="362">
          <cell r="A362" t="str">
            <v>2p4c2me_c</v>
          </cell>
          <cell r="C362" t="str">
            <v>C14H22N3O17P3</v>
          </cell>
          <cell r="D362">
            <v>-4</v>
          </cell>
          <cell r="E362" t="str">
            <v>c</v>
          </cell>
          <cell r="F362" t="str">
            <v>C11436</v>
          </cell>
        </row>
        <row r="363">
          <cell r="A363" t="str">
            <v>pe161_c</v>
          </cell>
          <cell r="C363" t="str">
            <v>C37H70N1O8P1</v>
          </cell>
          <cell r="D363">
            <v>0</v>
          </cell>
          <cell r="E363" t="str">
            <v>c</v>
          </cell>
          <cell r="F363" t="str">
            <v>C00350</v>
          </cell>
        </row>
        <row r="364">
          <cell r="A364" t="str">
            <v>cpe160_c</v>
          </cell>
          <cell r="C364" t="str">
            <v>C39H74N1O8P1</v>
          </cell>
          <cell r="D364">
            <v>0</v>
          </cell>
          <cell r="E364" t="str">
            <v>c</v>
          </cell>
        </row>
        <row r="365">
          <cell r="A365" t="str">
            <v>pg161_c</v>
          </cell>
          <cell r="C365" t="str">
            <v>C38H70O10P1</v>
          </cell>
          <cell r="D365">
            <v>-1</v>
          </cell>
          <cell r="E365" t="str">
            <v>c</v>
          </cell>
          <cell r="F365" t="str">
            <v>C00344</v>
          </cell>
        </row>
        <row r="366">
          <cell r="A366" t="str">
            <v>cpg160_c</v>
          </cell>
          <cell r="C366" t="str">
            <v>C40H74O10P1</v>
          </cell>
          <cell r="D366">
            <v>-1</v>
          </cell>
          <cell r="E366" t="str">
            <v>c</v>
          </cell>
        </row>
        <row r="367">
          <cell r="A367" t="str">
            <v>pe181_c</v>
          </cell>
          <cell r="C367" t="str">
            <v>C41H78N1O8P1</v>
          </cell>
          <cell r="D367">
            <v>0</v>
          </cell>
          <cell r="E367" t="str">
            <v>c</v>
          </cell>
          <cell r="F367" t="str">
            <v>C00350</v>
          </cell>
        </row>
        <row r="368">
          <cell r="A368" t="str">
            <v>cpe180_c</v>
          </cell>
          <cell r="C368" t="str">
            <v>C43H82N1O8P1</v>
          </cell>
          <cell r="D368">
            <v>0</v>
          </cell>
          <cell r="E368" t="str">
            <v>c</v>
          </cell>
        </row>
        <row r="369">
          <cell r="A369" t="str">
            <v>pg181_c</v>
          </cell>
          <cell r="C369" t="str">
            <v>C42H78O10P1</v>
          </cell>
          <cell r="D369">
            <v>-1</v>
          </cell>
          <cell r="E369" t="str">
            <v>c</v>
          </cell>
          <cell r="F369" t="str">
            <v>C00344</v>
          </cell>
        </row>
        <row r="370">
          <cell r="A370" t="str">
            <v>cpg180_c</v>
          </cell>
          <cell r="C370" t="str">
            <v>C44H82O10P1</v>
          </cell>
          <cell r="D370">
            <v>-1</v>
          </cell>
          <cell r="E370" t="str">
            <v>c</v>
          </cell>
        </row>
        <row r="371">
          <cell r="A371" t="str">
            <v>cgly_p</v>
          </cell>
          <cell r="C371" t="str">
            <v>C5H10N2O3S</v>
          </cell>
          <cell r="D371">
            <v>0</v>
          </cell>
          <cell r="E371" t="str">
            <v>p</v>
          </cell>
          <cell r="F371" t="str">
            <v>C01419</v>
          </cell>
        </row>
        <row r="372">
          <cell r="A372" t="str">
            <v>chol_p</v>
          </cell>
          <cell r="C372" t="str">
            <v>C5H14NO</v>
          </cell>
          <cell r="D372">
            <v>1</v>
          </cell>
          <cell r="E372" t="str">
            <v>p</v>
          </cell>
          <cell r="F372" t="str">
            <v>C00114</v>
          </cell>
        </row>
        <row r="373">
          <cell r="A373" t="str">
            <v>pphn_c</v>
          </cell>
          <cell r="C373" t="str">
            <v>C10H8O6</v>
          </cell>
          <cell r="D373">
            <v>-2</v>
          </cell>
          <cell r="E373" t="str">
            <v>c</v>
          </cell>
          <cell r="F373" t="str">
            <v>C00254</v>
          </cell>
        </row>
        <row r="374">
          <cell r="A374" t="str">
            <v>3psme_c</v>
          </cell>
          <cell r="C374" t="str">
            <v>C10H9O10P</v>
          </cell>
          <cell r="D374">
            <v>-4</v>
          </cell>
          <cell r="E374" t="str">
            <v>c</v>
          </cell>
          <cell r="F374" t="str">
            <v>C01269</v>
          </cell>
        </row>
        <row r="375">
          <cell r="A375" t="str">
            <v>pg_ZM_c</v>
          </cell>
          <cell r="D375">
            <v>0</v>
          </cell>
          <cell r="E375" t="str">
            <v>c</v>
          </cell>
        </row>
        <row r="376">
          <cell r="A376" t="str">
            <v>clpn_ZM_c</v>
          </cell>
          <cell r="D376">
            <v>0</v>
          </cell>
          <cell r="E376" t="str">
            <v>c</v>
          </cell>
        </row>
        <row r="377">
          <cell r="A377" t="str">
            <v>cl_p</v>
          </cell>
          <cell r="C377" t="str">
            <v>Cl</v>
          </cell>
          <cell r="D377">
            <v>-1</v>
          </cell>
          <cell r="E377" t="str">
            <v>p</v>
          </cell>
          <cell r="F377" t="str">
            <v>C00698</v>
          </cell>
        </row>
        <row r="378">
          <cell r="A378" t="str">
            <v>cl_c</v>
          </cell>
          <cell r="C378" t="str">
            <v>Cl</v>
          </cell>
          <cell r="D378">
            <v>-1</v>
          </cell>
          <cell r="E378" t="str">
            <v>c</v>
          </cell>
          <cell r="F378" t="str">
            <v>C00698</v>
          </cell>
        </row>
        <row r="379">
          <cell r="A379" t="str">
            <v>co2_p</v>
          </cell>
          <cell r="C379" t="str">
            <v>CO2</v>
          </cell>
          <cell r="D379">
            <v>0</v>
          </cell>
          <cell r="E379" t="str">
            <v>p</v>
          </cell>
          <cell r="F379" t="str">
            <v>C00011</v>
          </cell>
        </row>
        <row r="380">
          <cell r="A380" t="str">
            <v>cobalt2_c</v>
          </cell>
          <cell r="C380" t="str">
            <v>Co</v>
          </cell>
          <cell r="D380">
            <v>2</v>
          </cell>
          <cell r="E380" t="str">
            <v>c</v>
          </cell>
          <cell r="F380" t="str">
            <v>C00175</v>
          </cell>
        </row>
        <row r="381">
          <cell r="A381" t="str">
            <v>cobalt2_p</v>
          </cell>
          <cell r="C381" t="str">
            <v>Co</v>
          </cell>
          <cell r="D381">
            <v>2</v>
          </cell>
          <cell r="E381" t="str">
            <v>p</v>
          </cell>
          <cell r="F381" t="str">
            <v>C00175</v>
          </cell>
        </row>
        <row r="382">
          <cell r="A382" t="str">
            <v>cph4_c</v>
          </cell>
          <cell r="C382" t="str">
            <v>C7H8N5O3</v>
          </cell>
          <cell r="D382">
            <v>-1</v>
          </cell>
          <cell r="E382" t="str">
            <v>c</v>
          </cell>
        </row>
        <row r="383">
          <cell r="A383" t="str">
            <v>cpppg3_c</v>
          </cell>
          <cell r="C383" t="str">
            <v>C36H40N4O8</v>
          </cell>
          <cell r="D383">
            <v>-4</v>
          </cell>
          <cell r="E383" t="str">
            <v>c</v>
          </cell>
          <cell r="F383" t="str">
            <v>C03263</v>
          </cell>
        </row>
        <row r="384">
          <cell r="A384" t="str">
            <v>pppg9_c</v>
          </cell>
          <cell r="C384" t="str">
            <v>C34H38N4O4</v>
          </cell>
          <cell r="D384">
            <v>-2</v>
          </cell>
          <cell r="E384" t="str">
            <v>c</v>
          </cell>
          <cell r="F384" t="str">
            <v>C01079</v>
          </cell>
        </row>
        <row r="385">
          <cell r="A385" t="str">
            <v>utp_c</v>
          </cell>
          <cell r="C385" t="str">
            <v>C9H11N2O15P3</v>
          </cell>
          <cell r="D385">
            <v>-4</v>
          </cell>
          <cell r="E385" t="str">
            <v>c</v>
          </cell>
          <cell r="F385" t="str">
            <v>C00075</v>
          </cell>
        </row>
        <row r="386">
          <cell r="A386" t="str">
            <v>ctp_c</v>
          </cell>
          <cell r="C386" t="str">
            <v>C9H12N3O14P3</v>
          </cell>
          <cell r="D386">
            <v>-4</v>
          </cell>
          <cell r="E386" t="str">
            <v>c</v>
          </cell>
          <cell r="F386" t="str">
            <v>C00063</v>
          </cell>
        </row>
        <row r="387">
          <cell r="A387" t="str">
            <v>cu_c</v>
          </cell>
          <cell r="C387" t="str">
            <v>Cu</v>
          </cell>
          <cell r="D387">
            <v>1</v>
          </cell>
          <cell r="E387" t="str">
            <v>c</v>
          </cell>
          <cell r="F387" t="str">
            <v>C00070</v>
          </cell>
        </row>
        <row r="388">
          <cell r="A388" t="str">
            <v>cu_p</v>
          </cell>
          <cell r="C388" t="str">
            <v>Cu</v>
          </cell>
          <cell r="D388">
            <v>1</v>
          </cell>
          <cell r="E388" t="str">
            <v>p</v>
          </cell>
          <cell r="F388" t="str">
            <v>C00070</v>
          </cell>
        </row>
        <row r="389">
          <cell r="A389" t="str">
            <v>cynt_p</v>
          </cell>
          <cell r="C389" t="str">
            <v>CNO</v>
          </cell>
          <cell r="D389">
            <v>-1</v>
          </cell>
          <cell r="E389" t="str">
            <v>p</v>
          </cell>
          <cell r="F389" t="str">
            <v>C01417</v>
          </cell>
        </row>
        <row r="390">
          <cell r="A390" t="str">
            <v>cynt_c</v>
          </cell>
          <cell r="C390" t="str">
            <v>CNO</v>
          </cell>
          <cell r="D390">
            <v>-1</v>
          </cell>
          <cell r="E390" t="str">
            <v>c</v>
          </cell>
          <cell r="F390" t="str">
            <v>C01417</v>
          </cell>
        </row>
        <row r="391">
          <cell r="A391" t="str">
            <v>h2s_c</v>
          </cell>
          <cell r="C391" t="str">
            <v>H2S</v>
          </cell>
          <cell r="D391">
            <v>0</v>
          </cell>
          <cell r="E391" t="str">
            <v>c</v>
          </cell>
          <cell r="F391" t="str">
            <v>C00283</v>
          </cell>
        </row>
        <row r="392">
          <cell r="A392" t="str">
            <v>acser_c</v>
          </cell>
          <cell r="C392" t="str">
            <v>C5H9NO4</v>
          </cell>
          <cell r="D392">
            <v>0</v>
          </cell>
          <cell r="E392" t="str">
            <v>c</v>
          </cell>
          <cell r="F392" t="str">
            <v>C00979</v>
          </cell>
        </row>
        <row r="393">
          <cell r="A393" t="str">
            <v>cyst__L_c</v>
          </cell>
          <cell r="C393" t="str">
            <v>C7H14N2O4S</v>
          </cell>
          <cell r="D393">
            <v>0</v>
          </cell>
          <cell r="E393" t="str">
            <v>c</v>
          </cell>
          <cell r="F393" t="str">
            <v>C02291</v>
          </cell>
        </row>
        <row r="394">
          <cell r="A394" t="str">
            <v>trnacys_c</v>
          </cell>
          <cell r="C394" t="str">
            <v>R</v>
          </cell>
          <cell r="D394">
            <v>0</v>
          </cell>
          <cell r="E394" t="str">
            <v>c</v>
          </cell>
          <cell r="F394" t="str">
            <v>C01639</v>
          </cell>
        </row>
        <row r="395">
          <cell r="A395" t="str">
            <v>cystrna_c</v>
          </cell>
          <cell r="C395" t="str">
            <v>C3H6NOSR</v>
          </cell>
          <cell r="D395">
            <v>1</v>
          </cell>
          <cell r="E395" t="str">
            <v>c</v>
          </cell>
          <cell r="F395" t="str">
            <v>C03125</v>
          </cell>
        </row>
        <row r="396">
          <cell r="A396" t="str">
            <v>cytd_c</v>
          </cell>
          <cell r="C396" t="str">
            <v>C9H13N3O5</v>
          </cell>
          <cell r="D396">
            <v>0</v>
          </cell>
          <cell r="E396" t="str">
            <v>c</v>
          </cell>
          <cell r="F396" t="str">
            <v>C00475</v>
          </cell>
        </row>
        <row r="397">
          <cell r="A397" t="str">
            <v>uri_c</v>
          </cell>
          <cell r="C397" t="str">
            <v>C9H12N2O6</v>
          </cell>
          <cell r="D397">
            <v>0</v>
          </cell>
          <cell r="E397" t="str">
            <v>c</v>
          </cell>
          <cell r="F397" t="str">
            <v>C00299</v>
          </cell>
        </row>
        <row r="398">
          <cell r="A398" t="str">
            <v>cmp_c</v>
          </cell>
          <cell r="C398" t="str">
            <v>C9H12N3O8P</v>
          </cell>
          <cell r="D398">
            <v>-2</v>
          </cell>
          <cell r="E398" t="str">
            <v>c</v>
          </cell>
          <cell r="F398" t="str">
            <v>C00055</v>
          </cell>
        </row>
        <row r="399">
          <cell r="A399" t="str">
            <v>cdp_c</v>
          </cell>
          <cell r="C399" t="str">
            <v>C9H12N3O11P2</v>
          </cell>
          <cell r="D399">
            <v>-3</v>
          </cell>
          <cell r="E399" t="str">
            <v>c</v>
          </cell>
          <cell r="F399" t="str">
            <v>C00112</v>
          </cell>
        </row>
        <row r="400">
          <cell r="A400" t="str">
            <v>dcmp_c</v>
          </cell>
          <cell r="C400" t="str">
            <v>C9H12N3O7P</v>
          </cell>
          <cell r="D400">
            <v>-2</v>
          </cell>
          <cell r="E400" t="str">
            <v>c</v>
          </cell>
          <cell r="F400" t="str">
            <v>C00239</v>
          </cell>
        </row>
        <row r="401">
          <cell r="A401" t="str">
            <v>dcdp_c</v>
          </cell>
          <cell r="C401" t="str">
            <v>C9H12N3O10P2</v>
          </cell>
          <cell r="D401">
            <v>-3</v>
          </cell>
          <cell r="E401" t="str">
            <v>c</v>
          </cell>
          <cell r="F401" t="str">
            <v>C00705</v>
          </cell>
        </row>
        <row r="402">
          <cell r="A402" t="str">
            <v>dad__2_c</v>
          </cell>
          <cell r="C402" t="str">
            <v>C10H13N5O3</v>
          </cell>
          <cell r="D402">
            <v>0</v>
          </cell>
          <cell r="E402" t="str">
            <v>c</v>
          </cell>
          <cell r="F402" t="str">
            <v>C00559</v>
          </cell>
        </row>
        <row r="403">
          <cell r="A403" t="str">
            <v>din_c</v>
          </cell>
          <cell r="C403" t="str">
            <v>C10H12N4O4</v>
          </cell>
          <cell r="D403">
            <v>0</v>
          </cell>
          <cell r="E403" t="str">
            <v>c</v>
          </cell>
          <cell r="F403" t="str">
            <v>C05512</v>
          </cell>
        </row>
        <row r="404">
          <cell r="A404" t="str">
            <v>damp_c</v>
          </cell>
          <cell r="C404" t="str">
            <v>C10H12N5O6P</v>
          </cell>
          <cell r="D404">
            <v>-2</v>
          </cell>
          <cell r="E404" t="str">
            <v>c</v>
          </cell>
          <cell r="F404" t="str">
            <v>C00360</v>
          </cell>
        </row>
        <row r="405">
          <cell r="A405" t="str">
            <v>dadp_c</v>
          </cell>
          <cell r="C405" t="str">
            <v>C10H12N5O9P2</v>
          </cell>
          <cell r="D405">
            <v>-3</v>
          </cell>
          <cell r="E405" t="str">
            <v>c</v>
          </cell>
          <cell r="F405" t="str">
            <v>C00206</v>
          </cell>
        </row>
        <row r="406">
          <cell r="A406" t="str">
            <v>26dap__M_c</v>
          </cell>
          <cell r="C406" t="str">
            <v>C7H14N2O4</v>
          </cell>
          <cell r="D406">
            <v>0</v>
          </cell>
          <cell r="E406" t="str">
            <v>c</v>
          </cell>
          <cell r="F406" t="str">
            <v>C00680</v>
          </cell>
        </row>
        <row r="407">
          <cell r="A407" t="str">
            <v>lys__L_c</v>
          </cell>
          <cell r="C407" t="str">
            <v>C6H15N2O2</v>
          </cell>
          <cell r="D407">
            <v>1</v>
          </cell>
          <cell r="E407" t="str">
            <v>c</v>
          </cell>
          <cell r="F407" t="str">
            <v>C00047</v>
          </cell>
        </row>
        <row r="408">
          <cell r="A408" t="str">
            <v>26dap__LL_c</v>
          </cell>
          <cell r="C408" t="str">
            <v>C7H14N2O4</v>
          </cell>
          <cell r="D408">
            <v>0</v>
          </cell>
          <cell r="E408" t="str">
            <v>c</v>
          </cell>
          <cell r="F408" t="str">
            <v>C00666</v>
          </cell>
        </row>
        <row r="409">
          <cell r="A409" t="str">
            <v>cdpdag1_c</v>
          </cell>
          <cell r="D409">
            <v>0</v>
          </cell>
          <cell r="E409" t="str">
            <v>c</v>
          </cell>
        </row>
        <row r="410">
          <cell r="A410" t="str">
            <v>db4p_c</v>
          </cell>
          <cell r="C410" t="str">
            <v>C4H7O6P</v>
          </cell>
          <cell r="D410">
            <v>-2</v>
          </cell>
          <cell r="E410" t="str">
            <v>c</v>
          </cell>
          <cell r="F410" t="str">
            <v>C15556</v>
          </cell>
        </row>
        <row r="411">
          <cell r="A411" t="str">
            <v>dctp_c</v>
          </cell>
          <cell r="C411" t="str">
            <v>C9H12N3O13P3</v>
          </cell>
          <cell r="D411">
            <v>-4</v>
          </cell>
          <cell r="E411" t="str">
            <v>c</v>
          </cell>
          <cell r="F411" t="str">
            <v>C00458</v>
          </cell>
        </row>
        <row r="412">
          <cell r="A412" t="str">
            <v>dutp_c</v>
          </cell>
          <cell r="C412" t="str">
            <v>C9H11N2O14P3</v>
          </cell>
          <cell r="D412">
            <v>-4</v>
          </cell>
          <cell r="E412" t="str">
            <v>c</v>
          </cell>
          <cell r="F412" t="str">
            <v>C00460</v>
          </cell>
        </row>
        <row r="413">
          <cell r="A413" t="str">
            <v>dcyt_c</v>
          </cell>
          <cell r="C413" t="str">
            <v>C9H13N3O4</v>
          </cell>
          <cell r="D413">
            <v>0</v>
          </cell>
          <cell r="E413" t="str">
            <v>c</v>
          </cell>
          <cell r="F413" t="str">
            <v>C00881</v>
          </cell>
        </row>
        <row r="414">
          <cell r="A414" t="str">
            <v>duri_c</v>
          </cell>
          <cell r="C414" t="str">
            <v>C9H12N2O5</v>
          </cell>
          <cell r="D414">
            <v>0</v>
          </cell>
          <cell r="E414" t="str">
            <v>c</v>
          </cell>
          <cell r="F414" t="str">
            <v>C00526</v>
          </cell>
        </row>
        <row r="415">
          <cell r="A415" t="str">
            <v>e4p_c</v>
          </cell>
          <cell r="C415" t="str">
            <v>C4H7O7P</v>
          </cell>
          <cell r="D415">
            <v>-2</v>
          </cell>
          <cell r="E415" t="str">
            <v>c</v>
          </cell>
          <cell r="F415" t="str">
            <v>C00279</v>
          </cell>
        </row>
        <row r="416">
          <cell r="A416" t="str">
            <v>pep_c</v>
          </cell>
          <cell r="C416" t="str">
            <v>C3H2O6P</v>
          </cell>
          <cell r="D416">
            <v>-3</v>
          </cell>
          <cell r="E416" t="str">
            <v>c</v>
          </cell>
          <cell r="F416" t="str">
            <v>C00074</v>
          </cell>
        </row>
        <row r="417">
          <cell r="A417" t="str">
            <v>2dda7p_c</v>
          </cell>
          <cell r="C417" t="str">
            <v>C7H10O10P</v>
          </cell>
          <cell r="D417">
            <v>-3</v>
          </cell>
          <cell r="E417" t="str">
            <v>c</v>
          </cell>
          <cell r="F417" t="str">
            <v>C04691</v>
          </cell>
        </row>
        <row r="418">
          <cell r="A418" t="str">
            <v>dgmp_c</v>
          </cell>
          <cell r="C418" t="str">
            <v>C10H12N5O7P</v>
          </cell>
          <cell r="D418">
            <v>-2</v>
          </cell>
          <cell r="E418" t="str">
            <v>c</v>
          </cell>
          <cell r="F418" t="str">
            <v>C00362</v>
          </cell>
        </row>
        <row r="419">
          <cell r="A419" t="str">
            <v>dgdp_c</v>
          </cell>
          <cell r="C419" t="str">
            <v>C10H12N5O10P2</v>
          </cell>
          <cell r="D419">
            <v>-3</v>
          </cell>
          <cell r="E419" t="str">
            <v>c</v>
          </cell>
          <cell r="F419" t="str">
            <v>C00361</v>
          </cell>
        </row>
        <row r="420">
          <cell r="A420" t="str">
            <v>23dhmb_c</v>
          </cell>
          <cell r="C420" t="str">
            <v>C5H9O4</v>
          </cell>
          <cell r="D420">
            <v>-1</v>
          </cell>
          <cell r="E420" t="str">
            <v>c</v>
          </cell>
          <cell r="F420" t="str">
            <v>C04272</v>
          </cell>
        </row>
        <row r="421">
          <cell r="A421" t="str">
            <v>3mob_c</v>
          </cell>
          <cell r="C421" t="str">
            <v>C5H7O3</v>
          </cell>
          <cell r="D421">
            <v>-1</v>
          </cell>
          <cell r="E421" t="str">
            <v>c</v>
          </cell>
          <cell r="F421" t="str">
            <v>C00141</v>
          </cell>
        </row>
        <row r="422">
          <cell r="A422" t="str">
            <v>23dhmp_c</v>
          </cell>
          <cell r="C422" t="str">
            <v>C6H11O4</v>
          </cell>
          <cell r="D422">
            <v>-1</v>
          </cell>
          <cell r="E422" t="str">
            <v>c</v>
          </cell>
          <cell r="F422" t="str">
            <v>C06007</v>
          </cell>
        </row>
        <row r="423">
          <cell r="A423" t="str">
            <v>3mop_c</v>
          </cell>
          <cell r="C423" t="str">
            <v>C6H9O3</v>
          </cell>
          <cell r="D423">
            <v>-1</v>
          </cell>
          <cell r="E423" t="str">
            <v>c</v>
          </cell>
          <cell r="F423" t="str">
            <v>C00671</v>
          </cell>
        </row>
        <row r="424">
          <cell r="A424" t="str">
            <v>23dhdp_c</v>
          </cell>
          <cell r="C424" t="str">
            <v>C7H5NO4</v>
          </cell>
          <cell r="D424">
            <v>-2</v>
          </cell>
          <cell r="E424" t="str">
            <v>c</v>
          </cell>
          <cell r="F424" t="str">
            <v>C03340</v>
          </cell>
        </row>
        <row r="425">
          <cell r="A425" t="str">
            <v>thdp_c</v>
          </cell>
          <cell r="C425" t="str">
            <v>C7H7NO4</v>
          </cell>
          <cell r="D425">
            <v>-2</v>
          </cell>
          <cell r="E425" t="str">
            <v>c</v>
          </cell>
          <cell r="F425" t="str">
            <v>C03972</v>
          </cell>
        </row>
        <row r="426">
          <cell r="A426" t="str">
            <v>dhf_c</v>
          </cell>
          <cell r="C426" t="str">
            <v>C19H19N7O6</v>
          </cell>
          <cell r="D426">
            <v>-2</v>
          </cell>
          <cell r="E426" t="str">
            <v>c</v>
          </cell>
          <cell r="F426" t="str">
            <v>C00415</v>
          </cell>
        </row>
        <row r="427">
          <cell r="A427" t="str">
            <v>dhpt_c</v>
          </cell>
          <cell r="C427" t="str">
            <v>C14H13N6O3</v>
          </cell>
          <cell r="D427">
            <v>-1</v>
          </cell>
          <cell r="E427" t="str">
            <v>c</v>
          </cell>
          <cell r="F427" t="str">
            <v>C00921</v>
          </cell>
        </row>
        <row r="428">
          <cell r="A428" t="str">
            <v>14dhncoa_c</v>
          </cell>
          <cell r="C428" t="str">
            <v>C32H38N7O19P3S</v>
          </cell>
          <cell r="D428">
            <v>-4</v>
          </cell>
          <cell r="E428" t="str">
            <v>c</v>
          </cell>
          <cell r="F428" t="str">
            <v>C15547</v>
          </cell>
        </row>
        <row r="429">
          <cell r="A429" t="str">
            <v>dhna_c</v>
          </cell>
          <cell r="C429" t="str">
            <v>C11H7O4</v>
          </cell>
          <cell r="D429">
            <v>-1</v>
          </cell>
          <cell r="E429" t="str">
            <v>c</v>
          </cell>
          <cell r="F429" t="str">
            <v>C03657</v>
          </cell>
        </row>
        <row r="430">
          <cell r="A430" t="str">
            <v>6hmhpt_c</v>
          </cell>
          <cell r="C430" t="str">
            <v>C7H9N5O2</v>
          </cell>
          <cell r="D430">
            <v>0</v>
          </cell>
          <cell r="E430" t="str">
            <v>c</v>
          </cell>
        </row>
        <row r="431">
          <cell r="A431" t="str">
            <v>gcald_c</v>
          </cell>
          <cell r="C431" t="str">
            <v>C2H4O2</v>
          </cell>
          <cell r="D431">
            <v>0</v>
          </cell>
          <cell r="E431" t="str">
            <v>c</v>
          </cell>
          <cell r="F431" t="str">
            <v>C00266</v>
          </cell>
        </row>
        <row r="432">
          <cell r="A432" t="str">
            <v>dhor__S_c</v>
          </cell>
          <cell r="C432" t="str">
            <v>C5H5N2O4</v>
          </cell>
          <cell r="D432">
            <v>-1</v>
          </cell>
          <cell r="E432" t="str">
            <v>c</v>
          </cell>
          <cell r="F432" t="str">
            <v>C00337</v>
          </cell>
        </row>
        <row r="433">
          <cell r="A433" t="str">
            <v>orot_c</v>
          </cell>
          <cell r="C433" t="str">
            <v>C5H3N2O4</v>
          </cell>
          <cell r="D433">
            <v>-1</v>
          </cell>
          <cell r="E433" t="str">
            <v>c</v>
          </cell>
          <cell r="F433" t="str">
            <v>C00295</v>
          </cell>
        </row>
        <row r="434">
          <cell r="A434" t="str">
            <v>2dhph_c</v>
          </cell>
          <cell r="C434" t="str">
            <v>C56H86O2</v>
          </cell>
          <cell r="D434">
            <v>0</v>
          </cell>
          <cell r="E434" t="str">
            <v>c</v>
          </cell>
        </row>
        <row r="435">
          <cell r="A435" t="str">
            <v>2dmph_c</v>
          </cell>
          <cell r="C435" t="str">
            <v>C57H88O2</v>
          </cell>
          <cell r="D435">
            <v>0</v>
          </cell>
          <cell r="E435" t="str">
            <v>c</v>
          </cell>
        </row>
        <row r="436">
          <cell r="A436" t="str">
            <v>25drapp_c</v>
          </cell>
          <cell r="C436" t="str">
            <v>C9H14N5O8P</v>
          </cell>
          <cell r="D436">
            <v>-2</v>
          </cell>
          <cell r="E436" t="str">
            <v>c</v>
          </cell>
          <cell r="F436" t="str">
            <v>C01304</v>
          </cell>
        </row>
        <row r="437">
          <cell r="A437" t="str">
            <v>6hmhptpp_c</v>
          </cell>
          <cell r="C437" t="str">
            <v>C7H8N5O8P2</v>
          </cell>
          <cell r="D437">
            <v>-3</v>
          </cell>
          <cell r="E437" t="str">
            <v>c</v>
          </cell>
        </row>
        <row r="438">
          <cell r="A438" t="str">
            <v>lac__D_p</v>
          </cell>
          <cell r="C438" t="str">
            <v>C3H5O3</v>
          </cell>
          <cell r="D438">
            <v>-1</v>
          </cell>
          <cell r="E438" t="str">
            <v>p</v>
          </cell>
          <cell r="F438" t="str">
            <v>C00256</v>
          </cell>
        </row>
        <row r="439">
          <cell r="A439" t="str">
            <v>4crsol_c</v>
          </cell>
          <cell r="C439" t="str">
            <v>C7H8O</v>
          </cell>
          <cell r="D439">
            <v>0</v>
          </cell>
          <cell r="E439" t="str">
            <v>c</v>
          </cell>
          <cell r="F439" t="str">
            <v>C01468</v>
          </cell>
        </row>
        <row r="440">
          <cell r="A440" t="str">
            <v>dmpp_c</v>
          </cell>
          <cell r="C440" t="str">
            <v>C5H9O7P2</v>
          </cell>
          <cell r="D440">
            <v>-3</v>
          </cell>
          <cell r="E440" t="str">
            <v>c</v>
          </cell>
          <cell r="F440" t="str">
            <v>C00235</v>
          </cell>
        </row>
        <row r="441">
          <cell r="A441" t="str">
            <v>ipdp_c</v>
          </cell>
          <cell r="C441" t="str">
            <v>C5H9O7P2</v>
          </cell>
          <cell r="D441">
            <v>-3</v>
          </cell>
          <cell r="E441" t="str">
            <v>c</v>
          </cell>
          <cell r="F441" t="str">
            <v>C00129</v>
          </cell>
        </row>
        <row r="442">
          <cell r="A442" t="str">
            <v>grdp_c</v>
          </cell>
          <cell r="C442" t="str">
            <v>C10H17O7P2</v>
          </cell>
          <cell r="D442">
            <v>-3</v>
          </cell>
          <cell r="E442" t="str">
            <v>c</v>
          </cell>
          <cell r="F442" t="str">
            <v>C00341</v>
          </cell>
        </row>
        <row r="443">
          <cell r="A443" t="str">
            <v>2dmbzl_c</v>
          </cell>
          <cell r="C443" t="str">
            <v>C57H88O3</v>
          </cell>
          <cell r="D443">
            <v>0</v>
          </cell>
          <cell r="E443" t="str">
            <v>c</v>
          </cell>
        </row>
        <row r="444">
          <cell r="A444" t="str">
            <v>2dmmbl_c</v>
          </cell>
          <cell r="C444" t="str">
            <v>C58H90O3</v>
          </cell>
          <cell r="D444">
            <v>0</v>
          </cell>
          <cell r="E444" t="str">
            <v>c</v>
          </cell>
        </row>
        <row r="445">
          <cell r="A445" t="str">
            <v>2dmhmbl_c</v>
          </cell>
          <cell r="C445" t="str">
            <v>C58H90O4</v>
          </cell>
          <cell r="D445">
            <v>0</v>
          </cell>
          <cell r="E445" t="str">
            <v>c</v>
          </cell>
        </row>
        <row r="446">
          <cell r="A446" t="str">
            <v>h2mb4p_c</v>
          </cell>
          <cell r="C446" t="str">
            <v>C5H9O8P2</v>
          </cell>
          <cell r="D446">
            <v>-3</v>
          </cell>
          <cell r="E446" t="str">
            <v>c</v>
          </cell>
          <cell r="F446" t="str">
            <v>C11811</v>
          </cell>
        </row>
        <row r="447">
          <cell r="A447" t="str">
            <v>datp_c</v>
          </cell>
          <cell r="C447" t="str">
            <v>C10H12N5O12P3</v>
          </cell>
          <cell r="D447">
            <v>-4</v>
          </cell>
          <cell r="E447" t="str">
            <v>c</v>
          </cell>
          <cell r="F447" t="str">
            <v>C00131</v>
          </cell>
        </row>
        <row r="448">
          <cell r="A448" t="str">
            <v>dgtp_c</v>
          </cell>
          <cell r="C448" t="str">
            <v>C10H12N5O13P3</v>
          </cell>
          <cell r="D448">
            <v>-4</v>
          </cell>
          <cell r="E448" t="str">
            <v>c</v>
          </cell>
          <cell r="F448" t="str">
            <v>C00286</v>
          </cell>
        </row>
        <row r="449">
          <cell r="A449" t="str">
            <v>dttp_c</v>
          </cell>
          <cell r="C449" t="str">
            <v>C10H13N2O14P3</v>
          </cell>
          <cell r="D449">
            <v>-4</v>
          </cell>
          <cell r="E449" t="str">
            <v>c</v>
          </cell>
          <cell r="F449" t="str">
            <v>C00459</v>
          </cell>
        </row>
        <row r="450">
          <cell r="A450" t="str">
            <v>dpcoa_c</v>
          </cell>
          <cell r="C450" t="str">
            <v>C21H33N7O13P2S</v>
          </cell>
          <cell r="D450">
            <v>-2</v>
          </cell>
          <cell r="E450" t="str">
            <v>c</v>
          </cell>
          <cell r="F450" t="str">
            <v>C00882</v>
          </cell>
        </row>
        <row r="451">
          <cell r="A451" t="str">
            <v>3dphb_c</v>
          </cell>
          <cell r="C451" t="str">
            <v>C57H85O3</v>
          </cell>
          <cell r="D451">
            <v>-1</v>
          </cell>
          <cell r="E451" t="str">
            <v>c</v>
          </cell>
        </row>
        <row r="452">
          <cell r="A452" t="str">
            <v>2dph_c</v>
          </cell>
          <cell r="C452" t="str">
            <v>C56H86O</v>
          </cell>
          <cell r="D452">
            <v>0</v>
          </cell>
          <cell r="E452" t="str">
            <v>c</v>
          </cell>
        </row>
        <row r="453">
          <cell r="A453" t="str">
            <v>frdp_c</v>
          </cell>
          <cell r="C453" t="str">
            <v>C15H25O7P2</v>
          </cell>
          <cell r="D453">
            <v>-3</v>
          </cell>
          <cell r="E453" t="str">
            <v>c</v>
          </cell>
          <cell r="F453" t="str">
            <v>C00448</v>
          </cell>
        </row>
        <row r="454">
          <cell r="A454" t="str">
            <v>decdp_c</v>
          </cell>
          <cell r="C454" t="str">
            <v>C50H81O7P2</v>
          </cell>
          <cell r="D454">
            <v>-3</v>
          </cell>
          <cell r="E454" t="str">
            <v>c</v>
          </cell>
          <cell r="F454" t="str">
            <v>C17432</v>
          </cell>
        </row>
        <row r="455">
          <cell r="A455" t="str">
            <v>2dhp_c</v>
          </cell>
          <cell r="C455" t="str">
            <v>C6H9O4</v>
          </cell>
          <cell r="D455">
            <v>-1</v>
          </cell>
          <cell r="E455" t="str">
            <v>c</v>
          </cell>
          <cell r="F455" t="str">
            <v>C00966</v>
          </cell>
        </row>
        <row r="456">
          <cell r="A456" t="str">
            <v>pant__R_c</v>
          </cell>
          <cell r="C456" t="str">
            <v>C6H11O4</v>
          </cell>
          <cell r="D456">
            <v>-1</v>
          </cell>
          <cell r="E456" t="str">
            <v>c</v>
          </cell>
          <cell r="F456" t="str">
            <v>C00522</v>
          </cell>
        </row>
        <row r="457">
          <cell r="A457" t="str">
            <v>dtmp_c</v>
          </cell>
          <cell r="C457" t="str">
            <v>C10H13N2O8P</v>
          </cell>
          <cell r="D457">
            <v>-2</v>
          </cell>
          <cell r="E457" t="str">
            <v>c</v>
          </cell>
          <cell r="F457" t="str">
            <v>C00364</v>
          </cell>
        </row>
        <row r="458">
          <cell r="A458" t="str">
            <v>dtdp_c</v>
          </cell>
          <cell r="C458" t="str">
            <v>C10H13N2O11P2</v>
          </cell>
          <cell r="D458">
            <v>-3</v>
          </cell>
          <cell r="E458" t="str">
            <v>c</v>
          </cell>
          <cell r="F458" t="str">
            <v>C00363</v>
          </cell>
        </row>
        <row r="459">
          <cell r="A459" t="str">
            <v>dump_c</v>
          </cell>
          <cell r="C459" t="str">
            <v>C9H11N2O8P</v>
          </cell>
          <cell r="D459">
            <v>-2</v>
          </cell>
          <cell r="E459" t="str">
            <v>c</v>
          </cell>
          <cell r="F459" t="str">
            <v>C00365</v>
          </cell>
        </row>
        <row r="460">
          <cell r="A460" t="str">
            <v>dxyl5p_c</v>
          </cell>
          <cell r="C460" t="str">
            <v>C5H9O7P</v>
          </cell>
          <cell r="D460">
            <v>-2</v>
          </cell>
          <cell r="E460" t="str">
            <v>c</v>
          </cell>
          <cell r="F460" t="str">
            <v>C11437</v>
          </cell>
        </row>
        <row r="461">
          <cell r="A461" t="str">
            <v>2me4p_c</v>
          </cell>
          <cell r="C461" t="str">
            <v>C5H11O7P</v>
          </cell>
          <cell r="D461">
            <v>-2</v>
          </cell>
          <cell r="E461" t="str">
            <v>c</v>
          </cell>
          <cell r="F461" t="str">
            <v>C11434</v>
          </cell>
        </row>
        <row r="462">
          <cell r="A462" t="str">
            <v>g3p_c</v>
          </cell>
          <cell r="C462" t="str">
            <v>C3H5O6P</v>
          </cell>
          <cell r="D462">
            <v>-2</v>
          </cell>
          <cell r="E462" t="str">
            <v>c</v>
          </cell>
          <cell r="F462" t="str">
            <v>C00661</v>
          </cell>
        </row>
        <row r="463">
          <cell r="A463" t="str">
            <v>4per_c</v>
          </cell>
          <cell r="C463" t="str">
            <v>C4H6O8P</v>
          </cell>
          <cell r="D463">
            <v>-3</v>
          </cell>
          <cell r="E463" t="str">
            <v>c</v>
          </cell>
          <cell r="F463" t="str">
            <v>C03393</v>
          </cell>
        </row>
        <row r="464">
          <cell r="A464" t="str">
            <v>2ddg6p_c</v>
          </cell>
          <cell r="C464" t="str">
            <v>C6H8O9P</v>
          </cell>
          <cell r="D464">
            <v>-3</v>
          </cell>
          <cell r="E464" t="str">
            <v>c</v>
          </cell>
          <cell r="F464" t="str">
            <v>C04442</v>
          </cell>
        </row>
        <row r="465">
          <cell r="A465" t="str">
            <v>6pgc_c</v>
          </cell>
          <cell r="C465" t="str">
            <v>C6H10O10P</v>
          </cell>
          <cell r="D465">
            <v>-3</v>
          </cell>
          <cell r="E465" t="str">
            <v>c</v>
          </cell>
          <cell r="F465" t="str">
            <v>C00345</v>
          </cell>
        </row>
        <row r="466">
          <cell r="A466" t="str">
            <v>egmeACP_c</v>
          </cell>
          <cell r="C466" t="str">
            <v>C17H27N2O10PRS</v>
          </cell>
          <cell r="D466">
            <v>-1</v>
          </cell>
          <cell r="E466" t="str">
            <v>c</v>
          </cell>
        </row>
        <row r="467">
          <cell r="A467" t="str">
            <v>gmeACP_c</v>
          </cell>
          <cell r="C467" t="str">
            <v>C17H29N2O10PRS</v>
          </cell>
          <cell r="D467">
            <v>-1</v>
          </cell>
          <cell r="E467" t="str">
            <v>c</v>
          </cell>
        </row>
        <row r="468">
          <cell r="A468" t="str">
            <v>2pg_c</v>
          </cell>
          <cell r="C468" t="str">
            <v>C3H4O7P</v>
          </cell>
          <cell r="D468">
            <v>-3</v>
          </cell>
          <cell r="E468" t="str">
            <v>c</v>
          </cell>
          <cell r="F468" t="str">
            <v>C00631</v>
          </cell>
        </row>
        <row r="469">
          <cell r="A469" t="str">
            <v>epmeACP_c</v>
          </cell>
          <cell r="C469" t="str">
            <v>C19H31N2O10PRS</v>
          </cell>
          <cell r="D469">
            <v>-1</v>
          </cell>
          <cell r="E469" t="str">
            <v>c</v>
          </cell>
        </row>
        <row r="470">
          <cell r="A470" t="str">
            <v>pmeACP_c</v>
          </cell>
          <cell r="C470" t="str">
            <v>C19H33N2O10PRS</v>
          </cell>
          <cell r="D470">
            <v>-1</v>
          </cell>
          <cell r="E470" t="str">
            <v>c</v>
          </cell>
        </row>
        <row r="471">
          <cell r="A471" t="str">
            <v>etha_p</v>
          </cell>
          <cell r="C471" t="str">
            <v>C2H8NO</v>
          </cell>
          <cell r="D471">
            <v>1</v>
          </cell>
          <cell r="E471" t="str">
            <v>p</v>
          </cell>
          <cell r="F471" t="str">
            <v>C00189</v>
          </cell>
        </row>
        <row r="472">
          <cell r="A472" t="str">
            <v>etha_c</v>
          </cell>
          <cell r="C472" t="str">
            <v>C2H8NO</v>
          </cell>
          <cell r="D472">
            <v>1</v>
          </cell>
          <cell r="E472" t="str">
            <v>c</v>
          </cell>
          <cell r="F472" t="str">
            <v>C00189</v>
          </cell>
        </row>
        <row r="473">
          <cell r="A473" t="str">
            <v>ethso3_p</v>
          </cell>
          <cell r="C473" t="str">
            <v>C2H5O3S</v>
          </cell>
          <cell r="D473">
            <v>-1</v>
          </cell>
          <cell r="E473" t="str">
            <v>p</v>
          </cell>
        </row>
        <row r="474">
          <cell r="A474" t="str">
            <v>ethso3_c</v>
          </cell>
          <cell r="C474" t="str">
            <v>C2H5O3S</v>
          </cell>
          <cell r="D474">
            <v>-1</v>
          </cell>
          <cell r="E474" t="str">
            <v>c</v>
          </cell>
        </row>
        <row r="475">
          <cell r="A475" t="str">
            <v>etoh_p</v>
          </cell>
          <cell r="C475" t="str">
            <v>C2H6O</v>
          </cell>
          <cell r="D475">
            <v>0</v>
          </cell>
          <cell r="E475" t="str">
            <v>p</v>
          </cell>
          <cell r="F475" t="str">
            <v>C00469</v>
          </cell>
        </row>
        <row r="476">
          <cell r="A476" t="str">
            <v>fad_c</v>
          </cell>
          <cell r="C476" t="str">
            <v>C27H31N9O15P2</v>
          </cell>
          <cell r="D476">
            <v>-2</v>
          </cell>
          <cell r="E476" t="str">
            <v>c</v>
          </cell>
          <cell r="F476" t="str">
            <v>C00016</v>
          </cell>
        </row>
        <row r="477">
          <cell r="A477" t="str">
            <v>fadh2_c</v>
          </cell>
          <cell r="C477" t="str">
            <v>C27H33N9O15P2</v>
          </cell>
          <cell r="D477">
            <v>-2</v>
          </cell>
          <cell r="E477" t="str">
            <v>c</v>
          </cell>
          <cell r="F477" t="str">
            <v>C01352</v>
          </cell>
        </row>
        <row r="478">
          <cell r="A478" t="str">
            <v>hmgth_c</v>
          </cell>
          <cell r="C478" t="str">
            <v>C11H18N3O7S</v>
          </cell>
          <cell r="D478">
            <v>-1</v>
          </cell>
          <cell r="E478" t="str">
            <v>c</v>
          </cell>
          <cell r="F478" t="str">
            <v>C14180</v>
          </cell>
        </row>
        <row r="479">
          <cell r="A479" t="str">
            <v>Sfglutth_c</v>
          </cell>
          <cell r="C479" t="str">
            <v>C11H16N3O7S</v>
          </cell>
          <cell r="D479">
            <v>-1</v>
          </cell>
          <cell r="E479" t="str">
            <v>c</v>
          </cell>
          <cell r="F479" t="str">
            <v>C01031</v>
          </cell>
        </row>
        <row r="480">
          <cell r="A480" t="str">
            <v>fald_p</v>
          </cell>
          <cell r="C480" t="str">
            <v>CH2O</v>
          </cell>
          <cell r="D480">
            <v>0</v>
          </cell>
          <cell r="E480" t="str">
            <v>p</v>
          </cell>
          <cell r="F480" t="str">
            <v>C00067</v>
          </cell>
        </row>
        <row r="481">
          <cell r="A481" t="str">
            <v>fald_c</v>
          </cell>
          <cell r="C481" t="str">
            <v>CH2O</v>
          </cell>
          <cell r="D481">
            <v>0</v>
          </cell>
          <cell r="E481" t="str">
            <v>c</v>
          </cell>
          <cell r="F481" t="str">
            <v>C00067</v>
          </cell>
        </row>
        <row r="482">
          <cell r="A482" t="str">
            <v>fdp_c</v>
          </cell>
          <cell r="C482" t="str">
            <v>C6H10O12P2</v>
          </cell>
          <cell r="D482">
            <v>-4</v>
          </cell>
          <cell r="E482" t="str">
            <v>c</v>
          </cell>
          <cell r="F482" t="str">
            <v>C00354</v>
          </cell>
        </row>
        <row r="483">
          <cell r="A483" t="str">
            <v>dhap_c</v>
          </cell>
          <cell r="C483" t="str">
            <v>C3H5O6P</v>
          </cell>
          <cell r="D483">
            <v>-2</v>
          </cell>
          <cell r="E483" t="str">
            <v>c</v>
          </cell>
          <cell r="F483" t="str">
            <v>C00111</v>
          </cell>
        </row>
        <row r="484">
          <cell r="A484" t="str">
            <v>f6p_c</v>
          </cell>
          <cell r="C484" t="str">
            <v>C6H11O9P</v>
          </cell>
          <cell r="D484">
            <v>-2</v>
          </cell>
          <cell r="E484" t="str">
            <v>c</v>
          </cell>
          <cell r="F484" t="str">
            <v>C00085</v>
          </cell>
        </row>
        <row r="485">
          <cell r="A485" t="str">
            <v>fe2_c</v>
          </cell>
          <cell r="C485" t="str">
            <v>Fe</v>
          </cell>
          <cell r="D485">
            <v>2</v>
          </cell>
          <cell r="E485" t="str">
            <v>c</v>
          </cell>
          <cell r="F485" t="str">
            <v>C00023</v>
          </cell>
        </row>
        <row r="486">
          <cell r="A486" t="str">
            <v>ppp9_c</v>
          </cell>
          <cell r="C486" t="str">
            <v>C34H32N4O4</v>
          </cell>
          <cell r="D486">
            <v>-2</v>
          </cell>
          <cell r="E486" t="str">
            <v>c</v>
          </cell>
          <cell r="F486" t="str">
            <v>C02191</v>
          </cell>
        </row>
        <row r="487">
          <cell r="A487" t="str">
            <v>pheme_c</v>
          </cell>
          <cell r="C487" t="str">
            <v>C34H30FeN4O4</v>
          </cell>
          <cell r="D487">
            <v>-2</v>
          </cell>
          <cell r="E487" t="str">
            <v>c</v>
          </cell>
          <cell r="F487" t="str">
            <v>C00032</v>
          </cell>
        </row>
        <row r="488">
          <cell r="A488" t="str">
            <v>fe2_p</v>
          </cell>
          <cell r="C488" t="str">
            <v>Fe</v>
          </cell>
          <cell r="D488">
            <v>2</v>
          </cell>
          <cell r="E488" t="str">
            <v>p</v>
          </cell>
          <cell r="F488" t="str">
            <v>C00023</v>
          </cell>
        </row>
        <row r="489">
          <cell r="A489" t="str">
            <v>fe3_p</v>
          </cell>
          <cell r="C489" t="str">
            <v>Fe</v>
          </cell>
          <cell r="D489">
            <v>3</v>
          </cell>
          <cell r="E489" t="str">
            <v>p</v>
          </cell>
          <cell r="F489" t="str">
            <v>C14819</v>
          </cell>
        </row>
        <row r="490">
          <cell r="A490" t="str">
            <v>o2_p</v>
          </cell>
          <cell r="C490" t="str">
            <v>O2</v>
          </cell>
          <cell r="D490">
            <v>0</v>
          </cell>
          <cell r="E490" t="str">
            <v>p</v>
          </cell>
          <cell r="F490" t="str">
            <v>C00007</v>
          </cell>
        </row>
        <row r="491">
          <cell r="A491" t="str">
            <v>suc6p_c</v>
          </cell>
          <cell r="C491" t="str">
            <v>C12H21O14P</v>
          </cell>
          <cell r="D491">
            <v>-2</v>
          </cell>
          <cell r="E491" t="str">
            <v>c</v>
          </cell>
          <cell r="F491" t="str">
            <v>C02591</v>
          </cell>
        </row>
        <row r="492">
          <cell r="A492" t="str">
            <v>fru_c</v>
          </cell>
          <cell r="C492" t="str">
            <v>C6H12O6</v>
          </cell>
          <cell r="D492">
            <v>0</v>
          </cell>
          <cell r="E492" t="str">
            <v>c</v>
          </cell>
          <cell r="F492" t="str">
            <v>C00095</v>
          </cell>
        </row>
        <row r="493">
          <cell r="A493" t="str">
            <v>g6p_c</v>
          </cell>
          <cell r="C493" t="str">
            <v>C6H11O9P</v>
          </cell>
          <cell r="D493">
            <v>-2</v>
          </cell>
          <cell r="E493" t="str">
            <v>c</v>
          </cell>
          <cell r="F493" t="str">
            <v>C00092</v>
          </cell>
        </row>
        <row r="494">
          <cell r="A494" t="str">
            <v>flxso_c</v>
          </cell>
          <cell r="C494" t="str">
            <v>XH</v>
          </cell>
          <cell r="D494">
            <v>0</v>
          </cell>
          <cell r="E494" t="str">
            <v>c</v>
          </cell>
          <cell r="F494" t="str">
            <v>C02869</v>
          </cell>
        </row>
        <row r="495">
          <cell r="A495" t="str">
            <v>flxr_c</v>
          </cell>
          <cell r="C495" t="str">
            <v>XH</v>
          </cell>
          <cell r="D495">
            <v>-1</v>
          </cell>
          <cell r="E495" t="str">
            <v>c</v>
          </cell>
          <cell r="F495" t="str">
            <v>C02745</v>
          </cell>
        </row>
        <row r="496">
          <cell r="A496" t="str">
            <v>ribflv_c</v>
          </cell>
          <cell r="C496" t="str">
            <v>C17H20N4O6</v>
          </cell>
          <cell r="D496">
            <v>0</v>
          </cell>
          <cell r="E496" t="str">
            <v>c</v>
          </cell>
          <cell r="F496" t="str">
            <v>C00255</v>
          </cell>
        </row>
        <row r="497">
          <cell r="A497" t="str">
            <v>rbflvrd_c</v>
          </cell>
          <cell r="C497" t="str">
            <v>C17H22N4O6</v>
          </cell>
          <cell r="D497">
            <v>0</v>
          </cell>
          <cell r="E497" t="str">
            <v>c</v>
          </cell>
          <cell r="F497" t="str">
            <v>C01007</v>
          </cell>
        </row>
        <row r="498">
          <cell r="A498" t="str">
            <v>mettrna_c</v>
          </cell>
          <cell r="C498" t="str">
            <v>C5H10NOSR</v>
          </cell>
          <cell r="D498">
            <v>1</v>
          </cell>
          <cell r="E498" t="str">
            <v>c</v>
          </cell>
          <cell r="F498" t="str">
            <v>C02430</v>
          </cell>
        </row>
        <row r="499">
          <cell r="A499" t="str">
            <v>fmettrna_c</v>
          </cell>
          <cell r="C499" t="str">
            <v>C6H9NO2SR</v>
          </cell>
          <cell r="D499">
            <v>0</v>
          </cell>
          <cell r="E499" t="str">
            <v>c</v>
          </cell>
          <cell r="F499" t="str">
            <v>C03294</v>
          </cell>
        </row>
        <row r="500">
          <cell r="A500" t="str">
            <v>fmn_c</v>
          </cell>
          <cell r="C500" t="str">
            <v>C17H19N4O9P</v>
          </cell>
          <cell r="D500">
            <v>-2</v>
          </cell>
          <cell r="E500" t="str">
            <v>c</v>
          </cell>
          <cell r="F500" t="str">
            <v>C00061</v>
          </cell>
        </row>
        <row r="501">
          <cell r="A501" t="str">
            <v>fmnh2_c</v>
          </cell>
          <cell r="C501" t="str">
            <v>C17H21N4O9P</v>
          </cell>
          <cell r="D501">
            <v>-2</v>
          </cell>
          <cell r="E501" t="str">
            <v>c</v>
          </cell>
          <cell r="F501" t="str">
            <v>C01847</v>
          </cell>
        </row>
        <row r="502">
          <cell r="A502" t="str">
            <v>fdxr__4_2_c</v>
          </cell>
          <cell r="C502" t="str">
            <v>Fe8S8X</v>
          </cell>
          <cell r="D502">
            <v>-2</v>
          </cell>
          <cell r="E502" t="str">
            <v>c</v>
          </cell>
        </row>
        <row r="503">
          <cell r="A503" t="str">
            <v>fdxo__4_2_c</v>
          </cell>
          <cell r="C503" t="str">
            <v>Fe8S8X</v>
          </cell>
          <cell r="D503">
            <v>0</v>
          </cell>
          <cell r="E503" t="str">
            <v>c</v>
          </cell>
        </row>
        <row r="504">
          <cell r="A504" t="str">
            <v>fru_p</v>
          </cell>
          <cell r="C504" t="str">
            <v>C6H12O6</v>
          </cell>
          <cell r="D504">
            <v>0</v>
          </cell>
          <cell r="E504" t="str">
            <v>p</v>
          </cell>
          <cell r="F504" t="str">
            <v>C00095</v>
          </cell>
        </row>
        <row r="505">
          <cell r="A505" t="str">
            <v>5fthf_c</v>
          </cell>
          <cell r="C505" t="str">
            <v>C20H21N7O7</v>
          </cell>
          <cell r="D505">
            <v>-2</v>
          </cell>
          <cell r="E505" t="str">
            <v>c</v>
          </cell>
          <cell r="F505" t="str">
            <v>C03479</v>
          </cell>
        </row>
        <row r="506">
          <cell r="A506" t="str">
            <v>methf_c</v>
          </cell>
          <cell r="C506" t="str">
            <v>C20H20N7O6</v>
          </cell>
          <cell r="D506">
            <v>-1</v>
          </cell>
          <cell r="E506" t="str">
            <v>c</v>
          </cell>
          <cell r="F506" t="str">
            <v>C00445</v>
          </cell>
        </row>
        <row r="507">
          <cell r="A507" t="str">
            <v>mal__L_c</v>
          </cell>
          <cell r="C507" t="str">
            <v>C4H4O5</v>
          </cell>
          <cell r="D507">
            <v>-2</v>
          </cell>
          <cell r="E507" t="str">
            <v>c</v>
          </cell>
          <cell r="F507" t="str">
            <v>C00149</v>
          </cell>
        </row>
        <row r="508">
          <cell r="A508" t="str">
            <v>g15l_p</v>
          </cell>
          <cell r="C508" t="str">
            <v>C6H10O6</v>
          </cell>
          <cell r="D508">
            <v>0</v>
          </cell>
          <cell r="E508" t="str">
            <v>p</v>
          </cell>
          <cell r="F508" t="str">
            <v>C00198</v>
          </cell>
        </row>
        <row r="509">
          <cell r="A509" t="str">
            <v>glcn_p</v>
          </cell>
          <cell r="C509" t="str">
            <v>C6H11O7</v>
          </cell>
          <cell r="D509">
            <v>-1</v>
          </cell>
          <cell r="E509" t="str">
            <v>p</v>
          </cell>
          <cell r="F509" t="str">
            <v>C00257</v>
          </cell>
        </row>
        <row r="510">
          <cell r="A510" t="str">
            <v>gam1p_c</v>
          </cell>
          <cell r="C510" t="str">
            <v>C6H13NO8P</v>
          </cell>
          <cell r="D510">
            <v>-1</v>
          </cell>
          <cell r="E510" t="str">
            <v>c</v>
          </cell>
          <cell r="F510" t="str">
            <v>C06156</v>
          </cell>
        </row>
        <row r="511">
          <cell r="A511" t="str">
            <v>acgam1p_c</v>
          </cell>
          <cell r="C511" t="str">
            <v>C8H14NO9P</v>
          </cell>
          <cell r="D511">
            <v>-2</v>
          </cell>
          <cell r="E511" t="str">
            <v>c</v>
          </cell>
          <cell r="F511" t="str">
            <v>C04256</v>
          </cell>
        </row>
        <row r="512">
          <cell r="A512" t="str">
            <v>glyc2p_c</v>
          </cell>
          <cell r="C512" t="str">
            <v>C3H7O6P</v>
          </cell>
          <cell r="D512">
            <v>-2</v>
          </cell>
          <cell r="E512" t="str">
            <v>c</v>
          </cell>
          <cell r="F512" t="str">
            <v>C02979</v>
          </cell>
        </row>
        <row r="513">
          <cell r="A513" t="str">
            <v>g3pc_p</v>
          </cell>
          <cell r="C513" t="str">
            <v>C8H20NO6P</v>
          </cell>
          <cell r="D513">
            <v>0</v>
          </cell>
          <cell r="E513" t="str">
            <v>p</v>
          </cell>
          <cell r="F513" t="str">
            <v>C00670</v>
          </cell>
        </row>
        <row r="514">
          <cell r="A514" t="str">
            <v>g3pe_p</v>
          </cell>
          <cell r="C514" t="str">
            <v>C5H14NO6P</v>
          </cell>
          <cell r="D514">
            <v>0</v>
          </cell>
          <cell r="E514" t="str">
            <v>p</v>
          </cell>
          <cell r="F514" t="str">
            <v>C01233</v>
          </cell>
        </row>
        <row r="515">
          <cell r="A515" t="str">
            <v>g3pg_p</v>
          </cell>
          <cell r="C515" t="str">
            <v>C6H14O8P</v>
          </cell>
          <cell r="D515">
            <v>-1</v>
          </cell>
          <cell r="E515" t="str">
            <v>p</v>
          </cell>
          <cell r="F515" t="str">
            <v>C03274</v>
          </cell>
        </row>
        <row r="516">
          <cell r="A516" t="str">
            <v>g3pi_p</v>
          </cell>
          <cell r="C516" t="str">
            <v>C9H18O11P</v>
          </cell>
          <cell r="D516">
            <v>-1</v>
          </cell>
          <cell r="E516" t="str">
            <v>p</v>
          </cell>
          <cell r="F516" t="str">
            <v>C01225</v>
          </cell>
        </row>
        <row r="517">
          <cell r="A517" t="str">
            <v>g3ps_p</v>
          </cell>
          <cell r="C517" t="str">
            <v>C6H13NO8P</v>
          </cell>
          <cell r="D517">
            <v>-1</v>
          </cell>
          <cell r="E517" t="str">
            <v>p</v>
          </cell>
        </row>
        <row r="518">
          <cell r="A518" t="str">
            <v>glu5sa_c</v>
          </cell>
          <cell r="C518" t="str">
            <v>C5H9NO3</v>
          </cell>
          <cell r="D518">
            <v>0</v>
          </cell>
          <cell r="E518" t="str">
            <v>c</v>
          </cell>
          <cell r="F518" t="str">
            <v>C01165</v>
          </cell>
        </row>
        <row r="519">
          <cell r="A519" t="str">
            <v>1pyr5c_c</v>
          </cell>
          <cell r="C519" t="str">
            <v>C5H6NO2</v>
          </cell>
          <cell r="D519">
            <v>-1</v>
          </cell>
          <cell r="E519" t="str">
            <v>c</v>
          </cell>
          <cell r="F519" t="str">
            <v>C03912</v>
          </cell>
        </row>
        <row r="520">
          <cell r="A520" t="str">
            <v>glu5p_c</v>
          </cell>
          <cell r="C520" t="str">
            <v>C5H8NO7P</v>
          </cell>
          <cell r="D520">
            <v>-2</v>
          </cell>
          <cell r="E520" t="str">
            <v>c</v>
          </cell>
          <cell r="F520" t="str">
            <v>C03287</v>
          </cell>
        </row>
        <row r="521">
          <cell r="A521" t="str">
            <v>6pgl_c</v>
          </cell>
          <cell r="C521" t="str">
            <v>C6H9O9P</v>
          </cell>
          <cell r="D521">
            <v>-2</v>
          </cell>
          <cell r="E521" t="str">
            <v>c</v>
          </cell>
          <cell r="F521" t="str">
            <v>C01236</v>
          </cell>
        </row>
        <row r="522">
          <cell r="A522" t="str">
            <v>gal__bD_p</v>
          </cell>
          <cell r="C522" t="str">
            <v>C6H12O6</v>
          </cell>
          <cell r="D522">
            <v>0</v>
          </cell>
          <cell r="E522" t="str">
            <v>p</v>
          </cell>
          <cell r="F522" t="str">
            <v>C01582</v>
          </cell>
        </row>
        <row r="523">
          <cell r="A523" t="str">
            <v>gal_p</v>
          </cell>
          <cell r="C523" t="str">
            <v>C6H12O6</v>
          </cell>
          <cell r="D523">
            <v>0</v>
          </cell>
          <cell r="E523" t="str">
            <v>p</v>
          </cell>
          <cell r="F523" t="str">
            <v>C00124</v>
          </cell>
        </row>
        <row r="524">
          <cell r="A524" t="str">
            <v>g1p_c</v>
          </cell>
          <cell r="C524" t="str">
            <v>C6H11O9P</v>
          </cell>
          <cell r="D524">
            <v>-2</v>
          </cell>
          <cell r="E524" t="str">
            <v>c</v>
          </cell>
          <cell r="F524" t="str">
            <v>C00103</v>
          </cell>
        </row>
        <row r="525">
          <cell r="A525" t="str">
            <v>13dpg_c</v>
          </cell>
          <cell r="C525" t="str">
            <v>C3H4O10P2</v>
          </cell>
          <cell r="D525">
            <v>-4</v>
          </cell>
          <cell r="E525" t="str">
            <v>c</v>
          </cell>
          <cell r="F525" t="str">
            <v>C00236</v>
          </cell>
        </row>
        <row r="526">
          <cell r="A526" t="str">
            <v>gar_c</v>
          </cell>
          <cell r="C526" t="str">
            <v>C7H14N2O8P</v>
          </cell>
          <cell r="D526">
            <v>-1</v>
          </cell>
          <cell r="E526" t="str">
            <v>c</v>
          </cell>
          <cell r="F526" t="str">
            <v>C03838</v>
          </cell>
        </row>
        <row r="527">
          <cell r="A527" t="str">
            <v>fgam_c</v>
          </cell>
          <cell r="C527" t="str">
            <v>C8H13N2O9P</v>
          </cell>
          <cell r="D527">
            <v>-2</v>
          </cell>
          <cell r="E527" t="str">
            <v>c</v>
          </cell>
          <cell r="F527" t="str">
            <v>C04376</v>
          </cell>
        </row>
        <row r="528">
          <cell r="A528" t="str">
            <v>gcald_p</v>
          </cell>
          <cell r="C528" t="str">
            <v>C2H4O2</v>
          </cell>
          <cell r="D528">
            <v>0</v>
          </cell>
          <cell r="E528" t="str">
            <v>p</v>
          </cell>
          <cell r="F528" t="str">
            <v>C00266</v>
          </cell>
        </row>
        <row r="529">
          <cell r="A529" t="str">
            <v>ppgpp_c</v>
          </cell>
          <cell r="C529" t="str">
            <v>C10H11N5O17P4</v>
          </cell>
          <cell r="D529">
            <v>-6</v>
          </cell>
          <cell r="E529" t="str">
            <v>c</v>
          </cell>
          <cell r="F529" t="str">
            <v>C01228</v>
          </cell>
        </row>
        <row r="530">
          <cell r="A530" t="str">
            <v>gdp_p</v>
          </cell>
          <cell r="C530" t="str">
            <v>C10H12N5O11P2</v>
          </cell>
          <cell r="D530">
            <v>-3</v>
          </cell>
          <cell r="E530" t="str">
            <v>p</v>
          </cell>
          <cell r="F530" t="str">
            <v>C00035</v>
          </cell>
        </row>
        <row r="531">
          <cell r="A531" t="str">
            <v>gdptp_c</v>
          </cell>
          <cell r="C531" t="str">
            <v>C10H11N5O20P5</v>
          </cell>
          <cell r="D531">
            <v>-7</v>
          </cell>
          <cell r="E531" t="str">
            <v>c</v>
          </cell>
          <cell r="F531" t="str">
            <v>C04494</v>
          </cell>
        </row>
        <row r="532">
          <cell r="A532" t="str">
            <v>glc__D_p</v>
          </cell>
          <cell r="C532" t="str">
            <v>C6H12O6</v>
          </cell>
          <cell r="D532">
            <v>0</v>
          </cell>
          <cell r="E532" t="str">
            <v>p</v>
          </cell>
          <cell r="F532" t="str">
            <v>C00031</v>
          </cell>
        </row>
        <row r="533">
          <cell r="A533" t="str">
            <v>sbt__D_p</v>
          </cell>
          <cell r="C533" t="str">
            <v>C6H14O6</v>
          </cell>
          <cell r="D533">
            <v>0</v>
          </cell>
          <cell r="E533" t="str">
            <v>p</v>
          </cell>
          <cell r="F533" t="str">
            <v>C00794</v>
          </cell>
        </row>
        <row r="534">
          <cell r="A534" t="str">
            <v>ser__L_c</v>
          </cell>
          <cell r="C534" t="str">
            <v>C3H7NO3</v>
          </cell>
          <cell r="D534">
            <v>0</v>
          </cell>
          <cell r="E534" t="str">
            <v>c</v>
          </cell>
          <cell r="F534" t="str">
            <v>C00065</v>
          </cell>
        </row>
        <row r="535">
          <cell r="A535" t="str">
            <v>mlthf_c</v>
          </cell>
          <cell r="C535" t="str">
            <v>C20H21N7O6</v>
          </cell>
          <cell r="D535">
            <v>-2</v>
          </cell>
          <cell r="E535" t="str">
            <v>c</v>
          </cell>
          <cell r="F535" t="str">
            <v>C00143</v>
          </cell>
        </row>
        <row r="536">
          <cell r="A536" t="str">
            <v>gmp_c</v>
          </cell>
          <cell r="C536" t="str">
            <v>C10H12N5O8P</v>
          </cell>
          <cell r="D536">
            <v>-2</v>
          </cell>
          <cell r="E536" t="str">
            <v>c</v>
          </cell>
          <cell r="F536" t="str">
            <v>C00144</v>
          </cell>
        </row>
        <row r="537">
          <cell r="A537" t="str">
            <v>glc__D_c</v>
          </cell>
          <cell r="C537" t="str">
            <v>C6H12O6</v>
          </cell>
          <cell r="D537">
            <v>0</v>
          </cell>
          <cell r="E537" t="str">
            <v>c</v>
          </cell>
          <cell r="F537" t="str">
            <v>C00031</v>
          </cell>
        </row>
        <row r="538">
          <cell r="A538" t="str">
            <v>gln__L_p</v>
          </cell>
          <cell r="C538" t="str">
            <v>C5H10N2O3</v>
          </cell>
          <cell r="D538">
            <v>0</v>
          </cell>
          <cell r="E538" t="str">
            <v>p</v>
          </cell>
          <cell r="F538" t="str">
            <v>C00064</v>
          </cell>
        </row>
        <row r="539">
          <cell r="A539" t="str">
            <v>glucys_c</v>
          </cell>
          <cell r="C539" t="str">
            <v>C8H13N2O5S</v>
          </cell>
          <cell r="D539">
            <v>-1</v>
          </cell>
          <cell r="E539" t="str">
            <v>c</v>
          </cell>
          <cell r="F539" t="str">
            <v>C00669</v>
          </cell>
        </row>
        <row r="540">
          <cell r="A540" t="str">
            <v>glu__L_p</v>
          </cell>
          <cell r="C540" t="str">
            <v>C5H8NO4</v>
          </cell>
          <cell r="D540">
            <v>-1</v>
          </cell>
          <cell r="E540" t="str">
            <v>p</v>
          </cell>
          <cell r="F540" t="str">
            <v>C00025</v>
          </cell>
        </row>
        <row r="541">
          <cell r="A541" t="str">
            <v>pram_c</v>
          </cell>
          <cell r="C541" t="str">
            <v>C5H11NO7P</v>
          </cell>
          <cell r="D541">
            <v>-1</v>
          </cell>
          <cell r="E541" t="str">
            <v>c</v>
          </cell>
          <cell r="F541" t="str">
            <v>C03090</v>
          </cell>
        </row>
        <row r="542">
          <cell r="A542" t="str">
            <v>glu__D_c</v>
          </cell>
          <cell r="C542" t="str">
            <v>C5H8NO4</v>
          </cell>
          <cell r="D542">
            <v>-1</v>
          </cell>
          <cell r="E542" t="str">
            <v>c</v>
          </cell>
          <cell r="F542" t="str">
            <v>C00217</v>
          </cell>
        </row>
        <row r="543">
          <cell r="A543" t="str">
            <v>trnaglu_c</v>
          </cell>
          <cell r="C543" t="str">
            <v>R</v>
          </cell>
          <cell r="D543">
            <v>0</v>
          </cell>
          <cell r="E543" t="str">
            <v>c</v>
          </cell>
          <cell r="F543" t="str">
            <v>C01641</v>
          </cell>
        </row>
        <row r="544">
          <cell r="A544" t="str">
            <v>glutrna_c</v>
          </cell>
          <cell r="C544" t="str">
            <v>C5H7NO3R</v>
          </cell>
          <cell r="D544">
            <v>0</v>
          </cell>
          <cell r="E544" t="str">
            <v>c</v>
          </cell>
          <cell r="F544" t="str">
            <v>C02987</v>
          </cell>
        </row>
        <row r="545">
          <cell r="A545" t="str">
            <v>glyc3p_p</v>
          </cell>
          <cell r="C545" t="str">
            <v>C3H7O6P</v>
          </cell>
          <cell r="D545">
            <v>-2</v>
          </cell>
          <cell r="E545" t="str">
            <v>p</v>
          </cell>
          <cell r="F545" t="str">
            <v>C00093</v>
          </cell>
        </row>
        <row r="546">
          <cell r="A546" t="str">
            <v>glyc__R_c</v>
          </cell>
          <cell r="C546" t="str">
            <v>C3H5O4</v>
          </cell>
          <cell r="D546">
            <v>-1</v>
          </cell>
          <cell r="E546" t="str">
            <v>c</v>
          </cell>
          <cell r="F546" t="str">
            <v>C00258</v>
          </cell>
        </row>
        <row r="547">
          <cell r="A547" t="str">
            <v>glx_c</v>
          </cell>
          <cell r="C547" t="str">
            <v>C2H1O3</v>
          </cell>
          <cell r="D547">
            <v>-1</v>
          </cell>
          <cell r="E547" t="str">
            <v>c</v>
          </cell>
          <cell r="F547" t="str">
            <v>C00048</v>
          </cell>
        </row>
        <row r="548">
          <cell r="A548" t="str">
            <v>glyclt_c</v>
          </cell>
          <cell r="C548" t="str">
            <v>C2H3O3</v>
          </cell>
          <cell r="D548">
            <v>-1</v>
          </cell>
          <cell r="E548" t="str">
            <v>c</v>
          </cell>
          <cell r="F548" t="str">
            <v>C00160</v>
          </cell>
        </row>
        <row r="549">
          <cell r="A549" t="str">
            <v>glyc_p</v>
          </cell>
          <cell r="C549" t="str">
            <v>C3H8O3</v>
          </cell>
          <cell r="D549">
            <v>0</v>
          </cell>
          <cell r="E549" t="str">
            <v>p</v>
          </cell>
          <cell r="F549" t="str">
            <v>C00116</v>
          </cell>
        </row>
        <row r="550">
          <cell r="A550" t="str">
            <v>lgt__S_c</v>
          </cell>
          <cell r="C550" t="str">
            <v>C13H20N3O8S</v>
          </cell>
          <cell r="D550">
            <v>-1</v>
          </cell>
          <cell r="E550" t="str">
            <v>c</v>
          </cell>
          <cell r="F550" t="str">
            <v>C03451</v>
          </cell>
        </row>
        <row r="551">
          <cell r="A551" t="str">
            <v>gthrd_c</v>
          </cell>
          <cell r="C551" t="str">
            <v>C10H16N3O6S</v>
          </cell>
          <cell r="D551">
            <v>-1</v>
          </cell>
          <cell r="E551" t="str">
            <v>c</v>
          </cell>
          <cell r="F551" t="str">
            <v>C00051</v>
          </cell>
        </row>
        <row r="552">
          <cell r="A552" t="str">
            <v>trnagly_c</v>
          </cell>
          <cell r="C552" t="str">
            <v>R</v>
          </cell>
          <cell r="D552">
            <v>0</v>
          </cell>
          <cell r="E552" t="str">
            <v>c</v>
          </cell>
          <cell r="F552" t="str">
            <v>C01642</v>
          </cell>
        </row>
        <row r="553">
          <cell r="A553" t="str">
            <v>glytrna_c</v>
          </cell>
          <cell r="C553" t="str">
            <v>C2H4NOR</v>
          </cell>
          <cell r="D553">
            <v>1</v>
          </cell>
          <cell r="E553" t="str">
            <v>c</v>
          </cell>
          <cell r="F553" t="str">
            <v>C02412</v>
          </cell>
        </row>
        <row r="554">
          <cell r="A554" t="str">
            <v>xmp_c</v>
          </cell>
          <cell r="C554" t="str">
            <v>C10H11N4O9P</v>
          </cell>
          <cell r="D554">
            <v>-2</v>
          </cell>
          <cell r="E554" t="str">
            <v>c</v>
          </cell>
          <cell r="F554" t="str">
            <v>C00655</v>
          </cell>
        </row>
        <row r="555">
          <cell r="A555" t="str">
            <v>ser__L_p</v>
          </cell>
          <cell r="C555" t="str">
            <v>C3H7NO3</v>
          </cell>
          <cell r="D555">
            <v>0</v>
          </cell>
          <cell r="E555" t="str">
            <v>p</v>
          </cell>
          <cell r="F555" t="str">
            <v>C00065</v>
          </cell>
        </row>
        <row r="556">
          <cell r="A556" t="str">
            <v>inost_p</v>
          </cell>
          <cell r="C556" t="str">
            <v>C6H12O6</v>
          </cell>
          <cell r="D556">
            <v>0</v>
          </cell>
          <cell r="E556" t="str">
            <v>p</v>
          </cell>
          <cell r="F556" t="str">
            <v>C00137</v>
          </cell>
        </row>
        <row r="557">
          <cell r="A557" t="str">
            <v>grxox_c</v>
          </cell>
          <cell r="C557" t="str">
            <v>X</v>
          </cell>
          <cell r="D557">
            <v>0</v>
          </cell>
          <cell r="E557" t="str">
            <v>c</v>
          </cell>
          <cell r="F557" t="str">
            <v>C07293</v>
          </cell>
        </row>
        <row r="558">
          <cell r="A558" t="str">
            <v>grxrd_c</v>
          </cell>
          <cell r="C558" t="str">
            <v>XH2</v>
          </cell>
          <cell r="D558">
            <v>0</v>
          </cell>
          <cell r="E558" t="str">
            <v>c</v>
          </cell>
          <cell r="F558" t="str">
            <v>C07292</v>
          </cell>
        </row>
        <row r="559">
          <cell r="A559" t="str">
            <v>gthox_c</v>
          </cell>
          <cell r="C559" t="str">
            <v>C20H30N6O12S2</v>
          </cell>
          <cell r="D559">
            <v>-2</v>
          </cell>
          <cell r="E559" t="str">
            <v>c</v>
          </cell>
          <cell r="F559" t="str">
            <v>C00127</v>
          </cell>
        </row>
        <row r="560">
          <cell r="A560" t="str">
            <v>gthrd_p</v>
          </cell>
          <cell r="C560" t="str">
            <v>C10H16N3O6S</v>
          </cell>
          <cell r="D560">
            <v>-1</v>
          </cell>
          <cell r="E560" t="str">
            <v>p</v>
          </cell>
          <cell r="F560" t="str">
            <v>C00051</v>
          </cell>
        </row>
        <row r="561">
          <cell r="A561" t="str">
            <v>xtp_c</v>
          </cell>
          <cell r="C561" t="str">
            <v>C10H11N4O15P3</v>
          </cell>
          <cell r="D561">
            <v>-4</v>
          </cell>
          <cell r="E561" t="str">
            <v>c</v>
          </cell>
          <cell r="F561" t="str">
            <v>C00700</v>
          </cell>
        </row>
        <row r="562">
          <cell r="A562" t="str">
            <v>gtp_p</v>
          </cell>
          <cell r="C562" t="str">
            <v>C10H12N5O14P3</v>
          </cell>
          <cell r="D562">
            <v>-4</v>
          </cell>
          <cell r="E562" t="str">
            <v>p</v>
          </cell>
          <cell r="F562" t="str">
            <v>C00044</v>
          </cell>
        </row>
        <row r="563">
          <cell r="A563" t="str">
            <v>gua_c</v>
          </cell>
          <cell r="C563" t="str">
            <v>C5H5N5O</v>
          </cell>
          <cell r="D563">
            <v>0</v>
          </cell>
          <cell r="E563" t="str">
            <v>c</v>
          </cell>
          <cell r="F563" t="str">
            <v>C00242</v>
          </cell>
        </row>
        <row r="564">
          <cell r="A564" t="str">
            <v>xan_c</v>
          </cell>
          <cell r="C564" t="str">
            <v>C5H4N4O2</v>
          </cell>
          <cell r="D564">
            <v>0</v>
          </cell>
          <cell r="E564" t="str">
            <v>c</v>
          </cell>
          <cell r="F564" t="str">
            <v>C00385</v>
          </cell>
        </row>
        <row r="565">
          <cell r="A565" t="str">
            <v>h2s_p</v>
          </cell>
          <cell r="C565" t="str">
            <v>H2S</v>
          </cell>
          <cell r="D565">
            <v>0</v>
          </cell>
          <cell r="E565" t="str">
            <v>p</v>
          </cell>
          <cell r="F565" t="str">
            <v>C00283</v>
          </cell>
        </row>
        <row r="566">
          <cell r="A566" t="str">
            <v>h2_p</v>
          </cell>
          <cell r="C566" t="str">
            <v>H2</v>
          </cell>
          <cell r="D566">
            <v>0</v>
          </cell>
          <cell r="E566" t="str">
            <v>p</v>
          </cell>
          <cell r="F566" t="str">
            <v>C00282</v>
          </cell>
        </row>
        <row r="567">
          <cell r="A567" t="str">
            <v>h2_c</v>
          </cell>
          <cell r="C567" t="str">
            <v>H2</v>
          </cell>
          <cell r="D567">
            <v>0</v>
          </cell>
          <cell r="E567" t="str">
            <v>c</v>
          </cell>
          <cell r="F567" t="str">
            <v>C00282</v>
          </cell>
        </row>
        <row r="568">
          <cell r="A568" t="str">
            <v>hcit_c</v>
          </cell>
          <cell r="C568" t="str">
            <v>C7H7O7</v>
          </cell>
          <cell r="D568">
            <v>-3</v>
          </cell>
          <cell r="E568" t="str">
            <v>c</v>
          </cell>
          <cell r="F568" t="str">
            <v>C01251</v>
          </cell>
        </row>
        <row r="569">
          <cell r="A569" t="str">
            <v>histd_c</v>
          </cell>
          <cell r="C569" t="str">
            <v>C6H12N3O</v>
          </cell>
          <cell r="D569">
            <v>1</v>
          </cell>
          <cell r="E569" t="str">
            <v>c</v>
          </cell>
          <cell r="F569" t="str">
            <v>C00860</v>
          </cell>
        </row>
        <row r="570">
          <cell r="A570" t="str">
            <v>his__L_c</v>
          </cell>
          <cell r="C570" t="str">
            <v>C6H9N3O2</v>
          </cell>
          <cell r="D570">
            <v>0</v>
          </cell>
          <cell r="E570" t="str">
            <v>c</v>
          </cell>
          <cell r="F570" t="str">
            <v>C00135</v>
          </cell>
        </row>
        <row r="571">
          <cell r="A571" t="str">
            <v>hisp_c</v>
          </cell>
          <cell r="C571" t="str">
            <v>C6H11N3O4P</v>
          </cell>
          <cell r="D571">
            <v>-1</v>
          </cell>
          <cell r="E571" t="str">
            <v>c</v>
          </cell>
          <cell r="F571" t="str">
            <v>C01100</v>
          </cell>
        </row>
        <row r="572">
          <cell r="A572" t="str">
            <v>trnahis_c</v>
          </cell>
          <cell r="C572" t="str">
            <v>R</v>
          </cell>
          <cell r="D572">
            <v>0</v>
          </cell>
          <cell r="E572" t="str">
            <v>c</v>
          </cell>
          <cell r="F572" t="str">
            <v>C01643</v>
          </cell>
        </row>
        <row r="573">
          <cell r="A573" t="str">
            <v>histrna_c</v>
          </cell>
          <cell r="C573" t="str">
            <v>C6H8N3OR</v>
          </cell>
          <cell r="D573">
            <v>1</v>
          </cell>
          <cell r="E573" t="str">
            <v>c</v>
          </cell>
          <cell r="F573" t="str">
            <v>C02988</v>
          </cell>
        </row>
        <row r="574">
          <cell r="A574" t="str">
            <v>ppbng_c</v>
          </cell>
          <cell r="C574" t="str">
            <v>C10H13N2O4</v>
          </cell>
          <cell r="D574">
            <v>-1</v>
          </cell>
          <cell r="E574" t="str">
            <v>c</v>
          </cell>
          <cell r="F574" t="str">
            <v>C00931</v>
          </cell>
        </row>
        <row r="575">
          <cell r="A575" t="str">
            <v>hmbil_c</v>
          </cell>
          <cell r="C575" t="str">
            <v>C40H38N4O17</v>
          </cell>
          <cell r="D575">
            <v>-8</v>
          </cell>
          <cell r="E575" t="str">
            <v>c</v>
          </cell>
          <cell r="F575" t="str">
            <v>C01024</v>
          </cell>
        </row>
        <row r="576">
          <cell r="A576" t="str">
            <v>4ahmmp_c</v>
          </cell>
          <cell r="C576" t="str">
            <v>C6H9N3O</v>
          </cell>
          <cell r="D576">
            <v>0</v>
          </cell>
          <cell r="E576" t="str">
            <v>c</v>
          </cell>
          <cell r="F576" t="str">
            <v>C01279</v>
          </cell>
        </row>
        <row r="577">
          <cell r="A577" t="str">
            <v>hopanol_c</v>
          </cell>
          <cell r="C577" t="str">
            <v>C30H52O</v>
          </cell>
          <cell r="D577">
            <v>0</v>
          </cell>
          <cell r="E577" t="str">
            <v>c</v>
          </cell>
          <cell r="F577" t="str">
            <v>C06309</v>
          </cell>
        </row>
        <row r="578">
          <cell r="A578" t="str">
            <v>hopene_c</v>
          </cell>
          <cell r="C578" t="str">
            <v>C30H50</v>
          </cell>
          <cell r="D578">
            <v>0</v>
          </cell>
          <cell r="E578" t="str">
            <v>c</v>
          </cell>
          <cell r="F578" t="str">
            <v>C06310</v>
          </cell>
        </row>
        <row r="579">
          <cell r="A579" t="str">
            <v>thbh_c</v>
          </cell>
          <cell r="C579" t="str">
            <v>C35H62O4</v>
          </cell>
          <cell r="D579">
            <v>0</v>
          </cell>
          <cell r="E579" t="str">
            <v>c</v>
          </cell>
          <cell r="F579" t="str">
            <v>C21119</v>
          </cell>
        </row>
        <row r="580">
          <cell r="A580" t="str">
            <v>thbhet_c</v>
          </cell>
          <cell r="C580" t="str">
            <v>C41H73NO8</v>
          </cell>
          <cell r="D580">
            <v>0</v>
          </cell>
          <cell r="E580" t="str">
            <v>c</v>
          </cell>
          <cell r="F580" t="str">
            <v>C21122</v>
          </cell>
        </row>
        <row r="581">
          <cell r="A581" t="str">
            <v>thbhga_c</v>
          </cell>
          <cell r="C581" t="str">
            <v>C41H73NO8</v>
          </cell>
          <cell r="D581">
            <v>0</v>
          </cell>
          <cell r="E581" t="str">
            <v>c</v>
          </cell>
          <cell r="F581" t="str">
            <v>C21121</v>
          </cell>
        </row>
        <row r="582">
          <cell r="A582" t="str">
            <v>Hopanoids_ZM_c</v>
          </cell>
          <cell r="D582">
            <v>0</v>
          </cell>
          <cell r="E582" t="str">
            <v>c</v>
          </cell>
        </row>
        <row r="583">
          <cell r="A583" t="str">
            <v>uacgam_c</v>
          </cell>
          <cell r="C583" t="str">
            <v>C17H25N3O17P2</v>
          </cell>
          <cell r="D583">
            <v>-2</v>
          </cell>
          <cell r="E583" t="str">
            <v>c</v>
          </cell>
          <cell r="F583" t="str">
            <v>C00043</v>
          </cell>
        </row>
        <row r="584">
          <cell r="A584" t="str">
            <v>thbhaga_c</v>
          </cell>
          <cell r="C584" t="str">
            <v>C43H75NO9</v>
          </cell>
          <cell r="D584">
            <v>0</v>
          </cell>
          <cell r="E584" t="str">
            <v>c</v>
          </cell>
          <cell r="F584" t="str">
            <v>C21120</v>
          </cell>
        </row>
        <row r="585">
          <cell r="A585" t="str">
            <v>hpyr_c</v>
          </cell>
          <cell r="C585" t="str">
            <v>C3H3O4</v>
          </cell>
          <cell r="D585">
            <v>-1</v>
          </cell>
          <cell r="E585" t="str">
            <v>c</v>
          </cell>
          <cell r="F585" t="str">
            <v>C00168</v>
          </cell>
        </row>
        <row r="586">
          <cell r="A586" t="str">
            <v>hom__L_c</v>
          </cell>
          <cell r="C586" t="str">
            <v>C4H9NO3</v>
          </cell>
          <cell r="D586">
            <v>0</v>
          </cell>
          <cell r="E586" t="str">
            <v>c</v>
          </cell>
          <cell r="F586" t="str">
            <v>C00263</v>
          </cell>
        </row>
        <row r="587">
          <cell r="A587" t="str">
            <v>achms_c</v>
          </cell>
          <cell r="C587" t="str">
            <v>C6H11NO4</v>
          </cell>
          <cell r="D587">
            <v>0</v>
          </cell>
          <cell r="E587" t="str">
            <v>c</v>
          </cell>
          <cell r="F587" t="str">
            <v>C01077</v>
          </cell>
        </row>
        <row r="588">
          <cell r="A588" t="str">
            <v>phom_c</v>
          </cell>
          <cell r="C588" t="str">
            <v>C4H8NO6P</v>
          </cell>
          <cell r="D588">
            <v>-2</v>
          </cell>
          <cell r="E588" t="str">
            <v>c</v>
          </cell>
          <cell r="F588" t="str">
            <v>C01102</v>
          </cell>
        </row>
        <row r="589">
          <cell r="A589" t="str">
            <v>imacp_c</v>
          </cell>
          <cell r="C589" t="str">
            <v>C6H7N2O5P</v>
          </cell>
          <cell r="D589">
            <v>-2</v>
          </cell>
          <cell r="E589" t="str">
            <v>c</v>
          </cell>
          <cell r="F589" t="str">
            <v>C01267</v>
          </cell>
        </row>
        <row r="590">
          <cell r="A590" t="str">
            <v>hxan_c</v>
          </cell>
          <cell r="C590" t="str">
            <v>C5H4N4O</v>
          </cell>
          <cell r="D590">
            <v>0</v>
          </cell>
          <cell r="E590" t="str">
            <v>c</v>
          </cell>
          <cell r="F590" t="str">
            <v>C00262</v>
          </cell>
        </row>
        <row r="591">
          <cell r="A591" t="str">
            <v>ichor_c</v>
          </cell>
          <cell r="C591" t="str">
            <v>C10H8O6</v>
          </cell>
          <cell r="D591">
            <v>-2</v>
          </cell>
          <cell r="E591" t="str">
            <v>c</v>
          </cell>
          <cell r="F591" t="str">
            <v>C00885</v>
          </cell>
        </row>
        <row r="592">
          <cell r="A592" t="str">
            <v>23ddhb_c</v>
          </cell>
          <cell r="C592" t="str">
            <v>C7H7O4</v>
          </cell>
          <cell r="D592">
            <v>-1</v>
          </cell>
          <cell r="E592" t="str">
            <v>c</v>
          </cell>
          <cell r="F592" t="str">
            <v>C04171</v>
          </cell>
        </row>
        <row r="593">
          <cell r="A593" t="str">
            <v>iscs_c</v>
          </cell>
          <cell r="C593" t="str">
            <v>HSR</v>
          </cell>
          <cell r="D593">
            <v>0</v>
          </cell>
          <cell r="E593" t="str">
            <v>c</v>
          </cell>
        </row>
        <row r="594">
          <cell r="A594" t="str">
            <v>iscssh_c</v>
          </cell>
          <cell r="C594" t="str">
            <v>HS2R</v>
          </cell>
          <cell r="D594">
            <v>0</v>
          </cell>
          <cell r="E594" t="str">
            <v>c</v>
          </cell>
        </row>
        <row r="595">
          <cell r="A595" t="str">
            <v>prlp_c</v>
          </cell>
          <cell r="C595" t="str">
            <v>C15H21N5O15P2</v>
          </cell>
          <cell r="D595">
            <v>-4</v>
          </cell>
          <cell r="E595" t="str">
            <v>c</v>
          </cell>
          <cell r="F595" t="str">
            <v>C04916</v>
          </cell>
        </row>
        <row r="596">
          <cell r="A596" t="str">
            <v>eig3p_c</v>
          </cell>
          <cell r="C596" t="str">
            <v>C6H9N2O6P</v>
          </cell>
          <cell r="D596">
            <v>-2</v>
          </cell>
          <cell r="E596" t="str">
            <v>c</v>
          </cell>
          <cell r="F596" t="str">
            <v>C04666</v>
          </cell>
        </row>
        <row r="597">
          <cell r="A597" t="str">
            <v>2cpr5p_c</v>
          </cell>
          <cell r="C597" t="str">
            <v>C12H13NO9P</v>
          </cell>
          <cell r="D597">
            <v>-3</v>
          </cell>
          <cell r="E597" t="str">
            <v>c</v>
          </cell>
          <cell r="F597" t="str">
            <v>C01302</v>
          </cell>
        </row>
        <row r="598">
          <cell r="A598" t="str">
            <v>3ig3p_c</v>
          </cell>
          <cell r="C598" t="str">
            <v>C11H12NO6P</v>
          </cell>
          <cell r="D598">
            <v>-2</v>
          </cell>
          <cell r="E598" t="str">
            <v>c</v>
          </cell>
          <cell r="F598" t="str">
            <v>C03506</v>
          </cell>
        </row>
        <row r="599">
          <cell r="A599" t="str">
            <v>ile__L_c</v>
          </cell>
          <cell r="C599" t="str">
            <v>C6H13NO2</v>
          </cell>
          <cell r="D599">
            <v>0</v>
          </cell>
          <cell r="E599" t="str">
            <v>c</v>
          </cell>
          <cell r="F599" t="str">
            <v>C00407</v>
          </cell>
        </row>
        <row r="600">
          <cell r="A600" t="str">
            <v>trnaile_c</v>
          </cell>
          <cell r="C600" t="str">
            <v>R</v>
          </cell>
          <cell r="D600">
            <v>0</v>
          </cell>
          <cell r="E600" t="str">
            <v>c</v>
          </cell>
          <cell r="F600" t="str">
            <v>C01644</v>
          </cell>
        </row>
        <row r="601">
          <cell r="A601" t="str">
            <v>iletrna_c</v>
          </cell>
          <cell r="C601" t="str">
            <v>C6H12NOR</v>
          </cell>
          <cell r="D601">
            <v>1</v>
          </cell>
          <cell r="E601" t="str">
            <v>c</v>
          </cell>
          <cell r="F601" t="str">
            <v>C03127</v>
          </cell>
        </row>
        <row r="602">
          <cell r="A602" t="str">
            <v>3c2hmp_c</v>
          </cell>
          <cell r="C602" t="str">
            <v>C7H10O5</v>
          </cell>
          <cell r="D602">
            <v>-2</v>
          </cell>
          <cell r="E602" t="str">
            <v>c</v>
          </cell>
          <cell r="F602" t="str">
            <v>C04411</v>
          </cell>
        </row>
        <row r="603">
          <cell r="A603" t="str">
            <v>3c4mop_c</v>
          </cell>
          <cell r="C603" t="str">
            <v>C7H8O5</v>
          </cell>
          <cell r="D603">
            <v>-2</v>
          </cell>
          <cell r="E603" t="str">
            <v>c</v>
          </cell>
          <cell r="F603" t="str">
            <v>C04236</v>
          </cell>
        </row>
        <row r="604">
          <cell r="A604" t="str">
            <v>2ippm_c</v>
          </cell>
          <cell r="C604" t="str">
            <v>C7H8O4</v>
          </cell>
          <cell r="D604">
            <v>-2</v>
          </cell>
          <cell r="E604" t="str">
            <v>c</v>
          </cell>
          <cell r="F604" t="str">
            <v>C02631</v>
          </cell>
        </row>
        <row r="605">
          <cell r="A605" t="str">
            <v>3c3hmp_c</v>
          </cell>
          <cell r="C605" t="str">
            <v>C7H10O5</v>
          </cell>
          <cell r="D605">
            <v>-2</v>
          </cell>
          <cell r="E605" t="str">
            <v>c</v>
          </cell>
          <cell r="F605" t="str">
            <v>C02504</v>
          </cell>
        </row>
        <row r="606">
          <cell r="A606" t="str">
            <v>isetac_p</v>
          </cell>
          <cell r="C606" t="str">
            <v>C2H5O4S</v>
          </cell>
          <cell r="D606">
            <v>-1</v>
          </cell>
          <cell r="E606" t="str">
            <v>p</v>
          </cell>
          <cell r="F606" t="str">
            <v>C05123</v>
          </cell>
        </row>
        <row r="607">
          <cell r="A607" t="str">
            <v>isetac_c</v>
          </cell>
          <cell r="C607" t="str">
            <v>C2H5O4S</v>
          </cell>
          <cell r="D607">
            <v>-1</v>
          </cell>
          <cell r="E607" t="str">
            <v>c</v>
          </cell>
          <cell r="F607" t="str">
            <v>C05123</v>
          </cell>
        </row>
        <row r="608">
          <cell r="A608" t="str">
            <v>kdo2lipid4_p</v>
          </cell>
          <cell r="C608" t="str">
            <v>C84H148N2O37P2</v>
          </cell>
          <cell r="D608">
            <v>-6</v>
          </cell>
          <cell r="E608" t="str">
            <v>p</v>
          </cell>
          <cell r="F608" t="str">
            <v>C06025</v>
          </cell>
        </row>
        <row r="609">
          <cell r="A609" t="str">
            <v>kdo_c</v>
          </cell>
          <cell r="C609" t="str">
            <v>C8H13O8</v>
          </cell>
          <cell r="D609">
            <v>-1</v>
          </cell>
          <cell r="E609" t="str">
            <v>c</v>
          </cell>
          <cell r="F609" t="str">
            <v>C01187</v>
          </cell>
        </row>
        <row r="610">
          <cell r="A610" t="str">
            <v>ckdo_c</v>
          </cell>
          <cell r="C610" t="str">
            <v>C17H24N3O15P</v>
          </cell>
          <cell r="D610">
            <v>-2</v>
          </cell>
          <cell r="E610" t="str">
            <v>c</v>
          </cell>
        </row>
        <row r="611">
          <cell r="A611" t="str">
            <v>kdo8p_c</v>
          </cell>
          <cell r="C611" t="str">
            <v>C8H12O11P</v>
          </cell>
          <cell r="D611">
            <v>-3</v>
          </cell>
          <cell r="E611" t="str">
            <v>c</v>
          </cell>
          <cell r="F611" t="str">
            <v>C04478</v>
          </cell>
        </row>
        <row r="612">
          <cell r="A612" t="str">
            <v>k_p</v>
          </cell>
          <cell r="C612" t="str">
            <v>K</v>
          </cell>
          <cell r="D612">
            <v>1</v>
          </cell>
          <cell r="E612" t="str">
            <v>p</v>
          </cell>
          <cell r="F612" t="str">
            <v>C00238</v>
          </cell>
        </row>
        <row r="613">
          <cell r="A613" t="str">
            <v>k_c</v>
          </cell>
          <cell r="C613" t="str">
            <v>K</v>
          </cell>
          <cell r="D613">
            <v>1</v>
          </cell>
          <cell r="E613" t="str">
            <v>c</v>
          </cell>
          <cell r="F613" t="str">
            <v>C00238</v>
          </cell>
        </row>
        <row r="614">
          <cell r="A614" t="str">
            <v>lcts_c</v>
          </cell>
          <cell r="C614" t="str">
            <v>C12H22O11</v>
          </cell>
          <cell r="D614">
            <v>0</v>
          </cell>
          <cell r="E614" t="str">
            <v>c</v>
          </cell>
          <cell r="F614" t="str">
            <v>C00243</v>
          </cell>
        </row>
        <row r="615">
          <cell r="A615" t="str">
            <v>gal_c</v>
          </cell>
          <cell r="C615" t="str">
            <v>C6H12O6</v>
          </cell>
          <cell r="D615">
            <v>0</v>
          </cell>
          <cell r="E615" t="str">
            <v>c</v>
          </cell>
          <cell r="F615" t="str">
            <v>C00124</v>
          </cell>
        </row>
        <row r="616">
          <cell r="A616" t="str">
            <v>LalaDglu_p</v>
          </cell>
          <cell r="C616" t="str">
            <v>C8H13N2O5</v>
          </cell>
          <cell r="D616">
            <v>-1</v>
          </cell>
          <cell r="E616" t="str">
            <v>p</v>
          </cell>
        </row>
        <row r="617">
          <cell r="A617" t="str">
            <v>LalaLglu_p</v>
          </cell>
          <cell r="C617" t="str">
            <v>C8H13N2O5</v>
          </cell>
          <cell r="D617">
            <v>-1</v>
          </cell>
          <cell r="E617" t="str">
            <v>p</v>
          </cell>
        </row>
        <row r="618">
          <cell r="A618" t="str">
            <v>4mop_c</v>
          </cell>
          <cell r="C618" t="str">
            <v>C6H9O3</v>
          </cell>
          <cell r="D618">
            <v>-1</v>
          </cell>
          <cell r="E618" t="str">
            <v>c</v>
          </cell>
          <cell r="F618" t="str">
            <v>C00233</v>
          </cell>
        </row>
        <row r="619">
          <cell r="A619" t="str">
            <v>leu__L_c</v>
          </cell>
          <cell r="C619" t="str">
            <v>C6H13NO2</v>
          </cell>
          <cell r="D619">
            <v>0</v>
          </cell>
          <cell r="E619" t="str">
            <v>c</v>
          </cell>
          <cell r="F619" t="str">
            <v>C00123</v>
          </cell>
        </row>
        <row r="620">
          <cell r="A620" t="str">
            <v>trnaleu_c</v>
          </cell>
          <cell r="C620" t="str">
            <v>R</v>
          </cell>
          <cell r="D620">
            <v>0</v>
          </cell>
          <cell r="E620" t="str">
            <v>c</v>
          </cell>
          <cell r="F620" t="str">
            <v>C01645</v>
          </cell>
        </row>
        <row r="621">
          <cell r="A621" t="str">
            <v>leutrna_c</v>
          </cell>
          <cell r="C621" t="str">
            <v>C6H12NOR</v>
          </cell>
          <cell r="D621">
            <v>1</v>
          </cell>
          <cell r="E621" t="str">
            <v>c</v>
          </cell>
          <cell r="F621" t="str">
            <v>C02047</v>
          </cell>
        </row>
        <row r="622">
          <cell r="A622" t="str">
            <v>Phospholipids_ZM_c</v>
          </cell>
          <cell r="D622">
            <v>0</v>
          </cell>
          <cell r="E622" t="str">
            <v>c</v>
          </cell>
        </row>
        <row r="623">
          <cell r="A623" t="str">
            <v>TAGs_ZM_c</v>
          </cell>
          <cell r="D623">
            <v>0</v>
          </cell>
          <cell r="E623" t="str">
            <v>c</v>
          </cell>
        </row>
        <row r="624">
          <cell r="A624" t="str">
            <v>octapb_c</v>
          </cell>
          <cell r="C624" t="str">
            <v>C8H15O</v>
          </cell>
          <cell r="D624">
            <v>1</v>
          </cell>
          <cell r="E624" t="str">
            <v>c</v>
          </cell>
        </row>
        <row r="625">
          <cell r="A625" t="str">
            <v>4fe4s_c</v>
          </cell>
          <cell r="C625" t="str">
            <v>S4Fe4</v>
          </cell>
          <cell r="D625">
            <v>2</v>
          </cell>
          <cell r="E625" t="str">
            <v>c</v>
          </cell>
        </row>
        <row r="626">
          <cell r="A626" t="str">
            <v>lipopb_c</v>
          </cell>
          <cell r="C626" t="str">
            <v>C8H13OS2</v>
          </cell>
          <cell r="D626">
            <v>1</v>
          </cell>
          <cell r="E626" t="str">
            <v>c</v>
          </cell>
        </row>
        <row r="627">
          <cell r="A627" t="str">
            <v>lys__L_p</v>
          </cell>
          <cell r="C627" t="str">
            <v>C6H15N2O2</v>
          </cell>
          <cell r="D627">
            <v>1</v>
          </cell>
          <cell r="E627" t="str">
            <v>p</v>
          </cell>
          <cell r="F627" t="str">
            <v>C00047</v>
          </cell>
        </row>
        <row r="628">
          <cell r="A628" t="str">
            <v>trnalys_c</v>
          </cell>
          <cell r="C628" t="str">
            <v>R</v>
          </cell>
          <cell r="D628">
            <v>0</v>
          </cell>
          <cell r="E628" t="str">
            <v>c</v>
          </cell>
          <cell r="F628" t="str">
            <v>C01646</v>
          </cell>
        </row>
        <row r="629">
          <cell r="A629" t="str">
            <v>lystrna_c</v>
          </cell>
          <cell r="C629" t="str">
            <v>C6H14N2OR</v>
          </cell>
          <cell r="D629">
            <v>2</v>
          </cell>
          <cell r="E629" t="str">
            <v>c</v>
          </cell>
          <cell r="F629" t="str">
            <v>C01931</v>
          </cell>
        </row>
        <row r="630">
          <cell r="A630" t="str">
            <v>malcoame_c</v>
          </cell>
          <cell r="C630" t="str">
            <v>C25H36N7O19P3S</v>
          </cell>
          <cell r="D630">
            <v>-4</v>
          </cell>
          <cell r="E630" t="str">
            <v>c</v>
          </cell>
        </row>
        <row r="631">
          <cell r="A631" t="str">
            <v>malt_c</v>
          </cell>
          <cell r="C631" t="str">
            <v>C12H22O11</v>
          </cell>
          <cell r="D631">
            <v>0</v>
          </cell>
          <cell r="E631" t="str">
            <v>c</v>
          </cell>
          <cell r="F631" t="str">
            <v>C00208</v>
          </cell>
        </row>
        <row r="632">
          <cell r="A632" t="str">
            <v>acmalt_c</v>
          </cell>
          <cell r="C632" t="str">
            <v>C14H24O12</v>
          </cell>
          <cell r="D632">
            <v>0</v>
          </cell>
          <cell r="E632" t="str">
            <v>c</v>
          </cell>
          <cell r="F632" t="str">
            <v>C02130</v>
          </cell>
        </row>
        <row r="633">
          <cell r="A633" t="str">
            <v>man1p_c</v>
          </cell>
          <cell r="C633" t="str">
            <v>C6H11O9P</v>
          </cell>
          <cell r="D633">
            <v>-2</v>
          </cell>
          <cell r="E633" t="str">
            <v>c</v>
          </cell>
          <cell r="F633" t="str">
            <v>C00636</v>
          </cell>
        </row>
        <row r="634">
          <cell r="A634" t="str">
            <v>man6p_c</v>
          </cell>
          <cell r="C634" t="str">
            <v>C6H11O9P</v>
          </cell>
          <cell r="D634">
            <v>-2</v>
          </cell>
          <cell r="E634" t="str">
            <v>c</v>
          </cell>
          <cell r="F634" t="str">
            <v>C00275</v>
          </cell>
        </row>
        <row r="635">
          <cell r="A635" t="str">
            <v>cyan_c</v>
          </cell>
          <cell r="C635" t="str">
            <v>CHN</v>
          </cell>
          <cell r="D635">
            <v>0</v>
          </cell>
          <cell r="E635" t="str">
            <v>c</v>
          </cell>
          <cell r="F635" t="str">
            <v>C01326</v>
          </cell>
        </row>
        <row r="636">
          <cell r="A636" t="str">
            <v>mercppyr_c</v>
          </cell>
          <cell r="C636" t="str">
            <v>C3H3O3S</v>
          </cell>
          <cell r="D636">
            <v>-1</v>
          </cell>
          <cell r="E636" t="str">
            <v>c</v>
          </cell>
          <cell r="F636" t="str">
            <v>C00957</v>
          </cell>
        </row>
        <row r="637">
          <cell r="A637" t="str">
            <v>tcynt_c</v>
          </cell>
          <cell r="C637" t="str">
            <v>CNS</v>
          </cell>
          <cell r="D637">
            <v>-1</v>
          </cell>
          <cell r="E637" t="str">
            <v>c</v>
          </cell>
          <cell r="F637" t="str">
            <v>C01755</v>
          </cell>
        </row>
        <row r="638">
          <cell r="A638" t="str">
            <v>2mecdp_c</v>
          </cell>
          <cell r="C638" t="str">
            <v>C5H10O9P2</v>
          </cell>
          <cell r="D638">
            <v>-2</v>
          </cell>
          <cell r="E638" t="str">
            <v>c</v>
          </cell>
          <cell r="F638" t="str">
            <v>C11453</v>
          </cell>
        </row>
        <row r="639">
          <cell r="A639" t="str">
            <v>meoh_p</v>
          </cell>
          <cell r="C639" t="str">
            <v>CH4O1</v>
          </cell>
          <cell r="D639">
            <v>0</v>
          </cell>
          <cell r="E639" t="str">
            <v>p</v>
          </cell>
          <cell r="F639" t="str">
            <v>C00132</v>
          </cell>
        </row>
        <row r="640">
          <cell r="A640" t="str">
            <v>meoh_c</v>
          </cell>
          <cell r="C640" t="str">
            <v>CH4O1</v>
          </cell>
          <cell r="D640">
            <v>0</v>
          </cell>
          <cell r="E640" t="str">
            <v>c</v>
          </cell>
          <cell r="F640" t="str">
            <v>C00132</v>
          </cell>
        </row>
        <row r="641">
          <cell r="A641" t="str">
            <v>metsox__S__L_c</v>
          </cell>
          <cell r="C641" t="str">
            <v>C5H11NO3S</v>
          </cell>
          <cell r="D641">
            <v>0</v>
          </cell>
          <cell r="E641" t="str">
            <v>c</v>
          </cell>
          <cell r="F641" t="str">
            <v>C02989</v>
          </cell>
        </row>
        <row r="642">
          <cell r="A642" t="str">
            <v>metsox__R__L_c</v>
          </cell>
          <cell r="C642" t="str">
            <v>C5H11NO3S</v>
          </cell>
          <cell r="D642">
            <v>0</v>
          </cell>
          <cell r="E642" t="str">
            <v>c</v>
          </cell>
          <cell r="F642" t="str">
            <v>C15998</v>
          </cell>
        </row>
        <row r="643">
          <cell r="A643" t="str">
            <v>5mthf_c</v>
          </cell>
          <cell r="C643" t="str">
            <v>C20H24N7O6</v>
          </cell>
          <cell r="D643">
            <v>-1</v>
          </cell>
          <cell r="E643" t="str">
            <v>c</v>
          </cell>
          <cell r="F643" t="str">
            <v>C00440</v>
          </cell>
        </row>
        <row r="644">
          <cell r="A644" t="str">
            <v>trdrd_c</v>
          </cell>
          <cell r="C644" t="str">
            <v>XH2</v>
          </cell>
          <cell r="D644">
            <v>0</v>
          </cell>
          <cell r="E644" t="str">
            <v>c</v>
          </cell>
          <cell r="F644" t="str">
            <v>C00342</v>
          </cell>
        </row>
        <row r="645">
          <cell r="A645" t="str">
            <v>trdox_c</v>
          </cell>
          <cell r="C645" t="str">
            <v>X</v>
          </cell>
          <cell r="D645">
            <v>0</v>
          </cell>
          <cell r="E645" t="str">
            <v>c</v>
          </cell>
          <cell r="F645" t="str">
            <v>C00343</v>
          </cell>
        </row>
        <row r="646">
          <cell r="A646" t="str">
            <v>trnamet_c</v>
          </cell>
          <cell r="C646" t="str">
            <v>R</v>
          </cell>
          <cell r="D646">
            <v>0</v>
          </cell>
          <cell r="E646" t="str">
            <v>c</v>
          </cell>
          <cell r="F646" t="str">
            <v>C01647</v>
          </cell>
        </row>
        <row r="647">
          <cell r="A647" t="str">
            <v>mg2_p</v>
          </cell>
          <cell r="C647" t="str">
            <v>Mg</v>
          </cell>
          <cell r="D647">
            <v>2</v>
          </cell>
          <cell r="E647" t="str">
            <v>p</v>
          </cell>
          <cell r="F647" t="str">
            <v>C00305</v>
          </cell>
        </row>
        <row r="648">
          <cell r="A648" t="str">
            <v>mg2_c</v>
          </cell>
          <cell r="C648" t="str">
            <v>Mg</v>
          </cell>
          <cell r="D648">
            <v>2</v>
          </cell>
          <cell r="E648" t="str">
            <v>c</v>
          </cell>
          <cell r="F648" t="str">
            <v>C00305</v>
          </cell>
        </row>
        <row r="649">
          <cell r="A649" t="str">
            <v>mi1p__D_c</v>
          </cell>
          <cell r="C649" t="str">
            <v>C6H11O9P</v>
          </cell>
          <cell r="D649">
            <v>-2</v>
          </cell>
          <cell r="E649" t="str">
            <v>c</v>
          </cell>
          <cell r="F649" t="str">
            <v>C01177</v>
          </cell>
        </row>
        <row r="650">
          <cell r="A650" t="str">
            <v>inost_c</v>
          </cell>
          <cell r="C650" t="str">
            <v>C6H12O6</v>
          </cell>
          <cell r="D650">
            <v>0</v>
          </cell>
          <cell r="E650" t="str">
            <v>c</v>
          </cell>
          <cell r="F650" t="str">
            <v>C00137</v>
          </cell>
        </row>
        <row r="651">
          <cell r="A651" t="str">
            <v>minohp_p</v>
          </cell>
          <cell r="C651" t="str">
            <v>C6H6O24P6</v>
          </cell>
          <cell r="D651">
            <v>-12</v>
          </cell>
          <cell r="E651" t="str">
            <v>p</v>
          </cell>
          <cell r="F651" t="str">
            <v>C01204</v>
          </cell>
        </row>
        <row r="652">
          <cell r="A652" t="str">
            <v>mn2_c</v>
          </cell>
          <cell r="C652" t="str">
            <v>Mn</v>
          </cell>
          <cell r="D652">
            <v>2</v>
          </cell>
          <cell r="E652" t="str">
            <v>c</v>
          </cell>
          <cell r="F652" t="str">
            <v>C00034</v>
          </cell>
        </row>
        <row r="653">
          <cell r="A653" t="str">
            <v>mn2_p</v>
          </cell>
          <cell r="C653" t="str">
            <v>Mn</v>
          </cell>
          <cell r="D653">
            <v>2</v>
          </cell>
          <cell r="E653" t="str">
            <v>p</v>
          </cell>
          <cell r="F653" t="str">
            <v>C00034</v>
          </cell>
        </row>
        <row r="654">
          <cell r="A654" t="str">
            <v>mnl_c</v>
          </cell>
          <cell r="C654" t="str">
            <v>C6H14O6</v>
          </cell>
          <cell r="D654">
            <v>0</v>
          </cell>
          <cell r="E654" t="str">
            <v>c</v>
          </cell>
          <cell r="F654" t="str">
            <v>C00392</v>
          </cell>
        </row>
        <row r="655">
          <cell r="A655" t="str">
            <v>man_c</v>
          </cell>
          <cell r="C655" t="str">
            <v>C6H12O6</v>
          </cell>
          <cell r="D655">
            <v>0</v>
          </cell>
          <cell r="E655" t="str">
            <v>c</v>
          </cell>
          <cell r="F655" t="str">
            <v>C00159</v>
          </cell>
        </row>
        <row r="656">
          <cell r="A656" t="str">
            <v>mobd_p</v>
          </cell>
          <cell r="C656" t="str">
            <v>MoO4</v>
          </cell>
          <cell r="D656">
            <v>-2</v>
          </cell>
          <cell r="E656" t="str">
            <v>p</v>
          </cell>
          <cell r="F656" t="str">
            <v>C06232</v>
          </cell>
        </row>
        <row r="657">
          <cell r="A657" t="str">
            <v>mobd_c</v>
          </cell>
          <cell r="C657" t="str">
            <v>MoO4</v>
          </cell>
          <cell r="D657">
            <v>-2</v>
          </cell>
          <cell r="E657" t="str">
            <v>c</v>
          </cell>
          <cell r="F657" t="str">
            <v>C06232</v>
          </cell>
        </row>
        <row r="658">
          <cell r="A658" t="str">
            <v>mso3_p</v>
          </cell>
          <cell r="C658" t="str">
            <v>CH3O3S</v>
          </cell>
          <cell r="D658">
            <v>-1</v>
          </cell>
          <cell r="E658" t="str">
            <v>p</v>
          </cell>
          <cell r="F658" t="str">
            <v>C11145</v>
          </cell>
        </row>
        <row r="659">
          <cell r="A659" t="str">
            <v>mso3_c</v>
          </cell>
          <cell r="C659" t="str">
            <v>CH3O3S</v>
          </cell>
          <cell r="D659">
            <v>-1</v>
          </cell>
          <cell r="E659" t="str">
            <v>c</v>
          </cell>
          <cell r="F659" t="str">
            <v>C11145</v>
          </cell>
        </row>
        <row r="660">
          <cell r="A660" t="str">
            <v>n2o_p</v>
          </cell>
          <cell r="C660" t="str">
            <v>N2O</v>
          </cell>
          <cell r="D660">
            <v>0</v>
          </cell>
          <cell r="E660" t="str">
            <v>p</v>
          </cell>
          <cell r="F660" t="str">
            <v>C00887</v>
          </cell>
        </row>
        <row r="661">
          <cell r="A661" t="str">
            <v>n2o_c</v>
          </cell>
          <cell r="C661" t="str">
            <v>N2O</v>
          </cell>
          <cell r="D661">
            <v>0</v>
          </cell>
          <cell r="E661" t="str">
            <v>c</v>
          </cell>
          <cell r="F661" t="str">
            <v>C00887</v>
          </cell>
        </row>
        <row r="662">
          <cell r="A662" t="str">
            <v>n2_p</v>
          </cell>
          <cell r="C662" t="str">
            <v>N2</v>
          </cell>
          <cell r="D662">
            <v>0</v>
          </cell>
          <cell r="E662" t="str">
            <v>p</v>
          </cell>
          <cell r="F662" t="str">
            <v>C00697</v>
          </cell>
        </row>
        <row r="663">
          <cell r="A663" t="str">
            <v>n2_c</v>
          </cell>
          <cell r="C663" t="str">
            <v>N2</v>
          </cell>
          <cell r="D663">
            <v>0</v>
          </cell>
          <cell r="E663" t="str">
            <v>c</v>
          </cell>
          <cell r="F663" t="str">
            <v>C00697</v>
          </cell>
        </row>
        <row r="664">
          <cell r="A664" t="str">
            <v>nmn_c</v>
          </cell>
          <cell r="C664" t="str">
            <v>C11H14N2O8P</v>
          </cell>
          <cell r="D664">
            <v>-1</v>
          </cell>
          <cell r="E664" t="str">
            <v>c</v>
          </cell>
          <cell r="F664" t="str">
            <v>C00455</v>
          </cell>
        </row>
        <row r="665">
          <cell r="A665" t="str">
            <v>dnad_c</v>
          </cell>
          <cell r="C665" t="str">
            <v>C21H24N6O15P2</v>
          </cell>
          <cell r="D665">
            <v>-2</v>
          </cell>
          <cell r="E665" t="str">
            <v>c</v>
          </cell>
          <cell r="F665" t="str">
            <v>C00857</v>
          </cell>
        </row>
        <row r="666">
          <cell r="A666" t="str">
            <v>dudp_c</v>
          </cell>
          <cell r="C666" t="str">
            <v>C9H11N2O11P2</v>
          </cell>
          <cell r="D666">
            <v>-3</v>
          </cell>
          <cell r="E666" t="str">
            <v>c</v>
          </cell>
          <cell r="F666" t="str">
            <v>C01346</v>
          </cell>
        </row>
        <row r="667">
          <cell r="A667" t="str">
            <v>Nforglu_c</v>
          </cell>
          <cell r="C667" t="str">
            <v>C6H9NO5</v>
          </cell>
          <cell r="D667">
            <v>0</v>
          </cell>
          <cell r="E667" t="str">
            <v>c</v>
          </cell>
          <cell r="F667" t="str">
            <v>C01045</v>
          </cell>
        </row>
        <row r="668">
          <cell r="A668" t="str">
            <v>ni2_c</v>
          </cell>
          <cell r="C668" t="str">
            <v>Ni</v>
          </cell>
          <cell r="D668">
            <v>2</v>
          </cell>
          <cell r="E668" t="str">
            <v>c</v>
          </cell>
          <cell r="F668" t="str">
            <v>C00291</v>
          </cell>
        </row>
        <row r="669">
          <cell r="A669" t="str">
            <v>ni2_p</v>
          </cell>
          <cell r="C669" t="str">
            <v>Ni</v>
          </cell>
          <cell r="D669">
            <v>2</v>
          </cell>
          <cell r="E669" t="str">
            <v>p</v>
          </cell>
          <cell r="F669" t="str">
            <v>C00291</v>
          </cell>
        </row>
        <row r="670">
          <cell r="A670" t="str">
            <v>nmn_p</v>
          </cell>
          <cell r="C670" t="str">
            <v>C11H14N2O8P</v>
          </cell>
          <cell r="D670">
            <v>-1</v>
          </cell>
          <cell r="E670" t="str">
            <v>p</v>
          </cell>
          <cell r="F670" t="str">
            <v>C00455</v>
          </cell>
        </row>
        <row r="671">
          <cell r="A671" t="str">
            <v>nicrnt_c</v>
          </cell>
          <cell r="C671" t="str">
            <v>C11H12NO9P</v>
          </cell>
          <cell r="D671">
            <v>-2</v>
          </cell>
          <cell r="E671" t="str">
            <v>c</v>
          </cell>
          <cell r="F671" t="str">
            <v>C01185</v>
          </cell>
        </row>
        <row r="672">
          <cell r="A672" t="str">
            <v>quln_c</v>
          </cell>
          <cell r="C672" t="str">
            <v>C7H3NO4</v>
          </cell>
          <cell r="D672">
            <v>-2</v>
          </cell>
          <cell r="E672" t="str">
            <v>c</v>
          </cell>
          <cell r="F672" t="str">
            <v>C03722</v>
          </cell>
        </row>
        <row r="673">
          <cell r="A673" t="str">
            <v>no_p</v>
          </cell>
          <cell r="C673" t="str">
            <v>NO</v>
          </cell>
          <cell r="D673">
            <v>0</v>
          </cell>
          <cell r="E673" t="str">
            <v>p</v>
          </cell>
          <cell r="F673" t="str">
            <v>C00533</v>
          </cell>
        </row>
        <row r="674">
          <cell r="A674" t="str">
            <v>no_c</v>
          </cell>
          <cell r="C674" t="str">
            <v>NO</v>
          </cell>
          <cell r="D674">
            <v>0</v>
          </cell>
          <cell r="E674" t="str">
            <v>c</v>
          </cell>
          <cell r="F674" t="str">
            <v>C00533</v>
          </cell>
        </row>
        <row r="675">
          <cell r="A675" t="str">
            <v>xtsn_c</v>
          </cell>
          <cell r="C675" t="str">
            <v>C10H12N4O6</v>
          </cell>
          <cell r="D675">
            <v>0</v>
          </cell>
          <cell r="E675" t="str">
            <v>c</v>
          </cell>
          <cell r="F675" t="str">
            <v>C01762</v>
          </cell>
        </row>
        <row r="676">
          <cell r="A676" t="str">
            <v>dimp_c</v>
          </cell>
          <cell r="C676" t="str">
            <v>C10H11N4O7P</v>
          </cell>
          <cell r="D676">
            <v>-2</v>
          </cell>
          <cell r="E676" t="str">
            <v>c</v>
          </cell>
          <cell r="F676" t="str">
            <v>C06196</v>
          </cell>
        </row>
        <row r="677">
          <cell r="A677" t="str">
            <v>ump_c</v>
          </cell>
          <cell r="C677" t="str">
            <v>C9H11N2O9P</v>
          </cell>
          <cell r="D677">
            <v>-2</v>
          </cell>
          <cell r="E677" t="str">
            <v>c</v>
          </cell>
          <cell r="F677" t="str">
            <v>C00105</v>
          </cell>
        </row>
        <row r="678">
          <cell r="A678" t="str">
            <v>thymd_c</v>
          </cell>
          <cell r="C678" t="str">
            <v>C10H14N2O5</v>
          </cell>
          <cell r="D678">
            <v>0</v>
          </cell>
          <cell r="E678" t="str">
            <v>c</v>
          </cell>
          <cell r="F678" t="str">
            <v>C00214</v>
          </cell>
        </row>
        <row r="679">
          <cell r="A679" t="str">
            <v>dgsn_c</v>
          </cell>
          <cell r="C679" t="str">
            <v>C10H13N5O4</v>
          </cell>
          <cell r="D679">
            <v>0</v>
          </cell>
          <cell r="E679" t="str">
            <v>c</v>
          </cell>
          <cell r="F679" t="str">
            <v>C00330</v>
          </cell>
        </row>
        <row r="680">
          <cell r="A680" t="str">
            <v>gsn_c</v>
          </cell>
          <cell r="C680" t="str">
            <v>C10H13N5O5</v>
          </cell>
          <cell r="D680">
            <v>0</v>
          </cell>
          <cell r="E680" t="str">
            <v>c</v>
          </cell>
          <cell r="F680" t="str">
            <v>C00387</v>
          </cell>
        </row>
        <row r="681">
          <cell r="A681" t="str">
            <v>pi_p</v>
          </cell>
          <cell r="C681" t="str">
            <v>HO4P</v>
          </cell>
          <cell r="D681">
            <v>-2</v>
          </cell>
          <cell r="E681" t="str">
            <v>p</v>
          </cell>
          <cell r="F681" t="str">
            <v>C00009</v>
          </cell>
        </row>
        <row r="682">
          <cell r="A682" t="str">
            <v>ditp_c</v>
          </cell>
          <cell r="C682" t="str">
            <v>C10H11N4O13P3</v>
          </cell>
          <cell r="D682">
            <v>-4</v>
          </cell>
          <cell r="E682" t="str">
            <v>c</v>
          </cell>
          <cell r="F682" t="str">
            <v>C01345</v>
          </cell>
        </row>
        <row r="683">
          <cell r="A683" t="str">
            <v>ind3acnl_c</v>
          </cell>
          <cell r="C683" t="str">
            <v>C10H8N2</v>
          </cell>
          <cell r="D683">
            <v>0</v>
          </cell>
          <cell r="E683" t="str">
            <v>c</v>
          </cell>
          <cell r="F683" t="str">
            <v>C02938</v>
          </cell>
        </row>
        <row r="684">
          <cell r="A684" t="str">
            <v>ind3ac_c</v>
          </cell>
          <cell r="C684" t="str">
            <v>C10H8NO2</v>
          </cell>
          <cell r="D684">
            <v>-1</v>
          </cell>
          <cell r="E684" t="str">
            <v>c</v>
          </cell>
          <cell r="F684" t="str">
            <v>C00954</v>
          </cell>
        </row>
        <row r="685">
          <cell r="A685" t="str">
            <v>aprop_c</v>
          </cell>
          <cell r="C685" t="str">
            <v>C3H7N2</v>
          </cell>
          <cell r="D685">
            <v>1</v>
          </cell>
          <cell r="E685" t="str">
            <v>c</v>
          </cell>
          <cell r="F685" t="str">
            <v>C05714</v>
          </cell>
        </row>
        <row r="686">
          <cell r="A686" t="str">
            <v>acybut_c</v>
          </cell>
          <cell r="C686" t="str">
            <v>C5H8N2O2</v>
          </cell>
          <cell r="D686">
            <v>0</v>
          </cell>
          <cell r="E686" t="str">
            <v>c</v>
          </cell>
          <cell r="F686" t="str">
            <v>C05715</v>
          </cell>
        </row>
        <row r="687">
          <cell r="A687" t="str">
            <v>ppcoa_c</v>
          </cell>
          <cell r="C687" t="str">
            <v>C24H36N7O17P3S</v>
          </cell>
          <cell r="D687">
            <v>-4</v>
          </cell>
          <cell r="E687" t="str">
            <v>c</v>
          </cell>
          <cell r="F687" t="str">
            <v>C00100</v>
          </cell>
        </row>
        <row r="688">
          <cell r="A688" t="str">
            <v>hgmeACP_c</v>
          </cell>
          <cell r="C688" t="str">
            <v>C17H29N2O11PRS</v>
          </cell>
          <cell r="D688">
            <v>-1</v>
          </cell>
          <cell r="E688" t="str">
            <v>c</v>
          </cell>
        </row>
        <row r="689">
          <cell r="A689" t="str">
            <v>ogmeACP_c</v>
          </cell>
          <cell r="C689" t="str">
            <v>C17H27N2O11PRS</v>
          </cell>
          <cell r="D689">
            <v>-1</v>
          </cell>
          <cell r="E689" t="str">
            <v>c</v>
          </cell>
        </row>
        <row r="690">
          <cell r="A690" t="str">
            <v>ohpb_c</v>
          </cell>
          <cell r="C690" t="str">
            <v>C4H4O8P</v>
          </cell>
          <cell r="D690">
            <v>-3</v>
          </cell>
          <cell r="E690" t="str">
            <v>c</v>
          </cell>
          <cell r="F690" t="str">
            <v>C06054</v>
          </cell>
        </row>
        <row r="691">
          <cell r="A691" t="str">
            <v>orot5p_c</v>
          </cell>
          <cell r="C691" t="str">
            <v>C10H10N2O11P</v>
          </cell>
          <cell r="D691">
            <v>-3</v>
          </cell>
          <cell r="E691" t="str">
            <v>c</v>
          </cell>
          <cell r="F691" t="str">
            <v>C01103</v>
          </cell>
        </row>
        <row r="692">
          <cell r="A692" t="str">
            <v>hpmeACP_c</v>
          </cell>
          <cell r="C692" t="str">
            <v>C19H33N2O11PRS</v>
          </cell>
          <cell r="D692">
            <v>-1</v>
          </cell>
          <cell r="E692" t="str">
            <v>c</v>
          </cell>
        </row>
        <row r="693">
          <cell r="A693" t="str">
            <v>opmeACP_c</v>
          </cell>
          <cell r="C693" t="str">
            <v>C19H31N2O11PRS</v>
          </cell>
          <cell r="D693">
            <v>-1</v>
          </cell>
          <cell r="E693" t="str">
            <v>c</v>
          </cell>
        </row>
        <row r="694">
          <cell r="A694" t="str">
            <v>ala__B_c</v>
          </cell>
          <cell r="C694" t="str">
            <v>C3H7NO2</v>
          </cell>
          <cell r="D694">
            <v>0</v>
          </cell>
          <cell r="E694" t="str">
            <v>c</v>
          </cell>
          <cell r="F694" t="str">
            <v>C00099</v>
          </cell>
        </row>
        <row r="695">
          <cell r="A695" t="str">
            <v>pnto__R_c</v>
          </cell>
          <cell r="C695" t="str">
            <v>C9H16NO5</v>
          </cell>
          <cell r="D695">
            <v>-1</v>
          </cell>
          <cell r="E695" t="str">
            <v>c</v>
          </cell>
          <cell r="F695" t="str">
            <v>C00864</v>
          </cell>
        </row>
        <row r="696">
          <cell r="A696" t="str">
            <v>udcpp_c</v>
          </cell>
          <cell r="C696" t="str">
            <v>C55H89O4P</v>
          </cell>
          <cell r="D696">
            <v>-2</v>
          </cell>
          <cell r="E696" t="str">
            <v>c</v>
          </cell>
          <cell r="F696" t="str">
            <v>C00348</v>
          </cell>
        </row>
        <row r="697">
          <cell r="A697" t="str">
            <v>ugmda_c</v>
          </cell>
          <cell r="C697" t="str">
            <v>C41H61N9O28P2</v>
          </cell>
          <cell r="D697">
            <v>-4</v>
          </cell>
          <cell r="E697" t="str">
            <v>c</v>
          </cell>
          <cell r="F697" t="str">
            <v>C04882</v>
          </cell>
        </row>
        <row r="698">
          <cell r="A698" t="str">
            <v>uagmda_c</v>
          </cell>
          <cell r="C698" t="str">
            <v>C87H139N7O23P2</v>
          </cell>
          <cell r="D698">
            <v>-4</v>
          </cell>
          <cell r="E698" t="str">
            <v>c</v>
          </cell>
          <cell r="F698" t="str">
            <v>C05897</v>
          </cell>
        </row>
        <row r="699">
          <cell r="A699" t="str">
            <v>so3_c</v>
          </cell>
          <cell r="C699" t="str">
            <v>O3S</v>
          </cell>
          <cell r="D699">
            <v>-2</v>
          </cell>
          <cell r="E699" t="str">
            <v>c</v>
          </cell>
          <cell r="F699" t="str">
            <v>C00094</v>
          </cell>
        </row>
        <row r="700">
          <cell r="A700" t="str">
            <v>pdx5p_c</v>
          </cell>
          <cell r="C700" t="str">
            <v>C8H10NO6P</v>
          </cell>
          <cell r="D700">
            <v>-2</v>
          </cell>
          <cell r="E700" t="str">
            <v>c</v>
          </cell>
          <cell r="F700" t="str">
            <v>C00627</v>
          </cell>
        </row>
        <row r="701">
          <cell r="A701" t="str">
            <v>uaagmda_c</v>
          </cell>
          <cell r="C701" t="str">
            <v>C95H152N8O28P2</v>
          </cell>
          <cell r="D701">
            <v>-4</v>
          </cell>
          <cell r="E701" t="str">
            <v>c</v>
          </cell>
          <cell r="F701" t="str">
            <v>C05898</v>
          </cell>
        </row>
        <row r="702">
          <cell r="A702" t="str">
            <v>udcpdp_c</v>
          </cell>
          <cell r="C702" t="str">
            <v>C55H89O7P2</v>
          </cell>
          <cell r="D702">
            <v>-3</v>
          </cell>
          <cell r="E702" t="str">
            <v>c</v>
          </cell>
          <cell r="F702" t="str">
            <v>C04574</v>
          </cell>
        </row>
        <row r="703">
          <cell r="A703" t="str">
            <v>3pg_c</v>
          </cell>
          <cell r="C703" t="str">
            <v>C3H4O7P</v>
          </cell>
          <cell r="D703">
            <v>-3</v>
          </cell>
          <cell r="E703" t="str">
            <v>c</v>
          </cell>
          <cell r="F703" t="str">
            <v>C00197</v>
          </cell>
        </row>
        <row r="704">
          <cell r="A704" t="str">
            <v>3php_c</v>
          </cell>
          <cell r="C704" t="str">
            <v>C3H2O7P</v>
          </cell>
          <cell r="D704">
            <v>-3</v>
          </cell>
          <cell r="E704" t="str">
            <v>c</v>
          </cell>
          <cell r="F704" t="str">
            <v>C03232</v>
          </cell>
        </row>
        <row r="705">
          <cell r="A705" t="str">
            <v>2pglyc_c</v>
          </cell>
          <cell r="C705" t="str">
            <v>C2H2O6P</v>
          </cell>
          <cell r="D705">
            <v>-3</v>
          </cell>
          <cell r="E705" t="str">
            <v>c</v>
          </cell>
          <cell r="F705" t="str">
            <v>C00988</v>
          </cell>
        </row>
        <row r="706">
          <cell r="A706" t="str">
            <v>pgp_ZM_c</v>
          </cell>
          <cell r="D706">
            <v>0</v>
          </cell>
          <cell r="E706" t="str">
            <v>c</v>
          </cell>
        </row>
        <row r="707">
          <cell r="A707" t="str">
            <v>phe__L_c</v>
          </cell>
          <cell r="C707" t="str">
            <v>C9H11NO2</v>
          </cell>
          <cell r="D707">
            <v>0</v>
          </cell>
          <cell r="E707" t="str">
            <v>c</v>
          </cell>
          <cell r="F707" t="str">
            <v>C00079</v>
          </cell>
        </row>
        <row r="708">
          <cell r="A708" t="str">
            <v>phpyr_c</v>
          </cell>
          <cell r="C708" t="str">
            <v>C9H7O3</v>
          </cell>
          <cell r="D708">
            <v>-1</v>
          </cell>
          <cell r="E708" t="str">
            <v>c</v>
          </cell>
          <cell r="F708" t="str">
            <v>C00166</v>
          </cell>
        </row>
        <row r="709">
          <cell r="A709" t="str">
            <v>trnaphe_c</v>
          </cell>
          <cell r="C709" t="str">
            <v>R</v>
          </cell>
          <cell r="D709">
            <v>0</v>
          </cell>
          <cell r="E709" t="str">
            <v>c</v>
          </cell>
          <cell r="F709" t="str">
            <v>C01648</v>
          </cell>
        </row>
        <row r="710">
          <cell r="A710" t="str">
            <v>phetrna_c</v>
          </cell>
          <cell r="C710" t="str">
            <v>C9H10NOR</v>
          </cell>
          <cell r="D710">
            <v>1</v>
          </cell>
          <cell r="E710" t="str">
            <v>c</v>
          </cell>
          <cell r="F710" t="str">
            <v>C03511</v>
          </cell>
        </row>
        <row r="711">
          <cell r="A711" t="str">
            <v>pe_ZM_c</v>
          </cell>
          <cell r="D711">
            <v>0</v>
          </cell>
          <cell r="E711" t="str">
            <v>c</v>
          </cell>
        </row>
        <row r="712">
          <cell r="A712" t="str">
            <v>ps_ZM_c</v>
          </cell>
          <cell r="D712">
            <v>0</v>
          </cell>
          <cell r="E712" t="str">
            <v>c</v>
          </cell>
        </row>
        <row r="713">
          <cell r="A713" t="str">
            <v>4r5au_c</v>
          </cell>
          <cell r="C713" t="str">
            <v>C9H16N4O6</v>
          </cell>
          <cell r="D713">
            <v>0</v>
          </cell>
          <cell r="E713" t="str">
            <v>c</v>
          </cell>
          <cell r="F713" t="str">
            <v>C04732</v>
          </cell>
        </row>
        <row r="714">
          <cell r="A714" t="str">
            <v>2mahmp_c</v>
          </cell>
          <cell r="C714" t="str">
            <v>C6H8N3O7P2</v>
          </cell>
          <cell r="D714">
            <v>-3</v>
          </cell>
          <cell r="E714" t="str">
            <v>c</v>
          </cell>
          <cell r="F714" t="str">
            <v>C04752</v>
          </cell>
        </row>
        <row r="715">
          <cell r="A715" t="str">
            <v>4ppan_c</v>
          </cell>
          <cell r="C715" t="str">
            <v>C9H15NO8P</v>
          </cell>
          <cell r="D715">
            <v>-3</v>
          </cell>
          <cell r="E715" t="str">
            <v>c</v>
          </cell>
          <cell r="F715" t="str">
            <v>C03492</v>
          </cell>
        </row>
        <row r="716">
          <cell r="A716" t="str">
            <v>pnto__R_p</v>
          </cell>
          <cell r="C716" t="str">
            <v>C9H16NO5</v>
          </cell>
          <cell r="D716">
            <v>-1</v>
          </cell>
          <cell r="E716" t="str">
            <v>p</v>
          </cell>
          <cell r="F716" t="str">
            <v>C00864</v>
          </cell>
        </row>
        <row r="717">
          <cell r="A717" t="str">
            <v>4ppcys_c</v>
          </cell>
          <cell r="C717" t="str">
            <v>C12H20N2O9PS</v>
          </cell>
          <cell r="D717">
            <v>-3</v>
          </cell>
          <cell r="E717" t="str">
            <v>c</v>
          </cell>
          <cell r="F717" t="str">
            <v>C04352</v>
          </cell>
        </row>
        <row r="718">
          <cell r="A718" t="str">
            <v>pan4p_c</v>
          </cell>
          <cell r="C718" t="str">
            <v>C11H21N2O7PS</v>
          </cell>
          <cell r="D718">
            <v>-2</v>
          </cell>
          <cell r="E718" t="str">
            <v>c</v>
          </cell>
          <cell r="F718" t="str">
            <v>C01134</v>
          </cell>
        </row>
        <row r="719">
          <cell r="A719" t="str">
            <v>34hpp_c</v>
          </cell>
          <cell r="C719" t="str">
            <v>C9H7O4</v>
          </cell>
          <cell r="D719">
            <v>-1</v>
          </cell>
          <cell r="E719" t="str">
            <v>c</v>
          </cell>
          <cell r="F719" t="str">
            <v>C01179</v>
          </cell>
        </row>
        <row r="720">
          <cell r="A720" t="str">
            <v>fpram_c</v>
          </cell>
          <cell r="C720" t="str">
            <v>C8H15N3O8P</v>
          </cell>
          <cell r="D720">
            <v>-1</v>
          </cell>
          <cell r="E720" t="str">
            <v>c</v>
          </cell>
          <cell r="F720" t="str">
            <v>C04640</v>
          </cell>
        </row>
        <row r="721">
          <cell r="A721" t="str">
            <v>prbamp_c</v>
          </cell>
          <cell r="C721" t="str">
            <v>C15H19N5O14P2</v>
          </cell>
          <cell r="D721">
            <v>-4</v>
          </cell>
          <cell r="E721" t="str">
            <v>c</v>
          </cell>
          <cell r="F721" t="str">
            <v>C02741</v>
          </cell>
        </row>
        <row r="722">
          <cell r="A722" t="str">
            <v>prfp_c</v>
          </cell>
          <cell r="C722" t="str">
            <v>C15H21N5O15P2</v>
          </cell>
          <cell r="D722">
            <v>-4</v>
          </cell>
          <cell r="E722" t="str">
            <v>c</v>
          </cell>
          <cell r="F722" t="str">
            <v>C04896</v>
          </cell>
        </row>
        <row r="723">
          <cell r="A723" t="str">
            <v>thr__L_c</v>
          </cell>
          <cell r="C723" t="str">
            <v>C4H9NO3</v>
          </cell>
          <cell r="D723">
            <v>0</v>
          </cell>
          <cell r="E723" t="str">
            <v>c</v>
          </cell>
          <cell r="F723" t="str">
            <v>C00188</v>
          </cell>
        </row>
        <row r="724">
          <cell r="A724" t="str">
            <v>trp__L_c</v>
          </cell>
          <cell r="C724" t="str">
            <v>C11H12N2O2</v>
          </cell>
          <cell r="D724">
            <v>0</v>
          </cell>
          <cell r="E724" t="str">
            <v>c</v>
          </cell>
          <cell r="F724" t="str">
            <v>C00078</v>
          </cell>
        </row>
        <row r="725">
          <cell r="A725" t="str">
            <v>tyr__L_c</v>
          </cell>
          <cell r="C725" t="str">
            <v>C9H11NO3</v>
          </cell>
          <cell r="D725">
            <v>0</v>
          </cell>
          <cell r="E725" t="str">
            <v>c</v>
          </cell>
          <cell r="F725" t="str">
            <v>C00082</v>
          </cell>
        </row>
        <row r="726">
          <cell r="A726" t="str">
            <v>val__L_c</v>
          </cell>
          <cell r="C726" t="str">
            <v>C5H11NO2</v>
          </cell>
          <cell r="D726">
            <v>0</v>
          </cell>
          <cell r="E726" t="str">
            <v>c</v>
          </cell>
          <cell r="F726" t="str">
            <v>C00183</v>
          </cell>
        </row>
        <row r="727">
          <cell r="A727" t="str">
            <v>trnapro_c</v>
          </cell>
          <cell r="C727" t="str">
            <v>R</v>
          </cell>
          <cell r="D727">
            <v>0</v>
          </cell>
          <cell r="E727" t="str">
            <v>c</v>
          </cell>
          <cell r="F727" t="str">
            <v>C01649</v>
          </cell>
        </row>
        <row r="728">
          <cell r="A728" t="str">
            <v>protrna_c</v>
          </cell>
          <cell r="C728" t="str">
            <v>C5H8NOR</v>
          </cell>
          <cell r="D728">
            <v>1</v>
          </cell>
          <cell r="E728" t="str">
            <v>c</v>
          </cell>
          <cell r="F728" t="str">
            <v>C02702</v>
          </cell>
        </row>
        <row r="729">
          <cell r="A729" t="str">
            <v>skm5p_c</v>
          </cell>
          <cell r="C729" t="str">
            <v>C7H8O8P</v>
          </cell>
          <cell r="D729">
            <v>-3</v>
          </cell>
          <cell r="E729" t="str">
            <v>c</v>
          </cell>
          <cell r="F729" t="str">
            <v>C03175</v>
          </cell>
        </row>
        <row r="730">
          <cell r="A730" t="str">
            <v>pser__L_c</v>
          </cell>
          <cell r="C730" t="str">
            <v>C3H6NO6P</v>
          </cell>
          <cell r="D730">
            <v>-2</v>
          </cell>
          <cell r="E730" t="str">
            <v>c</v>
          </cell>
          <cell r="F730" t="str">
            <v>C01005</v>
          </cell>
        </row>
        <row r="731">
          <cell r="A731" t="str">
            <v>dmlz_c</v>
          </cell>
          <cell r="C731" t="str">
            <v>C13H18N4O6</v>
          </cell>
          <cell r="D731">
            <v>0</v>
          </cell>
          <cell r="E731" t="str">
            <v>c</v>
          </cell>
          <cell r="F731" t="str">
            <v>C04332</v>
          </cell>
        </row>
        <row r="732">
          <cell r="A732" t="str">
            <v>xu5p__D_c</v>
          </cell>
          <cell r="C732" t="str">
            <v>C5H9O8P</v>
          </cell>
          <cell r="D732">
            <v>-2</v>
          </cell>
          <cell r="E732" t="str">
            <v>c</v>
          </cell>
          <cell r="F732" t="str">
            <v>C00231</v>
          </cell>
        </row>
        <row r="733">
          <cell r="A733" t="str">
            <v>sufbcd_c</v>
          </cell>
          <cell r="C733" t="str">
            <v>H8O2S6R</v>
          </cell>
          <cell r="D733">
            <v>0</v>
          </cell>
          <cell r="E733" t="str">
            <v>c</v>
          </cell>
        </row>
        <row r="734">
          <cell r="A734" t="str">
            <v>sufsesh_c</v>
          </cell>
          <cell r="C734" t="str">
            <v>HS2R</v>
          </cell>
          <cell r="D734">
            <v>0</v>
          </cell>
          <cell r="E734" t="str">
            <v>c</v>
          </cell>
        </row>
        <row r="735">
          <cell r="A735" t="str">
            <v>sufbcd__2fe2s_c</v>
          </cell>
          <cell r="C735" t="str">
            <v>H4O2S8Fe2R</v>
          </cell>
          <cell r="D735">
            <v>-2</v>
          </cell>
          <cell r="E735" t="str">
            <v>c</v>
          </cell>
        </row>
        <row r="736">
          <cell r="A736" t="str">
            <v>sufse_c</v>
          </cell>
          <cell r="C736" t="str">
            <v>HSR</v>
          </cell>
          <cell r="D736">
            <v>0</v>
          </cell>
          <cell r="E736" t="str">
            <v>c</v>
          </cell>
        </row>
        <row r="737">
          <cell r="A737" t="str">
            <v>sufbcd__2fe2s2_c</v>
          </cell>
          <cell r="C737" t="str">
            <v>O2S10Fe4R</v>
          </cell>
          <cell r="D737">
            <v>-4</v>
          </cell>
          <cell r="E737" t="str">
            <v>c</v>
          </cell>
        </row>
        <row r="738">
          <cell r="A738" t="str">
            <v>sufbcd__4fe4s_c</v>
          </cell>
          <cell r="C738" t="str">
            <v>H4O2S10Fe4R</v>
          </cell>
          <cell r="D738">
            <v>-2</v>
          </cell>
          <cell r="E738" t="str">
            <v>c</v>
          </cell>
        </row>
        <row r="739">
          <cell r="A739" t="str">
            <v>sucorn_c</v>
          </cell>
          <cell r="C739" t="str">
            <v>C9H15N2O5</v>
          </cell>
          <cell r="D739">
            <v>-1</v>
          </cell>
          <cell r="E739" t="str">
            <v>c</v>
          </cell>
          <cell r="F739" t="str">
            <v>C03415</v>
          </cell>
        </row>
        <row r="740">
          <cell r="A740" t="str">
            <v>so4_c</v>
          </cell>
          <cell r="C740" t="str">
            <v>O4S</v>
          </cell>
          <cell r="D740">
            <v>-2</v>
          </cell>
          <cell r="E740" t="str">
            <v>c</v>
          </cell>
          <cell r="F740" t="str">
            <v>C00059</v>
          </cell>
        </row>
        <row r="741">
          <cell r="A741" t="str">
            <v>sl26da_c</v>
          </cell>
          <cell r="C741" t="str">
            <v>C11H16N2O7</v>
          </cell>
          <cell r="D741">
            <v>-2</v>
          </cell>
          <cell r="E741" t="str">
            <v>c</v>
          </cell>
          <cell r="F741" t="str">
            <v>C04421</v>
          </cell>
        </row>
        <row r="742">
          <cell r="A742" t="str">
            <v>sl2a6o_c</v>
          </cell>
          <cell r="C742" t="str">
            <v>C11H12NO8</v>
          </cell>
          <cell r="D742">
            <v>-3</v>
          </cell>
          <cell r="E742" t="str">
            <v>c</v>
          </cell>
          <cell r="F742" t="str">
            <v>C04462</v>
          </cell>
        </row>
        <row r="743">
          <cell r="A743" t="str">
            <v>trnaser_c</v>
          </cell>
          <cell r="C743" t="str">
            <v>R</v>
          </cell>
          <cell r="D743">
            <v>0</v>
          </cell>
          <cell r="E743" t="str">
            <v>c</v>
          </cell>
          <cell r="F743" t="str">
            <v>C01650</v>
          </cell>
        </row>
        <row r="744">
          <cell r="A744" t="str">
            <v>sertrna_c</v>
          </cell>
          <cell r="C744" t="str">
            <v>C3H6NO2R</v>
          </cell>
          <cell r="D744">
            <v>1</v>
          </cell>
          <cell r="E744" t="str">
            <v>c</v>
          </cell>
          <cell r="F744" t="str">
            <v>C02553</v>
          </cell>
        </row>
        <row r="745">
          <cell r="A745" t="str">
            <v>trnasecys_c</v>
          </cell>
          <cell r="C745" t="str">
            <v>R</v>
          </cell>
          <cell r="D745">
            <v>0</v>
          </cell>
          <cell r="E745" t="str">
            <v>c</v>
          </cell>
        </row>
        <row r="746">
          <cell r="A746" t="str">
            <v>sertrna_sec_c</v>
          </cell>
          <cell r="C746" t="str">
            <v>C3H6NO2R</v>
          </cell>
          <cell r="D746">
            <v>1</v>
          </cell>
          <cell r="E746" t="str">
            <v>c</v>
          </cell>
          <cell r="F746" t="str">
            <v>C06481</v>
          </cell>
        </row>
        <row r="747">
          <cell r="A747" t="str">
            <v>sucgsa_c</v>
          </cell>
          <cell r="C747" t="str">
            <v>C9H11NO6</v>
          </cell>
          <cell r="D747">
            <v>-2</v>
          </cell>
          <cell r="E747" t="str">
            <v>c</v>
          </cell>
          <cell r="F747" t="str">
            <v>C05932</v>
          </cell>
        </row>
        <row r="748">
          <cell r="A748" t="str">
            <v>sucglu_c</v>
          </cell>
          <cell r="C748" t="str">
            <v>C9H10NO7</v>
          </cell>
          <cell r="D748">
            <v>-3</v>
          </cell>
          <cell r="E748" t="str">
            <v>c</v>
          </cell>
          <cell r="F748" t="str">
            <v>C05931</v>
          </cell>
        </row>
        <row r="749">
          <cell r="A749" t="str">
            <v>sql_c</v>
          </cell>
          <cell r="C749" t="str">
            <v>C30H50</v>
          </cell>
          <cell r="D749">
            <v>0</v>
          </cell>
          <cell r="E749" t="str">
            <v>c</v>
          </cell>
          <cell r="F749" t="str">
            <v>C00751</v>
          </cell>
        </row>
        <row r="750">
          <cell r="A750" t="str">
            <v>dscl_c</v>
          </cell>
          <cell r="C750" t="str">
            <v>C42H41N4O16</v>
          </cell>
          <cell r="D750">
            <v>-7</v>
          </cell>
          <cell r="E750" t="str">
            <v>c</v>
          </cell>
          <cell r="F750" t="str">
            <v>C02463</v>
          </cell>
        </row>
        <row r="751">
          <cell r="A751" t="str">
            <v>scl_c</v>
          </cell>
          <cell r="C751" t="str">
            <v>C42H39N4O16</v>
          </cell>
          <cell r="D751">
            <v>-7</v>
          </cell>
          <cell r="E751" t="str">
            <v>c</v>
          </cell>
          <cell r="F751" t="str">
            <v>C05778</v>
          </cell>
        </row>
        <row r="752">
          <cell r="A752" t="str">
            <v>sheme_c</v>
          </cell>
          <cell r="C752" t="str">
            <v>C42H36FeN4O16</v>
          </cell>
          <cell r="D752">
            <v>-8</v>
          </cell>
          <cell r="E752" t="str">
            <v>c</v>
          </cell>
          <cell r="F752" t="str">
            <v>C00748</v>
          </cell>
        </row>
        <row r="753">
          <cell r="A753" t="str">
            <v>skm_c</v>
          </cell>
          <cell r="C753" t="str">
            <v>C7H9O5</v>
          </cell>
          <cell r="D753">
            <v>-1</v>
          </cell>
          <cell r="E753" t="str">
            <v>c</v>
          </cell>
          <cell r="F753" t="str">
            <v>C00493</v>
          </cell>
        </row>
        <row r="754">
          <cell r="A754" t="str">
            <v>suchms_c</v>
          </cell>
          <cell r="C754" t="str">
            <v>C8H12NO6</v>
          </cell>
          <cell r="D754">
            <v>-1</v>
          </cell>
          <cell r="E754" t="str">
            <v>c</v>
          </cell>
          <cell r="F754" t="str">
            <v>C01118</v>
          </cell>
        </row>
        <row r="755">
          <cell r="A755" t="str">
            <v>skm_p</v>
          </cell>
          <cell r="C755" t="str">
            <v>C7H9O5</v>
          </cell>
          <cell r="D755">
            <v>-1</v>
          </cell>
          <cell r="E755" t="str">
            <v>p</v>
          </cell>
          <cell r="F755" t="str">
            <v>C00493</v>
          </cell>
        </row>
        <row r="756">
          <cell r="A756" t="str">
            <v>thmpp_c</v>
          </cell>
          <cell r="C756" t="str">
            <v>C12H16N4O7P2S</v>
          </cell>
          <cell r="D756">
            <v>-2</v>
          </cell>
          <cell r="E756" t="str">
            <v>c</v>
          </cell>
          <cell r="F756" t="str">
            <v>C00068</v>
          </cell>
        </row>
        <row r="757">
          <cell r="A757" t="str">
            <v>so2_p</v>
          </cell>
          <cell r="C757" t="str">
            <v>O2S</v>
          </cell>
          <cell r="D757">
            <v>0</v>
          </cell>
          <cell r="E757" t="str">
            <v>p</v>
          </cell>
          <cell r="F757" t="str">
            <v>C09306</v>
          </cell>
        </row>
        <row r="758">
          <cell r="A758" t="str">
            <v>so2_c</v>
          </cell>
          <cell r="C758" t="str">
            <v>O2S</v>
          </cell>
          <cell r="D758">
            <v>0</v>
          </cell>
          <cell r="E758" t="str">
            <v>c</v>
          </cell>
          <cell r="F758" t="str">
            <v>C09306</v>
          </cell>
        </row>
        <row r="759">
          <cell r="A759" t="str">
            <v>so4_p</v>
          </cell>
          <cell r="C759" t="str">
            <v>O4S</v>
          </cell>
          <cell r="D759">
            <v>-2</v>
          </cell>
          <cell r="E759" t="str">
            <v>p</v>
          </cell>
          <cell r="F759" t="str">
            <v>C00059</v>
          </cell>
        </row>
        <row r="760">
          <cell r="A760" t="str">
            <v>sbt__D_c</v>
          </cell>
          <cell r="C760" t="str">
            <v>C6H14O6</v>
          </cell>
          <cell r="D760">
            <v>0</v>
          </cell>
          <cell r="E760" t="str">
            <v>c</v>
          </cell>
          <cell r="F760" t="str">
            <v>C00794</v>
          </cell>
        </row>
        <row r="761">
          <cell r="A761" t="str">
            <v>srb__L_c</v>
          </cell>
          <cell r="C761" t="str">
            <v>C6H12O6</v>
          </cell>
          <cell r="D761">
            <v>0</v>
          </cell>
          <cell r="E761" t="str">
            <v>c</v>
          </cell>
          <cell r="F761" t="str">
            <v>C00247</v>
          </cell>
        </row>
        <row r="762">
          <cell r="A762" t="str">
            <v>sucsal_c</v>
          </cell>
          <cell r="C762" t="str">
            <v>C4H5O3</v>
          </cell>
          <cell r="D762">
            <v>-1</v>
          </cell>
          <cell r="E762" t="str">
            <v>c</v>
          </cell>
          <cell r="F762" t="str">
            <v>C00232</v>
          </cell>
        </row>
        <row r="763">
          <cell r="A763" t="str">
            <v>succ_p</v>
          </cell>
          <cell r="C763" t="str">
            <v>C4H4O4</v>
          </cell>
          <cell r="D763">
            <v>-2</v>
          </cell>
          <cell r="E763" t="str">
            <v>p</v>
          </cell>
          <cell r="F763" t="str">
            <v>C00042</v>
          </cell>
        </row>
        <row r="764">
          <cell r="A764" t="str">
            <v>sulfac_p</v>
          </cell>
          <cell r="C764" t="str">
            <v>C2H2O5S</v>
          </cell>
          <cell r="D764">
            <v>-2</v>
          </cell>
          <cell r="E764" t="str">
            <v>p</v>
          </cell>
          <cell r="F764" t="str">
            <v>C14179</v>
          </cell>
        </row>
        <row r="765">
          <cell r="A765" t="str">
            <v>sulfac_c</v>
          </cell>
          <cell r="C765" t="str">
            <v>C2H2O5S</v>
          </cell>
          <cell r="D765">
            <v>-2</v>
          </cell>
          <cell r="E765" t="str">
            <v>c</v>
          </cell>
          <cell r="F765" t="str">
            <v>C14179</v>
          </cell>
        </row>
        <row r="766">
          <cell r="A766" t="str">
            <v>thm_p</v>
          </cell>
          <cell r="C766" t="str">
            <v>C12H17N4OS</v>
          </cell>
          <cell r="D766">
            <v>1</v>
          </cell>
          <cell r="E766" t="str">
            <v>p</v>
          </cell>
          <cell r="F766" t="str">
            <v>C00378</v>
          </cell>
        </row>
        <row r="767">
          <cell r="A767" t="str">
            <v>thm_c</v>
          </cell>
          <cell r="C767" t="str">
            <v>C12H17N4OS</v>
          </cell>
          <cell r="D767">
            <v>1</v>
          </cell>
          <cell r="E767" t="str">
            <v>c</v>
          </cell>
          <cell r="F767" t="str">
            <v>C00378</v>
          </cell>
        </row>
        <row r="768">
          <cell r="A768" t="str">
            <v>athr__L_c</v>
          </cell>
          <cell r="C768" t="str">
            <v>C4H9NO3</v>
          </cell>
          <cell r="D768">
            <v>0</v>
          </cell>
          <cell r="E768" t="str">
            <v>c</v>
          </cell>
          <cell r="F768" t="str">
            <v>C05519</v>
          </cell>
        </row>
        <row r="769">
          <cell r="A769" t="str">
            <v>trnathr_c</v>
          </cell>
          <cell r="C769" t="str">
            <v>R</v>
          </cell>
          <cell r="D769">
            <v>0</v>
          </cell>
          <cell r="E769" t="str">
            <v>c</v>
          </cell>
          <cell r="F769" t="str">
            <v>C01651</v>
          </cell>
        </row>
        <row r="770">
          <cell r="A770" t="str">
            <v>thrtrna_c</v>
          </cell>
          <cell r="C770" t="str">
            <v>C4H8NO2R</v>
          </cell>
          <cell r="D770">
            <v>1</v>
          </cell>
          <cell r="E770" t="str">
            <v>c</v>
          </cell>
          <cell r="F770" t="str">
            <v>C02992</v>
          </cell>
        </row>
        <row r="771">
          <cell r="A771" t="str">
            <v>dhgly_c</v>
          </cell>
          <cell r="C771" t="str">
            <v>C2H2NO2</v>
          </cell>
          <cell r="D771">
            <v>-1</v>
          </cell>
          <cell r="E771" t="str">
            <v>c</v>
          </cell>
          <cell r="F771" t="str">
            <v>C15809</v>
          </cell>
        </row>
        <row r="772">
          <cell r="A772" t="str">
            <v>4mpetz_c</v>
          </cell>
          <cell r="C772" t="str">
            <v>C6H8NO4PS</v>
          </cell>
          <cell r="D772">
            <v>-2</v>
          </cell>
          <cell r="E772" t="str">
            <v>c</v>
          </cell>
          <cell r="F772" t="str">
            <v>C04327</v>
          </cell>
        </row>
        <row r="773">
          <cell r="A773" t="str">
            <v>s7p_c</v>
          </cell>
          <cell r="C773" t="str">
            <v>C7H13O10P</v>
          </cell>
          <cell r="D773">
            <v>-2</v>
          </cell>
          <cell r="E773" t="str">
            <v>c</v>
          </cell>
          <cell r="F773" t="str">
            <v>C05382</v>
          </cell>
        </row>
        <row r="774">
          <cell r="A774" t="str">
            <v>thmmp_c</v>
          </cell>
          <cell r="C774" t="str">
            <v>C12H16N4O4PS</v>
          </cell>
          <cell r="D774">
            <v>-1</v>
          </cell>
          <cell r="E774" t="str">
            <v>c</v>
          </cell>
          <cell r="F774" t="str">
            <v>C01081</v>
          </cell>
        </row>
        <row r="775">
          <cell r="A775" t="str">
            <v>indole_c</v>
          </cell>
          <cell r="C775" t="str">
            <v>C8H7N</v>
          </cell>
          <cell r="D775">
            <v>0</v>
          </cell>
          <cell r="E775" t="str">
            <v>c</v>
          </cell>
          <cell r="F775" t="str">
            <v>C00463</v>
          </cell>
        </row>
        <row r="776">
          <cell r="A776" t="str">
            <v>trnatrp_c</v>
          </cell>
          <cell r="C776" t="str">
            <v>R</v>
          </cell>
          <cell r="D776">
            <v>0</v>
          </cell>
          <cell r="E776" t="str">
            <v>c</v>
          </cell>
          <cell r="F776" t="str">
            <v>C01652</v>
          </cell>
        </row>
        <row r="777">
          <cell r="A777" t="str">
            <v>trptrna_c</v>
          </cell>
          <cell r="C777" t="str">
            <v>C11H11N2OR</v>
          </cell>
          <cell r="D777">
            <v>1</v>
          </cell>
          <cell r="E777" t="str">
            <v>c</v>
          </cell>
          <cell r="F777" t="str">
            <v>C03512</v>
          </cell>
        </row>
        <row r="778">
          <cell r="A778" t="str">
            <v>trnatyr_c</v>
          </cell>
          <cell r="C778" t="str">
            <v>R</v>
          </cell>
          <cell r="D778">
            <v>0</v>
          </cell>
          <cell r="E778" t="str">
            <v>c</v>
          </cell>
          <cell r="F778" t="str">
            <v>C00787</v>
          </cell>
        </row>
        <row r="779">
          <cell r="A779" t="str">
            <v>tyrtrna_c</v>
          </cell>
          <cell r="C779" t="str">
            <v>C9H10NO2R</v>
          </cell>
          <cell r="D779">
            <v>1</v>
          </cell>
          <cell r="E779" t="str">
            <v>c</v>
          </cell>
          <cell r="F779" t="str">
            <v>C02839</v>
          </cell>
        </row>
        <row r="780">
          <cell r="A780" t="str">
            <v>uamag_c</v>
          </cell>
          <cell r="C780" t="str">
            <v>C28H39N5O23P2</v>
          </cell>
          <cell r="D780">
            <v>-4</v>
          </cell>
          <cell r="E780" t="str">
            <v>c</v>
          </cell>
          <cell r="F780" t="str">
            <v>C00692</v>
          </cell>
        </row>
        <row r="781">
          <cell r="A781" t="str">
            <v>ugmd_c</v>
          </cell>
          <cell r="C781" t="str">
            <v>C35H51N7O26P2</v>
          </cell>
          <cell r="D781">
            <v>-4</v>
          </cell>
          <cell r="E781" t="str">
            <v>c</v>
          </cell>
          <cell r="F781" t="str">
            <v>C04877</v>
          </cell>
        </row>
        <row r="782">
          <cell r="A782" t="str">
            <v>uaccg_c</v>
          </cell>
          <cell r="C782" t="str">
            <v>C20H26N3O19P2</v>
          </cell>
          <cell r="D782">
            <v>-3</v>
          </cell>
          <cell r="E782" t="str">
            <v>c</v>
          </cell>
          <cell r="F782" t="str">
            <v>C04631</v>
          </cell>
        </row>
        <row r="783">
          <cell r="A783" t="str">
            <v>uama_c</v>
          </cell>
          <cell r="C783" t="str">
            <v>C23H33N4O20P2</v>
          </cell>
          <cell r="D783">
            <v>-3</v>
          </cell>
          <cell r="E783" t="str">
            <v>c</v>
          </cell>
          <cell r="F783" t="str">
            <v>C01212</v>
          </cell>
        </row>
        <row r="784">
          <cell r="A784" t="str">
            <v>uamr_c</v>
          </cell>
          <cell r="C784" t="str">
            <v>C20H28N3O19P2</v>
          </cell>
          <cell r="D784">
            <v>-3</v>
          </cell>
          <cell r="E784" t="str">
            <v>c</v>
          </cell>
          <cell r="F784" t="str">
            <v>C01050</v>
          </cell>
        </row>
        <row r="785">
          <cell r="A785" t="str">
            <v>udcpdp_p</v>
          </cell>
          <cell r="C785" t="str">
            <v>C55H89O7P2</v>
          </cell>
          <cell r="D785">
            <v>-3</v>
          </cell>
          <cell r="E785" t="str">
            <v>p</v>
          </cell>
          <cell r="F785" t="str">
            <v>C04574</v>
          </cell>
        </row>
        <row r="786">
          <cell r="A786" t="str">
            <v>udcpp_p</v>
          </cell>
          <cell r="C786" t="str">
            <v>C55H89O4P</v>
          </cell>
          <cell r="D786">
            <v>-2</v>
          </cell>
          <cell r="E786" t="str">
            <v>p</v>
          </cell>
          <cell r="F786" t="str">
            <v>C00348</v>
          </cell>
        </row>
        <row r="787">
          <cell r="A787" t="str">
            <v>udpglcur_c</v>
          </cell>
          <cell r="C787" t="str">
            <v>C15H19N2O18P2</v>
          </cell>
          <cell r="D787">
            <v>-3</v>
          </cell>
          <cell r="E787" t="str">
            <v>c</v>
          </cell>
          <cell r="F787" t="str">
            <v>C00167</v>
          </cell>
        </row>
        <row r="788">
          <cell r="A788" t="str">
            <v>udpgalur_c</v>
          </cell>
          <cell r="C788" t="str">
            <v>C15H19N2O18P2</v>
          </cell>
          <cell r="D788">
            <v>-3</v>
          </cell>
          <cell r="E788" t="str">
            <v>c</v>
          </cell>
          <cell r="F788" t="str">
            <v>C00617</v>
          </cell>
        </row>
        <row r="789">
          <cell r="A789" t="str">
            <v>uppg3_c</v>
          </cell>
          <cell r="C789" t="str">
            <v>C40H36N4O16</v>
          </cell>
          <cell r="D789">
            <v>-8</v>
          </cell>
          <cell r="E789" t="str">
            <v>c</v>
          </cell>
          <cell r="F789" t="str">
            <v>C01051</v>
          </cell>
        </row>
        <row r="790">
          <cell r="A790" t="str">
            <v>trnaval_c</v>
          </cell>
          <cell r="C790" t="str">
            <v>R</v>
          </cell>
          <cell r="D790">
            <v>0</v>
          </cell>
          <cell r="E790" t="str">
            <v>c</v>
          </cell>
          <cell r="F790" t="str">
            <v>C01653</v>
          </cell>
        </row>
        <row r="791">
          <cell r="A791" t="str">
            <v>valtrna_c</v>
          </cell>
          <cell r="C791" t="str">
            <v>C5H10NOR</v>
          </cell>
          <cell r="D791">
            <v>1</v>
          </cell>
          <cell r="E791" t="str">
            <v>c</v>
          </cell>
          <cell r="F791" t="str">
            <v>C02554</v>
          </cell>
        </row>
        <row r="792">
          <cell r="A792" t="str">
            <v>xyl__D_c</v>
          </cell>
          <cell r="C792" t="str">
            <v>C5H10O5</v>
          </cell>
          <cell r="D792">
            <v>0</v>
          </cell>
          <cell r="E792" t="str">
            <v>c</v>
          </cell>
          <cell r="F792" t="str">
            <v>C00181</v>
          </cell>
        </row>
        <row r="793">
          <cell r="A793" t="str">
            <v>xylt_c</v>
          </cell>
          <cell r="C793" t="str">
            <v>C5H12O5</v>
          </cell>
          <cell r="D793">
            <v>0</v>
          </cell>
          <cell r="E793" t="str">
            <v>c</v>
          </cell>
          <cell r="F793" t="str">
            <v>C00379</v>
          </cell>
        </row>
        <row r="794">
          <cell r="A794" t="str">
            <v>xyl__D_p</v>
          </cell>
          <cell r="C794" t="str">
            <v>C5H10O5</v>
          </cell>
          <cell r="D794">
            <v>0</v>
          </cell>
          <cell r="E794" t="str">
            <v>p</v>
          </cell>
          <cell r="F794" t="str">
            <v>C00181</v>
          </cell>
        </row>
        <row r="795">
          <cell r="A795" t="str">
            <v>zn2_c</v>
          </cell>
          <cell r="C795" t="str">
            <v>Zn</v>
          </cell>
          <cell r="D795">
            <v>2</v>
          </cell>
          <cell r="E795" t="str">
            <v>c</v>
          </cell>
          <cell r="F795" t="str">
            <v>C00038</v>
          </cell>
        </row>
        <row r="796">
          <cell r="A796" t="str">
            <v>zn2_p</v>
          </cell>
          <cell r="C796" t="str">
            <v>Zn</v>
          </cell>
          <cell r="D796">
            <v>2</v>
          </cell>
          <cell r="E796" t="str">
            <v>p</v>
          </cell>
          <cell r="F796" t="str">
            <v>C00038</v>
          </cell>
        </row>
        <row r="797">
          <cell r="A797" t="str">
            <v>fum_e</v>
          </cell>
          <cell r="C797" t="str">
            <v>C4H2O4</v>
          </cell>
          <cell r="D797">
            <v>-2</v>
          </cell>
          <cell r="E797" t="str">
            <v>e</v>
          </cell>
        </row>
        <row r="798">
          <cell r="A798" t="str">
            <v>fum_p</v>
          </cell>
          <cell r="C798" t="str">
            <v>C4H2O4</v>
          </cell>
          <cell r="D798">
            <v>-2</v>
          </cell>
          <cell r="E798" t="str">
            <v>p</v>
          </cell>
        </row>
        <row r="799">
          <cell r="A799" t="str">
            <v>ahop_c</v>
          </cell>
          <cell r="C799" t="str">
            <v>C40H63N5O3</v>
          </cell>
          <cell r="D799">
            <v>0</v>
          </cell>
          <cell r="E799" t="str">
            <v>c</v>
          </cell>
          <cell r="F799" t="str">
            <v>C21117</v>
          </cell>
        </row>
        <row r="800">
          <cell r="A800" t="str">
            <v>rhop_c</v>
          </cell>
          <cell r="C800" t="str">
            <v>C35H60O4</v>
          </cell>
          <cell r="D800">
            <v>0</v>
          </cell>
          <cell r="E800" t="str">
            <v>c</v>
          </cell>
          <cell r="F800" t="str">
            <v>C21118</v>
          </cell>
        </row>
        <row r="801">
          <cell r="A801" t="str">
            <v>trnaasn_c</v>
          </cell>
          <cell r="C801" t="str">
            <v>R</v>
          </cell>
          <cell r="D801">
            <v>0</v>
          </cell>
          <cell r="E801" t="str">
            <v>c</v>
          </cell>
        </row>
        <row r="802">
          <cell r="A802" t="str">
            <v>asntrna_c</v>
          </cell>
          <cell r="C802" t="str">
            <v>C4H7N2O2R</v>
          </cell>
          <cell r="D802">
            <v>1</v>
          </cell>
          <cell r="E802" t="str">
            <v>c</v>
          </cell>
        </row>
        <row r="803">
          <cell r="A803" t="str">
            <v>trnagln_c</v>
          </cell>
          <cell r="C803" t="str">
            <v>R</v>
          </cell>
          <cell r="D803">
            <v>0</v>
          </cell>
          <cell r="E803" t="str">
            <v>c</v>
          </cell>
        </row>
        <row r="804">
          <cell r="A804" t="str">
            <v>glntrna_c</v>
          </cell>
          <cell r="C804" t="str">
            <v>C5H9N2O2R</v>
          </cell>
          <cell r="D804">
            <v>1</v>
          </cell>
          <cell r="E804" t="str">
            <v>c</v>
          </cell>
        </row>
        <row r="805">
          <cell r="A805" t="str">
            <v>pc_ZM_c</v>
          </cell>
          <cell r="C805" t="str">
            <v>None</v>
          </cell>
          <cell r="D805">
            <v>0</v>
          </cell>
          <cell r="E805" t="str">
            <v>c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1AB5-1C9B-401A-9051-6A800989F91E}">
  <dimension ref="A1:X23"/>
  <sheetViews>
    <sheetView workbookViewId="0">
      <selection activeCell="Q20" sqref="Q20"/>
    </sheetView>
  </sheetViews>
  <sheetFormatPr baseColWidth="10" defaultColWidth="8.83203125" defaultRowHeight="15" x14ac:dyDescent="0.2"/>
  <cols>
    <col min="1" max="1" width="17.6640625" customWidth="1"/>
  </cols>
  <sheetData>
    <row r="1" spans="1:24" x14ac:dyDescent="0.2">
      <c r="A1" s="30" t="s">
        <v>3342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x14ac:dyDescent="0.2">
      <c r="A2" s="30" t="s">
        <v>3344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4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1:24" x14ac:dyDescent="0.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4" x14ac:dyDescent="0.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4" x14ac:dyDescent="0.2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spans="1:24" x14ac:dyDescent="0.2">
      <c r="A8" s="131" t="s">
        <v>3492</v>
      </c>
      <c r="B8" s="131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4" x14ac:dyDescent="0.2">
      <c r="A9" s="30" t="s">
        <v>3493</v>
      </c>
      <c r="B9" s="30">
        <v>5.49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4" x14ac:dyDescent="0.2">
      <c r="A10" s="30" t="s">
        <v>3494</v>
      </c>
      <c r="B10" s="30">
        <v>2.97</v>
      </c>
      <c r="C10" s="30"/>
      <c r="D10" s="30"/>
      <c r="E10" s="30"/>
      <c r="F10" s="132" t="s">
        <v>3502</v>
      </c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</row>
    <row r="11" spans="1:24" x14ac:dyDescent="0.2">
      <c r="A11" s="30" t="s">
        <v>3495</v>
      </c>
      <c r="B11" s="30">
        <v>7.69</v>
      </c>
      <c r="C11" s="30"/>
      <c r="D11" s="30"/>
      <c r="E11" s="30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</row>
    <row r="12" spans="1:24" x14ac:dyDescent="0.2">
      <c r="A12" s="30" t="s">
        <v>3496</v>
      </c>
      <c r="B12" s="30">
        <v>2.75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spans="1:24" x14ac:dyDescent="0.2">
      <c r="A13" s="30" t="s">
        <v>3497</v>
      </c>
      <c r="B13" s="30">
        <v>52.7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24" x14ac:dyDescent="0.2">
      <c r="A14" s="30" t="s">
        <v>3498</v>
      </c>
      <c r="B14" s="30">
        <v>24.2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1:24" x14ac:dyDescent="0.2">
      <c r="A15" s="30" t="s">
        <v>3499</v>
      </c>
      <c r="B15" s="30">
        <v>4.28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spans="1:24" x14ac:dyDescent="0.2">
      <c r="A16" s="30"/>
      <c r="B16" s="30">
        <f>SUM(B9:B15)</f>
        <v>100.08000000000001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spans="1:24" x14ac:dyDescent="0.2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spans="1:24" x14ac:dyDescent="0.2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spans="1:24" x14ac:dyDescent="0.2">
      <c r="A19" s="30" t="s">
        <v>3501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spans="1:24" x14ac:dyDescent="0.2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1:24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spans="1:24" x14ac:dyDescent="0.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spans="1:24" x14ac:dyDescent="0.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</sheetData>
  <mergeCells count="2">
    <mergeCell ref="A8:B8"/>
    <mergeCell ref="F10:X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C48E-C1D7-4746-9CDA-53F11319D7F4}">
  <dimension ref="A1:Y68"/>
  <sheetViews>
    <sheetView topLeftCell="A38" zoomScale="125" workbookViewId="0">
      <selection activeCell="B48" sqref="B48"/>
    </sheetView>
  </sheetViews>
  <sheetFormatPr baseColWidth="10" defaultColWidth="8.83203125" defaultRowHeight="15" x14ac:dyDescent="0.2"/>
  <cols>
    <col min="1" max="1" width="46.6640625" customWidth="1"/>
    <col min="2" max="2" width="57.1640625" customWidth="1"/>
    <col min="3" max="3" width="19.83203125" customWidth="1"/>
    <col min="4" max="4" width="9.1640625" bestFit="1" customWidth="1"/>
    <col min="6" max="8" width="9" bestFit="1" customWidth="1"/>
    <col min="16" max="16" width="14.6640625" customWidth="1"/>
    <col min="17" max="17" width="12.33203125" customWidth="1"/>
    <col min="18" max="18" width="13.83203125" customWidth="1"/>
    <col min="19" max="19" width="13.1640625" customWidth="1"/>
    <col min="20" max="20" width="12.5" customWidth="1"/>
    <col min="21" max="21" width="12.83203125" customWidth="1"/>
    <col min="22" max="22" width="13.33203125" customWidth="1"/>
    <col min="27" max="27" width="12" bestFit="1" customWidth="1"/>
  </cols>
  <sheetData>
    <row r="1" spans="1:22" x14ac:dyDescent="0.2">
      <c r="A1" t="s">
        <v>52</v>
      </c>
    </row>
    <row r="2" spans="1:22" x14ac:dyDescent="0.2">
      <c r="A2" t="s">
        <v>57</v>
      </c>
    </row>
    <row r="3" spans="1:22" x14ac:dyDescent="0.2">
      <c r="R3" s="133" t="s">
        <v>3343</v>
      </c>
      <c r="S3" s="133"/>
      <c r="T3" s="133"/>
      <c r="U3" s="133"/>
      <c r="V3" s="133"/>
    </row>
    <row r="4" spans="1:22" x14ac:dyDescent="0.2">
      <c r="R4" s="133"/>
      <c r="S4" s="133"/>
      <c r="T4" s="133"/>
      <c r="U4" s="133"/>
      <c r="V4" s="133"/>
    </row>
    <row r="7" spans="1:22" ht="15" customHeight="1" x14ac:dyDescent="0.2">
      <c r="R7" s="130" t="s">
        <v>44</v>
      </c>
      <c r="S7" s="129" t="s">
        <v>56</v>
      </c>
      <c r="T7" s="129"/>
      <c r="U7" s="129" t="s">
        <v>51</v>
      </c>
      <c r="V7" s="129"/>
    </row>
    <row r="8" spans="1:22" x14ac:dyDescent="0.2">
      <c r="A8" s="136" t="s">
        <v>0</v>
      </c>
      <c r="B8" s="136"/>
      <c r="C8" s="136"/>
      <c r="D8" s="136"/>
      <c r="R8" s="130"/>
      <c r="S8" s="129"/>
      <c r="T8" s="129"/>
      <c r="U8" s="129"/>
      <c r="V8" s="129"/>
    </row>
    <row r="9" spans="1:22" x14ac:dyDescent="0.2">
      <c r="A9" s="136"/>
      <c r="B9" s="136"/>
      <c r="C9" s="136"/>
      <c r="D9" s="136"/>
      <c r="P9" t="s">
        <v>28</v>
      </c>
      <c r="Q9" t="s">
        <v>29</v>
      </c>
      <c r="R9" s="4">
        <v>0.48</v>
      </c>
      <c r="S9">
        <f>R9/$R$18</f>
        <v>2.0895002611875324E-2</v>
      </c>
      <c r="U9">
        <v>254.46</v>
      </c>
    </row>
    <row r="10" spans="1:22" x14ac:dyDescent="0.2">
      <c r="A10" s="1" t="s">
        <v>1</v>
      </c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P10" t="s">
        <v>30</v>
      </c>
      <c r="Q10" t="s">
        <v>31</v>
      </c>
      <c r="R10" s="4">
        <v>1.1599999999999999</v>
      </c>
      <c r="S10">
        <f>R10/$R$18</f>
        <v>5.0496256312032035E-2</v>
      </c>
      <c r="U10">
        <v>228.42</v>
      </c>
    </row>
    <row r="11" spans="1:22" x14ac:dyDescent="0.2">
      <c r="A11" s="1" t="s">
        <v>3</v>
      </c>
      <c r="B11" t="s">
        <v>4</v>
      </c>
      <c r="P11" t="s">
        <v>32</v>
      </c>
      <c r="Q11" t="s">
        <v>33</v>
      </c>
      <c r="R11" s="4">
        <v>18.28</v>
      </c>
      <c r="S11">
        <f>R11/$R$18</f>
        <v>0.79575134946891868</v>
      </c>
      <c r="U11">
        <v>282.52</v>
      </c>
    </row>
    <row r="12" spans="1:22" x14ac:dyDescent="0.2">
      <c r="A12" s="1" t="s">
        <v>5</v>
      </c>
      <c r="B12" t="s">
        <v>6</v>
      </c>
      <c r="P12" t="s">
        <v>34</v>
      </c>
      <c r="Q12" t="s">
        <v>35</v>
      </c>
      <c r="R12" s="4">
        <v>2.63</v>
      </c>
      <c r="S12">
        <f>R12/$R$18</f>
        <v>0.11448720181090022</v>
      </c>
      <c r="U12">
        <v>256.48</v>
      </c>
    </row>
    <row r="13" spans="1:22" x14ac:dyDescent="0.2">
      <c r="A13" s="1" t="s">
        <v>7</v>
      </c>
      <c r="B13" s="3" t="s">
        <v>8</v>
      </c>
      <c r="C13" s="3"/>
      <c r="D13" s="3"/>
      <c r="E13" s="3"/>
      <c r="F13" s="3"/>
      <c r="G13" s="3"/>
      <c r="H13" s="3"/>
      <c r="I13" s="3"/>
      <c r="J13" s="3"/>
      <c r="K13" s="3"/>
      <c r="R13" s="4"/>
    </row>
    <row r="14" spans="1:22" x14ac:dyDescent="0.2">
      <c r="A14" s="1" t="s">
        <v>9</v>
      </c>
      <c r="B14" t="s">
        <v>10</v>
      </c>
      <c r="P14" t="s">
        <v>36</v>
      </c>
      <c r="Q14" t="s">
        <v>37</v>
      </c>
      <c r="R14" s="4">
        <v>0.36</v>
      </c>
      <c r="S14">
        <f>R14/$R$18</f>
        <v>1.5671251958906493E-2</v>
      </c>
      <c r="U14">
        <v>296.55</v>
      </c>
    </row>
    <row r="15" spans="1:22" x14ac:dyDescent="0.2">
      <c r="A15" s="1" t="s">
        <v>11</v>
      </c>
      <c r="B15" s="3" t="s">
        <v>12</v>
      </c>
      <c r="C15" s="3"/>
      <c r="D15" s="3"/>
      <c r="E15" s="3"/>
      <c r="F15" s="3"/>
      <c r="G15" s="3"/>
      <c r="H15" s="3"/>
      <c r="I15" s="3"/>
      <c r="J15" s="3"/>
      <c r="P15" t="s">
        <v>38</v>
      </c>
      <c r="Q15" t="s">
        <v>39</v>
      </c>
      <c r="R15" s="4" t="s">
        <v>45</v>
      </c>
    </row>
    <row r="16" spans="1:22" x14ac:dyDescent="0.2">
      <c r="A16" s="1" t="s">
        <v>13</v>
      </c>
      <c r="B16" t="s">
        <v>14</v>
      </c>
      <c r="P16" t="s">
        <v>40</v>
      </c>
      <c r="Q16" t="s">
        <v>41</v>
      </c>
      <c r="R16" s="4" t="s">
        <v>45</v>
      </c>
    </row>
    <row r="17" spans="1:25" x14ac:dyDescent="0.2">
      <c r="A17" s="1" t="s">
        <v>15</v>
      </c>
      <c r="B17" t="s">
        <v>16</v>
      </c>
      <c r="P17" t="s">
        <v>42</v>
      </c>
      <c r="Q17" t="s">
        <v>43</v>
      </c>
      <c r="R17" s="4">
        <v>6.2E-2</v>
      </c>
      <c r="S17">
        <f>R17/$R$18</f>
        <v>2.6989378373672296E-3</v>
      </c>
      <c r="U17">
        <v>226.4</v>
      </c>
    </row>
    <row r="18" spans="1:25" x14ac:dyDescent="0.2">
      <c r="A18" s="1" t="s">
        <v>17</v>
      </c>
      <c r="B18" s="3" t="s">
        <v>18</v>
      </c>
      <c r="C18" s="3"/>
      <c r="D18" s="3"/>
      <c r="E18" s="3"/>
      <c r="F18" s="3"/>
      <c r="G18" s="3"/>
      <c r="H18" s="3"/>
      <c r="I18" s="3"/>
      <c r="J18" s="3"/>
      <c r="R18" s="7">
        <f>SUM(R9:R12,R14,R17)</f>
        <v>22.972000000000001</v>
      </c>
    </row>
    <row r="19" spans="1:25" x14ac:dyDescent="0.2">
      <c r="A19" s="1" t="s">
        <v>19</v>
      </c>
      <c r="B19" t="s">
        <v>20</v>
      </c>
    </row>
    <row r="20" spans="1:25" x14ac:dyDescent="0.2">
      <c r="A20" s="1" t="s">
        <v>21</v>
      </c>
      <c r="B20" t="s">
        <v>22</v>
      </c>
    </row>
    <row r="21" spans="1:25" x14ac:dyDescent="0.2">
      <c r="A21" s="3" t="s">
        <v>25</v>
      </c>
      <c r="B21" s="3" t="s">
        <v>26</v>
      </c>
      <c r="C21" s="3"/>
      <c r="D21" s="3"/>
    </row>
    <row r="22" spans="1:25" x14ac:dyDescent="0.2">
      <c r="A22" s="2" t="s">
        <v>23</v>
      </c>
      <c r="B22" s="2" t="s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6" spans="1:25" x14ac:dyDescent="0.2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R26" s="130" t="s">
        <v>44</v>
      </c>
      <c r="S26" s="130" t="s">
        <v>53</v>
      </c>
      <c r="T26" s="129" t="s">
        <v>54</v>
      </c>
      <c r="U26" s="129" t="s">
        <v>50</v>
      </c>
      <c r="V26" s="129" t="s">
        <v>55</v>
      </c>
    </row>
    <row r="27" spans="1:25" x14ac:dyDescent="0.2">
      <c r="A27" s="134" t="s">
        <v>3681</v>
      </c>
      <c r="B27" s="135"/>
      <c r="C27" s="135"/>
      <c r="D27" s="135"/>
      <c r="O27" s="12"/>
      <c r="R27" s="130"/>
      <c r="S27" s="130"/>
      <c r="T27" s="129"/>
      <c r="U27" s="129"/>
      <c r="V27" s="129"/>
    </row>
    <row r="28" spans="1:25" x14ac:dyDescent="0.2">
      <c r="A28" s="134"/>
      <c r="B28" s="135"/>
      <c r="C28" s="135"/>
      <c r="D28" s="135"/>
      <c r="O28" s="12"/>
      <c r="Q28" t="s">
        <v>46</v>
      </c>
      <c r="R28" s="5">
        <v>26.788522058656568</v>
      </c>
      <c r="S28">
        <f>R28*0.001</f>
        <v>2.6788522058656568E-2</v>
      </c>
      <c r="T28">
        <f>R28/$R$32</f>
        <v>0.58060525428910303</v>
      </c>
      <c r="U28">
        <v>731.50213150434058</v>
      </c>
      <c r="V28">
        <f>(T28/U28)*1000</f>
        <v>0.79371642170759393</v>
      </c>
    </row>
    <row r="29" spans="1:25" x14ac:dyDescent="0.2">
      <c r="A29" s="13" t="s">
        <v>1</v>
      </c>
      <c r="B29" s="14" t="s">
        <v>59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Q29" t="s">
        <v>47</v>
      </c>
      <c r="R29" s="5">
        <v>10.979992734395605</v>
      </c>
      <c r="S29">
        <f>R29*0.001</f>
        <v>1.0979992734395606E-2</v>
      </c>
      <c r="T29">
        <f>R29/$R$32</f>
        <v>0.23797660280352059</v>
      </c>
      <c r="U29">
        <v>759.86010436161826</v>
      </c>
      <c r="V29">
        <f t="shared" ref="V29:V31" si="0">(T29/U29)*1000</f>
        <v>0.31318475787520395</v>
      </c>
    </row>
    <row r="30" spans="1:25" x14ac:dyDescent="0.2">
      <c r="A30" s="16" t="s">
        <v>3</v>
      </c>
      <c r="B30" t="s">
        <v>4</v>
      </c>
      <c r="O30" s="12"/>
      <c r="Q30" t="s">
        <v>48</v>
      </c>
      <c r="R30" s="5">
        <v>7.1449094317959698</v>
      </c>
      <c r="S30">
        <f>R30*0.001</f>
        <v>7.1449094317959701E-3</v>
      </c>
      <c r="T30">
        <f>R30/$R$32</f>
        <v>0.15485632049566486</v>
      </c>
      <c r="U30">
        <v>771.14984840966667</v>
      </c>
      <c r="V30">
        <f t="shared" si="0"/>
        <v>0.20081222970480153</v>
      </c>
    </row>
    <row r="31" spans="1:25" x14ac:dyDescent="0.2">
      <c r="A31" s="16" t="s">
        <v>5</v>
      </c>
      <c r="B31" t="s">
        <v>6</v>
      </c>
      <c r="O31" s="12"/>
      <c r="Q31" t="s">
        <v>49</v>
      </c>
      <c r="R31" s="5">
        <v>1.2255348368582759</v>
      </c>
      <c r="S31">
        <f>R31*0.001</f>
        <v>1.2255348368582759E-3</v>
      </c>
      <c r="T31">
        <f>R31/$R$32</f>
        <v>2.6561822411711566E-2</v>
      </c>
      <c r="U31">
        <v>1430.7255303297509</v>
      </c>
      <c r="V31">
        <f t="shared" si="0"/>
        <v>1.8565281634129818E-2</v>
      </c>
    </row>
    <row r="32" spans="1:25" x14ac:dyDescent="0.2">
      <c r="A32" s="13" t="s">
        <v>7</v>
      </c>
      <c r="B32" s="14" t="s">
        <v>58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R32" s="8">
        <f>SUM(R28:R31)</f>
        <v>46.138959061706416</v>
      </c>
      <c r="T32">
        <f>SUM(T28:T31)</f>
        <v>1</v>
      </c>
    </row>
    <row r="33" spans="1:15" x14ac:dyDescent="0.2">
      <c r="A33" s="16" t="s">
        <v>9</v>
      </c>
      <c r="B33" t="s">
        <v>10</v>
      </c>
      <c r="O33" s="12"/>
    </row>
    <row r="34" spans="1:15" x14ac:dyDescent="0.2">
      <c r="A34" s="13" t="s">
        <v>11</v>
      </c>
      <c r="B34" s="14" t="s">
        <v>3352</v>
      </c>
      <c r="C34" s="14"/>
      <c r="D34" s="14"/>
      <c r="E34" s="14"/>
      <c r="F34" s="14"/>
      <c r="G34" s="14"/>
      <c r="H34" s="14"/>
      <c r="O34" s="12"/>
    </row>
    <row r="35" spans="1:15" x14ac:dyDescent="0.2">
      <c r="A35" s="16" t="s">
        <v>13</v>
      </c>
      <c r="B35" t="s">
        <v>14</v>
      </c>
      <c r="O35" s="12"/>
    </row>
    <row r="36" spans="1:15" x14ac:dyDescent="0.2">
      <c r="A36" s="16" t="s">
        <v>15</v>
      </c>
      <c r="B36" t="s">
        <v>16</v>
      </c>
      <c r="O36" s="12"/>
    </row>
    <row r="37" spans="1:15" x14ac:dyDescent="0.2">
      <c r="A37" s="13" t="s">
        <v>17</v>
      </c>
      <c r="B37" s="14" t="s">
        <v>27</v>
      </c>
      <c r="C37" s="14"/>
      <c r="D37" s="14"/>
      <c r="E37" s="14"/>
      <c r="F37" s="14"/>
      <c r="G37" s="14"/>
      <c r="H37" s="14"/>
      <c r="I37" s="14"/>
      <c r="J37" s="14"/>
      <c r="O37" s="12"/>
    </row>
    <row r="38" spans="1:15" x14ac:dyDescent="0.2">
      <c r="A38" s="16" t="s">
        <v>19</v>
      </c>
      <c r="B38" t="s">
        <v>20</v>
      </c>
      <c r="O38" s="12"/>
    </row>
    <row r="39" spans="1:15" x14ac:dyDescent="0.2">
      <c r="A39" s="16" t="s">
        <v>21</v>
      </c>
      <c r="B39" t="s">
        <v>22</v>
      </c>
      <c r="O39" s="12"/>
    </row>
    <row r="40" spans="1:15" x14ac:dyDescent="0.2">
      <c r="A40" s="13" t="s">
        <v>25</v>
      </c>
      <c r="B40" s="14" t="s">
        <v>26</v>
      </c>
      <c r="C40" s="14"/>
      <c r="D40" s="14"/>
      <c r="O40" s="12"/>
    </row>
    <row r="41" spans="1:15" x14ac:dyDescent="0.2">
      <c r="A41" s="17"/>
      <c r="O41" s="12"/>
    </row>
    <row r="42" spans="1:15" x14ac:dyDescent="0.2">
      <c r="A42" s="17" t="s">
        <v>60</v>
      </c>
      <c r="O42" s="12"/>
    </row>
    <row r="43" spans="1:15" x14ac:dyDescent="0.2">
      <c r="A43" s="17"/>
      <c r="O43" s="12"/>
    </row>
    <row r="44" spans="1:15" x14ac:dyDescent="0.2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/>
    </row>
    <row r="47" spans="1:15" x14ac:dyDescent="0.2">
      <c r="A47" s="110" t="s">
        <v>3680</v>
      </c>
    </row>
    <row r="48" spans="1:15" ht="27" customHeight="1" x14ac:dyDescent="0.2">
      <c r="A48" t="s">
        <v>3503</v>
      </c>
      <c r="B48" t="s">
        <v>3687</v>
      </c>
    </row>
    <row r="49" spans="1:20" x14ac:dyDescent="0.2">
      <c r="C49" s="110" t="s">
        <v>3504</v>
      </c>
      <c r="D49" s="110" t="s">
        <v>3505</v>
      </c>
      <c r="E49" s="110" t="s">
        <v>3459</v>
      </c>
      <c r="F49" s="110" t="s">
        <v>51</v>
      </c>
      <c r="G49" s="110" t="s">
        <v>3506</v>
      </c>
      <c r="P49" s="112" t="s">
        <v>3521</v>
      </c>
      <c r="Q49" cm="1">
        <f t="array" ref="Q49:T49">_xlfn.XLOOKUP(P49,'[1]Metabolite List'!$A:$A,'[1]Metabolite List'!$C:$F)</f>
        <v>0</v>
      </c>
      <c r="R49">
        <v>0</v>
      </c>
      <c r="S49" t="str">
        <v>c</v>
      </c>
      <c r="T49">
        <v>0</v>
      </c>
    </row>
    <row r="50" spans="1:20" x14ac:dyDescent="0.2">
      <c r="A50" s="111" t="s">
        <v>3507</v>
      </c>
      <c r="B50" s="111" t="str">
        <f t="shared" ref="B50:B58" si="1">"MET-" &amp; C50 &amp; " --&gt; " &amp; ROUND(F50/1000,6) &amp; " BIO-" &amp;C50</f>
        <v>MET-clpn_ZM_c --&gt; 0.428733 BIO-clpn_ZM_c</v>
      </c>
      <c r="C50" s="112" t="s">
        <v>3521</v>
      </c>
      <c r="D50" s="113">
        <f>-0.0769*0.07</f>
        <v>-5.3830000000000006E-3</v>
      </c>
      <c r="E50" s="114" t="s">
        <v>3673</v>
      </c>
      <c r="F50">
        <v>428.733</v>
      </c>
      <c r="G50" s="115">
        <f>D50*F50/SUMPRODUCT($D$50:$D$54,$F$50:$F$54)</f>
        <v>2.9991886024942929E-2</v>
      </c>
      <c r="H50" s="111" t="str">
        <f>ROUND(G50,6) &amp; " BIO-" &amp; C50 &amp; " + "</f>
        <v xml:space="preserve">0.029992 BIO-clpn_ZM_c + </v>
      </c>
      <c r="P50" s="112" t="s">
        <v>3509</v>
      </c>
      <c r="Q50" t="str" cm="1">
        <f t="array" ref="Q50:T50">_xlfn.XLOOKUP(P50,'[1]Metabolite List'!$A:$A,'[1]Metabolite List'!$C:$F)</f>
        <v>C30H50</v>
      </c>
      <c r="R50">
        <v>0</v>
      </c>
      <c r="S50" t="str">
        <v>c</v>
      </c>
      <c r="T50" t="str">
        <v>C06310</v>
      </c>
    </row>
    <row r="51" spans="1:20" x14ac:dyDescent="0.2">
      <c r="A51" s="111" t="s">
        <v>3508</v>
      </c>
      <c r="B51" s="111" t="str">
        <f t="shared" si="1"/>
        <v>MET-hopene_c --&gt; 0.410718 BIO-hopene_c</v>
      </c>
      <c r="C51" s="112" t="s">
        <v>3509</v>
      </c>
      <c r="D51" s="113">
        <f>-0.0769*0.024</f>
        <v>-1.8456E-3</v>
      </c>
      <c r="E51" s="114" t="s">
        <v>3674</v>
      </c>
      <c r="F51">
        <v>410.71800000000002</v>
      </c>
      <c r="G51" s="115">
        <f t="shared" ref="G51:G54" si="2">D51*F51/SUMPRODUCT($D$50:$D$54,$F$50:$F$54)</f>
        <v>9.8508521842405466E-3</v>
      </c>
      <c r="H51" s="111" t="str">
        <f t="shared" ref="H51:H57" si="3">ROUND(G51,6) &amp; " BIO-" &amp; C51 &amp; " + "</f>
        <v xml:space="preserve">0.009851 BIO-hopene_c + </v>
      </c>
      <c r="P51" s="112" t="s">
        <v>3511</v>
      </c>
      <c r="Q51" t="str" cm="1">
        <f t="array" ref="Q51:T51">_xlfn.XLOOKUP(P51,'[1]Metabolite List'!$A:$A,'[1]Metabolite List'!$C:$F)</f>
        <v>C35H62O4</v>
      </c>
      <c r="R51">
        <v>0</v>
      </c>
      <c r="S51" t="str">
        <v>c</v>
      </c>
      <c r="T51" t="str">
        <v>C21119</v>
      </c>
    </row>
    <row r="52" spans="1:20" x14ac:dyDescent="0.2">
      <c r="A52" s="111" t="s">
        <v>3510</v>
      </c>
      <c r="B52" s="111" t="str">
        <f t="shared" si="1"/>
        <v>MET-thbh_c --&gt; 0.546875 BIO-thbh_c</v>
      </c>
      <c r="C52" s="112" t="s">
        <v>3511</v>
      </c>
      <c r="D52" s="113">
        <f>-0.0769*0.469</f>
        <v>-3.6066099999999997E-2</v>
      </c>
      <c r="E52" s="114" t="s">
        <v>3675</v>
      </c>
      <c r="F52">
        <v>546.875</v>
      </c>
      <c r="G52" s="115">
        <f t="shared" si="2"/>
        <v>0.25631837271277791</v>
      </c>
      <c r="H52" s="111" t="str">
        <f t="shared" si="3"/>
        <v xml:space="preserve">0.256318 BIO-thbh_c + </v>
      </c>
      <c r="L52" s="108">
        <f>SUM(G50:G54)</f>
        <v>1</v>
      </c>
      <c r="P52" s="112" t="s">
        <v>3513</v>
      </c>
      <c r="Q52" t="str" cm="1">
        <f t="array" ref="Q52:T52">_xlfn.XLOOKUP(P52,'[1]Metabolite List'!$A:$A,'[1]Metabolite List'!$C:$F)</f>
        <v>C41H73NO8</v>
      </c>
      <c r="R52">
        <v>0</v>
      </c>
      <c r="S52" t="str">
        <v>c</v>
      </c>
      <c r="T52" t="str">
        <v>C21122</v>
      </c>
    </row>
    <row r="53" spans="1:20" x14ac:dyDescent="0.2">
      <c r="A53" s="111" t="s">
        <v>3512</v>
      </c>
      <c r="B53" s="111" t="str">
        <f t="shared" si="1"/>
        <v>MET-thbhet_c --&gt; 0.708546 BIO-thbhet_c</v>
      </c>
      <c r="C53" s="112" t="s">
        <v>3513</v>
      </c>
      <c r="D53" s="113">
        <f>-0.0769*0.43</f>
        <v>-3.3066999999999999E-2</v>
      </c>
      <c r="E53" s="114" t="s">
        <v>3676</v>
      </c>
      <c r="F53">
        <v>708.54600000000005</v>
      </c>
      <c r="G53" s="115">
        <f t="shared" si="2"/>
        <v>0.30447758783053985</v>
      </c>
      <c r="H53" s="111" t="str">
        <f t="shared" si="3"/>
        <v xml:space="preserve">0.304478 BIO-thbhet_c + </v>
      </c>
      <c r="L53" s="108">
        <f>SUM(G55:G58)</f>
        <v>0.99999999999999989</v>
      </c>
      <c r="P53" s="112" t="s">
        <v>3515</v>
      </c>
      <c r="Q53" t="str" cm="1">
        <f t="array" ref="Q53:T53">_xlfn.XLOOKUP(P53,'[1]Metabolite List'!$A:$A,'[1]Metabolite List'!$C:$F)</f>
        <v>C41H73NO8</v>
      </c>
      <c r="R53">
        <v>0</v>
      </c>
      <c r="S53" t="str">
        <v>c</v>
      </c>
      <c r="T53" t="str">
        <v>C21121</v>
      </c>
    </row>
    <row r="54" spans="1:20" x14ac:dyDescent="0.2">
      <c r="A54" s="111" t="s">
        <v>3514</v>
      </c>
      <c r="B54" s="111" t="str">
        <f t="shared" si="1"/>
        <v>MET-thbhga_c --&gt; 0.708546 BIO-thbhga_c</v>
      </c>
      <c r="C54" s="112" t="s">
        <v>3515</v>
      </c>
      <c r="D54" s="113">
        <f>-0.0769*0.564</f>
        <v>-4.3371599999999996E-2</v>
      </c>
      <c r="E54" s="114" t="s">
        <v>3676</v>
      </c>
      <c r="F54">
        <v>708.54600000000005</v>
      </c>
      <c r="G54" s="115">
        <f t="shared" si="2"/>
        <v>0.3993613012474988</v>
      </c>
      <c r="H54" s="111" t="str">
        <f>ROUND(G54,6) &amp; " BIO-" &amp; C54</f>
        <v>0.399361 BIO-thbhga_c</v>
      </c>
      <c r="L54">
        <f>0.539+0.461</f>
        <v>1</v>
      </c>
      <c r="P54" t="s">
        <v>3670</v>
      </c>
      <c r="Q54" cm="1">
        <f t="array" ref="Q54:T54">_xlfn.XLOOKUP(P54,'[1]Metabolite List'!$A:$A,'[1]Metabolite List'!$C:$F)</f>
        <v>0</v>
      </c>
      <c r="R54">
        <v>0</v>
      </c>
      <c r="S54" t="str">
        <v>c</v>
      </c>
      <c r="T54">
        <v>0</v>
      </c>
    </row>
    <row r="55" spans="1:20" x14ac:dyDescent="0.2">
      <c r="A55" s="111" t="s">
        <v>3516</v>
      </c>
      <c r="B55" s="111" t="str">
        <f t="shared" si="1"/>
        <v>MET-pe_ZM_c --&gt; 0.731502 BIO-pe_ZM_c</v>
      </c>
      <c r="C55" t="s">
        <v>3670</v>
      </c>
      <c r="D55" s="113">
        <f>-0.0769*0.794</f>
        <v>-6.1058599999999998E-2</v>
      </c>
      <c r="E55" s="114"/>
      <c r="F55" s="116">
        <v>731.50213150434058</v>
      </c>
      <c r="G55" s="115">
        <f>D55*F55/SUMPRODUCT($D$55:$D$58,$F$55:$F$58)</f>
        <v>0.58044654691477271</v>
      </c>
      <c r="H55" s="111" t="str">
        <f t="shared" si="3"/>
        <v xml:space="preserve">0.580447 BIO-pe_ZM_c + </v>
      </c>
      <c r="P55" t="s">
        <v>3518</v>
      </c>
      <c r="Q55" cm="1">
        <f t="array" ref="Q55:T55">_xlfn.XLOOKUP(P55,'[1]Metabolite List'!$A:$A,'[1]Metabolite List'!$C:$F)</f>
        <v>0</v>
      </c>
      <c r="R55">
        <v>0</v>
      </c>
      <c r="S55" t="str">
        <v>c</v>
      </c>
      <c r="T55">
        <v>0</v>
      </c>
    </row>
    <row r="56" spans="1:20" x14ac:dyDescent="0.2">
      <c r="A56" s="111" t="s">
        <v>3517</v>
      </c>
      <c r="B56" s="111" t="str">
        <f t="shared" si="1"/>
        <v>MET-pg_ZM_c --&gt; 0.75986 BIO-pg_ZM_c</v>
      </c>
      <c r="C56" t="s">
        <v>3518</v>
      </c>
      <c r="D56" s="113">
        <f>-0.0769*0.313</f>
        <v>-2.4069699999999999E-2</v>
      </c>
      <c r="E56" s="114"/>
      <c r="F56" s="116">
        <v>759.86010436161826</v>
      </c>
      <c r="G56" s="115">
        <f t="shared" ref="G56:G58" si="4">D56*F56/SUMPRODUCT($D$55:$D$58,$F$55:$F$58)</f>
        <v>0.23768628023419097</v>
      </c>
      <c r="H56" s="111" t="str">
        <f t="shared" si="3"/>
        <v xml:space="preserve">0.237686 BIO-pg_ZM_c + </v>
      </c>
      <c r="P56" t="s">
        <v>3671</v>
      </c>
      <c r="Q56" t="str" cm="1">
        <f t="array" ref="Q56:T56">_xlfn.XLOOKUP(P56,'[1]Metabolite List'!$A:$A,'[1]Metabolite List'!$C:$F)</f>
        <v>None</v>
      </c>
      <c r="R56">
        <v>0</v>
      </c>
      <c r="S56" t="str">
        <v>c</v>
      </c>
      <c r="T56">
        <v>0</v>
      </c>
    </row>
    <row r="57" spans="1:20" x14ac:dyDescent="0.2">
      <c r="A57" s="111" t="s">
        <v>3519</v>
      </c>
      <c r="B57" s="111" t="str">
        <f t="shared" si="1"/>
        <v>MET-pc_ZM_c --&gt; 0.77014 BIO-pc_ZM_c</v>
      </c>
      <c r="C57" t="s">
        <v>3671</v>
      </c>
      <c r="D57" s="113">
        <f>-0.0769*0.201</f>
        <v>-1.5456900000000001E-2</v>
      </c>
      <c r="E57" s="114"/>
      <c r="F57" s="116">
        <v>770.1398484096668</v>
      </c>
      <c r="G57" s="115">
        <f t="shared" si="4"/>
        <v>0.15470052448803462</v>
      </c>
      <c r="H57" s="111" t="str">
        <f t="shared" si="3"/>
        <v xml:space="preserve">0.154701 BIO-pc_ZM_c + </v>
      </c>
      <c r="P57" t="s">
        <v>3521</v>
      </c>
      <c r="Q57" cm="1">
        <f t="array" ref="Q57:T57">_xlfn.XLOOKUP(P57,'[1]Metabolite List'!$A:$A,'[1]Metabolite List'!$C:$F)</f>
        <v>0</v>
      </c>
      <c r="R57">
        <v>0</v>
      </c>
      <c r="S57" t="str">
        <v>c</v>
      </c>
      <c r="T57">
        <v>0</v>
      </c>
    </row>
    <row r="58" spans="1:20" x14ac:dyDescent="0.2">
      <c r="A58" s="111" t="s">
        <v>3520</v>
      </c>
      <c r="B58" s="111" t="str">
        <f t="shared" si="1"/>
        <v>MET-clpn_ZM_c --&gt; 1.430726 BIO-clpn_ZM_c</v>
      </c>
      <c r="C58" t="s">
        <v>3521</v>
      </c>
      <c r="D58" s="113">
        <f>-0.0769*0.019</f>
        <v>-1.4610999999999999E-3</v>
      </c>
      <c r="E58" s="114"/>
      <c r="F58" s="116">
        <v>1430.7255303297509</v>
      </c>
      <c r="G58" s="115">
        <f t="shared" si="4"/>
        <v>2.7166648363001662E-2</v>
      </c>
      <c r="H58" s="111" t="str">
        <f>ROUND(G58,6) &amp; " BIO-" &amp; C58</f>
        <v>0.027167 BIO-clpn_ZM_c</v>
      </c>
    </row>
    <row r="59" spans="1:20" x14ac:dyDescent="0.2">
      <c r="A59" s="111" t="s">
        <v>3678</v>
      </c>
      <c r="B59" t="str">
        <f>_xlfn.CONCAT(H50:H54) &amp; " --&gt; BIO-Hopanoids_ZM_c"</f>
        <v>0.029992 BIO-clpn_ZM_c + 0.009851 BIO-hopene_c + 0.256318 BIO-thbh_c + 0.304478 BIO-thbhet_c + 0.399361 BIO-thbhga_c --&gt; BIO-Hopanoids_ZM_c</v>
      </c>
    </row>
    <row r="60" spans="1:20" x14ac:dyDescent="0.2">
      <c r="A60" s="111" t="s">
        <v>3679</v>
      </c>
      <c r="B60" t="str">
        <f>_xlfn.CONCAT(H55:H58) &amp; " --&gt; BIO-Phospholipids_ZM_c"</f>
        <v>0.580447 BIO-pe_ZM_c + 0.237686 BIO-pg_ZM_c + 0.154701 BIO-pc_ZM_c + 0.027167 BIO-clpn_ZM_c --&gt; BIO-Phospholipids_ZM_c</v>
      </c>
    </row>
    <row r="63" spans="1:20" x14ac:dyDescent="0.2">
      <c r="C63" s="110"/>
      <c r="D63" s="110"/>
      <c r="E63" s="110"/>
      <c r="F63" s="110"/>
      <c r="G63" s="110"/>
    </row>
    <row r="64" spans="1:20" x14ac:dyDescent="0.2">
      <c r="A64" t="s">
        <v>3682</v>
      </c>
      <c r="D64" s="127"/>
      <c r="E64" t="s">
        <v>3677</v>
      </c>
      <c r="J64" s="118" t="s">
        <v>3672</v>
      </c>
      <c r="K64" s="118"/>
      <c r="L64" s="118"/>
      <c r="M64" s="118"/>
      <c r="N64" s="118"/>
    </row>
    <row r="65" spans="1:7" x14ac:dyDescent="0.2">
      <c r="A65" t="s">
        <v>3683</v>
      </c>
      <c r="D65" s="127"/>
      <c r="F65" s="128"/>
      <c r="G65" s="108"/>
    </row>
    <row r="66" spans="1:7" x14ac:dyDescent="0.2">
      <c r="A66" t="s">
        <v>3684</v>
      </c>
      <c r="D66" s="127"/>
      <c r="F66" s="128"/>
      <c r="G66" s="108"/>
    </row>
    <row r="67" spans="1:7" x14ac:dyDescent="0.2">
      <c r="A67" t="s">
        <v>3685</v>
      </c>
      <c r="D67" s="127"/>
      <c r="F67" s="128"/>
      <c r="G67" s="108"/>
    </row>
    <row r="68" spans="1:7" x14ac:dyDescent="0.2">
      <c r="A68" t="s">
        <v>3686</v>
      </c>
      <c r="G68" s="108"/>
    </row>
  </sheetData>
  <mergeCells count="13">
    <mergeCell ref="R3:V4"/>
    <mergeCell ref="V7:V8"/>
    <mergeCell ref="A27:D28"/>
    <mergeCell ref="A8:D9"/>
    <mergeCell ref="U26:U27"/>
    <mergeCell ref="R26:R27"/>
    <mergeCell ref="S26:S27"/>
    <mergeCell ref="V26:V27"/>
    <mergeCell ref="T26:T27"/>
    <mergeCell ref="R7:R8"/>
    <mergeCell ref="S7:S8"/>
    <mergeCell ref="T7:T8"/>
    <mergeCell ref="U7:U8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C3B1-3D37-44FA-867F-04BE6706B61C}">
  <dimension ref="A1:W150"/>
  <sheetViews>
    <sheetView topLeftCell="A15" workbookViewId="0">
      <selection activeCell="G126" sqref="G126"/>
    </sheetView>
  </sheetViews>
  <sheetFormatPr baseColWidth="10" defaultColWidth="8.83203125" defaultRowHeight="13" x14ac:dyDescent="0.15"/>
  <cols>
    <col min="1" max="1" width="26.1640625" style="40" customWidth="1"/>
    <col min="2" max="2" width="16" style="40" customWidth="1"/>
    <col min="3" max="3" width="34.33203125" style="40" customWidth="1"/>
    <col min="4" max="4" width="8.83203125" style="40"/>
    <col min="5" max="5" width="16.83203125" style="40" customWidth="1"/>
    <col min="6" max="6" width="21.33203125" style="40" customWidth="1"/>
    <col min="7" max="7" width="23.5" style="40" customWidth="1"/>
    <col min="8" max="8" width="13.1640625" style="40" customWidth="1"/>
    <col min="9" max="9" width="27" style="40" customWidth="1"/>
    <col min="10" max="10" width="21.1640625" style="40" customWidth="1"/>
    <col min="11" max="13" width="8.83203125" style="40"/>
    <col min="14" max="14" width="6.83203125" style="40" customWidth="1"/>
    <col min="15" max="15" width="25.1640625" style="40" customWidth="1"/>
    <col min="16" max="17" width="8.83203125" style="40"/>
    <col min="18" max="18" width="8.5" style="40" customWidth="1"/>
    <col min="19" max="19" width="8.83203125" style="40"/>
    <col min="20" max="20" width="8.83203125" style="40" customWidth="1"/>
    <col min="21" max="21" width="11.5" style="40" customWidth="1"/>
    <col min="22" max="22" width="12.33203125" style="40" customWidth="1"/>
    <col min="23" max="16384" width="8.83203125" style="40"/>
  </cols>
  <sheetData>
    <row r="1" spans="1:23" ht="12.75" customHeight="1" x14ac:dyDescent="0.15">
      <c r="A1" s="142" t="s">
        <v>3491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23" ht="17.25" customHeight="1" x14ac:dyDescent="0.1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23" x14ac:dyDescent="0.1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1:23" x14ac:dyDescent="0.1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6" spans="1:23" x14ac:dyDescent="0.15">
      <c r="A6" s="40" t="s">
        <v>3490</v>
      </c>
    </row>
    <row r="7" spans="1:23" x14ac:dyDescent="0.15">
      <c r="A7" s="40" t="s">
        <v>3489</v>
      </c>
    </row>
    <row r="8" spans="1:23" x14ac:dyDescent="0.15">
      <c r="M8" s="107"/>
      <c r="O8" s="107"/>
    </row>
    <row r="10" spans="1:23" x14ac:dyDescent="0.15">
      <c r="A10" s="40" t="s">
        <v>3488</v>
      </c>
      <c r="B10" s="40" t="s">
        <v>3487</v>
      </c>
    </row>
    <row r="12" spans="1:23" x14ac:dyDescent="0.15">
      <c r="A12" s="40" t="s">
        <v>3486</v>
      </c>
      <c r="B12" s="40" t="s">
        <v>18</v>
      </c>
    </row>
    <row r="13" spans="1:23" x14ac:dyDescent="0.15">
      <c r="A13" s="40" t="s">
        <v>3485</v>
      </c>
      <c r="B13" s="40" t="s">
        <v>3484</v>
      </c>
    </row>
    <row r="14" spans="1:23" ht="15" x14ac:dyDescent="0.2">
      <c r="O14" s="144" t="s">
        <v>3483</v>
      </c>
      <c r="P14" s="144"/>
      <c r="Q14" s="144"/>
      <c r="R14" s="144"/>
      <c r="T14" s="40" t="s">
        <v>3482</v>
      </c>
    </row>
    <row r="15" spans="1:23" ht="42" x14ac:dyDescent="0.15">
      <c r="O15" s="106" t="s">
        <v>3481</v>
      </c>
      <c r="P15" s="106" t="s">
        <v>3400</v>
      </c>
      <c r="Q15" s="106" t="s">
        <v>3399</v>
      </c>
      <c r="R15" s="106" t="s">
        <v>3480</v>
      </c>
      <c r="T15" s="105" t="s">
        <v>3432</v>
      </c>
      <c r="U15" s="105" t="s">
        <v>3431</v>
      </c>
      <c r="V15" s="105" t="s">
        <v>3430</v>
      </c>
      <c r="W15" s="105" t="s">
        <v>3429</v>
      </c>
    </row>
    <row r="16" spans="1:23" x14ac:dyDescent="0.15">
      <c r="A16" s="40" t="s">
        <v>3479</v>
      </c>
      <c r="O16" s="48" t="s">
        <v>3396</v>
      </c>
      <c r="P16" s="95">
        <v>15.595515416987398</v>
      </c>
      <c r="Q16" s="95">
        <v>33.801186099863884</v>
      </c>
      <c r="R16" s="95">
        <v>0.50435907602461316</v>
      </c>
      <c r="T16" s="104">
        <v>0.66736111111111107</v>
      </c>
      <c r="U16" s="48">
        <v>0.48</v>
      </c>
      <c r="V16" s="48">
        <v>2.08</v>
      </c>
      <c r="W16" s="48">
        <v>0.16</v>
      </c>
    </row>
    <row r="17" spans="1:23" x14ac:dyDescent="0.15">
      <c r="A17" s="40" t="s">
        <v>3478</v>
      </c>
      <c r="O17" s="48" t="s">
        <v>3394</v>
      </c>
      <c r="P17" s="95">
        <v>3.6707954985326054</v>
      </c>
      <c r="Q17" s="95">
        <v>7.9559564697228415</v>
      </c>
      <c r="R17" s="95">
        <v>0.30674876696171816</v>
      </c>
      <c r="T17" s="104">
        <v>0.58402777777777781</v>
      </c>
      <c r="U17" s="48">
        <v>6.2E-2</v>
      </c>
      <c r="V17" s="48">
        <v>0.27</v>
      </c>
      <c r="W17" s="48">
        <v>0.03</v>
      </c>
    </row>
    <row r="18" spans="1:23" x14ac:dyDescent="0.15">
      <c r="A18" s="40" t="s">
        <v>3477</v>
      </c>
      <c r="O18" s="48" t="s">
        <v>3393</v>
      </c>
      <c r="P18" s="95">
        <v>3.1103115598466857</v>
      </c>
      <c r="Q18" s="95">
        <v>6.7411827728643443</v>
      </c>
      <c r="R18" s="95">
        <v>0.12647391542440967</v>
      </c>
      <c r="T18" s="104">
        <v>0.75069444444444444</v>
      </c>
      <c r="U18" s="48">
        <v>18.28</v>
      </c>
      <c r="V18" s="48">
        <v>79.58</v>
      </c>
      <c r="W18" s="48">
        <v>2.4700000000000002</v>
      </c>
    </row>
    <row r="19" spans="1:23" x14ac:dyDescent="0.15">
      <c r="A19" s="40" t="s">
        <v>3476</v>
      </c>
      <c r="O19" s="48" t="s">
        <v>3392</v>
      </c>
      <c r="P19" s="95">
        <v>2.9855702862694713</v>
      </c>
      <c r="Q19" s="95">
        <v>6.470822807849995</v>
      </c>
      <c r="R19" s="95">
        <v>0.20748449158454807</v>
      </c>
      <c r="T19" s="48" t="s">
        <v>3425</v>
      </c>
      <c r="U19" s="48">
        <v>0.36</v>
      </c>
      <c r="V19" s="48">
        <v>1.57</v>
      </c>
      <c r="W19" s="48">
        <v>0.12</v>
      </c>
    </row>
    <row r="20" spans="1:23" x14ac:dyDescent="0.15">
      <c r="O20" s="48" t="s">
        <v>3391</v>
      </c>
      <c r="P20" s="95">
        <v>0.54187750607932517</v>
      </c>
      <c r="Q20" s="95">
        <v>1.1744467519404069</v>
      </c>
      <c r="R20" s="95">
        <v>0.17501959276085088</v>
      </c>
      <c r="T20" s="104">
        <v>0.58333333333333337</v>
      </c>
      <c r="U20" s="48">
        <v>1.1599999999999999</v>
      </c>
      <c r="V20" s="48">
        <v>5.05</v>
      </c>
      <c r="W20" s="48">
        <v>0.43</v>
      </c>
    </row>
    <row r="21" spans="1:23" x14ac:dyDescent="0.15">
      <c r="O21" s="48" t="s">
        <v>3390</v>
      </c>
      <c r="P21" s="95">
        <v>0.34789785139868956</v>
      </c>
      <c r="Q21" s="95">
        <v>0.75402189055329494</v>
      </c>
      <c r="R21" s="95">
        <v>3.3157561500037451E-2</v>
      </c>
      <c r="T21" s="104">
        <v>0.66666666666666663</v>
      </c>
      <c r="U21" s="48">
        <v>2.63</v>
      </c>
      <c r="V21" s="48">
        <v>11.45</v>
      </c>
      <c r="W21" s="48">
        <v>2.44</v>
      </c>
    </row>
    <row r="22" spans="1:23" x14ac:dyDescent="0.15">
      <c r="O22" s="48" t="s">
        <v>3389</v>
      </c>
      <c r="P22" s="95">
        <v>0.1738809750526594</v>
      </c>
      <c r="Q22" s="95">
        <v>0.3768636713717583</v>
      </c>
      <c r="R22" s="95">
        <v>1.1566553436165283E-2</v>
      </c>
      <c r="U22" s="40">
        <f>SUM(U16:U21)</f>
        <v>22.972000000000001</v>
      </c>
    </row>
    <row r="23" spans="1:23" x14ac:dyDescent="0.15">
      <c r="H23" s="143" t="s">
        <v>3475</v>
      </c>
      <c r="O23" s="48" t="s">
        <v>3388</v>
      </c>
      <c r="P23" s="95">
        <v>0.10521511672298509</v>
      </c>
      <c r="Q23" s="95">
        <v>0.22803964125473652</v>
      </c>
      <c r="R23" s="95">
        <v>4.5053266893965327E-2</v>
      </c>
    </row>
    <row r="24" spans="1:23" x14ac:dyDescent="0.15">
      <c r="H24" s="143"/>
      <c r="O24" s="48" t="s">
        <v>3387</v>
      </c>
      <c r="P24" s="96">
        <v>6.4671926517110082E-2</v>
      </c>
      <c r="Q24" s="95">
        <v>0.14016771906496112</v>
      </c>
      <c r="R24" s="95">
        <v>6.47714163269166E-3</v>
      </c>
    </row>
    <row r="25" spans="1:23" ht="12.75" customHeight="1" x14ac:dyDescent="0.15">
      <c r="H25" s="143"/>
      <c r="O25" s="103" t="s">
        <v>3386</v>
      </c>
      <c r="P25" s="96">
        <v>6.4245996935285737E-2</v>
      </c>
      <c r="Q25" s="95">
        <v>0.13924457387381214</v>
      </c>
      <c r="R25" s="95">
        <v>6.5841878173568706E-3</v>
      </c>
    </row>
    <row r="26" spans="1:23" x14ac:dyDescent="0.15">
      <c r="H26" s="143"/>
      <c r="O26" s="48" t="s">
        <v>3385</v>
      </c>
      <c r="P26" s="96">
        <v>3.9432129642269068E-2</v>
      </c>
      <c r="Q26" s="95">
        <v>8.5463847568672674E-2</v>
      </c>
      <c r="R26" s="96">
        <v>4.6199579648934811E-3</v>
      </c>
    </row>
    <row r="27" spans="1:23" x14ac:dyDescent="0.15">
      <c r="H27" s="143"/>
      <c r="O27" s="48" t="s">
        <v>3384</v>
      </c>
      <c r="P27" s="96">
        <v>3.8240046209470496E-2</v>
      </c>
      <c r="Q27" s="95">
        <v>8.2880166755231979E-2</v>
      </c>
      <c r="R27" s="96">
        <v>3.6134674678523384E-3</v>
      </c>
    </row>
    <row r="28" spans="1:23" ht="15" x14ac:dyDescent="0.2">
      <c r="A28" s="102" t="s">
        <v>3460</v>
      </c>
      <c r="B28" s="102"/>
      <c r="C28" s="40" t="s">
        <v>3474</v>
      </c>
      <c r="D28" s="40" t="s">
        <v>3473</v>
      </c>
      <c r="E28" s="40" t="s">
        <v>3472</v>
      </c>
      <c r="F28" s="40" t="s">
        <v>3471</v>
      </c>
      <c r="G28" s="40" t="s">
        <v>3470</v>
      </c>
      <c r="H28" s="40" t="s">
        <v>3469</v>
      </c>
      <c r="I28" s="40" t="s">
        <v>3468</v>
      </c>
      <c r="O28" s="48" t="s">
        <v>3383</v>
      </c>
      <c r="P28" s="96">
        <v>2.5383953582712199E-2</v>
      </c>
      <c r="Q28" s="95">
        <v>5.5016311808776613E-2</v>
      </c>
      <c r="R28" s="96">
        <v>1.3089647693065359E-3</v>
      </c>
    </row>
    <row r="29" spans="1:23" x14ac:dyDescent="0.15">
      <c r="A29" s="40" t="s">
        <v>46</v>
      </c>
      <c r="C29" s="92">
        <f>SUM(P16:P30)</f>
        <v>26.788522058656568</v>
      </c>
      <c r="D29" s="40">
        <f>C29*0.001</f>
        <v>2.6788522058656568E-2</v>
      </c>
      <c r="E29" s="40">
        <f>D29/SUM(D29:D32)</f>
        <v>0.58060525428910292</v>
      </c>
      <c r="F29" s="40">
        <f>E29*100</f>
        <v>58.060525428910296</v>
      </c>
      <c r="G29" s="40">
        <f>D35*E29</f>
        <v>2.678852205865657</v>
      </c>
      <c r="H29" s="40">
        <v>731.50213150434104</v>
      </c>
      <c r="I29" s="40">
        <f>(E29/H29)*1000</f>
        <v>0.79371642170759327</v>
      </c>
      <c r="O29" s="48" t="s">
        <v>3382</v>
      </c>
      <c r="P29" s="96">
        <v>2.1661522668853746E-2</v>
      </c>
      <c r="Q29" s="95">
        <v>4.6948442507954158E-2</v>
      </c>
      <c r="R29" s="96">
        <v>1.6235605026579144E-3</v>
      </c>
    </row>
    <row r="30" spans="1:23" ht="14" thickBot="1" x14ac:dyDescent="0.2">
      <c r="A30" s="40" t="s">
        <v>47</v>
      </c>
      <c r="C30" s="92">
        <f>SUM(P31:P39)</f>
        <v>10.979992734395605</v>
      </c>
      <c r="D30" s="40">
        <f>C30*0.001</f>
        <v>1.0979992734395606E-2</v>
      </c>
      <c r="E30" s="40">
        <f>D30/SUM(D29:D32)</f>
        <v>0.23797660280352056</v>
      </c>
      <c r="F30" s="40">
        <f>E30*100</f>
        <v>23.797660280352055</v>
      </c>
      <c r="G30" s="40">
        <f>E30*D35</f>
        <v>1.0979992734395607</v>
      </c>
      <c r="H30" s="40">
        <v>759.86010436161826</v>
      </c>
      <c r="I30" s="40">
        <f>(E30/H30)*1000</f>
        <v>0.31318475787520389</v>
      </c>
      <c r="O30" s="46" t="s">
        <v>3381</v>
      </c>
      <c r="P30" s="99">
        <v>3.8222722110569699E-3</v>
      </c>
      <c r="Q30" s="93">
        <v>8.2842619096478703E-3</v>
      </c>
      <c r="R30" s="99">
        <v>3.6099919784240183E-4</v>
      </c>
    </row>
    <row r="31" spans="1:23" x14ac:dyDescent="0.15">
      <c r="A31" s="40" t="s">
        <v>48</v>
      </c>
      <c r="C31" s="92">
        <f>SUM(P40:P52)</f>
        <v>7.1449094317959698</v>
      </c>
      <c r="D31" s="40">
        <f>C31*0.001</f>
        <v>7.1449094317959701E-3</v>
      </c>
      <c r="E31" s="40">
        <f>D31/SUM(D29:D32)</f>
        <v>0.15485632049566486</v>
      </c>
      <c r="F31" s="40">
        <f>E31*100</f>
        <v>15.485632049566487</v>
      </c>
      <c r="G31" s="40">
        <f>E31*D35</f>
        <v>0.71449094317959716</v>
      </c>
      <c r="H31" s="40">
        <v>770.1398484096668</v>
      </c>
      <c r="I31" s="40">
        <f>(E31/H31)*1000</f>
        <v>0.20107558492842831</v>
      </c>
      <c r="O31" s="48" t="s">
        <v>3380</v>
      </c>
      <c r="P31" s="95">
        <v>7.6819520725565971</v>
      </c>
      <c r="Q31" s="95">
        <v>16.64959987996852</v>
      </c>
      <c r="R31" s="95">
        <v>0.21097283674762132</v>
      </c>
    </row>
    <row r="32" spans="1:23" x14ac:dyDescent="0.15">
      <c r="A32" s="40" t="s">
        <v>49</v>
      </c>
      <c r="C32" s="92">
        <f>SUM(P53:P58)</f>
        <v>1.2255348368582759</v>
      </c>
      <c r="D32" s="40">
        <f>C32*0.001</f>
        <v>1.2255348368582759E-3</v>
      </c>
      <c r="E32" s="40">
        <f>D32/SUM(D29:D32)</f>
        <v>2.6561822411711563E-2</v>
      </c>
      <c r="F32" s="40">
        <f>E32*100</f>
        <v>2.6561822411711562</v>
      </c>
      <c r="G32" s="40">
        <f>E32*D35</f>
        <v>0.12255348368582761</v>
      </c>
      <c r="H32" s="40">
        <v>1430.7255303297509</v>
      </c>
      <c r="I32" s="40">
        <f>(E32/H32)*1000</f>
        <v>1.8565281634129814E-2</v>
      </c>
      <c r="O32" s="48" t="s">
        <v>3379</v>
      </c>
      <c r="P32" s="95">
        <v>1.9722394773518119</v>
      </c>
      <c r="Q32" s="95">
        <v>4.2745643106385023</v>
      </c>
      <c r="R32" s="95">
        <v>0.1747851634022243</v>
      </c>
    </row>
    <row r="33" spans="1:18" ht="15" x14ac:dyDescent="0.2">
      <c r="G33" s="73">
        <f>SUM(G29:G32)</f>
        <v>4.6138959061706419</v>
      </c>
      <c r="O33" s="48" t="s">
        <v>3378</v>
      </c>
      <c r="P33" s="95">
        <v>0.69228905320043699</v>
      </c>
      <c r="Q33" s="95">
        <v>1.5004435888433609</v>
      </c>
      <c r="R33" s="95">
        <v>2.8912861849795767E-2</v>
      </c>
    </row>
    <row r="34" spans="1:18" ht="15" x14ac:dyDescent="0.2">
      <c r="C34" s="73" t="s">
        <v>3467</v>
      </c>
      <c r="D34" s="66">
        <f>SUM(D29:D32)</f>
        <v>4.6138959061706425E-2</v>
      </c>
      <c r="O34" s="48" t="s">
        <v>3377</v>
      </c>
      <c r="P34" s="95">
        <v>0.42024725796047696</v>
      </c>
      <c r="Q34" s="95">
        <v>0.91082951697812831</v>
      </c>
      <c r="R34" s="95">
        <v>3.1193010793356509E-2</v>
      </c>
    </row>
    <row r="35" spans="1:18" x14ac:dyDescent="0.15">
      <c r="C35" s="138" t="s">
        <v>3466</v>
      </c>
      <c r="D35" s="138">
        <f>D34/1*100</f>
        <v>4.6138959061706428</v>
      </c>
      <c r="O35" s="48" t="s">
        <v>3376</v>
      </c>
      <c r="P35" s="96">
        <v>9.2390418614829259E-2</v>
      </c>
      <c r="Q35" s="95">
        <v>0.20024382971290264</v>
      </c>
      <c r="R35" s="95">
        <v>7.7088025399269988E-3</v>
      </c>
    </row>
    <row r="36" spans="1:18" x14ac:dyDescent="0.15">
      <c r="C36" s="138"/>
      <c r="D36" s="138"/>
      <c r="O36" s="48" t="s">
        <v>3375</v>
      </c>
      <c r="P36" s="96">
        <v>4.85956802433017E-2</v>
      </c>
      <c r="Q36" s="95">
        <v>0.10532461336700218</v>
      </c>
      <c r="R36" s="96">
        <v>4.1382811548910728E-3</v>
      </c>
    </row>
    <row r="37" spans="1:18" x14ac:dyDescent="0.15">
      <c r="O37" s="53" t="s">
        <v>3374</v>
      </c>
      <c r="P37" s="101">
        <v>3.6365183229506153E-2</v>
      </c>
      <c r="Q37" s="98">
        <v>7.8816652930707026E-2</v>
      </c>
      <c r="R37" s="101">
        <v>1.2596706937194196E-3</v>
      </c>
    </row>
    <row r="38" spans="1:18" x14ac:dyDescent="0.15">
      <c r="A38" s="40" t="s">
        <v>3465</v>
      </c>
      <c r="C38" s="40" t="s">
        <v>3464</v>
      </c>
      <c r="D38" s="40" t="s">
        <v>3463</v>
      </c>
      <c r="O38" s="48" t="s">
        <v>3373</v>
      </c>
      <c r="P38" s="96">
        <v>2.9829698808108301E-2</v>
      </c>
      <c r="Q38" s="95">
        <v>6.4651867781008981E-2</v>
      </c>
      <c r="R38" s="96">
        <v>2.5016929768412683E-3</v>
      </c>
    </row>
    <row r="39" spans="1:18" ht="14" thickBot="1" x14ac:dyDescent="0.2">
      <c r="A39" s="40" t="s">
        <v>46</v>
      </c>
      <c r="C39" s="40">
        <f>D29/(H29*0.001)</f>
        <v>3.6621249487770756E-2</v>
      </c>
      <c r="D39" s="40">
        <f>C39/SUM($C$39:$C$42)</f>
        <v>0.59833491445971265</v>
      </c>
      <c r="O39" s="46" t="s">
        <v>3372</v>
      </c>
      <c r="P39" s="99">
        <v>6.0838924305355183E-3</v>
      </c>
      <c r="Q39" s="93">
        <v>1.3186020131921264E-2</v>
      </c>
      <c r="R39" s="94">
        <v>8.7897653822967541E-4</v>
      </c>
    </row>
    <row r="40" spans="1:18" x14ac:dyDescent="0.15">
      <c r="A40" s="40" t="s">
        <v>47</v>
      </c>
      <c r="C40" s="40">
        <f>D30/(H30*0.001)</f>
        <v>1.4450018722354472E-2</v>
      </c>
      <c r="D40" s="40">
        <f>C40/SUM($C$39:$C$42)</f>
        <v>0.23609109020347391</v>
      </c>
      <c r="O40" s="53" t="s">
        <v>3371</v>
      </c>
      <c r="P40" s="98">
        <v>4.0597629048932768</v>
      </c>
      <c r="Q40" s="98">
        <v>8.7989911074147429</v>
      </c>
      <c r="R40" s="98">
        <v>0.31102455969817305</v>
      </c>
    </row>
    <row r="41" spans="1:18" x14ac:dyDescent="0.15">
      <c r="A41" s="40" t="s">
        <v>48</v>
      </c>
      <c r="C41" s="40">
        <f>D31/(H31*0.001)</f>
        <v>9.2774181813214274E-3</v>
      </c>
      <c r="D41" s="40">
        <f>C41/SUM($C$39:$C$42)</f>
        <v>0.15157874981249977</v>
      </c>
      <c r="O41" s="48" t="s">
        <v>3370</v>
      </c>
      <c r="P41" s="95">
        <v>0.64745863822646432</v>
      </c>
      <c r="Q41" s="95">
        <v>1.4032796824925127</v>
      </c>
      <c r="R41" s="95">
        <v>6.8041669599117033E-2</v>
      </c>
    </row>
    <row r="42" spans="1:18" x14ac:dyDescent="0.15">
      <c r="A42" s="40" t="s">
        <v>49</v>
      </c>
      <c r="C42" s="40">
        <f>D32/(H32*0.001)</f>
        <v>8.5658276928616563E-4</v>
      </c>
      <c r="D42" s="40">
        <f>C42/SUM($C$39:$C$42)</f>
        <v>1.3995245524313771E-2</v>
      </c>
      <c r="O42" s="48" t="s">
        <v>3369</v>
      </c>
      <c r="P42" s="95">
        <v>0.59206890120697786</v>
      </c>
      <c r="Q42" s="95">
        <v>1.2832298631079704</v>
      </c>
      <c r="R42" s="95">
        <v>3.9454980794818739E-2</v>
      </c>
    </row>
    <row r="43" spans="1:18" x14ac:dyDescent="0.15">
      <c r="O43" s="48" t="s">
        <v>3368</v>
      </c>
      <c r="P43" s="95">
        <v>0.44614406838456799</v>
      </c>
      <c r="Q43" s="95">
        <v>0.96695737714388652</v>
      </c>
      <c r="R43" s="95">
        <v>3.5162797935469295E-2</v>
      </c>
    </row>
    <row r="44" spans="1:18" x14ac:dyDescent="0.15">
      <c r="O44" s="48" t="s">
        <v>3367</v>
      </c>
      <c r="P44" s="95">
        <v>0.43939723791953017</v>
      </c>
      <c r="Q44" s="95">
        <v>0.95233452781602335</v>
      </c>
      <c r="R44" s="95">
        <v>3.4631047200317712E-2</v>
      </c>
    </row>
    <row r="45" spans="1:18" x14ac:dyDescent="0.15">
      <c r="O45" s="48" t="s">
        <v>3366</v>
      </c>
      <c r="P45" s="95">
        <v>0.35054644067554502</v>
      </c>
      <c r="Q45" s="95">
        <v>0.75976235226009936</v>
      </c>
      <c r="R45" s="95">
        <v>2.4666637322219086E-2</v>
      </c>
    </row>
    <row r="46" spans="1:18" x14ac:dyDescent="0.15">
      <c r="O46" s="48" t="s">
        <v>3365</v>
      </c>
      <c r="P46" s="95">
        <v>0.30938870192304951</v>
      </c>
      <c r="Q46" s="95">
        <v>0.67055847859348505</v>
      </c>
      <c r="R46" s="95">
        <v>6.9324584842366385E-3</v>
      </c>
    </row>
    <row r="47" spans="1:18" x14ac:dyDescent="0.15">
      <c r="O47" s="48" t="s">
        <v>3364</v>
      </c>
      <c r="P47" s="95">
        <v>0.10987242866724126</v>
      </c>
      <c r="Q47" s="95">
        <v>0.23813373968904986</v>
      </c>
      <c r="R47" s="95">
        <v>5.1742706782348744E-3</v>
      </c>
    </row>
    <row r="48" spans="1:18" x14ac:dyDescent="0.15">
      <c r="O48" s="48" t="s">
        <v>3363</v>
      </c>
      <c r="P48" s="96">
        <v>8.7769191401752891E-2</v>
      </c>
      <c r="Q48" s="95">
        <v>0.19022794008935059</v>
      </c>
      <c r="R48" s="96">
        <v>4.0069788478177834E-3</v>
      </c>
    </row>
    <row r="49" spans="1:18" x14ac:dyDescent="0.15">
      <c r="O49" s="48" t="s">
        <v>3362</v>
      </c>
      <c r="P49" s="96">
        <v>6.4539662602905945E-2</v>
      </c>
      <c r="Q49" s="95">
        <v>0.139881054786239</v>
      </c>
      <c r="R49" s="96">
        <v>2.473917755693558E-3</v>
      </c>
    </row>
    <row r="50" spans="1:18" x14ac:dyDescent="0.15">
      <c r="O50" s="48" t="s">
        <v>3361</v>
      </c>
      <c r="P50" s="96">
        <v>3.3136522204584885E-2</v>
      </c>
      <c r="Q50" s="95">
        <v>7.181896357971139E-2</v>
      </c>
      <c r="R50" s="96">
        <v>2.495418304829218E-3</v>
      </c>
    </row>
    <row r="51" spans="1:18" x14ac:dyDescent="0.15">
      <c r="O51" s="48" t="s">
        <v>3360</v>
      </c>
      <c r="P51" s="100">
        <v>3.1550623277889923E-3</v>
      </c>
      <c r="Q51" s="95">
        <v>6.8381740549659986E-3</v>
      </c>
      <c r="R51" s="100">
        <v>1.9519372680709755E-4</v>
      </c>
    </row>
    <row r="52" spans="1:18" ht="14" thickBot="1" x14ac:dyDescent="0.2">
      <c r="O52" s="46" t="s">
        <v>3359</v>
      </c>
      <c r="P52" s="99">
        <v>1.6696713622844446E-3</v>
      </c>
      <c r="Q52" s="94">
        <v>3.6187885384484286E-3</v>
      </c>
      <c r="R52" s="99">
        <v>9.75071823313032E-5</v>
      </c>
    </row>
    <row r="53" spans="1:18" x14ac:dyDescent="0.15">
      <c r="O53" s="53" t="s">
        <v>3358</v>
      </c>
      <c r="P53" s="98">
        <v>0.45657618195396399</v>
      </c>
      <c r="Q53" s="98">
        <v>0.98956758288226054</v>
      </c>
      <c r="R53" s="98">
        <v>7.5589802304222464E-2</v>
      </c>
    </row>
    <row r="54" spans="1:18" ht="15" x14ac:dyDescent="0.2">
      <c r="G54" s="97" t="s">
        <v>3462</v>
      </c>
      <c r="O54" s="48" t="s">
        <v>3357</v>
      </c>
      <c r="P54" s="95">
        <v>0.323815873478915</v>
      </c>
      <c r="Q54" s="95">
        <v>0.70182743621468013</v>
      </c>
      <c r="R54" s="95">
        <v>4.788561700199874E-2</v>
      </c>
    </row>
    <row r="55" spans="1:18" ht="15" x14ac:dyDescent="0.2">
      <c r="G55" s="97" t="s">
        <v>3461</v>
      </c>
      <c r="O55" s="48" t="s">
        <v>3356</v>
      </c>
      <c r="P55" s="95">
        <v>0.20333826695141999</v>
      </c>
      <c r="Q55" s="95">
        <v>0.44070839716924393</v>
      </c>
      <c r="R55" s="95">
        <v>2.7834990340669882E-2</v>
      </c>
    </row>
    <row r="56" spans="1:18" x14ac:dyDescent="0.15">
      <c r="O56" s="48" t="s">
        <v>3355</v>
      </c>
      <c r="P56" s="95">
        <v>0.1107839570006441</v>
      </c>
      <c r="Q56" s="95">
        <v>0.24010935498670702</v>
      </c>
      <c r="R56" s="95">
        <v>1.4285910429777598E-2</v>
      </c>
    </row>
    <row r="57" spans="1:18" ht="16" x14ac:dyDescent="0.2">
      <c r="A57" s="88" t="s">
        <v>3460</v>
      </c>
      <c r="B57" s="88"/>
      <c r="C57" s="89" t="s">
        <v>3459</v>
      </c>
      <c r="D57" s="89" t="s">
        <v>51</v>
      </c>
      <c r="E57" s="87"/>
      <c r="F57" s="87"/>
      <c r="O57" s="48" t="s">
        <v>3354</v>
      </c>
      <c r="P57" s="96">
        <v>6.7416322964155229E-2</v>
      </c>
      <c r="Q57" s="95">
        <v>0.14611582995184694</v>
      </c>
      <c r="R57" s="95">
        <v>1.0345420214939404E-2</v>
      </c>
    </row>
    <row r="58" spans="1:18" ht="17" thickBot="1" x14ac:dyDescent="0.25">
      <c r="A58" s="88" t="s">
        <v>3458</v>
      </c>
      <c r="B58" s="88"/>
      <c r="C58" s="87" t="s">
        <v>3457</v>
      </c>
      <c r="D58" s="87">
        <f>213.1256 + 2*(F71)</f>
        <v>731.68853799999988</v>
      </c>
      <c r="E58" s="87"/>
      <c r="F58" s="87"/>
      <c r="O58" s="46" t="s">
        <v>3353</v>
      </c>
      <c r="P58" s="94">
        <v>6.3604234509177904E-2</v>
      </c>
      <c r="Q58" s="93">
        <v>0.13785363996641828</v>
      </c>
      <c r="R58" s="93">
        <v>9.0056955618508256E-3</v>
      </c>
    </row>
    <row r="59" spans="1:18" ht="16" x14ac:dyDescent="0.2">
      <c r="A59" s="88" t="s">
        <v>3456</v>
      </c>
      <c r="B59" s="88"/>
      <c r="C59" s="87" t="s">
        <v>3455</v>
      </c>
      <c r="D59" s="87">
        <f>243.126 + 2*(F71)</f>
        <v>761.68893799999989</v>
      </c>
      <c r="E59" s="87"/>
      <c r="F59" s="87"/>
      <c r="O59" s="137" t="s">
        <v>3454</v>
      </c>
      <c r="P59" s="137"/>
      <c r="Q59" s="137"/>
      <c r="R59" s="137"/>
    </row>
    <row r="60" spans="1:18" ht="16" x14ac:dyDescent="0.2">
      <c r="A60" s="88" t="s">
        <v>3453</v>
      </c>
      <c r="B60" s="88"/>
      <c r="C60" s="87" t="s">
        <v>3452</v>
      </c>
      <c r="D60" s="87">
        <f>255.204 + 2*(F71)</f>
        <v>773.76693799999998</v>
      </c>
      <c r="E60" s="87"/>
      <c r="F60" s="87"/>
      <c r="O60" s="138"/>
      <c r="P60" s="138"/>
      <c r="Q60" s="138"/>
      <c r="R60" s="138"/>
    </row>
    <row r="61" spans="1:18" ht="16" x14ac:dyDescent="0.2">
      <c r="A61" s="88" t="s">
        <v>3451</v>
      </c>
      <c r="B61" s="88"/>
      <c r="C61" s="87" t="s">
        <v>3450</v>
      </c>
      <c r="D61" s="87">
        <f>394.878 + 4*(F71)</f>
        <v>1432.0038759999998</v>
      </c>
      <c r="E61" s="87"/>
      <c r="F61" s="87"/>
      <c r="O61" s="138"/>
      <c r="P61" s="138"/>
      <c r="Q61" s="138"/>
      <c r="R61" s="138"/>
    </row>
    <row r="62" spans="1:18" ht="16" x14ac:dyDescent="0.2">
      <c r="A62" s="88"/>
      <c r="B62" s="88"/>
      <c r="C62" s="87"/>
      <c r="D62" s="87"/>
      <c r="E62" s="87"/>
      <c r="F62" s="87"/>
    </row>
    <row r="63" spans="1:18" ht="15" x14ac:dyDescent="0.2">
      <c r="A63" s="87"/>
      <c r="B63" s="87"/>
      <c r="C63" s="87"/>
      <c r="D63" s="87"/>
      <c r="E63" s="87"/>
      <c r="F63" s="87"/>
      <c r="P63" s="92">
        <f>SUM(P16:P58)</f>
        <v>46.138959061706423</v>
      </c>
    </row>
    <row r="64" spans="1:18" ht="15" x14ac:dyDescent="0.2">
      <c r="A64" s="89" t="s">
        <v>3449</v>
      </c>
      <c r="B64" s="89"/>
      <c r="C64" s="91" t="s">
        <v>3448</v>
      </c>
      <c r="D64" s="91" t="s">
        <v>3447</v>
      </c>
      <c r="E64" s="90" t="s">
        <v>3446</v>
      </c>
      <c r="F64" s="89" t="s">
        <v>3445</v>
      </c>
    </row>
    <row r="65" spans="1:6" ht="16" x14ac:dyDescent="0.2">
      <c r="A65" s="88" t="s">
        <v>3419</v>
      </c>
      <c r="B65" s="88"/>
      <c r="C65" s="87" t="s">
        <v>3444</v>
      </c>
      <c r="D65" s="87">
        <f t="shared" ref="D65:D70" si="0">H90</f>
        <v>237.45</v>
      </c>
      <c r="E65" s="87">
        <v>2.0799999999999999E-2</v>
      </c>
      <c r="F65" s="87">
        <f t="shared" ref="F65:F70" si="1">D65*E65</f>
        <v>4.9389599999999998</v>
      </c>
    </row>
    <row r="66" spans="1:6" ht="16" x14ac:dyDescent="0.2">
      <c r="A66" s="88" t="s">
        <v>3443</v>
      </c>
      <c r="B66" s="88"/>
      <c r="C66" s="87" t="s">
        <v>3436</v>
      </c>
      <c r="D66" s="87">
        <f t="shared" si="0"/>
        <v>209.39</v>
      </c>
      <c r="E66" s="87">
        <v>2.7000000000000001E-3</v>
      </c>
      <c r="F66" s="87">
        <f t="shared" si="1"/>
        <v>0.56535299999999999</v>
      </c>
    </row>
    <row r="67" spans="1:6" ht="16" x14ac:dyDescent="0.2">
      <c r="A67" s="88" t="s">
        <v>3415</v>
      </c>
      <c r="B67" s="88"/>
      <c r="C67" s="87" t="s">
        <v>3442</v>
      </c>
      <c r="D67" s="87">
        <f t="shared" si="0"/>
        <v>265.51</v>
      </c>
      <c r="E67" s="87">
        <v>0.79579999999999995</v>
      </c>
      <c r="F67" s="87">
        <f t="shared" si="1"/>
        <v>211.29285799999997</v>
      </c>
    </row>
    <row r="68" spans="1:6" ht="16" x14ac:dyDescent="0.2">
      <c r="A68" s="88" t="s">
        <v>3441</v>
      </c>
      <c r="B68" s="88"/>
      <c r="C68" s="87" t="s">
        <v>3440</v>
      </c>
      <c r="D68" s="87">
        <f t="shared" si="0"/>
        <v>279.54000000000002</v>
      </c>
      <c r="E68" s="87">
        <v>1.5699999999999999E-2</v>
      </c>
      <c r="F68" s="87">
        <f t="shared" si="1"/>
        <v>4.3887780000000003</v>
      </c>
    </row>
    <row r="69" spans="1:6" ht="16" x14ac:dyDescent="0.2">
      <c r="A69" s="88" t="s">
        <v>3439</v>
      </c>
      <c r="B69" s="88"/>
      <c r="C69" s="87" t="s">
        <v>3438</v>
      </c>
      <c r="D69" s="87">
        <f t="shared" si="0"/>
        <v>211.41</v>
      </c>
      <c r="E69" s="87">
        <v>5.0500000000000003E-2</v>
      </c>
      <c r="F69" s="87">
        <f t="shared" si="1"/>
        <v>10.676205000000001</v>
      </c>
    </row>
    <row r="70" spans="1:6" ht="16" x14ac:dyDescent="0.2">
      <c r="A70" s="88" t="s">
        <v>3437</v>
      </c>
      <c r="B70" s="88"/>
      <c r="C70" s="87" t="s">
        <v>3436</v>
      </c>
      <c r="D70" s="87">
        <f t="shared" si="0"/>
        <v>239.47</v>
      </c>
      <c r="E70" s="87">
        <v>0.1145</v>
      </c>
      <c r="F70" s="87">
        <f t="shared" si="1"/>
        <v>27.419315000000001</v>
      </c>
    </row>
    <row r="71" spans="1:6" ht="15" x14ac:dyDescent="0.2">
      <c r="A71" s="87"/>
      <c r="B71" s="87"/>
      <c r="C71" s="87"/>
      <c r="D71" s="87"/>
      <c r="E71" s="86" t="s">
        <v>3435</v>
      </c>
      <c r="F71" s="85">
        <f>SUM(F65:F70)</f>
        <v>259.28146899999996</v>
      </c>
    </row>
    <row r="74" spans="1:6" x14ac:dyDescent="0.15">
      <c r="A74" s="139" t="s">
        <v>3434</v>
      </c>
      <c r="B74" s="139"/>
      <c r="C74" s="139"/>
      <c r="D74" s="139"/>
      <c r="E74" s="139"/>
      <c r="F74" s="84"/>
    </row>
    <row r="75" spans="1:6" ht="16" thickBot="1" x14ac:dyDescent="0.25">
      <c r="A75" s="140" t="s">
        <v>3433</v>
      </c>
      <c r="B75" s="140"/>
      <c r="C75" s="140"/>
      <c r="D75" s="140"/>
      <c r="E75" s="140"/>
    </row>
    <row r="76" spans="1:6" ht="33" thickBot="1" x14ac:dyDescent="0.2">
      <c r="A76" s="83" t="s">
        <v>3432</v>
      </c>
      <c r="B76" s="83"/>
      <c r="C76" s="83" t="s">
        <v>3431</v>
      </c>
      <c r="D76" s="83" t="s">
        <v>3430</v>
      </c>
      <c r="E76" s="83" t="s">
        <v>3429</v>
      </c>
      <c r="F76" s="82"/>
    </row>
    <row r="77" spans="1:6" x14ac:dyDescent="0.15">
      <c r="A77" s="81" t="s">
        <v>3428</v>
      </c>
      <c r="B77" s="81"/>
      <c r="C77" s="80">
        <v>0.47771973664409267</v>
      </c>
      <c r="D77" s="80">
        <v>2.0799405119604919</v>
      </c>
      <c r="E77" s="80">
        <v>0.16106382488781798</v>
      </c>
      <c r="F77" s="74"/>
    </row>
    <row r="78" spans="1:6" x14ac:dyDescent="0.15">
      <c r="A78" s="78" t="s">
        <v>3427</v>
      </c>
      <c r="B78" s="78"/>
      <c r="C78" s="79">
        <v>6.2085304137892074E-2</v>
      </c>
      <c r="D78" s="77">
        <v>0.27031275739397886</v>
      </c>
      <c r="E78" s="77">
        <v>2.9601269550724257E-2</v>
      </c>
      <c r="F78" s="74"/>
    </row>
    <row r="79" spans="1:6" x14ac:dyDescent="0.15">
      <c r="A79" s="78" t="s">
        <v>3426</v>
      </c>
      <c r="B79" s="78"/>
      <c r="C79" s="77">
        <v>18.277089304342834</v>
      </c>
      <c r="D79" s="77">
        <v>79.576487150968021</v>
      </c>
      <c r="E79" s="77">
        <v>2.4692099182750988</v>
      </c>
      <c r="F79" s="74"/>
    </row>
    <row r="80" spans="1:6" x14ac:dyDescent="0.15">
      <c r="A80" s="78" t="s">
        <v>3425</v>
      </c>
      <c r="B80" s="78"/>
      <c r="C80" s="77">
        <v>0.36007093886443786</v>
      </c>
      <c r="D80" s="77">
        <v>1.5677102608003688</v>
      </c>
      <c r="E80" s="77">
        <v>0.12378845900111612</v>
      </c>
      <c r="F80" s="74"/>
    </row>
    <row r="81" spans="1:17" x14ac:dyDescent="0.15">
      <c r="A81" s="78" t="s">
        <v>3424</v>
      </c>
      <c r="B81" s="78"/>
      <c r="C81" s="77">
        <v>1.1602321254247314</v>
      </c>
      <c r="D81" s="77">
        <v>5.0515262733362869</v>
      </c>
      <c r="E81" s="77">
        <v>0.42711057740236397</v>
      </c>
      <c r="F81" s="74"/>
    </row>
    <row r="82" spans="1:17" ht="14" thickBot="1" x14ac:dyDescent="0.2">
      <c r="A82" s="76" t="s">
        <v>3423</v>
      </c>
      <c r="B82" s="76"/>
      <c r="C82" s="75">
        <v>2.6307545054130252</v>
      </c>
      <c r="D82" s="75">
        <v>11.454023045540842</v>
      </c>
      <c r="E82" s="75">
        <v>2.4352574913391027</v>
      </c>
      <c r="F82" s="74"/>
    </row>
    <row r="84" spans="1:17" ht="15" x14ac:dyDescent="0.2">
      <c r="A84" s="73" t="s">
        <v>3422</v>
      </c>
      <c r="B84" s="73"/>
      <c r="C84" s="66">
        <f>SUM(C77:C82)*0.001</f>
        <v>2.2967951914827017E-2</v>
      </c>
    </row>
    <row r="88" spans="1:17" x14ac:dyDescent="0.15">
      <c r="C88" s="40" t="s">
        <v>65</v>
      </c>
      <c r="D88" s="40" t="s">
        <v>70</v>
      </c>
      <c r="E88" s="40" t="s">
        <v>75</v>
      </c>
      <c r="F88" s="40" t="s">
        <v>3421</v>
      </c>
      <c r="G88" s="40" t="s">
        <v>76</v>
      </c>
      <c r="L88" s="40" t="s">
        <v>65</v>
      </c>
      <c r="M88" s="40" t="s">
        <v>70</v>
      </c>
      <c r="N88" s="40" t="s">
        <v>75</v>
      </c>
      <c r="O88" s="40" t="s">
        <v>3421</v>
      </c>
      <c r="P88" s="40" t="s">
        <v>76</v>
      </c>
    </row>
    <row r="89" spans="1:17" x14ac:dyDescent="0.15">
      <c r="A89" s="40" t="s">
        <v>51</v>
      </c>
      <c r="C89" s="40">
        <v>12.01</v>
      </c>
      <c r="D89" s="40">
        <v>1.01</v>
      </c>
      <c r="E89" s="40">
        <v>14.01</v>
      </c>
      <c r="F89" s="40">
        <v>16</v>
      </c>
      <c r="G89" s="40">
        <v>30.97</v>
      </c>
      <c r="H89" s="40" t="s">
        <v>51</v>
      </c>
      <c r="J89" s="40" t="s">
        <v>51</v>
      </c>
      <c r="L89" s="40">
        <v>12.01</v>
      </c>
      <c r="M89" s="40">
        <v>1.01</v>
      </c>
      <c r="N89" s="40">
        <v>14.01</v>
      </c>
      <c r="O89" s="40">
        <v>16</v>
      </c>
      <c r="P89" s="40">
        <v>30.97</v>
      </c>
      <c r="Q89" s="40" t="s">
        <v>51</v>
      </c>
    </row>
    <row r="90" spans="1:17" ht="16" x14ac:dyDescent="0.2">
      <c r="A90" s="72" t="s">
        <v>3420</v>
      </c>
      <c r="B90" s="72"/>
      <c r="C90" s="68">
        <v>16</v>
      </c>
      <c r="D90" s="68">
        <v>29</v>
      </c>
      <c r="E90" s="68">
        <v>0</v>
      </c>
      <c r="F90" s="68">
        <v>1</v>
      </c>
      <c r="G90" s="68">
        <v>0</v>
      </c>
      <c r="H90" s="40">
        <f t="shared" ref="H90:H96" si="2">SUMPRODUCT($C$89:$G$89,$C90:$G90)</f>
        <v>237.45</v>
      </c>
      <c r="J90" s="72" t="s">
        <v>3419</v>
      </c>
      <c r="K90" s="72"/>
      <c r="L90" s="68">
        <v>16</v>
      </c>
      <c r="M90" s="68">
        <v>30</v>
      </c>
      <c r="N90" s="68">
        <v>0</v>
      </c>
      <c r="O90" s="68">
        <v>2</v>
      </c>
      <c r="P90" s="68">
        <v>0</v>
      </c>
      <c r="Q90" s="40">
        <f t="shared" ref="Q90:Q96" si="3">SUMPRODUCT($L$89:$P$89,$L90:$P90)</f>
        <v>254.46</v>
      </c>
    </row>
    <row r="91" spans="1:17" ht="16" x14ac:dyDescent="0.2">
      <c r="A91" s="72" t="s">
        <v>3418</v>
      </c>
      <c r="B91" s="72"/>
      <c r="C91" s="68">
        <v>14</v>
      </c>
      <c r="D91" s="68">
        <v>25</v>
      </c>
      <c r="E91" s="68">
        <v>0</v>
      </c>
      <c r="F91" s="68">
        <v>1</v>
      </c>
      <c r="G91" s="68">
        <v>0</v>
      </c>
      <c r="H91" s="40">
        <f t="shared" si="2"/>
        <v>209.39</v>
      </c>
      <c r="J91" s="72" t="s">
        <v>3417</v>
      </c>
      <c r="K91" s="72"/>
      <c r="L91" s="68">
        <v>14</v>
      </c>
      <c r="M91" s="68">
        <v>26</v>
      </c>
      <c r="N91" s="68">
        <v>0</v>
      </c>
      <c r="O91" s="68">
        <v>2</v>
      </c>
      <c r="P91" s="68">
        <v>0</v>
      </c>
      <c r="Q91" s="40">
        <f t="shared" si="3"/>
        <v>226.39999999999998</v>
      </c>
    </row>
    <row r="92" spans="1:17" ht="16" x14ac:dyDescent="0.2">
      <c r="A92" s="72" t="s">
        <v>3416</v>
      </c>
      <c r="B92" s="72"/>
      <c r="C92" s="68">
        <v>18</v>
      </c>
      <c r="D92" s="68">
        <v>33</v>
      </c>
      <c r="E92" s="68">
        <v>0</v>
      </c>
      <c r="F92" s="68">
        <v>1</v>
      </c>
      <c r="G92" s="68">
        <v>0</v>
      </c>
      <c r="H92" s="40">
        <f t="shared" si="2"/>
        <v>265.51</v>
      </c>
      <c r="J92" s="72" t="s">
        <v>3415</v>
      </c>
      <c r="K92" s="72"/>
      <c r="L92" s="68">
        <v>18</v>
      </c>
      <c r="M92" s="68">
        <v>34</v>
      </c>
      <c r="N92" s="68">
        <v>0</v>
      </c>
      <c r="O92" s="68">
        <v>2</v>
      </c>
      <c r="P92" s="68">
        <v>0</v>
      </c>
      <c r="Q92" s="40">
        <f t="shared" si="3"/>
        <v>282.52</v>
      </c>
    </row>
    <row r="93" spans="1:17" ht="16" x14ac:dyDescent="0.2">
      <c r="A93" s="72" t="s">
        <v>3414</v>
      </c>
      <c r="B93" s="72"/>
      <c r="C93" s="68">
        <v>19</v>
      </c>
      <c r="D93" s="68">
        <v>35</v>
      </c>
      <c r="E93" s="68">
        <v>0</v>
      </c>
      <c r="F93" s="68">
        <v>1</v>
      </c>
      <c r="G93" s="68">
        <v>0</v>
      </c>
      <c r="H93" s="40">
        <f t="shared" si="2"/>
        <v>279.54000000000002</v>
      </c>
      <c r="J93" s="72" t="s">
        <v>3413</v>
      </c>
      <c r="K93" s="72"/>
      <c r="L93" s="68">
        <v>19</v>
      </c>
      <c r="M93" s="68">
        <v>36</v>
      </c>
      <c r="N93" s="68">
        <v>0</v>
      </c>
      <c r="O93" s="68">
        <v>2</v>
      </c>
      <c r="P93" s="68">
        <v>0</v>
      </c>
      <c r="Q93" s="40">
        <f t="shared" si="3"/>
        <v>296.55</v>
      </c>
    </row>
    <row r="94" spans="1:17" ht="16" x14ac:dyDescent="0.2">
      <c r="A94" s="72" t="s">
        <v>3412</v>
      </c>
      <c r="B94" s="72"/>
      <c r="C94" s="68">
        <v>14</v>
      </c>
      <c r="D94" s="68">
        <v>27</v>
      </c>
      <c r="E94" s="68">
        <v>0</v>
      </c>
      <c r="F94" s="68">
        <v>1</v>
      </c>
      <c r="G94" s="68">
        <v>0</v>
      </c>
      <c r="H94" s="40">
        <f t="shared" si="2"/>
        <v>211.41</v>
      </c>
      <c r="J94" s="72" t="s">
        <v>3411</v>
      </c>
      <c r="K94" s="72"/>
      <c r="L94" s="68">
        <v>14</v>
      </c>
      <c r="M94" s="68">
        <v>28</v>
      </c>
      <c r="N94" s="68">
        <v>0</v>
      </c>
      <c r="O94" s="68">
        <v>2</v>
      </c>
      <c r="P94" s="68">
        <v>0</v>
      </c>
      <c r="Q94" s="40">
        <f t="shared" si="3"/>
        <v>228.42</v>
      </c>
    </row>
    <row r="95" spans="1:17" ht="16" x14ac:dyDescent="0.2">
      <c r="A95" s="72" t="s">
        <v>3410</v>
      </c>
      <c r="B95" s="72"/>
      <c r="C95" s="68">
        <v>16</v>
      </c>
      <c r="D95" s="68">
        <v>31</v>
      </c>
      <c r="E95" s="68">
        <v>0</v>
      </c>
      <c r="F95" s="68">
        <v>1</v>
      </c>
      <c r="G95" s="68">
        <v>0</v>
      </c>
      <c r="H95" s="40">
        <f t="shared" si="2"/>
        <v>239.47</v>
      </c>
      <c r="J95" s="72" t="s">
        <v>3409</v>
      </c>
      <c r="K95" s="72"/>
      <c r="L95" s="68">
        <v>16</v>
      </c>
      <c r="M95" s="68">
        <v>32</v>
      </c>
      <c r="N95" s="68">
        <v>0</v>
      </c>
      <c r="O95" s="68">
        <v>2</v>
      </c>
      <c r="P95" s="68">
        <v>0</v>
      </c>
      <c r="Q95" s="40">
        <f t="shared" si="3"/>
        <v>256.48</v>
      </c>
    </row>
    <row r="96" spans="1:17" ht="16" x14ac:dyDescent="0.2">
      <c r="A96" s="72" t="s">
        <v>3408</v>
      </c>
      <c r="B96" s="72"/>
      <c r="C96" s="68">
        <v>18</v>
      </c>
      <c r="D96" s="68">
        <v>35</v>
      </c>
      <c r="E96" s="68">
        <v>0</v>
      </c>
      <c r="F96" s="68">
        <v>1</v>
      </c>
      <c r="G96" s="68">
        <v>0</v>
      </c>
      <c r="H96" s="40">
        <f t="shared" si="2"/>
        <v>267.52999999999997</v>
      </c>
      <c r="J96" s="72" t="s">
        <v>3407</v>
      </c>
      <c r="K96" s="72"/>
      <c r="L96" s="68">
        <v>18</v>
      </c>
      <c r="M96" s="68">
        <v>36</v>
      </c>
      <c r="N96" s="68">
        <v>0</v>
      </c>
      <c r="O96" s="68">
        <v>2</v>
      </c>
      <c r="P96" s="68">
        <v>0</v>
      </c>
      <c r="Q96" s="40">
        <f t="shared" si="3"/>
        <v>284.54000000000002</v>
      </c>
    </row>
    <row r="98" spans="1:16" ht="16" x14ac:dyDescent="0.2">
      <c r="A98" s="72"/>
      <c r="B98" s="72"/>
      <c r="C98" s="68"/>
      <c r="D98" s="68"/>
      <c r="E98" s="68"/>
      <c r="F98" s="68"/>
      <c r="G98" s="68"/>
      <c r="J98" s="72"/>
      <c r="K98" s="72"/>
      <c r="L98" s="68"/>
      <c r="M98" s="68"/>
      <c r="N98" s="68"/>
      <c r="O98" s="68"/>
      <c r="P98" s="68"/>
    </row>
    <row r="99" spans="1:16" ht="16" x14ac:dyDescent="0.2">
      <c r="A99" s="72" t="s">
        <v>3406</v>
      </c>
      <c r="B99" s="72"/>
      <c r="C99" s="68">
        <v>5</v>
      </c>
      <c r="D99" s="68">
        <v>12</v>
      </c>
      <c r="E99" s="68">
        <v>1</v>
      </c>
      <c r="F99" s="68">
        <v>6</v>
      </c>
      <c r="G99" s="68">
        <v>1</v>
      </c>
      <c r="H99" s="40">
        <f>SUMPRODUCT($C$89:$G$89,$C99:$G99)</f>
        <v>213.15</v>
      </c>
      <c r="J99" s="72"/>
      <c r="K99" s="72"/>
      <c r="L99" s="68"/>
      <c r="M99" s="68"/>
      <c r="N99" s="68"/>
      <c r="O99" s="68"/>
      <c r="P99" s="68"/>
    </row>
    <row r="100" spans="1:16" ht="16" x14ac:dyDescent="0.2">
      <c r="A100" s="72" t="s">
        <v>3405</v>
      </c>
      <c r="B100" s="72"/>
      <c r="C100" s="68">
        <v>6</v>
      </c>
      <c r="D100" s="68">
        <v>12</v>
      </c>
      <c r="E100" s="68">
        <v>0</v>
      </c>
      <c r="F100" s="68">
        <v>8</v>
      </c>
      <c r="G100" s="68">
        <v>1</v>
      </c>
      <c r="H100" s="40">
        <f>SUMPRODUCT($C$89:$G$89,$C100:$G100)</f>
        <v>243.15</v>
      </c>
      <c r="J100" s="72"/>
      <c r="K100" s="72"/>
      <c r="L100" s="68"/>
      <c r="M100" s="68"/>
      <c r="N100" s="68"/>
      <c r="O100" s="68"/>
      <c r="P100" s="68"/>
    </row>
    <row r="101" spans="1:16" ht="16" x14ac:dyDescent="0.2">
      <c r="A101" s="72" t="s">
        <v>3404</v>
      </c>
      <c r="B101" s="72"/>
      <c r="C101" s="68">
        <v>8</v>
      </c>
      <c r="D101" s="68">
        <v>19</v>
      </c>
      <c r="E101" s="68">
        <v>1</v>
      </c>
      <c r="F101" s="68">
        <v>6</v>
      </c>
      <c r="G101" s="68">
        <v>1</v>
      </c>
      <c r="H101" s="40">
        <f>SUMPRODUCT($C$89:$G$89,$C101:$G101)</f>
        <v>256.25</v>
      </c>
      <c r="J101" s="72"/>
      <c r="K101" s="72"/>
      <c r="L101" s="68"/>
      <c r="M101" s="68"/>
      <c r="N101" s="68"/>
      <c r="O101" s="68"/>
      <c r="P101" s="68"/>
    </row>
    <row r="102" spans="1:16" ht="16" x14ac:dyDescent="0.2">
      <c r="A102" s="72" t="s">
        <v>3403</v>
      </c>
      <c r="B102" s="72"/>
      <c r="C102" s="68">
        <v>9</v>
      </c>
      <c r="D102" s="68">
        <v>16</v>
      </c>
      <c r="E102" s="68">
        <v>0</v>
      </c>
      <c r="F102" s="68">
        <v>13</v>
      </c>
      <c r="G102" s="68">
        <v>2</v>
      </c>
      <c r="H102" s="40">
        <f>SUMPRODUCT($C$89:$G$89,$C102:$G102)</f>
        <v>394.19</v>
      </c>
      <c r="J102" s="72"/>
      <c r="K102" s="72"/>
      <c r="L102" s="68"/>
      <c r="M102" s="68"/>
      <c r="N102" s="68"/>
      <c r="O102" s="68"/>
      <c r="P102" s="68"/>
    </row>
    <row r="105" spans="1:16" ht="15" x14ac:dyDescent="0.2">
      <c r="A105" s="141" t="s">
        <v>3402</v>
      </c>
      <c r="B105" s="141"/>
      <c r="C105" s="141"/>
      <c r="D105" s="141"/>
    </row>
    <row r="106" spans="1:16" ht="16" x14ac:dyDescent="0.2">
      <c r="A106" s="69" t="s">
        <v>3401</v>
      </c>
      <c r="B106" s="70" t="s">
        <v>3400</v>
      </c>
      <c r="C106" s="71" t="s">
        <v>51</v>
      </c>
      <c r="D106" s="70" t="s">
        <v>3399</v>
      </c>
      <c r="E106" s="69" t="s">
        <v>3398</v>
      </c>
      <c r="H106" s="68" t="s">
        <v>3397</v>
      </c>
    </row>
    <row r="107" spans="1:16" x14ac:dyDescent="0.15">
      <c r="A107" s="48" t="s">
        <v>3396</v>
      </c>
      <c r="B107" s="54">
        <v>15.595515416987398</v>
      </c>
      <c r="C107" s="48">
        <f>H99+2*H92</f>
        <v>744.17</v>
      </c>
      <c r="D107" s="47">
        <f t="shared" ref="D107:D121" si="4">B107/SUM($B$107:$B$121)</f>
        <v>0.58217155029453338</v>
      </c>
      <c r="E107" s="40">
        <f t="shared" ref="E107:E149" si="5">C107*D107</f>
        <v>433.2346025826829</v>
      </c>
      <c r="F107" s="66"/>
      <c r="G107" s="66" t="s">
        <v>3395</v>
      </c>
    </row>
    <row r="108" spans="1:16" ht="15" x14ac:dyDescent="0.2">
      <c r="A108" s="48" t="s">
        <v>3394</v>
      </c>
      <c r="B108" s="51">
        <v>3.6707954985326054</v>
      </c>
      <c r="C108" s="48">
        <f>H99+H90+H95</f>
        <v>690.07</v>
      </c>
      <c r="D108" s="47">
        <f t="shared" si="4"/>
        <v>0.13702866811744874</v>
      </c>
      <c r="E108" s="40">
        <f t="shared" si="5"/>
        <v>94.559373007807864</v>
      </c>
      <c r="F108" s="67" t="s">
        <v>46</v>
      </c>
      <c r="G108" s="66">
        <f>SUM(E107:E121)</f>
        <v>731.50213150434058</v>
      </c>
    </row>
    <row r="109" spans="1:16" ht="15" x14ac:dyDescent="0.2">
      <c r="A109" s="48" t="s">
        <v>3393</v>
      </c>
      <c r="B109" s="51">
        <v>3.1103115598466857</v>
      </c>
      <c r="C109" s="48">
        <f>H99+H90+H92</f>
        <v>716.11</v>
      </c>
      <c r="D109" s="47">
        <f t="shared" si="4"/>
        <v>0.11610612758092062</v>
      </c>
      <c r="E109" s="40">
        <f t="shared" si="5"/>
        <v>83.144759021973073</v>
      </c>
      <c r="F109" s="67" t="s">
        <v>47</v>
      </c>
      <c r="G109" s="66">
        <f>SUM(E122:E130)</f>
        <v>759.86010436161826</v>
      </c>
    </row>
    <row r="110" spans="1:16" ht="15" x14ac:dyDescent="0.2">
      <c r="A110" s="48" t="s">
        <v>3392</v>
      </c>
      <c r="B110" s="51">
        <v>2.9855702862694713</v>
      </c>
      <c r="C110" s="48">
        <f>H99+H95+H93</f>
        <v>732.16000000000008</v>
      </c>
      <c r="D110" s="47">
        <f t="shared" si="4"/>
        <v>0.11144960814681078</v>
      </c>
      <c r="E110" s="40">
        <f t="shared" si="5"/>
        <v>81.598945100768987</v>
      </c>
      <c r="F110" s="67" t="s">
        <v>48</v>
      </c>
      <c r="G110" s="66">
        <f>SUM(E131:E143)</f>
        <v>771.14984840966667</v>
      </c>
    </row>
    <row r="111" spans="1:16" ht="15" x14ac:dyDescent="0.2">
      <c r="A111" s="48" t="s">
        <v>3391</v>
      </c>
      <c r="B111" s="51">
        <v>0.54187750607932517</v>
      </c>
      <c r="C111" s="48">
        <f>H99+2*H93</f>
        <v>772.23</v>
      </c>
      <c r="D111" s="47">
        <f t="shared" si="4"/>
        <v>2.0227973192877967E-2</v>
      </c>
      <c r="E111" s="40">
        <f t="shared" si="5"/>
        <v>15.620647738736153</v>
      </c>
      <c r="F111" s="67" t="s">
        <v>49</v>
      </c>
      <c r="G111" s="66">
        <f>SUM(E144:E149)</f>
        <v>1430.7255303297509</v>
      </c>
    </row>
    <row r="112" spans="1:16" x14ac:dyDescent="0.15">
      <c r="A112" s="48" t="s">
        <v>3390</v>
      </c>
      <c r="B112" s="51">
        <v>0.34789785139868956</v>
      </c>
      <c r="C112" s="48">
        <f>H99+2*H90</f>
        <v>688.05</v>
      </c>
      <c r="D112" s="47">
        <f t="shared" si="4"/>
        <v>1.2986825127452981E-2</v>
      </c>
      <c r="E112" s="40">
        <f t="shared" si="5"/>
        <v>8.9355850289440237</v>
      </c>
    </row>
    <row r="113" spans="1:6" x14ac:dyDescent="0.15">
      <c r="A113" s="48" t="s">
        <v>3389</v>
      </c>
      <c r="B113" s="51">
        <v>0.1738809750526594</v>
      </c>
      <c r="C113" s="48">
        <f>H99+H94+H93</f>
        <v>704.1</v>
      </c>
      <c r="D113" s="47">
        <f t="shared" si="4"/>
        <v>6.4908760054745423E-3</v>
      </c>
      <c r="E113" s="40">
        <f t="shared" si="5"/>
        <v>4.5702257954546255</v>
      </c>
    </row>
    <row r="114" spans="1:6" x14ac:dyDescent="0.15">
      <c r="A114" s="48" t="s">
        <v>3388</v>
      </c>
      <c r="B114" s="51">
        <v>0.10521511672298509</v>
      </c>
      <c r="C114" s="48">
        <f>H99+H92+H93</f>
        <v>758.2</v>
      </c>
      <c r="D114" s="47">
        <f t="shared" si="4"/>
        <v>3.9276193174302195E-3</v>
      </c>
      <c r="E114" s="40">
        <f t="shared" si="5"/>
        <v>2.9779209664755926</v>
      </c>
    </row>
    <row r="115" spans="1:6" x14ac:dyDescent="0.15">
      <c r="A115" s="48" t="s">
        <v>3387</v>
      </c>
      <c r="B115" s="49">
        <v>6.4671926517110082E-2</v>
      </c>
      <c r="C115" s="48">
        <f>H99+H95+H93</f>
        <v>732.16000000000008</v>
      </c>
      <c r="D115" s="47">
        <f t="shared" si="4"/>
        <v>2.4141655286358619E-3</v>
      </c>
      <c r="E115" s="40">
        <f t="shared" si="5"/>
        <v>1.7675554334460328</v>
      </c>
    </row>
    <row r="116" spans="1:6" x14ac:dyDescent="0.15">
      <c r="A116" s="48" t="s">
        <v>3386</v>
      </c>
      <c r="B116" s="49">
        <v>6.4245996935285737E-2</v>
      </c>
      <c r="C116" s="48">
        <f>H99+H92+H96</f>
        <v>746.18999999999994</v>
      </c>
      <c r="D116" s="47">
        <f t="shared" si="4"/>
        <v>2.3982658242441184E-3</v>
      </c>
      <c r="E116" s="40">
        <f t="shared" si="5"/>
        <v>1.7895619753927186</v>
      </c>
      <c r="F116" s="65"/>
    </row>
    <row r="117" spans="1:6" x14ac:dyDescent="0.15">
      <c r="A117" s="48" t="s">
        <v>3385</v>
      </c>
      <c r="B117" s="49">
        <v>3.9432129642269068E-2</v>
      </c>
      <c r="C117" s="48">
        <f>H99+H90+H93</f>
        <v>730.1400000000001</v>
      </c>
      <c r="D117" s="47">
        <f t="shared" si="4"/>
        <v>1.4719785420012294E-3</v>
      </c>
      <c r="E117" s="40">
        <f t="shared" si="5"/>
        <v>1.0747504126567777</v>
      </c>
    </row>
    <row r="118" spans="1:6" x14ac:dyDescent="0.15">
      <c r="A118" s="48" t="s">
        <v>3384</v>
      </c>
      <c r="B118" s="49">
        <v>3.8240046209470496E-2</v>
      </c>
      <c r="C118" s="48">
        <f>H99+H94+H90</f>
        <v>662.01</v>
      </c>
      <c r="D118" s="47">
        <f t="shared" si="4"/>
        <v>1.4274787584675067E-3</v>
      </c>
      <c r="E118" s="40">
        <f t="shared" si="5"/>
        <v>0.94500521289307415</v>
      </c>
    </row>
    <row r="119" spans="1:6" x14ac:dyDescent="0.15">
      <c r="A119" s="48" t="s">
        <v>3383</v>
      </c>
      <c r="B119" s="49">
        <v>2.5383953582712199E-2</v>
      </c>
      <c r="C119" s="48">
        <f>H99+2*H95</f>
        <v>692.09</v>
      </c>
      <c r="D119" s="47">
        <f t="shared" si="4"/>
        <v>9.4756827297642985E-4</v>
      </c>
      <c r="E119" s="40">
        <f t="shared" si="5"/>
        <v>0.65580252604425737</v>
      </c>
    </row>
    <row r="120" spans="1:6" x14ac:dyDescent="0.15">
      <c r="A120" s="48" t="s">
        <v>3382</v>
      </c>
      <c r="B120" s="49">
        <v>2.1661522668853746E-2</v>
      </c>
      <c r="C120" s="48">
        <f>H99+H95+H94</f>
        <v>664.03</v>
      </c>
      <c r="D120" s="47">
        <f t="shared" si="4"/>
        <v>8.086120847362664E-4</v>
      </c>
      <c r="E120" s="40">
        <f t="shared" si="5"/>
        <v>0.53694268262742295</v>
      </c>
    </row>
    <row r="121" spans="1:6" ht="14" thickBot="1" x14ac:dyDescent="0.2">
      <c r="A121" s="46" t="s">
        <v>3381</v>
      </c>
      <c r="B121" s="57">
        <v>3.8222722110569699E-3</v>
      </c>
      <c r="C121" s="46">
        <f>H99+H94+H91</f>
        <v>633.95000000000005</v>
      </c>
      <c r="D121" s="56">
        <f t="shared" si="4"/>
        <v>1.4268320598977662E-4</v>
      </c>
      <c r="E121" s="55">
        <f t="shared" si="5"/>
        <v>9.0454018437218897E-2</v>
      </c>
    </row>
    <row r="122" spans="1:6" x14ac:dyDescent="0.15">
      <c r="A122" s="48" t="s">
        <v>3380</v>
      </c>
      <c r="B122" s="51">
        <v>7.6819520725565971</v>
      </c>
      <c r="C122" s="63">
        <f>H100+2*H92</f>
        <v>774.17</v>
      </c>
      <c r="D122" s="47">
        <f t="shared" ref="D122:D130" si="6">B122/SUM($B$122:$B$130)</f>
        <v>0.69963179925359498</v>
      </c>
      <c r="E122" s="40">
        <f t="shared" si="5"/>
        <v>541.6339500281556</v>
      </c>
    </row>
    <row r="123" spans="1:6" x14ac:dyDescent="0.15">
      <c r="A123" s="48" t="s">
        <v>3379</v>
      </c>
      <c r="B123" s="51">
        <v>1.9722394773518119</v>
      </c>
      <c r="C123" s="48">
        <f>H99+H92+H95</f>
        <v>718.13</v>
      </c>
      <c r="D123" s="47">
        <f t="shared" si="6"/>
        <v>0.17962120058364264</v>
      </c>
      <c r="E123" s="40">
        <f t="shared" si="5"/>
        <v>128.99137277513128</v>
      </c>
    </row>
    <row r="124" spans="1:6" x14ac:dyDescent="0.15">
      <c r="A124" s="48" t="s">
        <v>3378</v>
      </c>
      <c r="B124" s="51">
        <v>0.69228905320043699</v>
      </c>
      <c r="C124" s="48">
        <f>H100+H90+H95</f>
        <v>720.07</v>
      </c>
      <c r="D124" s="47">
        <f t="shared" si="6"/>
        <v>6.3050046566223358E-2</v>
      </c>
      <c r="E124" s="40">
        <f t="shared" si="5"/>
        <v>45.400447030940455</v>
      </c>
    </row>
    <row r="125" spans="1:6" x14ac:dyDescent="0.15">
      <c r="A125" s="48" t="s">
        <v>3377</v>
      </c>
      <c r="B125" s="51">
        <v>0.42024725796047696</v>
      </c>
      <c r="C125" s="48">
        <f>H100+H90+H93</f>
        <v>760.1400000000001</v>
      </c>
      <c r="D125" s="47">
        <f t="shared" si="6"/>
        <v>3.8273910386481647E-2</v>
      </c>
      <c r="E125" s="40">
        <f t="shared" si="5"/>
        <v>29.093530241180162</v>
      </c>
    </row>
    <row r="126" spans="1:6" x14ac:dyDescent="0.15">
      <c r="A126" s="48" t="s">
        <v>3376</v>
      </c>
      <c r="B126" s="49">
        <v>9.2390418614829259E-2</v>
      </c>
      <c r="C126" s="48">
        <f>H100+H92+H93</f>
        <v>788.2</v>
      </c>
      <c r="D126" s="47">
        <f t="shared" si="6"/>
        <v>8.4144334927845378E-3</v>
      </c>
      <c r="E126" s="40">
        <f t="shared" si="5"/>
        <v>6.6322564790127734</v>
      </c>
    </row>
    <row r="127" spans="1:6" x14ac:dyDescent="0.15">
      <c r="A127" s="48" t="s">
        <v>3375</v>
      </c>
      <c r="B127" s="49">
        <v>4.85956802433017E-2</v>
      </c>
      <c r="C127" s="48">
        <f>H100+H94+H93</f>
        <v>734.1</v>
      </c>
      <c r="D127" s="47">
        <f t="shared" si="6"/>
        <v>4.4258390163658566E-3</v>
      </c>
      <c r="E127" s="40">
        <f t="shared" si="5"/>
        <v>3.2490084219141755</v>
      </c>
    </row>
    <row r="128" spans="1:6" x14ac:dyDescent="0.15">
      <c r="A128" s="53" t="s">
        <v>3374</v>
      </c>
      <c r="B128" s="64">
        <v>3.6365183229506153E-2</v>
      </c>
      <c r="C128" s="48">
        <f>H100+H95+H93</f>
        <v>762.16000000000008</v>
      </c>
      <c r="D128" s="47">
        <f t="shared" si="6"/>
        <v>3.3119496623699612E-3</v>
      </c>
      <c r="E128" s="40">
        <f t="shared" si="5"/>
        <v>2.5242355546718898</v>
      </c>
    </row>
    <row r="129" spans="1:5" x14ac:dyDescent="0.15">
      <c r="A129" s="48" t="s">
        <v>3373</v>
      </c>
      <c r="B129" s="49">
        <v>2.9829698808108301E-2</v>
      </c>
      <c r="C129" s="48">
        <f>H100+2*H90</f>
        <v>718.05</v>
      </c>
      <c r="D129" s="47">
        <f t="shared" si="6"/>
        <v>2.7167321080882557E-3</v>
      </c>
      <c r="E129" s="40">
        <f t="shared" si="5"/>
        <v>1.950749490212772</v>
      </c>
    </row>
    <row r="130" spans="1:5" ht="14" thickBot="1" x14ac:dyDescent="0.2">
      <c r="A130" s="46" t="s">
        <v>3372</v>
      </c>
      <c r="B130" s="57">
        <v>6.0838924305355183E-3</v>
      </c>
      <c r="C130" s="44">
        <f>H100+H95+H94</f>
        <v>694.03</v>
      </c>
      <c r="D130" s="56">
        <f t="shared" si="6"/>
        <v>5.5408893044867817E-4</v>
      </c>
      <c r="E130" s="55">
        <f t="shared" si="5"/>
        <v>0.38455434039929609</v>
      </c>
    </row>
    <row r="131" spans="1:5" x14ac:dyDescent="0.15">
      <c r="A131" s="53" t="s">
        <v>3371</v>
      </c>
      <c r="B131" s="54">
        <v>4.0597629048932768</v>
      </c>
      <c r="C131" s="63">
        <f>H101+2*H92</f>
        <v>787.27</v>
      </c>
      <c r="D131" s="62">
        <f t="shared" ref="D131:D143" si="7">B131/SUM($B$131:$B$143)</f>
        <v>0.5682035501845123</v>
      </c>
      <c r="E131" s="61">
        <f t="shared" si="5"/>
        <v>447.32960895376101</v>
      </c>
    </row>
    <row r="132" spans="1:5" x14ac:dyDescent="0.15">
      <c r="A132" s="48" t="s">
        <v>3370</v>
      </c>
      <c r="B132" s="51">
        <v>0.64745863822646432</v>
      </c>
      <c r="C132" s="48">
        <f>H101+H95+H92</f>
        <v>761.23</v>
      </c>
      <c r="D132" s="43">
        <f t="shared" si="7"/>
        <v>9.061817289735985E-2</v>
      </c>
      <c r="E132" s="40">
        <f t="shared" si="5"/>
        <v>68.981271754657243</v>
      </c>
    </row>
    <row r="133" spans="1:5" x14ac:dyDescent="0.15">
      <c r="A133" s="48" t="s">
        <v>3369</v>
      </c>
      <c r="B133" s="51">
        <v>0.59206890120697786</v>
      </c>
      <c r="C133" s="48">
        <f>H101+H91+H93</f>
        <v>745.18000000000006</v>
      </c>
      <c r="D133" s="58">
        <f t="shared" si="7"/>
        <v>8.2865837119247193E-2</v>
      </c>
      <c r="E133" s="40">
        <f t="shared" si="5"/>
        <v>61.749964504520626</v>
      </c>
    </row>
    <row r="134" spans="1:5" x14ac:dyDescent="0.15">
      <c r="A134" s="48" t="s">
        <v>3368</v>
      </c>
      <c r="B134" s="51">
        <v>0.44614406838456799</v>
      </c>
      <c r="C134" s="48">
        <f>H101+H90+H95</f>
        <v>733.17</v>
      </c>
      <c r="D134" s="43">
        <f t="shared" si="7"/>
        <v>6.244222864451672E-2</v>
      </c>
      <c r="E134" s="40">
        <f t="shared" si="5"/>
        <v>45.780768775300324</v>
      </c>
    </row>
    <row r="135" spans="1:5" x14ac:dyDescent="0.15">
      <c r="A135" s="48" t="s">
        <v>3367</v>
      </c>
      <c r="B135" s="51">
        <v>0.43939723791953017</v>
      </c>
      <c r="C135" s="48">
        <f>H101+H94+H92</f>
        <v>733.17</v>
      </c>
      <c r="D135" s="58">
        <f t="shared" si="7"/>
        <v>6.1497943691790326E-2</v>
      </c>
      <c r="E135" s="40">
        <f t="shared" si="5"/>
        <v>45.088447376509912</v>
      </c>
    </row>
    <row r="136" spans="1:5" x14ac:dyDescent="0.15">
      <c r="A136" s="48" t="s">
        <v>3366</v>
      </c>
      <c r="B136" s="51">
        <v>0.35054644067554502</v>
      </c>
      <c r="C136" s="48">
        <f>H101+H90+H92</f>
        <v>759.21</v>
      </c>
      <c r="D136" s="58">
        <f t="shared" si="7"/>
        <v>4.9062405062205307E-2</v>
      </c>
      <c r="E136" s="40">
        <f t="shared" si="5"/>
        <v>37.248668547276893</v>
      </c>
    </row>
    <row r="137" spans="1:5" x14ac:dyDescent="0.15">
      <c r="A137" s="48" t="s">
        <v>3365</v>
      </c>
      <c r="B137" s="51">
        <v>0.30938870192304951</v>
      </c>
      <c r="C137" s="48">
        <f>H101+H90+H93</f>
        <v>773.24</v>
      </c>
      <c r="D137" s="43">
        <f t="shared" si="7"/>
        <v>4.3301976725726034E-2</v>
      </c>
      <c r="E137" s="40">
        <f t="shared" si="5"/>
        <v>33.482820483400396</v>
      </c>
    </row>
    <row r="138" spans="1:5" x14ac:dyDescent="0.15">
      <c r="A138" s="48" t="s">
        <v>3364</v>
      </c>
      <c r="B138" s="51">
        <v>0.10987242866724126</v>
      </c>
      <c r="C138" s="48">
        <f>H101+H94+H93</f>
        <v>747.2</v>
      </c>
      <c r="D138" s="60">
        <f t="shared" si="7"/>
        <v>1.5377721679478774E-2</v>
      </c>
      <c r="E138" s="40">
        <f t="shared" si="5"/>
        <v>11.49023363890654</v>
      </c>
    </row>
    <row r="139" spans="1:5" x14ac:dyDescent="0.15">
      <c r="A139" s="48" t="s">
        <v>3363</v>
      </c>
      <c r="B139" s="49">
        <v>8.7769191401752891E-2</v>
      </c>
      <c r="C139" s="48">
        <f>H101+H90+H94</f>
        <v>705.11</v>
      </c>
      <c r="D139" s="58">
        <f t="shared" si="7"/>
        <v>1.2284157306622558E-2</v>
      </c>
      <c r="E139" s="40">
        <f t="shared" si="5"/>
        <v>8.6616821584726313</v>
      </c>
    </row>
    <row r="140" spans="1:5" x14ac:dyDescent="0.15">
      <c r="A140" s="48" t="s">
        <v>3362</v>
      </c>
      <c r="B140" s="49">
        <v>6.4539662602905945E-2</v>
      </c>
      <c r="C140" s="48">
        <f>H101+H92+H93</f>
        <v>801.3</v>
      </c>
      <c r="D140" s="43">
        <f t="shared" si="7"/>
        <v>9.0329574110057029E-3</v>
      </c>
      <c r="E140" s="40">
        <f t="shared" si="5"/>
        <v>7.2381087734388689</v>
      </c>
    </row>
    <row r="141" spans="1:5" x14ac:dyDescent="0.15">
      <c r="A141" s="48" t="s">
        <v>3361</v>
      </c>
      <c r="B141" s="49">
        <v>3.3136522204584885E-2</v>
      </c>
      <c r="C141" s="48">
        <f>H101+H95+H93</f>
        <v>775.26</v>
      </c>
      <c r="D141" s="58">
        <f t="shared" si="7"/>
        <v>4.6377805794321414E-3</v>
      </c>
      <c r="E141" s="40">
        <f t="shared" si="5"/>
        <v>3.5954857720105617</v>
      </c>
    </row>
    <row r="142" spans="1:5" x14ac:dyDescent="0.15">
      <c r="A142" s="48" t="s">
        <v>3360</v>
      </c>
      <c r="B142" s="59">
        <v>3.1550623277889923E-3</v>
      </c>
      <c r="C142" s="48">
        <f>H101+H95+H94</f>
        <v>707.13</v>
      </c>
      <c r="D142" s="58">
        <f t="shared" si="7"/>
        <v>4.415818503938579E-4</v>
      </c>
      <c r="E142" s="40">
        <f t="shared" si="5"/>
        <v>0.31225577386900871</v>
      </c>
    </row>
    <row r="143" spans="1:5" ht="14" thickBot="1" x14ac:dyDescent="0.2">
      <c r="A143" s="46" t="s">
        <v>3359</v>
      </c>
      <c r="B143" s="57">
        <v>1.6696713622844446E-3</v>
      </c>
      <c r="C143" s="46">
        <f>H101+2*H93</f>
        <v>815.33</v>
      </c>
      <c r="D143" s="56">
        <f t="shared" si="7"/>
        <v>2.3368684770924382E-4</v>
      </c>
      <c r="E143" s="55">
        <f t="shared" si="5"/>
        <v>0.19053189754277777</v>
      </c>
    </row>
    <row r="144" spans="1:5" x14ac:dyDescent="0.15">
      <c r="A144" s="53" t="s">
        <v>3358</v>
      </c>
      <c r="B144" s="54">
        <v>0.45657618195396399</v>
      </c>
      <c r="C144" s="53">
        <f>H102+4*H92</f>
        <v>1456.23</v>
      </c>
      <c r="D144" s="47">
        <f t="shared" ref="D144:D149" si="8">B144/SUM($B$144:$B$149)</f>
        <v>0.3725525935471744</v>
      </c>
      <c r="E144" s="40">
        <f>C144*D144</f>
        <v>542.52226330120175</v>
      </c>
    </row>
    <row r="145" spans="1:5" x14ac:dyDescent="0.15">
      <c r="A145" s="48" t="s">
        <v>3357</v>
      </c>
      <c r="B145" s="51">
        <v>0.323815873478915</v>
      </c>
      <c r="C145" s="48">
        <f>H102+(3*H92)+H95</f>
        <v>1430.19</v>
      </c>
      <c r="D145" s="47">
        <f t="shared" si="8"/>
        <v>0.26422412789915811</v>
      </c>
      <c r="E145" s="40">
        <f t="shared" si="5"/>
        <v>377.89070548009698</v>
      </c>
    </row>
    <row r="146" spans="1:5" x14ac:dyDescent="0.15">
      <c r="A146" s="48" t="s">
        <v>3356</v>
      </c>
      <c r="B146" s="51">
        <v>0.20333826695141999</v>
      </c>
      <c r="C146" s="48">
        <f>H102+(3*H92)+H94</f>
        <v>1402.13</v>
      </c>
      <c r="D146" s="47">
        <f t="shared" si="8"/>
        <v>0.16591798195854515</v>
      </c>
      <c r="E146" s="52">
        <f t="shared" si="5"/>
        <v>232.63858004353494</v>
      </c>
    </row>
    <row r="147" spans="1:5" x14ac:dyDescent="0.15">
      <c r="A147" s="48" t="s">
        <v>3355</v>
      </c>
      <c r="B147" s="51">
        <v>0.1107839570006441</v>
      </c>
      <c r="C147" s="48">
        <f>H102+(3*H92)+H90</f>
        <v>1428.17</v>
      </c>
      <c r="D147" s="47">
        <f t="shared" si="8"/>
        <v>9.0396416053455234E-2</v>
      </c>
      <c r="E147" s="50">
        <f t="shared" si="5"/>
        <v>129.10144951506317</v>
      </c>
    </row>
    <row r="148" spans="1:5" x14ac:dyDescent="0.15">
      <c r="A148" s="48" t="s">
        <v>3354</v>
      </c>
      <c r="B148" s="49">
        <v>6.7416322964155229E-2</v>
      </c>
      <c r="C148" s="48">
        <f>H102+(2*H92)+H95+H94</f>
        <v>1376.0900000000001</v>
      </c>
      <c r="D148" s="47">
        <f t="shared" si="8"/>
        <v>5.5009715706638401E-2</v>
      </c>
      <c r="E148" s="40">
        <f t="shared" si="5"/>
        <v>75.69831968674805</v>
      </c>
    </row>
    <row r="149" spans="1:5" ht="14" thickBot="1" x14ac:dyDescent="0.2">
      <c r="A149" s="46" t="s">
        <v>3353</v>
      </c>
      <c r="B149" s="45">
        <v>6.3604234509177904E-2</v>
      </c>
      <c r="C149" s="44">
        <f>H102+(2*H92)+(2*H95)</f>
        <v>1404.15</v>
      </c>
      <c r="D149" s="43">
        <f t="shared" si="8"/>
        <v>5.1899164835028891E-2</v>
      </c>
      <c r="E149" s="40">
        <f t="shared" si="5"/>
        <v>72.874212303105821</v>
      </c>
    </row>
    <row r="150" spans="1:5" x14ac:dyDescent="0.15">
      <c r="C150" s="42"/>
      <c r="D150" s="42"/>
      <c r="E150" s="41"/>
    </row>
  </sheetData>
  <mergeCells count="9">
    <mergeCell ref="O59:R61"/>
    <mergeCell ref="A74:E74"/>
    <mergeCell ref="A75:E75"/>
    <mergeCell ref="A105:D105"/>
    <mergeCell ref="A1:L4"/>
    <mergeCell ref="C35:C36"/>
    <mergeCell ref="D35:D36"/>
    <mergeCell ref="H23:H27"/>
    <mergeCell ref="O14:R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E0C0-2307-4094-96C1-BC82E0206937}">
  <dimension ref="A1:CF1589"/>
  <sheetViews>
    <sheetView topLeftCell="A8" zoomScale="115" zoomScaleNormal="115" workbookViewId="0">
      <selection activeCell="B22" sqref="B22"/>
    </sheetView>
  </sheetViews>
  <sheetFormatPr baseColWidth="10" defaultColWidth="8.83203125" defaultRowHeight="15" x14ac:dyDescent="0.2"/>
  <cols>
    <col min="1" max="1" width="17.6640625" customWidth="1"/>
    <col min="2" max="2" width="34.83203125" customWidth="1"/>
    <col min="3" max="3" width="70.83203125" customWidth="1"/>
    <col min="4" max="4" width="30.6640625" customWidth="1"/>
    <col min="22" max="22" width="15" customWidth="1"/>
    <col min="24" max="24" width="13.83203125" customWidth="1"/>
    <col min="25" max="25" width="11.5" bestFit="1" customWidth="1"/>
    <col min="26" max="26" width="11.5" customWidth="1"/>
    <col min="27" max="27" width="11.83203125" customWidth="1"/>
    <col min="28" max="28" width="14.5" customWidth="1"/>
    <col min="35" max="35" width="9.1640625" style="29"/>
    <col min="36" max="36" width="9.1640625" style="30"/>
    <col min="38" max="38" width="12" customWidth="1"/>
    <col min="39" max="39" width="20.1640625" customWidth="1"/>
    <col min="40" max="40" width="12.83203125" customWidth="1"/>
    <col min="41" max="41" width="11.83203125" customWidth="1"/>
    <col min="42" max="61" width="10.1640625" style="6" customWidth="1"/>
    <col min="62" max="62" width="5.33203125" style="6" customWidth="1"/>
    <col min="64" max="83" width="10.1640625" style="6" customWidth="1"/>
    <col min="84" max="84" width="13.5" bestFit="1" customWidth="1"/>
  </cols>
  <sheetData>
    <row r="1" spans="1:83" ht="32" x14ac:dyDescent="0.2">
      <c r="AI1" s="25" t="s">
        <v>112</v>
      </c>
      <c r="AJ1" s="25" t="s">
        <v>113</v>
      </c>
      <c r="AK1" s="26" t="s">
        <v>114</v>
      </c>
      <c r="AL1" s="26" t="s">
        <v>115</v>
      </c>
      <c r="AM1" s="27" t="s">
        <v>116</v>
      </c>
      <c r="AN1" s="27" t="s">
        <v>117</v>
      </c>
      <c r="AO1" s="27" t="s">
        <v>118</v>
      </c>
      <c r="AP1" s="28" t="s">
        <v>3291</v>
      </c>
      <c r="AQ1" s="28" t="s">
        <v>3292</v>
      </c>
      <c r="AR1" s="28" t="s">
        <v>3293</v>
      </c>
      <c r="AS1" s="28" t="s">
        <v>3294</v>
      </c>
      <c r="AT1" s="28" t="s">
        <v>3295</v>
      </c>
      <c r="AU1" s="28" t="s">
        <v>3296</v>
      </c>
      <c r="AV1" s="28" t="s">
        <v>3297</v>
      </c>
      <c r="AW1" s="28" t="s">
        <v>3298</v>
      </c>
      <c r="AX1" s="28" t="s">
        <v>3299</v>
      </c>
      <c r="AY1" s="28" t="s">
        <v>3300</v>
      </c>
      <c r="AZ1" s="28" t="s">
        <v>3301</v>
      </c>
      <c r="BA1" s="28" t="s">
        <v>3302</v>
      </c>
      <c r="BB1" s="28" t="s">
        <v>3303</v>
      </c>
      <c r="BC1" s="28" t="s">
        <v>3304</v>
      </c>
      <c r="BD1" s="28" t="s">
        <v>3305</v>
      </c>
      <c r="BE1" s="28" t="s">
        <v>3306</v>
      </c>
      <c r="BF1" s="28" t="s">
        <v>3307</v>
      </c>
      <c r="BG1" s="28" t="s">
        <v>3308</v>
      </c>
      <c r="BH1" s="28" t="s">
        <v>3309</v>
      </c>
      <c r="BI1" s="28" t="s">
        <v>3310</v>
      </c>
      <c r="BJ1" s="28" t="s">
        <v>119</v>
      </c>
      <c r="BL1" s="28" t="s">
        <v>3311</v>
      </c>
      <c r="BM1" s="28" t="s">
        <v>3312</v>
      </c>
      <c r="BN1" s="28" t="s">
        <v>3313</v>
      </c>
      <c r="BO1" s="28" t="s">
        <v>3314</v>
      </c>
      <c r="BP1" s="28" t="s">
        <v>3315</v>
      </c>
      <c r="BQ1" s="28" t="s">
        <v>3316</v>
      </c>
      <c r="BR1" s="28" t="s">
        <v>3317</v>
      </c>
      <c r="BS1" s="28" t="s">
        <v>3318</v>
      </c>
      <c r="BT1" s="28" t="s">
        <v>3319</v>
      </c>
      <c r="BU1" s="28" t="s">
        <v>3320</v>
      </c>
      <c r="BV1" s="28" t="s">
        <v>3321</v>
      </c>
      <c r="BW1" s="28" t="s">
        <v>3322</v>
      </c>
      <c r="BX1" s="28" t="s">
        <v>3323</v>
      </c>
      <c r="BY1" s="28" t="s">
        <v>3324</v>
      </c>
      <c r="BZ1" s="28" t="s">
        <v>3325</v>
      </c>
      <c r="CA1" s="28" t="s">
        <v>3326</v>
      </c>
      <c r="CB1" s="28" t="s">
        <v>3327</v>
      </c>
      <c r="CC1" s="28" t="s">
        <v>3328</v>
      </c>
      <c r="CD1" s="28" t="s">
        <v>3329</v>
      </c>
      <c r="CE1" s="28" t="s">
        <v>3330</v>
      </c>
    </row>
    <row r="2" spans="1:83" x14ac:dyDescent="0.2">
      <c r="AI2" s="29" t="s">
        <v>120</v>
      </c>
      <c r="AJ2" s="30">
        <v>51303</v>
      </c>
      <c r="AK2">
        <v>477</v>
      </c>
      <c r="AL2" t="s">
        <v>121</v>
      </c>
      <c r="AM2">
        <v>4.0518106924943686E-13</v>
      </c>
      <c r="AN2">
        <f>AM2*0.1</f>
        <v>4.0518106924943691E-14</v>
      </c>
      <c r="AO2">
        <f>AN2/$AN$1588</f>
        <v>1.7861442739180327E-7</v>
      </c>
      <c r="AP2" s="31">
        <f>LEN(AL2)-LEN(SUBSTITUTE(AL2,"A",""))</f>
        <v>63</v>
      </c>
      <c r="AQ2" s="31">
        <f>LEN(AL2)-LEN(SUBSTITUTE(AL2,"C",""))</f>
        <v>4</v>
      </c>
      <c r="AR2" s="31">
        <f>LEN(AL2)-LEN(SUBSTITUTE(AL2,"D",""))</f>
        <v>8</v>
      </c>
      <c r="AS2" s="31">
        <f>LEN(AL2)-LEN(SUBSTITUTE(AL2,"E",""))</f>
        <v>14</v>
      </c>
      <c r="AT2" s="31">
        <f>LEN(AL2)-LEN(SUBSTITUTE(AL2,"F",""))</f>
        <v>28</v>
      </c>
      <c r="AU2" s="31">
        <f>LEN(AL2)-LEN(SUBSTITUTE(AL2,"G",""))</f>
        <v>41</v>
      </c>
      <c r="AV2" s="31">
        <f>LEN(AL2)-LEN(SUBSTITUTE(AL2,"H",""))</f>
        <v>14</v>
      </c>
      <c r="AW2" s="31">
        <f>LEN(AL2)-LEN(SUBSTITUTE(AL2,"I",""))</f>
        <v>40</v>
      </c>
      <c r="AX2" s="31">
        <f>LEN(AL2)-LEN(SUBSTITUTE(AL2,"K",""))</f>
        <v>19</v>
      </c>
      <c r="AY2" s="31">
        <f>LEN(AL2)-LEN(SUBSTITUTE(AL2,"L",""))</f>
        <v>64</v>
      </c>
      <c r="AZ2" s="31">
        <f>LEN(AL2)-LEN(SUBSTITUTE(AL2,"M",""))</f>
        <v>10</v>
      </c>
      <c r="BA2" s="31">
        <f>LEN(AL2)-LEN(SUBSTITUTE(AL2,"N",""))</f>
        <v>9</v>
      </c>
      <c r="BB2" s="31">
        <f>LEN(AL2)-LEN(SUBSTITUTE(AL2,"P",""))</f>
        <v>21</v>
      </c>
      <c r="BC2" s="31">
        <f>LEN(AL2)-LEN(SUBSTITUTE(AL2,"Q",""))</f>
        <v>6</v>
      </c>
      <c r="BD2" s="31">
        <f>LEN(AL2)-LEN(SUBSTITUTE(AL2,"R",""))</f>
        <v>18</v>
      </c>
      <c r="BE2" s="31">
        <f>LEN(AL2)-LEN(SUBSTITUTE(AL2,"S",""))</f>
        <v>32</v>
      </c>
      <c r="BF2" s="31">
        <f>LEN(AL2)-LEN(SUBSTITUTE(AL2,"T",""))</f>
        <v>25</v>
      </c>
      <c r="BG2" s="31">
        <f>LEN(AL2)-LEN(SUBSTITUTE(AL2,"V",""))</f>
        <v>36</v>
      </c>
      <c r="BH2" s="31">
        <f>LEN(AL2)-LEN(SUBSTITUTE(AL2,"W",""))</f>
        <v>7</v>
      </c>
      <c r="BI2" s="31">
        <f>LEN(AL2)-LEN(SUBSTITUTE(AL2,"Y",""))</f>
        <v>18</v>
      </c>
      <c r="BJ2" s="6">
        <f>SUM(AP2:BI2)</f>
        <v>477</v>
      </c>
      <c r="BL2" s="31">
        <f>(AP2/$BJ2)*$AN2</f>
        <v>5.3514480844265251E-15</v>
      </c>
      <c r="BM2" s="31">
        <f t="shared" ref="BM2:CE2" si="0">(AQ2/$BJ2)*$AN2</f>
        <v>3.3977448155089051E-16</v>
      </c>
      <c r="BN2" s="31">
        <f t="shared" si="0"/>
        <v>6.7954896310178102E-16</v>
      </c>
      <c r="BO2" s="31">
        <f t="shared" si="0"/>
        <v>1.1892106854281167E-15</v>
      </c>
      <c r="BP2" s="31">
        <f t="shared" si="0"/>
        <v>2.3784213708562334E-15</v>
      </c>
      <c r="BQ2" s="31">
        <f t="shared" si="0"/>
        <v>3.4826884358966277E-15</v>
      </c>
      <c r="BR2" s="31">
        <f t="shared" si="0"/>
        <v>1.1892106854281167E-15</v>
      </c>
      <c r="BS2" s="31">
        <f t="shared" si="0"/>
        <v>3.397744815508905E-15</v>
      </c>
      <c r="BT2" s="31">
        <f t="shared" si="0"/>
        <v>1.6139287873667298E-15</v>
      </c>
      <c r="BU2" s="31">
        <f t="shared" si="0"/>
        <v>5.4363917048142482E-15</v>
      </c>
      <c r="BV2" s="31">
        <f t="shared" si="0"/>
        <v>8.4943620387722625E-16</v>
      </c>
      <c r="BW2" s="31">
        <f t="shared" si="0"/>
        <v>7.6449258348950359E-16</v>
      </c>
      <c r="BX2" s="31">
        <f t="shared" si="0"/>
        <v>1.7838160281421748E-15</v>
      </c>
      <c r="BY2" s="31">
        <f t="shared" si="0"/>
        <v>5.0966172232633579E-16</v>
      </c>
      <c r="BZ2" s="31">
        <f t="shared" si="0"/>
        <v>1.5289851669790072E-15</v>
      </c>
      <c r="CA2" s="31">
        <f t="shared" si="0"/>
        <v>2.7181958524071241E-15</v>
      </c>
      <c r="CB2" s="31">
        <f t="shared" si="0"/>
        <v>2.1235905096930654E-15</v>
      </c>
      <c r="CC2" s="31">
        <f t="shared" si="0"/>
        <v>3.0579703339580143E-15</v>
      </c>
      <c r="CD2" s="31">
        <f t="shared" si="0"/>
        <v>5.9460534271405836E-16</v>
      </c>
      <c r="CE2" s="31">
        <f t="shared" si="0"/>
        <v>1.5289851669790072E-15</v>
      </c>
    </row>
    <row r="3" spans="1:83" x14ac:dyDescent="0.2">
      <c r="AI3" s="29" t="s">
        <v>122</v>
      </c>
      <c r="AJ3" s="30">
        <v>28270</v>
      </c>
      <c r="AK3">
        <v>252</v>
      </c>
      <c r="AL3" t="s">
        <v>123</v>
      </c>
      <c r="AM3">
        <v>8.2784772452962155E-13</v>
      </c>
      <c r="AN3">
        <f t="shared" ref="AN3:AN66" si="1">AM3*0.1</f>
        <v>8.2784772452962166E-14</v>
      </c>
      <c r="AO3">
        <f t="shared" ref="AO3:AO66" si="2">AN3/$AN$1588</f>
        <v>3.6493695906961766E-7</v>
      </c>
      <c r="AP3" s="31">
        <f t="shared" ref="AP3:AP66" si="3">LEN(AL3)-LEN(SUBSTITUTE(AL3,"A",""))</f>
        <v>35</v>
      </c>
      <c r="AQ3" s="31">
        <f t="shared" ref="AQ3:AQ66" si="4">LEN(AL3)-LEN(SUBSTITUTE(AL3,"C",""))</f>
        <v>0</v>
      </c>
      <c r="AR3" s="31">
        <f t="shared" ref="AR3:AR66" si="5">LEN(AL3)-LEN(SUBSTITUTE(AL3,"D",""))</f>
        <v>12</v>
      </c>
      <c r="AS3" s="31">
        <f t="shared" ref="AS3:AS66" si="6">LEN(AL3)-LEN(SUBSTITUTE(AL3,"E",""))</f>
        <v>13</v>
      </c>
      <c r="AT3" s="31">
        <f t="shared" ref="AT3:AT66" si="7">LEN(AL3)-LEN(SUBSTITUTE(AL3,"F",""))</f>
        <v>12</v>
      </c>
      <c r="AU3" s="31">
        <f t="shared" ref="AU3:AU66" si="8">LEN(AL3)-LEN(SUBSTITUTE(AL3,"G",""))</f>
        <v>23</v>
      </c>
      <c r="AV3" s="31">
        <f t="shared" ref="AV3:AV66" si="9">LEN(AL3)-LEN(SUBSTITUTE(AL3,"H",""))</f>
        <v>5</v>
      </c>
      <c r="AW3" s="31">
        <f t="shared" ref="AW3:AW66" si="10">LEN(AL3)-LEN(SUBSTITUTE(AL3,"I",""))</f>
        <v>7</v>
      </c>
      <c r="AX3" s="31">
        <f t="shared" ref="AX3:AX66" si="11">LEN(AL3)-LEN(SUBSTITUTE(AL3,"K",""))</f>
        <v>22</v>
      </c>
      <c r="AY3" s="31">
        <f t="shared" ref="AY3:AY66" si="12">LEN(AL3)-LEN(SUBSTITUTE(AL3,"L",""))</f>
        <v>19</v>
      </c>
      <c r="AZ3" s="31">
        <f t="shared" ref="AZ3:AZ66" si="13">LEN(AL3)-LEN(SUBSTITUTE(AL3,"M",""))</f>
        <v>7</v>
      </c>
      <c r="BA3" s="31">
        <f t="shared" ref="BA3:BA66" si="14">LEN(AL3)-LEN(SUBSTITUTE(AL3,"N",""))</f>
        <v>6</v>
      </c>
      <c r="BB3" s="31">
        <f t="shared" ref="BB3:BB66" si="15">LEN(AL3)-LEN(SUBSTITUTE(AL3,"P",""))</f>
        <v>9</v>
      </c>
      <c r="BC3" s="31">
        <f t="shared" ref="BC3:BC66" si="16">LEN(AL3)-LEN(SUBSTITUTE(AL3,"Q",""))</f>
        <v>22</v>
      </c>
      <c r="BD3" s="31">
        <f t="shared" ref="BD3:BD66" si="17">LEN(AL3)-LEN(SUBSTITUTE(AL3,"R",""))</f>
        <v>13</v>
      </c>
      <c r="BE3" s="31">
        <f t="shared" ref="BE3:BE66" si="18">LEN(AL3)-LEN(SUBSTITUTE(AL3,"S",""))</f>
        <v>12</v>
      </c>
      <c r="BF3" s="31">
        <f t="shared" ref="BF3:BF66" si="19">LEN(AL3)-LEN(SUBSTITUTE(AL3,"T",""))</f>
        <v>3</v>
      </c>
      <c r="BG3" s="31">
        <f t="shared" ref="BG3:BG66" si="20">LEN(AL3)-LEN(SUBSTITUTE(AL3,"V",""))</f>
        <v>13</v>
      </c>
      <c r="BH3" s="31">
        <f t="shared" ref="BH3:BH66" si="21">LEN(AL3)-LEN(SUBSTITUTE(AL3,"W",""))</f>
        <v>5</v>
      </c>
      <c r="BI3" s="31">
        <f t="shared" ref="BI3:BI66" si="22">LEN(AL3)-LEN(SUBSTITUTE(AL3,"Y",""))</f>
        <v>14</v>
      </c>
      <c r="BJ3" s="6">
        <f t="shared" ref="BJ3:BJ66" si="23">SUM(AP3:BI3)</f>
        <v>252</v>
      </c>
      <c r="BL3" s="31">
        <f t="shared" ref="BL3:BL66" si="24">(AP3/$BJ3)*$AN3</f>
        <v>1.1497885062911413E-14</v>
      </c>
      <c r="BM3" s="31">
        <f t="shared" ref="BM3:BM66" si="25">(AQ3/$BJ3)*$AN3</f>
        <v>0</v>
      </c>
      <c r="BN3" s="31">
        <f t="shared" ref="BN3:BN66" si="26">(AR3/$BJ3)*$AN3</f>
        <v>3.942132021569627E-15</v>
      </c>
      <c r="BO3" s="31">
        <f t="shared" ref="BO3:BO66" si="27">(AS3/$BJ3)*$AN3</f>
        <v>4.2706430233670956E-15</v>
      </c>
      <c r="BP3" s="31">
        <f t="shared" ref="BP3:BP66" si="28">(AT3/$BJ3)*$AN3</f>
        <v>3.942132021569627E-15</v>
      </c>
      <c r="BQ3" s="31">
        <f t="shared" ref="BQ3:BQ66" si="29">(AU3/$BJ3)*$AN3</f>
        <v>7.5557530413417838E-15</v>
      </c>
      <c r="BR3" s="31">
        <f t="shared" ref="BR3:BR66" si="30">(AV3/$BJ3)*$AN3</f>
        <v>1.6425550089873445E-15</v>
      </c>
      <c r="BS3" s="31">
        <f t="shared" ref="BS3:BS66" si="31">(AW3/$BJ3)*$AN3</f>
        <v>2.2995770125822821E-15</v>
      </c>
      <c r="BT3" s="31">
        <f t="shared" ref="BT3:BT66" si="32">(AX3/$BJ3)*$AN3</f>
        <v>7.2272420395443152E-15</v>
      </c>
      <c r="BU3" s="31">
        <f t="shared" ref="BU3:BU66" si="33">(AY3/$BJ3)*$AN3</f>
        <v>6.2417090341519086E-15</v>
      </c>
      <c r="BV3" s="31">
        <f t="shared" ref="BV3:BV66" si="34">(AZ3/$BJ3)*$AN3</f>
        <v>2.2995770125822821E-15</v>
      </c>
      <c r="BW3" s="31">
        <f t="shared" ref="BW3:BW66" si="35">(BA3/$BJ3)*$AN3</f>
        <v>1.9710660107848135E-15</v>
      </c>
      <c r="BX3" s="31">
        <f t="shared" ref="BX3:BX66" si="36">(BB3/$BJ3)*$AN3</f>
        <v>2.95659901617722E-15</v>
      </c>
      <c r="BY3" s="31">
        <f t="shared" ref="BY3:BY66" si="37">(BC3/$BJ3)*$AN3</f>
        <v>7.2272420395443152E-15</v>
      </c>
      <c r="BZ3" s="31">
        <f t="shared" ref="BZ3:BZ66" si="38">(BD3/$BJ3)*$AN3</f>
        <v>4.2706430233670956E-15</v>
      </c>
      <c r="CA3" s="31">
        <f t="shared" ref="CA3:CA66" si="39">(BE3/$BJ3)*$AN3</f>
        <v>3.942132021569627E-15</v>
      </c>
      <c r="CB3" s="31">
        <f t="shared" ref="CB3:CB66" si="40">(BF3/$BJ3)*$AN3</f>
        <v>9.8553300539240674E-16</v>
      </c>
      <c r="CC3" s="31">
        <f t="shared" ref="CC3:CC66" si="41">(BG3/$BJ3)*$AN3</f>
        <v>4.2706430233670956E-15</v>
      </c>
      <c r="CD3" s="31">
        <f t="shared" ref="CD3:CD66" si="42">(BH3/$BJ3)*$AN3</f>
        <v>1.6425550089873445E-15</v>
      </c>
      <c r="CE3" s="31">
        <f t="shared" ref="CE3:CE66" si="43">(BI3/$BJ3)*$AN3</f>
        <v>4.5991540251645641E-15</v>
      </c>
    </row>
    <row r="4" spans="1:83" x14ac:dyDescent="0.2">
      <c r="A4" s="136" t="s">
        <v>61</v>
      </c>
      <c r="B4" s="136"/>
      <c r="C4" s="136"/>
      <c r="D4" s="136"/>
      <c r="AI4" s="29" t="s">
        <v>124</v>
      </c>
      <c r="AJ4" s="30">
        <v>46028</v>
      </c>
      <c r="AK4">
        <v>424</v>
      </c>
      <c r="AL4" t="s">
        <v>125</v>
      </c>
      <c r="AM4">
        <v>9.5774363507843097E-13</v>
      </c>
      <c r="AN4">
        <f t="shared" si="1"/>
        <v>9.57743635078431E-14</v>
      </c>
      <c r="AO4">
        <f t="shared" si="2"/>
        <v>4.2219847853347331E-7</v>
      </c>
      <c r="AP4" s="31">
        <f t="shared" si="3"/>
        <v>46</v>
      </c>
      <c r="AQ4" s="31">
        <f t="shared" si="4"/>
        <v>3</v>
      </c>
      <c r="AR4" s="31">
        <f t="shared" si="5"/>
        <v>7</v>
      </c>
      <c r="AS4" s="31">
        <f t="shared" si="6"/>
        <v>13</v>
      </c>
      <c r="AT4" s="31">
        <f t="shared" si="7"/>
        <v>29</v>
      </c>
      <c r="AU4" s="31">
        <f t="shared" si="8"/>
        <v>41</v>
      </c>
      <c r="AV4" s="31">
        <f t="shared" si="9"/>
        <v>10</v>
      </c>
      <c r="AW4" s="31">
        <f t="shared" si="10"/>
        <v>39</v>
      </c>
      <c r="AX4" s="31">
        <f t="shared" si="11"/>
        <v>13</v>
      </c>
      <c r="AY4" s="31">
        <f t="shared" si="12"/>
        <v>54</v>
      </c>
      <c r="AZ4" s="31">
        <f t="shared" si="13"/>
        <v>15</v>
      </c>
      <c r="BA4" s="31">
        <f t="shared" si="14"/>
        <v>9</v>
      </c>
      <c r="BB4" s="31">
        <f t="shared" si="15"/>
        <v>23</v>
      </c>
      <c r="BC4" s="31">
        <f t="shared" si="16"/>
        <v>14</v>
      </c>
      <c r="BD4" s="31">
        <f t="shared" si="17"/>
        <v>11</v>
      </c>
      <c r="BE4" s="31">
        <f t="shared" si="18"/>
        <v>30</v>
      </c>
      <c r="BF4" s="31">
        <f t="shared" si="19"/>
        <v>20</v>
      </c>
      <c r="BG4" s="31">
        <f t="shared" si="20"/>
        <v>23</v>
      </c>
      <c r="BH4" s="31">
        <f t="shared" si="21"/>
        <v>9</v>
      </c>
      <c r="BI4" s="31">
        <f t="shared" si="22"/>
        <v>15</v>
      </c>
      <c r="BJ4" s="6">
        <f t="shared" si="23"/>
        <v>424</v>
      </c>
      <c r="BL4" s="31">
        <f t="shared" si="24"/>
        <v>1.0390614908869771E-14</v>
      </c>
      <c r="BM4" s="31">
        <f t="shared" si="25"/>
        <v>6.7764879840455021E-16</v>
      </c>
      <c r="BN4" s="31">
        <f t="shared" si="26"/>
        <v>1.5811805296106172E-15</v>
      </c>
      <c r="BO4" s="31">
        <f t="shared" si="27"/>
        <v>2.9364781264197176E-15</v>
      </c>
      <c r="BP4" s="31">
        <f t="shared" si="28"/>
        <v>6.5506050512439858E-15</v>
      </c>
      <c r="BQ4" s="31">
        <f t="shared" si="29"/>
        <v>9.2612002448621866E-15</v>
      </c>
      <c r="BR4" s="31">
        <f t="shared" si="30"/>
        <v>2.2588293280151678E-15</v>
      </c>
      <c r="BS4" s="31">
        <f t="shared" si="31"/>
        <v>8.8094343792591524E-15</v>
      </c>
      <c r="BT4" s="31">
        <f t="shared" si="32"/>
        <v>2.9364781264197176E-15</v>
      </c>
      <c r="BU4" s="31">
        <f t="shared" si="33"/>
        <v>1.2197678371281905E-14</v>
      </c>
      <c r="BV4" s="31">
        <f t="shared" si="34"/>
        <v>3.3882439920227511E-15</v>
      </c>
      <c r="BW4" s="31">
        <f t="shared" si="35"/>
        <v>2.0329463952136506E-15</v>
      </c>
      <c r="BX4" s="31">
        <f t="shared" si="36"/>
        <v>5.1953074544348854E-15</v>
      </c>
      <c r="BY4" s="31">
        <f t="shared" si="37"/>
        <v>3.1623610592212343E-15</v>
      </c>
      <c r="BZ4" s="31">
        <f t="shared" si="38"/>
        <v>2.4847122608166841E-15</v>
      </c>
      <c r="CA4" s="31">
        <f t="shared" si="39"/>
        <v>6.7764879840455021E-15</v>
      </c>
      <c r="CB4" s="31">
        <f t="shared" si="40"/>
        <v>4.5176586560303355E-15</v>
      </c>
      <c r="CC4" s="31">
        <f t="shared" si="41"/>
        <v>5.1953074544348854E-15</v>
      </c>
      <c r="CD4" s="31">
        <f t="shared" si="42"/>
        <v>2.0329463952136506E-15</v>
      </c>
      <c r="CE4" s="31">
        <f t="shared" si="43"/>
        <v>3.3882439920227511E-15</v>
      </c>
    </row>
    <row r="5" spans="1:83" x14ac:dyDescent="0.2">
      <c r="A5" s="136"/>
      <c r="B5" s="136"/>
      <c r="C5" s="136"/>
      <c r="D5" s="136"/>
      <c r="Z5" t="s">
        <v>111</v>
      </c>
      <c r="AI5" s="29" t="s">
        <v>126</v>
      </c>
      <c r="AJ5" s="30">
        <v>32497</v>
      </c>
      <c r="AK5">
        <v>298</v>
      </c>
      <c r="AL5" t="s">
        <v>127</v>
      </c>
      <c r="AM5">
        <v>1.2289686019055129E-12</v>
      </c>
      <c r="AN5">
        <f t="shared" si="1"/>
        <v>1.228968601905513E-13</v>
      </c>
      <c r="AO5">
        <f t="shared" si="2"/>
        <v>5.4176154754338466E-7</v>
      </c>
      <c r="AP5" s="31">
        <f t="shared" si="3"/>
        <v>50</v>
      </c>
      <c r="AQ5" s="31">
        <f t="shared" si="4"/>
        <v>2</v>
      </c>
      <c r="AR5" s="31">
        <f t="shared" si="5"/>
        <v>3</v>
      </c>
      <c r="AS5" s="31">
        <f t="shared" si="6"/>
        <v>2</v>
      </c>
      <c r="AT5" s="31">
        <f t="shared" si="7"/>
        <v>28</v>
      </c>
      <c r="AU5" s="31">
        <f t="shared" si="8"/>
        <v>18</v>
      </c>
      <c r="AV5" s="31">
        <f t="shared" si="9"/>
        <v>6</v>
      </c>
      <c r="AW5" s="31">
        <f t="shared" si="10"/>
        <v>22</v>
      </c>
      <c r="AX5" s="31">
        <f t="shared" si="11"/>
        <v>14</v>
      </c>
      <c r="AY5" s="31">
        <f t="shared" si="12"/>
        <v>44</v>
      </c>
      <c r="AZ5" s="31">
        <f t="shared" si="13"/>
        <v>14</v>
      </c>
      <c r="BA5" s="31">
        <f t="shared" si="14"/>
        <v>6</v>
      </c>
      <c r="BB5" s="31">
        <f t="shared" si="15"/>
        <v>17</v>
      </c>
      <c r="BC5" s="31">
        <f t="shared" si="16"/>
        <v>12</v>
      </c>
      <c r="BD5" s="31">
        <f t="shared" si="17"/>
        <v>6</v>
      </c>
      <c r="BE5" s="31">
        <f t="shared" si="18"/>
        <v>18</v>
      </c>
      <c r="BF5" s="31">
        <f t="shared" si="19"/>
        <v>9</v>
      </c>
      <c r="BG5" s="31">
        <f t="shared" si="20"/>
        <v>13</v>
      </c>
      <c r="BH5" s="31">
        <f t="shared" si="21"/>
        <v>8</v>
      </c>
      <c r="BI5" s="31">
        <f t="shared" si="22"/>
        <v>6</v>
      </c>
      <c r="BJ5" s="6">
        <f t="shared" si="23"/>
        <v>298</v>
      </c>
      <c r="BL5" s="31">
        <f t="shared" si="24"/>
        <v>2.0620278555461628E-14</v>
      </c>
      <c r="BM5" s="31">
        <f t="shared" si="25"/>
        <v>8.2481114221846509E-16</v>
      </c>
      <c r="BN5" s="31">
        <f t="shared" si="26"/>
        <v>1.2372167133276975E-15</v>
      </c>
      <c r="BO5" s="31">
        <f t="shared" si="27"/>
        <v>8.2481114221846509E-16</v>
      </c>
      <c r="BP5" s="31">
        <f t="shared" si="28"/>
        <v>1.1547355991058512E-14</v>
      </c>
      <c r="BQ5" s="31">
        <f t="shared" si="29"/>
        <v>7.4233002799661868E-15</v>
      </c>
      <c r="BR5" s="31">
        <f t="shared" si="30"/>
        <v>2.4744334266553951E-15</v>
      </c>
      <c r="BS5" s="31">
        <f t="shared" si="31"/>
        <v>9.0729225644031173E-15</v>
      </c>
      <c r="BT5" s="31">
        <f t="shared" si="32"/>
        <v>5.7736779955292562E-15</v>
      </c>
      <c r="BU5" s="31">
        <f t="shared" si="33"/>
        <v>1.8145845128806235E-14</v>
      </c>
      <c r="BV5" s="31">
        <f t="shared" si="34"/>
        <v>5.7736779955292562E-15</v>
      </c>
      <c r="BW5" s="31">
        <f t="shared" si="35"/>
        <v>2.4744334266553951E-15</v>
      </c>
      <c r="BX5" s="31">
        <f t="shared" si="36"/>
        <v>7.0108947088569537E-15</v>
      </c>
      <c r="BY5" s="31">
        <f t="shared" si="37"/>
        <v>4.9488668533107901E-15</v>
      </c>
      <c r="BZ5" s="31">
        <f t="shared" si="38"/>
        <v>2.4744334266553951E-15</v>
      </c>
      <c r="CA5" s="31">
        <f t="shared" si="39"/>
        <v>7.4233002799661868E-15</v>
      </c>
      <c r="CB5" s="31">
        <f t="shared" si="40"/>
        <v>3.7116501399830934E-15</v>
      </c>
      <c r="CC5" s="31">
        <f t="shared" si="41"/>
        <v>5.3612724244200232E-15</v>
      </c>
      <c r="CD5" s="31">
        <f t="shared" si="42"/>
        <v>3.2992445688738603E-15</v>
      </c>
      <c r="CE5" s="31">
        <f t="shared" si="43"/>
        <v>2.4744334266553951E-15</v>
      </c>
    </row>
    <row r="6" spans="1:83" ht="15" customHeight="1" x14ac:dyDescent="0.2">
      <c r="A6" s="130" t="s">
        <v>62</v>
      </c>
      <c r="B6" s="129" t="s">
        <v>63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21"/>
      <c r="W6" s="21"/>
      <c r="X6" s="21"/>
      <c r="Y6" s="21"/>
      <c r="Z6" s="21">
        <v>0.52700000000000002</v>
      </c>
      <c r="AB6" s="21"/>
      <c r="AI6" s="29" t="s">
        <v>128</v>
      </c>
      <c r="AJ6" s="30">
        <v>19795</v>
      </c>
      <c r="AK6">
        <v>181</v>
      </c>
      <c r="AL6" t="s">
        <v>129</v>
      </c>
      <c r="AM6">
        <v>1.2767111319725923E-12</v>
      </c>
      <c r="AN6">
        <f t="shared" si="1"/>
        <v>1.2767111319725925E-13</v>
      </c>
      <c r="AO6">
        <f t="shared" si="2"/>
        <v>5.6280770521793695E-7</v>
      </c>
      <c r="AP6" s="31">
        <f t="shared" si="3"/>
        <v>23</v>
      </c>
      <c r="AQ6" s="31">
        <f t="shared" si="4"/>
        <v>2</v>
      </c>
      <c r="AR6" s="31">
        <f t="shared" si="5"/>
        <v>12</v>
      </c>
      <c r="AS6" s="31">
        <f t="shared" si="6"/>
        <v>8</v>
      </c>
      <c r="AT6" s="31">
        <f t="shared" si="7"/>
        <v>7</v>
      </c>
      <c r="AU6" s="31">
        <f t="shared" si="8"/>
        <v>7</v>
      </c>
      <c r="AV6" s="31">
        <f t="shared" si="9"/>
        <v>4</v>
      </c>
      <c r="AW6" s="31">
        <f t="shared" si="10"/>
        <v>12</v>
      </c>
      <c r="AX6" s="31">
        <f t="shared" si="11"/>
        <v>12</v>
      </c>
      <c r="AY6" s="31">
        <f t="shared" si="12"/>
        <v>17</v>
      </c>
      <c r="AZ6" s="31">
        <f t="shared" si="13"/>
        <v>7</v>
      </c>
      <c r="BA6" s="31">
        <f t="shared" si="14"/>
        <v>3</v>
      </c>
      <c r="BB6" s="31">
        <f t="shared" si="15"/>
        <v>5</v>
      </c>
      <c r="BC6" s="31">
        <f t="shared" si="16"/>
        <v>8</v>
      </c>
      <c r="BD6" s="31">
        <f t="shared" si="17"/>
        <v>6</v>
      </c>
      <c r="BE6" s="31">
        <f t="shared" si="18"/>
        <v>13</v>
      </c>
      <c r="BF6" s="31">
        <f t="shared" si="19"/>
        <v>15</v>
      </c>
      <c r="BG6" s="31">
        <f t="shared" si="20"/>
        <v>14</v>
      </c>
      <c r="BH6" s="31">
        <f t="shared" si="21"/>
        <v>0</v>
      </c>
      <c r="BI6" s="31">
        <f t="shared" si="22"/>
        <v>6</v>
      </c>
      <c r="BJ6" s="6">
        <f t="shared" si="23"/>
        <v>181</v>
      </c>
      <c r="BL6" s="31">
        <f t="shared" si="24"/>
        <v>1.6223401124513606E-14</v>
      </c>
      <c r="BM6" s="31">
        <f t="shared" si="25"/>
        <v>1.4107305325664004E-15</v>
      </c>
      <c r="BN6" s="31">
        <f t="shared" si="26"/>
        <v>8.4643831953984031E-15</v>
      </c>
      <c r="BO6" s="31">
        <f t="shared" si="27"/>
        <v>5.6429221302656018E-15</v>
      </c>
      <c r="BP6" s="31">
        <f t="shared" si="28"/>
        <v>4.9375568639824013E-15</v>
      </c>
      <c r="BQ6" s="31">
        <f t="shared" si="29"/>
        <v>4.9375568639824013E-15</v>
      </c>
      <c r="BR6" s="31">
        <f t="shared" si="30"/>
        <v>2.8214610651328009E-15</v>
      </c>
      <c r="BS6" s="31">
        <f t="shared" si="31"/>
        <v>8.4643831953984031E-15</v>
      </c>
      <c r="BT6" s="31">
        <f t="shared" si="32"/>
        <v>8.4643831953984031E-15</v>
      </c>
      <c r="BU6" s="31">
        <f t="shared" si="33"/>
        <v>1.1991209526814404E-14</v>
      </c>
      <c r="BV6" s="31">
        <f t="shared" si="34"/>
        <v>4.9375568639824013E-15</v>
      </c>
      <c r="BW6" s="31">
        <f t="shared" si="35"/>
        <v>2.1160957988496008E-15</v>
      </c>
      <c r="BX6" s="31">
        <f t="shared" si="36"/>
        <v>3.526826331416001E-15</v>
      </c>
      <c r="BY6" s="31">
        <f t="shared" si="37"/>
        <v>5.6429221302656018E-15</v>
      </c>
      <c r="BZ6" s="31">
        <f t="shared" si="38"/>
        <v>4.2321915976992015E-15</v>
      </c>
      <c r="CA6" s="31">
        <f t="shared" si="39"/>
        <v>9.1697484616816036E-15</v>
      </c>
      <c r="CB6" s="31">
        <f t="shared" si="40"/>
        <v>1.0580478994248003E-14</v>
      </c>
      <c r="CC6" s="31">
        <f t="shared" si="41"/>
        <v>9.8751137279648025E-15</v>
      </c>
      <c r="CD6" s="31">
        <f t="shared" si="42"/>
        <v>0</v>
      </c>
      <c r="CE6" s="31">
        <f t="shared" si="43"/>
        <v>4.2321915976992015E-15</v>
      </c>
    </row>
    <row r="7" spans="1:83" x14ac:dyDescent="0.2">
      <c r="A7" s="130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1"/>
      <c r="W7" s="129" t="s">
        <v>84</v>
      </c>
      <c r="X7" s="129" t="s">
        <v>88</v>
      </c>
      <c r="Y7" s="129" t="s">
        <v>109</v>
      </c>
      <c r="Z7" s="129" t="s">
        <v>110</v>
      </c>
      <c r="AA7" s="129" t="s">
        <v>86</v>
      </c>
      <c r="AB7" s="129" t="s">
        <v>87</v>
      </c>
      <c r="AI7" s="29" t="s">
        <v>130</v>
      </c>
      <c r="AJ7" s="30">
        <v>89981</v>
      </c>
      <c r="AK7">
        <v>800</v>
      </c>
      <c r="AL7" t="s">
        <v>131</v>
      </c>
      <c r="AM7">
        <v>1.3269758846381664E-12</v>
      </c>
      <c r="AN7">
        <f t="shared" si="1"/>
        <v>1.3269758846381665E-13</v>
      </c>
      <c r="AO7">
        <f t="shared" si="2"/>
        <v>5.8496572467324643E-7</v>
      </c>
      <c r="AP7" s="31">
        <f t="shared" si="3"/>
        <v>68</v>
      </c>
      <c r="AQ7" s="31">
        <f t="shared" si="4"/>
        <v>5</v>
      </c>
      <c r="AR7" s="31">
        <f t="shared" si="5"/>
        <v>26</v>
      </c>
      <c r="AS7" s="31">
        <f t="shared" si="6"/>
        <v>26</v>
      </c>
      <c r="AT7" s="31">
        <f t="shared" si="7"/>
        <v>46</v>
      </c>
      <c r="AU7" s="31">
        <f t="shared" si="8"/>
        <v>56</v>
      </c>
      <c r="AV7" s="31">
        <f t="shared" si="9"/>
        <v>27</v>
      </c>
      <c r="AW7" s="31">
        <f t="shared" si="10"/>
        <v>63</v>
      </c>
      <c r="AX7" s="31">
        <f t="shared" si="11"/>
        <v>25</v>
      </c>
      <c r="AY7" s="31">
        <f t="shared" si="12"/>
        <v>104</v>
      </c>
      <c r="AZ7" s="31">
        <f t="shared" si="13"/>
        <v>25</v>
      </c>
      <c r="BA7" s="31">
        <f t="shared" si="14"/>
        <v>21</v>
      </c>
      <c r="BB7" s="31">
        <f t="shared" si="15"/>
        <v>41</v>
      </c>
      <c r="BC7" s="31">
        <f t="shared" si="16"/>
        <v>22</v>
      </c>
      <c r="BD7" s="31">
        <f t="shared" si="17"/>
        <v>43</v>
      </c>
      <c r="BE7" s="31">
        <f t="shared" si="18"/>
        <v>55</v>
      </c>
      <c r="BF7" s="31">
        <f t="shared" si="19"/>
        <v>45</v>
      </c>
      <c r="BG7" s="31">
        <f t="shared" si="20"/>
        <v>46</v>
      </c>
      <c r="BH7" s="31">
        <f t="shared" si="21"/>
        <v>25</v>
      </c>
      <c r="BI7" s="31">
        <f t="shared" si="22"/>
        <v>25</v>
      </c>
      <c r="BJ7" s="6">
        <f t="shared" si="23"/>
        <v>794</v>
      </c>
      <c r="BL7" s="31">
        <f t="shared" si="24"/>
        <v>1.1364528986825608E-14</v>
      </c>
      <c r="BM7" s="31">
        <f t="shared" si="25"/>
        <v>8.3562713138423588E-16</v>
      </c>
      <c r="BN7" s="31">
        <f t="shared" si="26"/>
        <v>4.3452610831980261E-15</v>
      </c>
      <c r="BO7" s="31">
        <f t="shared" si="27"/>
        <v>4.3452610831980261E-15</v>
      </c>
      <c r="BP7" s="31">
        <f t="shared" si="28"/>
        <v>7.6877696087349692E-15</v>
      </c>
      <c r="BQ7" s="31">
        <f t="shared" si="29"/>
        <v>9.3590238715034408E-15</v>
      </c>
      <c r="BR7" s="31">
        <f t="shared" si="30"/>
        <v>4.512386509474874E-15</v>
      </c>
      <c r="BS7" s="31">
        <f t="shared" si="31"/>
        <v>1.0528901855441371E-14</v>
      </c>
      <c r="BT7" s="31">
        <f t="shared" si="32"/>
        <v>4.1781356569211789E-15</v>
      </c>
      <c r="BU7" s="31">
        <f t="shared" si="33"/>
        <v>1.7381044332792104E-14</v>
      </c>
      <c r="BV7" s="31">
        <f t="shared" si="34"/>
        <v>4.1781356569211789E-15</v>
      </c>
      <c r="BW7" s="31">
        <f t="shared" si="35"/>
        <v>3.5096339518137903E-15</v>
      </c>
      <c r="BX7" s="31">
        <f t="shared" si="36"/>
        <v>6.8521424773507334E-15</v>
      </c>
      <c r="BY7" s="31">
        <f t="shared" si="37"/>
        <v>3.6767593780906374E-15</v>
      </c>
      <c r="BZ7" s="31">
        <f t="shared" si="38"/>
        <v>7.1863933299044277E-15</v>
      </c>
      <c r="CA7" s="31">
        <f t="shared" si="39"/>
        <v>9.1918984452265952E-15</v>
      </c>
      <c r="CB7" s="31">
        <f t="shared" si="40"/>
        <v>7.520644182458122E-15</v>
      </c>
      <c r="CC7" s="31">
        <f t="shared" si="41"/>
        <v>7.6877696087349692E-15</v>
      </c>
      <c r="CD7" s="31">
        <f t="shared" si="42"/>
        <v>4.1781356569211789E-15</v>
      </c>
      <c r="CE7" s="31">
        <f t="shared" si="43"/>
        <v>4.1781356569211789E-15</v>
      </c>
    </row>
    <row r="8" spans="1:83" ht="14.25" customHeight="1" x14ac:dyDescent="0.2">
      <c r="A8" s="130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21"/>
      <c r="W8" s="129"/>
      <c r="X8" s="129"/>
      <c r="Y8" s="129"/>
      <c r="Z8" s="129"/>
      <c r="AA8" s="129"/>
      <c r="AB8" s="129"/>
      <c r="AI8" s="29" t="s">
        <v>132</v>
      </c>
      <c r="AJ8" s="30">
        <v>15422</v>
      </c>
      <c r="AK8">
        <v>148</v>
      </c>
      <c r="AL8" t="s">
        <v>133</v>
      </c>
      <c r="AM8">
        <v>1.370876956708857E-12</v>
      </c>
      <c r="AN8">
        <f t="shared" si="1"/>
        <v>1.370876956708857E-13</v>
      </c>
      <c r="AO8">
        <f t="shared" si="2"/>
        <v>6.0431846705165551E-7</v>
      </c>
      <c r="AP8" s="31">
        <f t="shared" si="3"/>
        <v>22</v>
      </c>
      <c r="AQ8" s="31">
        <f t="shared" si="4"/>
        <v>2</v>
      </c>
      <c r="AR8" s="31">
        <f t="shared" si="5"/>
        <v>3</v>
      </c>
      <c r="AS8" s="31">
        <f t="shared" si="6"/>
        <v>9</v>
      </c>
      <c r="AT8" s="31">
        <f t="shared" si="7"/>
        <v>7</v>
      </c>
      <c r="AU8" s="31">
        <f t="shared" si="8"/>
        <v>15</v>
      </c>
      <c r="AV8" s="31">
        <f t="shared" si="9"/>
        <v>5</v>
      </c>
      <c r="AW8" s="31">
        <f t="shared" si="10"/>
        <v>10</v>
      </c>
      <c r="AX8" s="31">
        <f t="shared" si="11"/>
        <v>6</v>
      </c>
      <c r="AY8" s="31">
        <f t="shared" si="12"/>
        <v>12</v>
      </c>
      <c r="AZ8" s="31">
        <f t="shared" si="13"/>
        <v>3</v>
      </c>
      <c r="BA8" s="31">
        <f t="shared" si="14"/>
        <v>3</v>
      </c>
      <c r="BB8" s="31">
        <f t="shared" si="15"/>
        <v>4</v>
      </c>
      <c r="BC8" s="31">
        <f t="shared" si="16"/>
        <v>9</v>
      </c>
      <c r="BD8" s="31">
        <f t="shared" si="17"/>
        <v>4</v>
      </c>
      <c r="BE8" s="31">
        <f t="shared" si="18"/>
        <v>10</v>
      </c>
      <c r="BF8" s="31">
        <f t="shared" si="19"/>
        <v>8</v>
      </c>
      <c r="BG8" s="31">
        <f t="shared" si="20"/>
        <v>14</v>
      </c>
      <c r="BH8" s="31">
        <f t="shared" si="21"/>
        <v>0</v>
      </c>
      <c r="BI8" s="31">
        <f t="shared" si="22"/>
        <v>2</v>
      </c>
      <c r="BJ8" s="6">
        <f t="shared" si="23"/>
        <v>148</v>
      </c>
      <c r="BL8" s="31">
        <f t="shared" si="24"/>
        <v>2.0377900707834361E-14</v>
      </c>
      <c r="BM8" s="31">
        <f t="shared" si="25"/>
        <v>1.8525364279849422E-15</v>
      </c>
      <c r="BN8" s="31">
        <f t="shared" si="26"/>
        <v>2.7788046419774128E-15</v>
      </c>
      <c r="BO8" s="31">
        <f t="shared" si="27"/>
        <v>8.3364139259322397E-15</v>
      </c>
      <c r="BP8" s="31">
        <f t="shared" si="28"/>
        <v>6.4838774979472968E-15</v>
      </c>
      <c r="BQ8" s="31">
        <f t="shared" si="29"/>
        <v>1.3894023209887065E-14</v>
      </c>
      <c r="BR8" s="31">
        <f t="shared" si="30"/>
        <v>4.6313410699623554E-15</v>
      </c>
      <c r="BS8" s="31">
        <f t="shared" si="31"/>
        <v>9.2626821399247108E-15</v>
      </c>
      <c r="BT8" s="31">
        <f t="shared" si="32"/>
        <v>5.5576092839548257E-15</v>
      </c>
      <c r="BU8" s="31">
        <f t="shared" si="33"/>
        <v>1.1115218567909651E-14</v>
      </c>
      <c r="BV8" s="31">
        <f t="shared" si="34"/>
        <v>2.7788046419774128E-15</v>
      </c>
      <c r="BW8" s="31">
        <f t="shared" si="35"/>
        <v>2.7788046419774128E-15</v>
      </c>
      <c r="BX8" s="31">
        <f t="shared" si="36"/>
        <v>3.7050728559698843E-15</v>
      </c>
      <c r="BY8" s="31">
        <f t="shared" si="37"/>
        <v>8.3364139259322397E-15</v>
      </c>
      <c r="BZ8" s="31">
        <f t="shared" si="38"/>
        <v>3.7050728559698843E-15</v>
      </c>
      <c r="CA8" s="31">
        <f t="shared" si="39"/>
        <v>9.2626821399247108E-15</v>
      </c>
      <c r="CB8" s="31">
        <f t="shared" si="40"/>
        <v>7.4101457119397686E-15</v>
      </c>
      <c r="CC8" s="31">
        <f t="shared" si="41"/>
        <v>1.2967754995894594E-14</v>
      </c>
      <c r="CD8" s="31">
        <f t="shared" si="42"/>
        <v>0</v>
      </c>
      <c r="CE8" s="31">
        <f t="shared" si="43"/>
        <v>1.8525364279849422E-15</v>
      </c>
    </row>
    <row r="9" spans="1:83" ht="16" x14ac:dyDescent="0.2">
      <c r="A9" s="130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24" t="s">
        <v>89</v>
      </c>
      <c r="W9" s="21" t="s">
        <v>64</v>
      </c>
      <c r="X9">
        <v>35.104194354006978</v>
      </c>
      <c r="Y9">
        <v>0.10799089926207872</v>
      </c>
      <c r="Z9" s="21">
        <f>$Z$6*AA9*Y9 / SUMPRODUCT($AA$9:$AA$28,$Y$9:$Y$28)</f>
        <v>3.7252070757638138E-2</v>
      </c>
      <c r="AA9" s="22">
        <v>72.08</v>
      </c>
      <c r="AB9" s="21">
        <f>Z9*1000 /AA9</f>
        <v>0.51681563204270442</v>
      </c>
      <c r="AI9" s="29" t="s">
        <v>134</v>
      </c>
      <c r="AJ9" s="30">
        <v>19004</v>
      </c>
      <c r="AK9">
        <v>168</v>
      </c>
      <c r="AL9" t="s">
        <v>135</v>
      </c>
      <c r="AM9">
        <v>1.502776337078059E-12</v>
      </c>
      <c r="AN9">
        <f t="shared" si="1"/>
        <v>1.5027763370780592E-13</v>
      </c>
      <c r="AO9">
        <f t="shared" si="2"/>
        <v>6.6246316848506646E-7</v>
      </c>
      <c r="AP9" s="31">
        <f t="shared" si="3"/>
        <v>17</v>
      </c>
      <c r="AQ9" s="31">
        <f t="shared" si="4"/>
        <v>2</v>
      </c>
      <c r="AR9" s="31">
        <f t="shared" si="5"/>
        <v>9</v>
      </c>
      <c r="AS9" s="31">
        <f t="shared" si="6"/>
        <v>13</v>
      </c>
      <c r="AT9" s="31">
        <f t="shared" si="7"/>
        <v>6</v>
      </c>
      <c r="AU9" s="31">
        <f t="shared" si="8"/>
        <v>9</v>
      </c>
      <c r="AV9" s="31">
        <f t="shared" si="9"/>
        <v>2</v>
      </c>
      <c r="AW9" s="31">
        <f t="shared" si="10"/>
        <v>12</v>
      </c>
      <c r="AX9" s="31">
        <f t="shared" si="11"/>
        <v>9</v>
      </c>
      <c r="AY9" s="31">
        <f t="shared" si="12"/>
        <v>8</v>
      </c>
      <c r="AZ9" s="31">
        <f t="shared" si="13"/>
        <v>3</v>
      </c>
      <c r="BA9" s="31">
        <f t="shared" si="14"/>
        <v>9</v>
      </c>
      <c r="BB9" s="31">
        <f t="shared" si="15"/>
        <v>8</v>
      </c>
      <c r="BC9" s="31">
        <f t="shared" si="16"/>
        <v>6</v>
      </c>
      <c r="BD9" s="31">
        <f t="shared" si="17"/>
        <v>14</v>
      </c>
      <c r="BE9" s="31">
        <f t="shared" si="18"/>
        <v>11</v>
      </c>
      <c r="BF9" s="31">
        <f t="shared" si="19"/>
        <v>8</v>
      </c>
      <c r="BG9" s="31">
        <f t="shared" si="20"/>
        <v>13</v>
      </c>
      <c r="BH9" s="31">
        <f t="shared" si="21"/>
        <v>4</v>
      </c>
      <c r="BI9" s="31">
        <f t="shared" si="22"/>
        <v>5</v>
      </c>
      <c r="BJ9" s="6">
        <f t="shared" si="23"/>
        <v>168</v>
      </c>
      <c r="BL9" s="31">
        <f t="shared" si="24"/>
        <v>1.5206665315670839E-14</v>
      </c>
      <c r="BM9" s="31">
        <f t="shared" si="25"/>
        <v>1.7890194489024512E-15</v>
      </c>
      <c r="BN9" s="31">
        <f t="shared" si="26"/>
        <v>8.0505875200610304E-15</v>
      </c>
      <c r="BO9" s="31">
        <f t="shared" si="27"/>
        <v>1.1628626417865935E-14</v>
      </c>
      <c r="BP9" s="31">
        <f t="shared" si="28"/>
        <v>5.3670583467073541E-15</v>
      </c>
      <c r="BQ9" s="31">
        <f t="shared" si="29"/>
        <v>8.0505875200610304E-15</v>
      </c>
      <c r="BR9" s="31">
        <f t="shared" si="30"/>
        <v>1.7890194489024512E-15</v>
      </c>
      <c r="BS9" s="31">
        <f t="shared" si="31"/>
        <v>1.0734116693414708E-14</v>
      </c>
      <c r="BT9" s="31">
        <f t="shared" si="32"/>
        <v>8.0505875200610304E-15</v>
      </c>
      <c r="BU9" s="31">
        <f t="shared" si="33"/>
        <v>7.156077795609805E-15</v>
      </c>
      <c r="BV9" s="31">
        <f t="shared" si="34"/>
        <v>2.6835291733536771E-15</v>
      </c>
      <c r="BW9" s="31">
        <f t="shared" si="35"/>
        <v>8.0505875200610304E-15</v>
      </c>
      <c r="BX9" s="31">
        <f t="shared" si="36"/>
        <v>7.156077795609805E-15</v>
      </c>
      <c r="BY9" s="31">
        <f t="shared" si="37"/>
        <v>5.3670583467073541E-15</v>
      </c>
      <c r="BZ9" s="31">
        <f t="shared" si="38"/>
        <v>1.2523136142317159E-14</v>
      </c>
      <c r="CA9" s="31">
        <f t="shared" si="39"/>
        <v>9.8396069689634828E-15</v>
      </c>
      <c r="CB9" s="31">
        <f t="shared" si="40"/>
        <v>7.156077795609805E-15</v>
      </c>
      <c r="CC9" s="31">
        <f t="shared" si="41"/>
        <v>1.1628626417865935E-14</v>
      </c>
      <c r="CD9" s="31">
        <f t="shared" si="42"/>
        <v>3.5780388978049025E-15</v>
      </c>
      <c r="CE9" s="31">
        <f t="shared" si="43"/>
        <v>4.4725486222561287E-15</v>
      </c>
    </row>
    <row r="10" spans="1:83" ht="16" x14ac:dyDescent="0.2">
      <c r="A10" s="130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24" t="s">
        <v>90</v>
      </c>
      <c r="W10" s="21" t="s">
        <v>65</v>
      </c>
      <c r="X10">
        <v>2.2408937385624963</v>
      </c>
      <c r="Y10">
        <v>6.5585472678766762E-3</v>
      </c>
      <c r="Z10" s="21">
        <f t="shared" ref="Z10:Z28" si="44">$Z$6*AA10*Y10 / SUMPRODUCT($AA$9:$AA$28,$Y$9:$Y$28)</f>
        <v>3.268689814941187E-3</v>
      </c>
      <c r="AA10" s="22">
        <v>104.14</v>
      </c>
      <c r="AB10" s="21">
        <f t="shared" ref="AB10:AB28" si="45">Z10*1000 /AA10</f>
        <v>3.1387457412533008E-2</v>
      </c>
      <c r="AI10" s="29" t="s">
        <v>136</v>
      </c>
      <c r="AJ10" s="30">
        <v>47572</v>
      </c>
      <c r="AK10">
        <v>434</v>
      </c>
      <c r="AL10" t="s">
        <v>137</v>
      </c>
      <c r="AM10">
        <v>1.5330819011143472E-12</v>
      </c>
      <c r="AN10">
        <f t="shared" si="1"/>
        <v>1.5330819011143473E-13</v>
      </c>
      <c r="AO10">
        <f t="shared" si="2"/>
        <v>6.7582265484299119E-7</v>
      </c>
      <c r="AP10" s="31">
        <f t="shared" si="3"/>
        <v>48</v>
      </c>
      <c r="AQ10" s="31">
        <f t="shared" si="4"/>
        <v>5</v>
      </c>
      <c r="AR10" s="31">
        <f t="shared" si="5"/>
        <v>14</v>
      </c>
      <c r="AS10" s="31">
        <f t="shared" si="6"/>
        <v>11</v>
      </c>
      <c r="AT10" s="31">
        <f t="shared" si="7"/>
        <v>29</v>
      </c>
      <c r="AU10" s="31">
        <f t="shared" si="8"/>
        <v>37</v>
      </c>
      <c r="AV10" s="31">
        <f t="shared" si="9"/>
        <v>4</v>
      </c>
      <c r="AW10" s="31">
        <f t="shared" si="10"/>
        <v>36</v>
      </c>
      <c r="AX10" s="31">
        <f t="shared" si="11"/>
        <v>12</v>
      </c>
      <c r="AY10" s="31">
        <f t="shared" si="12"/>
        <v>64</v>
      </c>
      <c r="AZ10" s="31">
        <f t="shared" si="13"/>
        <v>19</v>
      </c>
      <c r="BA10" s="31">
        <f t="shared" si="14"/>
        <v>11</v>
      </c>
      <c r="BB10" s="31">
        <f t="shared" si="15"/>
        <v>16</v>
      </c>
      <c r="BC10" s="31">
        <f t="shared" si="16"/>
        <v>10</v>
      </c>
      <c r="BD10" s="31">
        <f t="shared" si="17"/>
        <v>19</v>
      </c>
      <c r="BE10" s="31">
        <f t="shared" si="18"/>
        <v>30</v>
      </c>
      <c r="BF10" s="31">
        <f t="shared" si="19"/>
        <v>22</v>
      </c>
      <c r="BG10" s="31">
        <f t="shared" si="20"/>
        <v>23</v>
      </c>
      <c r="BH10" s="31">
        <f t="shared" si="21"/>
        <v>10</v>
      </c>
      <c r="BI10" s="31">
        <f t="shared" si="22"/>
        <v>14</v>
      </c>
      <c r="BJ10" s="6">
        <f t="shared" si="23"/>
        <v>434</v>
      </c>
      <c r="BL10" s="31">
        <f t="shared" si="24"/>
        <v>1.6955744528453611E-14</v>
      </c>
      <c r="BM10" s="31">
        <f t="shared" si="25"/>
        <v>1.7662233883805846E-15</v>
      </c>
      <c r="BN10" s="31">
        <f t="shared" si="26"/>
        <v>4.9454254874656364E-15</v>
      </c>
      <c r="BO10" s="31">
        <f t="shared" si="27"/>
        <v>3.8856914544372858E-15</v>
      </c>
      <c r="BP10" s="31">
        <f t="shared" si="28"/>
        <v>1.0244095652607391E-14</v>
      </c>
      <c r="BQ10" s="31">
        <f t="shared" si="29"/>
        <v>1.3070053074016326E-14</v>
      </c>
      <c r="BR10" s="31">
        <f t="shared" si="30"/>
        <v>1.4129787107044676E-15</v>
      </c>
      <c r="BS10" s="31">
        <f t="shared" si="31"/>
        <v>1.2716808396340208E-14</v>
      </c>
      <c r="BT10" s="31">
        <f t="shared" si="32"/>
        <v>4.2389361321134027E-15</v>
      </c>
      <c r="BU10" s="31">
        <f t="shared" si="33"/>
        <v>2.2607659371271481E-14</v>
      </c>
      <c r="BV10" s="31">
        <f t="shared" si="34"/>
        <v>6.7116488758462209E-15</v>
      </c>
      <c r="BW10" s="31">
        <f t="shared" si="35"/>
        <v>3.8856914544372858E-15</v>
      </c>
      <c r="BX10" s="31">
        <f t="shared" si="36"/>
        <v>5.6519148428178702E-15</v>
      </c>
      <c r="BY10" s="31">
        <f t="shared" si="37"/>
        <v>3.5324467767611693E-15</v>
      </c>
      <c r="BZ10" s="31">
        <f t="shared" si="38"/>
        <v>6.7116488758462209E-15</v>
      </c>
      <c r="CA10" s="31">
        <f t="shared" si="39"/>
        <v>1.0597340330283508E-14</v>
      </c>
      <c r="CB10" s="31">
        <f t="shared" si="40"/>
        <v>7.7713829088745715E-15</v>
      </c>
      <c r="CC10" s="31">
        <f t="shared" si="41"/>
        <v>8.1246275865506892E-15</v>
      </c>
      <c r="CD10" s="31">
        <f t="shared" si="42"/>
        <v>3.5324467767611693E-15</v>
      </c>
      <c r="CE10" s="31">
        <f t="shared" si="43"/>
        <v>4.9454254874656364E-15</v>
      </c>
    </row>
    <row r="11" spans="1:83" ht="16" x14ac:dyDescent="0.2">
      <c r="A11" s="130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24" t="s">
        <v>91</v>
      </c>
      <c r="W11" s="21" t="s">
        <v>66</v>
      </c>
      <c r="X11">
        <v>19.877949941251732</v>
      </c>
      <c r="Y11">
        <v>5.8577559957925802E-2</v>
      </c>
      <c r="Z11" s="21">
        <f t="shared" si="44"/>
        <v>3.2261132883559057E-2</v>
      </c>
      <c r="AA11" s="22">
        <v>115.08</v>
      </c>
      <c r="AB11" s="21">
        <f t="shared" si="45"/>
        <v>0.28033657354500396</v>
      </c>
      <c r="AI11" s="29" t="s">
        <v>138</v>
      </c>
      <c r="AJ11" s="30">
        <v>42466</v>
      </c>
      <c r="AK11">
        <v>380</v>
      </c>
      <c r="AL11" t="s">
        <v>139</v>
      </c>
      <c r="AM11">
        <v>1.5617222626272598E-12</v>
      </c>
      <c r="AN11">
        <f t="shared" si="1"/>
        <v>1.5617222626272599E-13</v>
      </c>
      <c r="AO11">
        <f t="shared" si="2"/>
        <v>6.8844807631541914E-7</v>
      </c>
      <c r="AP11" s="31">
        <f t="shared" si="3"/>
        <v>41</v>
      </c>
      <c r="AQ11" s="31">
        <f t="shared" si="4"/>
        <v>1</v>
      </c>
      <c r="AR11" s="31">
        <f t="shared" si="5"/>
        <v>18</v>
      </c>
      <c r="AS11" s="31">
        <f t="shared" si="6"/>
        <v>24</v>
      </c>
      <c r="AT11" s="31">
        <f t="shared" si="7"/>
        <v>24</v>
      </c>
      <c r="AU11" s="31">
        <f t="shared" si="8"/>
        <v>21</v>
      </c>
      <c r="AV11" s="31">
        <f t="shared" si="9"/>
        <v>7</v>
      </c>
      <c r="AW11" s="31">
        <f t="shared" si="10"/>
        <v>32</v>
      </c>
      <c r="AX11" s="31">
        <f t="shared" si="11"/>
        <v>21</v>
      </c>
      <c r="AY11" s="31">
        <f t="shared" si="12"/>
        <v>45</v>
      </c>
      <c r="AZ11" s="31">
        <f t="shared" si="13"/>
        <v>13</v>
      </c>
      <c r="BA11" s="31">
        <f t="shared" si="14"/>
        <v>10</v>
      </c>
      <c r="BB11" s="31">
        <f t="shared" si="15"/>
        <v>15</v>
      </c>
      <c r="BC11" s="31">
        <f t="shared" si="16"/>
        <v>14</v>
      </c>
      <c r="BD11" s="31">
        <f t="shared" si="17"/>
        <v>23</v>
      </c>
      <c r="BE11" s="31">
        <f t="shared" si="18"/>
        <v>21</v>
      </c>
      <c r="BF11" s="31">
        <f t="shared" si="19"/>
        <v>11</v>
      </c>
      <c r="BG11" s="31">
        <f t="shared" si="20"/>
        <v>30</v>
      </c>
      <c r="BH11" s="31">
        <f t="shared" si="21"/>
        <v>4</v>
      </c>
      <c r="BI11" s="31">
        <f t="shared" si="22"/>
        <v>5</v>
      </c>
      <c r="BJ11" s="6">
        <f t="shared" si="23"/>
        <v>380</v>
      </c>
      <c r="BL11" s="31">
        <f t="shared" si="24"/>
        <v>1.685016125466254E-14</v>
      </c>
      <c r="BM11" s="31">
        <f t="shared" si="25"/>
        <v>4.1097954279664735E-16</v>
      </c>
      <c r="BN11" s="31">
        <f t="shared" si="26"/>
        <v>7.3976317703396527E-15</v>
      </c>
      <c r="BO11" s="31">
        <f t="shared" si="27"/>
        <v>9.8635090271195369E-15</v>
      </c>
      <c r="BP11" s="31">
        <f t="shared" si="28"/>
        <v>9.8635090271195369E-15</v>
      </c>
      <c r="BQ11" s="31">
        <f t="shared" si="29"/>
        <v>8.6305703987295948E-15</v>
      </c>
      <c r="BR11" s="31">
        <f t="shared" si="30"/>
        <v>2.8768567995765313E-15</v>
      </c>
      <c r="BS11" s="31">
        <f t="shared" si="31"/>
        <v>1.3151345369492715E-14</v>
      </c>
      <c r="BT11" s="31">
        <f t="shared" si="32"/>
        <v>8.6305703987295948E-15</v>
      </c>
      <c r="BU11" s="31">
        <f t="shared" si="33"/>
        <v>1.8494079425849129E-14</v>
      </c>
      <c r="BV11" s="31">
        <f t="shared" si="34"/>
        <v>5.3427340563564156E-15</v>
      </c>
      <c r="BW11" s="31">
        <f t="shared" si="35"/>
        <v>4.1097954279664735E-15</v>
      </c>
      <c r="BX11" s="31">
        <f t="shared" si="36"/>
        <v>6.1646931419497098E-15</v>
      </c>
      <c r="BY11" s="31">
        <f t="shared" si="37"/>
        <v>5.7537135991530627E-15</v>
      </c>
      <c r="BZ11" s="31">
        <f t="shared" si="38"/>
        <v>9.452529484322889E-15</v>
      </c>
      <c r="CA11" s="31">
        <f t="shared" si="39"/>
        <v>8.6305703987295948E-15</v>
      </c>
      <c r="CB11" s="31">
        <f t="shared" si="40"/>
        <v>4.5207749707631206E-15</v>
      </c>
      <c r="CC11" s="31">
        <f t="shared" si="41"/>
        <v>1.232938628389942E-14</v>
      </c>
      <c r="CD11" s="31">
        <f t="shared" si="42"/>
        <v>1.6439181711865894E-15</v>
      </c>
      <c r="CE11" s="31">
        <f t="shared" si="43"/>
        <v>2.0548977139832367E-15</v>
      </c>
    </row>
    <row r="12" spans="1:83" ht="16" x14ac:dyDescent="0.2">
      <c r="A12" s="130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24" t="s">
        <v>92</v>
      </c>
      <c r="W12" s="21" t="s">
        <v>67</v>
      </c>
      <c r="X12">
        <v>20.673053944125886</v>
      </c>
      <c r="Y12">
        <v>6.349512853666861E-2</v>
      </c>
      <c r="Z12" s="21">
        <f t="shared" si="44"/>
        <v>3.9232751856251934E-2</v>
      </c>
      <c r="AA12" s="22">
        <v>129.11000000000001</v>
      </c>
      <c r="AB12" s="21">
        <f t="shared" si="45"/>
        <v>0.30387074476223319</v>
      </c>
      <c r="AI12" s="29" t="s">
        <v>140</v>
      </c>
      <c r="AJ12" s="30">
        <v>15778</v>
      </c>
      <c r="AK12">
        <v>142</v>
      </c>
      <c r="AL12" t="s">
        <v>141</v>
      </c>
      <c r="AM12">
        <v>1.7296816447626649E-12</v>
      </c>
      <c r="AN12">
        <f t="shared" si="1"/>
        <v>1.729681644762665E-13</v>
      </c>
      <c r="AO12">
        <f t="shared" si="2"/>
        <v>7.6248897097214333E-7</v>
      </c>
      <c r="AP12" s="31">
        <f t="shared" si="3"/>
        <v>19</v>
      </c>
      <c r="AQ12" s="31">
        <f t="shared" si="4"/>
        <v>1</v>
      </c>
      <c r="AR12" s="31">
        <f t="shared" si="5"/>
        <v>9</v>
      </c>
      <c r="AS12" s="31">
        <f t="shared" si="6"/>
        <v>6</v>
      </c>
      <c r="AT12" s="31">
        <f t="shared" si="7"/>
        <v>2</v>
      </c>
      <c r="AU12" s="31">
        <f t="shared" si="8"/>
        <v>8</v>
      </c>
      <c r="AV12" s="31">
        <f t="shared" si="9"/>
        <v>4</v>
      </c>
      <c r="AW12" s="31">
        <f t="shared" si="10"/>
        <v>12</v>
      </c>
      <c r="AX12" s="31">
        <f t="shared" si="11"/>
        <v>8</v>
      </c>
      <c r="AY12" s="31">
        <f t="shared" si="12"/>
        <v>13</v>
      </c>
      <c r="AZ12" s="31">
        <f t="shared" si="13"/>
        <v>3</v>
      </c>
      <c r="BA12" s="31">
        <f t="shared" si="14"/>
        <v>6</v>
      </c>
      <c r="BB12" s="31">
        <f t="shared" si="15"/>
        <v>5</v>
      </c>
      <c r="BC12" s="31">
        <f t="shared" si="16"/>
        <v>15</v>
      </c>
      <c r="BD12" s="31">
        <f t="shared" si="17"/>
        <v>9</v>
      </c>
      <c r="BE12" s="31">
        <f t="shared" si="18"/>
        <v>9</v>
      </c>
      <c r="BF12" s="31">
        <f t="shared" si="19"/>
        <v>6</v>
      </c>
      <c r="BG12" s="31">
        <f t="shared" si="20"/>
        <v>2</v>
      </c>
      <c r="BH12" s="31">
        <f t="shared" si="21"/>
        <v>2</v>
      </c>
      <c r="BI12" s="31">
        <f t="shared" si="22"/>
        <v>3</v>
      </c>
      <c r="BJ12" s="6">
        <f t="shared" si="23"/>
        <v>142</v>
      </c>
      <c r="BL12" s="31">
        <f t="shared" si="24"/>
        <v>2.3143627641190587E-14</v>
      </c>
      <c r="BM12" s="31">
        <f t="shared" si="25"/>
        <v>1.2180856653258205E-15</v>
      </c>
      <c r="BN12" s="31">
        <f t="shared" si="26"/>
        <v>1.0962770987932384E-14</v>
      </c>
      <c r="BO12" s="31">
        <f t="shared" si="27"/>
        <v>7.3085139919549221E-15</v>
      </c>
      <c r="BP12" s="31">
        <f t="shared" si="28"/>
        <v>2.436171330651641E-15</v>
      </c>
      <c r="BQ12" s="31">
        <f t="shared" si="29"/>
        <v>9.7446853226065639E-15</v>
      </c>
      <c r="BR12" s="31">
        <f t="shared" si="30"/>
        <v>4.872342661303282E-15</v>
      </c>
      <c r="BS12" s="31">
        <f t="shared" si="31"/>
        <v>1.4617027983909844E-14</v>
      </c>
      <c r="BT12" s="31">
        <f t="shared" si="32"/>
        <v>9.7446853226065639E-15</v>
      </c>
      <c r="BU12" s="31">
        <f t="shared" si="33"/>
        <v>1.5835113649235666E-14</v>
      </c>
      <c r="BV12" s="31">
        <f t="shared" si="34"/>
        <v>3.6542569959774611E-15</v>
      </c>
      <c r="BW12" s="31">
        <f t="shared" si="35"/>
        <v>7.3085139919549221E-15</v>
      </c>
      <c r="BX12" s="31">
        <f t="shared" si="36"/>
        <v>6.090428326629102E-15</v>
      </c>
      <c r="BY12" s="31">
        <f t="shared" si="37"/>
        <v>1.8271284979887306E-14</v>
      </c>
      <c r="BZ12" s="31">
        <f t="shared" si="38"/>
        <v>1.0962770987932384E-14</v>
      </c>
      <c r="CA12" s="31">
        <f t="shared" si="39"/>
        <v>1.0962770987932384E-14</v>
      </c>
      <c r="CB12" s="31">
        <f t="shared" si="40"/>
        <v>7.3085139919549221E-15</v>
      </c>
      <c r="CC12" s="31">
        <f t="shared" si="41"/>
        <v>2.436171330651641E-15</v>
      </c>
      <c r="CD12" s="31">
        <f t="shared" si="42"/>
        <v>2.436171330651641E-15</v>
      </c>
      <c r="CE12" s="31">
        <f t="shared" si="43"/>
        <v>3.6542569959774611E-15</v>
      </c>
    </row>
    <row r="13" spans="1:83" ht="16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4" t="s">
        <v>93</v>
      </c>
      <c r="W13" s="21" t="s">
        <v>68</v>
      </c>
      <c r="X13">
        <v>10.837335822198668</v>
      </c>
      <c r="Y13">
        <v>3.1955196520466696E-2</v>
      </c>
      <c r="Z13" s="21">
        <f t="shared" si="44"/>
        <v>2.2659496589325607E-2</v>
      </c>
      <c r="AA13" s="22">
        <v>148.16999999999999</v>
      </c>
      <c r="AB13" s="21">
        <f t="shared" si="45"/>
        <v>0.15292904494381865</v>
      </c>
      <c r="AI13" s="29" t="s">
        <v>142</v>
      </c>
      <c r="AJ13" s="30">
        <v>12793</v>
      </c>
      <c r="AK13">
        <v>108</v>
      </c>
      <c r="AL13" t="s">
        <v>143</v>
      </c>
      <c r="AM13">
        <v>1.8270455967893508E-12</v>
      </c>
      <c r="AN13">
        <f t="shared" si="1"/>
        <v>1.8270455967893508E-13</v>
      </c>
      <c r="AO13">
        <f t="shared" si="2"/>
        <v>8.0540955107738892E-7</v>
      </c>
      <c r="AP13" s="31">
        <f t="shared" si="3"/>
        <v>11</v>
      </c>
      <c r="AQ13" s="31">
        <f t="shared" si="4"/>
        <v>1</v>
      </c>
      <c r="AR13" s="31">
        <f t="shared" si="5"/>
        <v>5</v>
      </c>
      <c r="AS13" s="31">
        <f t="shared" si="6"/>
        <v>7</v>
      </c>
      <c r="AT13" s="31">
        <f t="shared" si="7"/>
        <v>3</v>
      </c>
      <c r="AU13" s="31">
        <f t="shared" si="8"/>
        <v>3</v>
      </c>
      <c r="AV13" s="31">
        <f t="shared" si="9"/>
        <v>6</v>
      </c>
      <c r="AW13" s="31">
        <f t="shared" si="10"/>
        <v>2</v>
      </c>
      <c r="AX13" s="31">
        <f t="shared" si="11"/>
        <v>4</v>
      </c>
      <c r="AY13" s="31">
        <f t="shared" si="12"/>
        <v>9</v>
      </c>
      <c r="AZ13" s="31">
        <f t="shared" si="13"/>
        <v>4</v>
      </c>
      <c r="BA13" s="31">
        <f t="shared" si="14"/>
        <v>7</v>
      </c>
      <c r="BB13" s="31">
        <f t="shared" si="15"/>
        <v>4</v>
      </c>
      <c r="BC13" s="31">
        <f t="shared" si="16"/>
        <v>4</v>
      </c>
      <c r="BD13" s="31">
        <f t="shared" si="17"/>
        <v>9</v>
      </c>
      <c r="BE13" s="31">
        <f t="shared" si="18"/>
        <v>9</v>
      </c>
      <c r="BF13" s="31">
        <f t="shared" si="19"/>
        <v>1</v>
      </c>
      <c r="BG13" s="31">
        <f t="shared" si="20"/>
        <v>8</v>
      </c>
      <c r="BH13" s="31">
        <f t="shared" si="21"/>
        <v>5</v>
      </c>
      <c r="BI13" s="31">
        <f t="shared" si="22"/>
        <v>6</v>
      </c>
      <c r="BJ13" s="6">
        <f t="shared" si="23"/>
        <v>108</v>
      </c>
      <c r="BL13" s="31">
        <f t="shared" si="24"/>
        <v>1.8608797745076722E-14</v>
      </c>
      <c r="BM13" s="31">
        <f t="shared" si="25"/>
        <v>1.6917088859160655E-15</v>
      </c>
      <c r="BN13" s="31">
        <f t="shared" si="26"/>
        <v>8.4585444295803272E-15</v>
      </c>
      <c r="BO13" s="31">
        <f t="shared" si="27"/>
        <v>1.1841962201412459E-14</v>
      </c>
      <c r="BP13" s="31">
        <f t="shared" si="28"/>
        <v>5.0751266577481965E-15</v>
      </c>
      <c r="BQ13" s="31">
        <f t="shared" si="29"/>
        <v>5.0751266577481965E-15</v>
      </c>
      <c r="BR13" s="31">
        <f t="shared" si="30"/>
        <v>1.0150253315496393E-14</v>
      </c>
      <c r="BS13" s="31">
        <f t="shared" si="31"/>
        <v>3.3834177718321311E-15</v>
      </c>
      <c r="BT13" s="31">
        <f t="shared" si="32"/>
        <v>6.7668355436642622E-15</v>
      </c>
      <c r="BU13" s="31">
        <f t="shared" si="33"/>
        <v>1.522537997324459E-14</v>
      </c>
      <c r="BV13" s="31">
        <f t="shared" si="34"/>
        <v>6.7668355436642622E-15</v>
      </c>
      <c r="BW13" s="31">
        <f t="shared" si="35"/>
        <v>1.1841962201412459E-14</v>
      </c>
      <c r="BX13" s="31">
        <f t="shared" si="36"/>
        <v>6.7668355436642622E-15</v>
      </c>
      <c r="BY13" s="31">
        <f t="shared" si="37"/>
        <v>6.7668355436642622E-15</v>
      </c>
      <c r="BZ13" s="31">
        <f t="shared" si="38"/>
        <v>1.522537997324459E-14</v>
      </c>
      <c r="CA13" s="31">
        <f t="shared" si="39"/>
        <v>1.522537997324459E-14</v>
      </c>
      <c r="CB13" s="31">
        <f t="shared" si="40"/>
        <v>1.6917088859160655E-15</v>
      </c>
      <c r="CC13" s="31">
        <f t="shared" si="41"/>
        <v>1.3533671087328524E-14</v>
      </c>
      <c r="CD13" s="31">
        <f t="shared" si="42"/>
        <v>8.4585444295803272E-15</v>
      </c>
      <c r="CE13" s="31">
        <f t="shared" si="43"/>
        <v>1.0150253315496393E-14</v>
      </c>
    </row>
    <row r="14" spans="1:83" ht="15" customHeigh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4" t="s">
        <v>94</v>
      </c>
      <c r="W14" s="21" t="s">
        <v>69</v>
      </c>
      <c r="X14">
        <v>27.24006576584723</v>
      </c>
      <c r="Y14">
        <v>8.3123399250071464E-2</v>
      </c>
      <c r="Z14" s="21">
        <f t="shared" si="44"/>
        <v>2.3092662193411783E-2</v>
      </c>
      <c r="AA14" s="22">
        <v>58.05</v>
      </c>
      <c r="AB14" s="21">
        <f t="shared" si="45"/>
        <v>0.39780641160054753</v>
      </c>
      <c r="AI14" s="29" t="s">
        <v>144</v>
      </c>
      <c r="AJ14" s="30">
        <v>10591</v>
      </c>
      <c r="AK14">
        <v>93</v>
      </c>
      <c r="AL14" t="s">
        <v>145</v>
      </c>
      <c r="AM14">
        <v>1.9798192479682084E-12</v>
      </c>
      <c r="AN14">
        <f t="shared" si="1"/>
        <v>1.9798192479682087E-13</v>
      </c>
      <c r="AO14">
        <f t="shared" si="2"/>
        <v>8.727561778001395E-7</v>
      </c>
      <c r="AP14" s="31">
        <f t="shared" si="3"/>
        <v>12</v>
      </c>
      <c r="AQ14" s="31">
        <f t="shared" si="4"/>
        <v>0</v>
      </c>
      <c r="AR14" s="31">
        <f t="shared" si="5"/>
        <v>8</v>
      </c>
      <c r="AS14" s="31">
        <f t="shared" si="6"/>
        <v>9</v>
      </c>
      <c r="AT14" s="31">
        <f t="shared" si="7"/>
        <v>1</v>
      </c>
      <c r="AU14" s="31">
        <f t="shared" si="8"/>
        <v>1</v>
      </c>
      <c r="AV14" s="31">
        <f t="shared" si="9"/>
        <v>3</v>
      </c>
      <c r="AW14" s="31">
        <f t="shared" si="10"/>
        <v>5</v>
      </c>
      <c r="AX14" s="31">
        <f t="shared" si="11"/>
        <v>7</v>
      </c>
      <c r="AY14" s="31">
        <f t="shared" si="12"/>
        <v>11</v>
      </c>
      <c r="AZ14" s="31">
        <f t="shared" si="13"/>
        <v>1</v>
      </c>
      <c r="BA14" s="31">
        <f t="shared" si="14"/>
        <v>2</v>
      </c>
      <c r="BB14" s="31">
        <f t="shared" si="15"/>
        <v>2</v>
      </c>
      <c r="BC14" s="31">
        <f t="shared" si="16"/>
        <v>6</v>
      </c>
      <c r="BD14" s="31">
        <f t="shared" si="17"/>
        <v>9</v>
      </c>
      <c r="BE14" s="31">
        <f t="shared" si="18"/>
        <v>11</v>
      </c>
      <c r="BF14" s="31">
        <f t="shared" si="19"/>
        <v>2</v>
      </c>
      <c r="BG14" s="31">
        <f t="shared" si="20"/>
        <v>1</v>
      </c>
      <c r="BH14" s="31">
        <f t="shared" si="21"/>
        <v>0</v>
      </c>
      <c r="BI14" s="31">
        <f t="shared" si="22"/>
        <v>2</v>
      </c>
      <c r="BJ14" s="6">
        <f t="shared" si="23"/>
        <v>93</v>
      </c>
      <c r="BL14" s="31">
        <f t="shared" si="24"/>
        <v>2.5546054812493013E-14</v>
      </c>
      <c r="BM14" s="31">
        <f t="shared" si="25"/>
        <v>0</v>
      </c>
      <c r="BN14" s="31">
        <f t="shared" si="26"/>
        <v>1.7030703208328677E-14</v>
      </c>
      <c r="BO14" s="31">
        <f t="shared" si="27"/>
        <v>1.915954110936976E-14</v>
      </c>
      <c r="BP14" s="31">
        <f t="shared" si="28"/>
        <v>2.1288379010410847E-15</v>
      </c>
      <c r="BQ14" s="31">
        <f t="shared" si="29"/>
        <v>2.1288379010410847E-15</v>
      </c>
      <c r="BR14" s="31">
        <f t="shared" si="30"/>
        <v>6.3865137031232532E-15</v>
      </c>
      <c r="BS14" s="31">
        <f t="shared" si="31"/>
        <v>1.0644189505205423E-14</v>
      </c>
      <c r="BT14" s="31">
        <f t="shared" si="32"/>
        <v>1.4901865307287592E-14</v>
      </c>
      <c r="BU14" s="31">
        <f t="shared" si="33"/>
        <v>2.3417216911451931E-14</v>
      </c>
      <c r="BV14" s="31">
        <f t="shared" si="34"/>
        <v>2.1288379010410847E-15</v>
      </c>
      <c r="BW14" s="31">
        <f t="shared" si="35"/>
        <v>4.2576758020821693E-15</v>
      </c>
      <c r="BX14" s="31">
        <f t="shared" si="36"/>
        <v>4.2576758020821693E-15</v>
      </c>
      <c r="BY14" s="31">
        <f t="shared" si="37"/>
        <v>1.2773027406246506E-14</v>
      </c>
      <c r="BZ14" s="31">
        <f t="shared" si="38"/>
        <v>1.915954110936976E-14</v>
      </c>
      <c r="CA14" s="31">
        <f t="shared" si="39"/>
        <v>2.3417216911451931E-14</v>
      </c>
      <c r="CB14" s="31">
        <f t="shared" si="40"/>
        <v>4.2576758020821693E-15</v>
      </c>
      <c r="CC14" s="31">
        <f t="shared" si="41"/>
        <v>2.1288379010410847E-15</v>
      </c>
      <c r="CD14" s="31">
        <f t="shared" si="42"/>
        <v>0</v>
      </c>
      <c r="CE14" s="31">
        <f t="shared" si="43"/>
        <v>4.2576758020821693E-15</v>
      </c>
    </row>
    <row r="15" spans="1:83" ht="16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4" t="s">
        <v>95</v>
      </c>
      <c r="W15" t="s">
        <v>70</v>
      </c>
      <c r="X15">
        <v>6.674582255687592</v>
      </c>
      <c r="Y15">
        <v>2.0964254729564567E-2</v>
      </c>
      <c r="Z15" s="21">
        <f t="shared" si="44"/>
        <v>1.3859493632515717E-2</v>
      </c>
      <c r="AA15" s="22">
        <v>138.13999999999999</v>
      </c>
      <c r="AB15" s="21">
        <f t="shared" si="45"/>
        <v>0.10032932990093904</v>
      </c>
      <c r="AI15" s="29" t="s">
        <v>146</v>
      </c>
      <c r="AJ15" s="30">
        <v>26569</v>
      </c>
      <c r="AK15">
        <v>238</v>
      </c>
      <c r="AL15" t="s">
        <v>147</v>
      </c>
      <c r="AM15">
        <v>2.4432558426844775E-12</v>
      </c>
      <c r="AN15">
        <f t="shared" si="1"/>
        <v>2.4432558426844774E-13</v>
      </c>
      <c r="AO15">
        <f t="shared" si="2"/>
        <v>1.077051166583771E-6</v>
      </c>
      <c r="AP15" s="31">
        <f t="shared" si="3"/>
        <v>22</v>
      </c>
      <c r="AQ15" s="31">
        <f t="shared" si="4"/>
        <v>2</v>
      </c>
      <c r="AR15" s="31">
        <f t="shared" si="5"/>
        <v>3</v>
      </c>
      <c r="AS15" s="31">
        <f t="shared" si="6"/>
        <v>3</v>
      </c>
      <c r="AT15" s="31">
        <f t="shared" si="7"/>
        <v>11</v>
      </c>
      <c r="AU15" s="31">
        <f t="shared" si="8"/>
        <v>19</v>
      </c>
      <c r="AV15" s="31">
        <f t="shared" si="9"/>
        <v>6</v>
      </c>
      <c r="AW15" s="31">
        <f t="shared" si="10"/>
        <v>21</v>
      </c>
      <c r="AX15" s="31">
        <f t="shared" si="11"/>
        <v>2</v>
      </c>
      <c r="AY15" s="31">
        <f t="shared" si="12"/>
        <v>43</v>
      </c>
      <c r="AZ15" s="31">
        <f t="shared" si="13"/>
        <v>6</v>
      </c>
      <c r="BA15" s="31">
        <f t="shared" si="14"/>
        <v>4</v>
      </c>
      <c r="BB15" s="31">
        <f t="shared" si="15"/>
        <v>13</v>
      </c>
      <c r="BC15" s="31">
        <f t="shared" si="16"/>
        <v>5</v>
      </c>
      <c r="BD15" s="31">
        <f t="shared" si="17"/>
        <v>14</v>
      </c>
      <c r="BE15" s="31">
        <f t="shared" si="18"/>
        <v>20</v>
      </c>
      <c r="BF15" s="31">
        <f t="shared" si="19"/>
        <v>15</v>
      </c>
      <c r="BG15" s="31">
        <f t="shared" si="20"/>
        <v>9</v>
      </c>
      <c r="BH15" s="31">
        <f t="shared" si="21"/>
        <v>12</v>
      </c>
      <c r="BI15" s="31">
        <f t="shared" si="22"/>
        <v>8</v>
      </c>
      <c r="BJ15" s="6">
        <f t="shared" si="23"/>
        <v>238</v>
      </c>
      <c r="BL15" s="31">
        <f t="shared" si="24"/>
        <v>2.2584717873553993E-14</v>
      </c>
      <c r="BM15" s="31">
        <f t="shared" si="25"/>
        <v>2.0531561703230901E-15</v>
      </c>
      <c r="BN15" s="31">
        <f t="shared" si="26"/>
        <v>3.0797342554846356E-15</v>
      </c>
      <c r="BO15" s="31">
        <f t="shared" si="27"/>
        <v>3.0797342554846356E-15</v>
      </c>
      <c r="BP15" s="31">
        <f t="shared" si="28"/>
        <v>1.1292358936776996E-14</v>
      </c>
      <c r="BQ15" s="31">
        <f t="shared" si="29"/>
        <v>1.9504983618069355E-14</v>
      </c>
      <c r="BR15" s="31">
        <f t="shared" si="30"/>
        <v>6.1594685109692712E-15</v>
      </c>
      <c r="BS15" s="31">
        <f t="shared" si="31"/>
        <v>2.155813978839245E-14</v>
      </c>
      <c r="BT15" s="31">
        <f t="shared" si="32"/>
        <v>2.0531561703230901E-15</v>
      </c>
      <c r="BU15" s="31">
        <f t="shared" si="33"/>
        <v>4.4142857661946437E-14</v>
      </c>
      <c r="BV15" s="31">
        <f t="shared" si="34"/>
        <v>6.1594685109692712E-15</v>
      </c>
      <c r="BW15" s="31">
        <f t="shared" si="35"/>
        <v>4.1063123406461803E-15</v>
      </c>
      <c r="BX15" s="31">
        <f t="shared" si="36"/>
        <v>1.3345515107100087E-14</v>
      </c>
      <c r="BY15" s="31">
        <f t="shared" si="37"/>
        <v>5.1328904258077261E-15</v>
      </c>
      <c r="BZ15" s="31">
        <f t="shared" si="38"/>
        <v>1.4372093192261632E-14</v>
      </c>
      <c r="CA15" s="31">
        <f t="shared" si="39"/>
        <v>2.0531561703230904E-14</v>
      </c>
      <c r="CB15" s="31">
        <f t="shared" si="40"/>
        <v>1.5398671277423175E-14</v>
      </c>
      <c r="CC15" s="31">
        <f t="shared" si="41"/>
        <v>9.2392027664539064E-15</v>
      </c>
      <c r="CD15" s="31">
        <f t="shared" si="42"/>
        <v>1.2318937021938542E-14</v>
      </c>
      <c r="CE15" s="31">
        <f t="shared" si="43"/>
        <v>8.2126246812923605E-15</v>
      </c>
    </row>
    <row r="16" spans="1:83" ht="16" x14ac:dyDescent="0.2">
      <c r="A16" t="s">
        <v>3348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 t="s">
        <v>108</v>
      </c>
      <c r="W16" t="s">
        <v>71</v>
      </c>
      <c r="X16">
        <v>19.25979632118549</v>
      </c>
      <c r="Y16">
        <v>5.9346598369318271E-2</v>
      </c>
      <c r="Z16" s="21">
        <f t="shared" si="44"/>
        <v>3.2423379144994088E-2</v>
      </c>
      <c r="AA16" s="22">
        <v>114.16</v>
      </c>
      <c r="AB16" s="21">
        <f t="shared" si="45"/>
        <v>0.28401698620352211</v>
      </c>
      <c r="AI16" s="29" t="s">
        <v>148</v>
      </c>
      <c r="AJ16" s="30">
        <v>16070</v>
      </c>
      <c r="AK16">
        <v>141</v>
      </c>
      <c r="AL16" t="s">
        <v>149</v>
      </c>
      <c r="AM16">
        <v>2.4545731158877149E-12</v>
      </c>
      <c r="AN16">
        <f t="shared" si="1"/>
        <v>2.4545731158877151E-13</v>
      </c>
      <c r="AO16">
        <f t="shared" si="2"/>
        <v>1.0820401170216022E-6</v>
      </c>
      <c r="AP16" s="31">
        <f t="shared" si="3"/>
        <v>15</v>
      </c>
      <c r="AQ16" s="31">
        <f t="shared" si="4"/>
        <v>0</v>
      </c>
      <c r="AR16" s="31">
        <f t="shared" si="5"/>
        <v>5</v>
      </c>
      <c r="AS16" s="31">
        <f t="shared" si="6"/>
        <v>9</v>
      </c>
      <c r="AT16" s="31">
        <f t="shared" si="7"/>
        <v>0</v>
      </c>
      <c r="AU16" s="31">
        <f t="shared" si="8"/>
        <v>6</v>
      </c>
      <c r="AV16" s="31">
        <f t="shared" si="9"/>
        <v>5</v>
      </c>
      <c r="AW16" s="31">
        <f t="shared" si="10"/>
        <v>7</v>
      </c>
      <c r="AX16" s="31">
        <f t="shared" si="11"/>
        <v>13</v>
      </c>
      <c r="AY16" s="31">
        <f t="shared" si="12"/>
        <v>14</v>
      </c>
      <c r="AZ16" s="31">
        <f t="shared" si="13"/>
        <v>6</v>
      </c>
      <c r="BA16" s="31">
        <f t="shared" si="14"/>
        <v>4</v>
      </c>
      <c r="BB16" s="31">
        <f t="shared" si="15"/>
        <v>2</v>
      </c>
      <c r="BC16" s="31">
        <f t="shared" si="16"/>
        <v>14</v>
      </c>
      <c r="BD16" s="31">
        <f t="shared" si="17"/>
        <v>15</v>
      </c>
      <c r="BE16" s="31">
        <f t="shared" si="18"/>
        <v>5</v>
      </c>
      <c r="BF16" s="31">
        <f t="shared" si="19"/>
        <v>11</v>
      </c>
      <c r="BG16" s="31">
        <f t="shared" si="20"/>
        <v>9</v>
      </c>
      <c r="BH16" s="31">
        <f t="shared" si="21"/>
        <v>0</v>
      </c>
      <c r="BI16" s="31">
        <f t="shared" si="22"/>
        <v>1</v>
      </c>
      <c r="BJ16" s="6">
        <f t="shared" si="23"/>
        <v>141</v>
      </c>
      <c r="BL16" s="31">
        <f t="shared" si="24"/>
        <v>2.6112479956252289E-14</v>
      </c>
      <c r="BM16" s="31">
        <f t="shared" si="25"/>
        <v>0</v>
      </c>
      <c r="BN16" s="31">
        <f t="shared" si="26"/>
        <v>8.7041599854174303E-15</v>
      </c>
      <c r="BO16" s="31">
        <f t="shared" si="27"/>
        <v>1.5667487973751372E-14</v>
      </c>
      <c r="BP16" s="31">
        <f t="shared" si="28"/>
        <v>0</v>
      </c>
      <c r="BQ16" s="31">
        <f t="shared" si="29"/>
        <v>1.0444991982500914E-14</v>
      </c>
      <c r="BR16" s="31">
        <f t="shared" si="30"/>
        <v>8.7041599854174303E-15</v>
      </c>
      <c r="BS16" s="31">
        <f t="shared" si="31"/>
        <v>1.2185823979584402E-14</v>
      </c>
      <c r="BT16" s="31">
        <f t="shared" si="32"/>
        <v>2.2630815962085315E-14</v>
      </c>
      <c r="BU16" s="31">
        <f t="shared" si="33"/>
        <v>2.4371647959168804E-14</v>
      </c>
      <c r="BV16" s="31">
        <f t="shared" si="34"/>
        <v>1.0444991982500914E-14</v>
      </c>
      <c r="BW16" s="31">
        <f t="shared" si="35"/>
        <v>6.963327988333943E-15</v>
      </c>
      <c r="BX16" s="31">
        <f t="shared" si="36"/>
        <v>3.4816639941669715E-15</v>
      </c>
      <c r="BY16" s="31">
        <f t="shared" si="37"/>
        <v>2.4371647959168804E-14</v>
      </c>
      <c r="BZ16" s="31">
        <f t="shared" si="38"/>
        <v>2.6112479956252289E-14</v>
      </c>
      <c r="CA16" s="31">
        <f t="shared" si="39"/>
        <v>8.7041599854174303E-15</v>
      </c>
      <c r="CB16" s="31">
        <f t="shared" si="40"/>
        <v>1.9149151967918346E-14</v>
      </c>
      <c r="CC16" s="31">
        <f t="shared" si="41"/>
        <v>1.5667487973751372E-14</v>
      </c>
      <c r="CD16" s="31">
        <f t="shared" si="42"/>
        <v>0</v>
      </c>
      <c r="CE16" s="31">
        <f t="shared" si="43"/>
        <v>1.7408319970834857E-15</v>
      </c>
    </row>
    <row r="17" spans="1:83" ht="16" x14ac:dyDescent="0.2">
      <c r="A17" t="s">
        <v>3351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4" t="s">
        <v>96</v>
      </c>
      <c r="W17" t="s">
        <v>72</v>
      </c>
      <c r="X17">
        <v>18.838815340300844</v>
      </c>
      <c r="Y17">
        <v>6.4914909005713284E-2</v>
      </c>
      <c r="Z17" s="21">
        <f t="shared" si="44"/>
        <v>4.0442426366257299E-2</v>
      </c>
      <c r="AA17" s="22">
        <v>130.18</v>
      </c>
      <c r="AB17" s="21">
        <f t="shared" si="45"/>
        <v>0.31066543529157548</v>
      </c>
      <c r="AI17" s="29" t="s">
        <v>150</v>
      </c>
      <c r="AJ17" s="30">
        <v>65912</v>
      </c>
      <c r="AK17">
        <v>585</v>
      </c>
      <c r="AL17" t="s">
        <v>151</v>
      </c>
      <c r="AM17">
        <v>2.5038446932181298E-12</v>
      </c>
      <c r="AN17">
        <f t="shared" si="1"/>
        <v>2.5038446932181298E-13</v>
      </c>
      <c r="AO17">
        <f t="shared" si="2"/>
        <v>1.1037603187769937E-6</v>
      </c>
      <c r="AP17" s="31">
        <f t="shared" si="3"/>
        <v>89</v>
      </c>
      <c r="AQ17" s="31">
        <f t="shared" si="4"/>
        <v>2</v>
      </c>
      <c r="AR17" s="31">
        <f t="shared" si="5"/>
        <v>38</v>
      </c>
      <c r="AS17" s="31">
        <f t="shared" si="6"/>
        <v>37</v>
      </c>
      <c r="AT17" s="31">
        <f t="shared" si="7"/>
        <v>22</v>
      </c>
      <c r="AU17" s="31">
        <f t="shared" si="8"/>
        <v>42</v>
      </c>
      <c r="AV17" s="31">
        <f t="shared" si="9"/>
        <v>15</v>
      </c>
      <c r="AW17" s="31">
        <f t="shared" si="10"/>
        <v>18</v>
      </c>
      <c r="AX17" s="31">
        <f t="shared" si="11"/>
        <v>52</v>
      </c>
      <c r="AY17" s="31">
        <f t="shared" si="12"/>
        <v>37</v>
      </c>
      <c r="AZ17" s="31">
        <f t="shared" si="13"/>
        <v>18</v>
      </c>
      <c r="BA17" s="31">
        <f t="shared" si="14"/>
        <v>25</v>
      </c>
      <c r="BB17" s="31">
        <f t="shared" si="15"/>
        <v>20</v>
      </c>
      <c r="BC17" s="31">
        <f t="shared" si="16"/>
        <v>40</v>
      </c>
      <c r="BD17" s="31">
        <f t="shared" si="17"/>
        <v>18</v>
      </c>
      <c r="BE17" s="31">
        <f t="shared" si="18"/>
        <v>26</v>
      </c>
      <c r="BF17" s="31">
        <f t="shared" si="19"/>
        <v>16</v>
      </c>
      <c r="BG17" s="31">
        <f t="shared" si="20"/>
        <v>17</v>
      </c>
      <c r="BH17" s="31">
        <f t="shared" si="21"/>
        <v>14</v>
      </c>
      <c r="BI17" s="31">
        <f t="shared" si="22"/>
        <v>39</v>
      </c>
      <c r="BJ17" s="6">
        <f t="shared" si="23"/>
        <v>585</v>
      </c>
      <c r="BL17" s="31">
        <f t="shared" si="24"/>
        <v>3.8092679948104876E-14</v>
      </c>
      <c r="BM17" s="31">
        <f t="shared" si="25"/>
        <v>8.5601527973269391E-16</v>
      </c>
      <c r="BN17" s="31">
        <f t="shared" si="26"/>
        <v>1.6264290314921186E-14</v>
      </c>
      <c r="BO17" s="31">
        <f t="shared" si="27"/>
        <v>1.5836282675054838E-14</v>
      </c>
      <c r="BP17" s="31">
        <f t="shared" si="28"/>
        <v>9.4161680770596327E-15</v>
      </c>
      <c r="BQ17" s="31">
        <f t="shared" si="29"/>
        <v>1.7976320874386572E-14</v>
      </c>
      <c r="BR17" s="31">
        <f t="shared" si="30"/>
        <v>6.420114597995204E-15</v>
      </c>
      <c r="BS17" s="31">
        <f t="shared" si="31"/>
        <v>7.7041375175942466E-15</v>
      </c>
      <c r="BT17" s="31">
        <f t="shared" si="32"/>
        <v>2.2256397273050044E-14</v>
      </c>
      <c r="BU17" s="31">
        <f t="shared" si="33"/>
        <v>1.5836282675054838E-14</v>
      </c>
      <c r="BV17" s="31">
        <f t="shared" si="34"/>
        <v>7.7041375175942466E-15</v>
      </c>
      <c r="BW17" s="31">
        <f t="shared" si="35"/>
        <v>1.0700190996658674E-14</v>
      </c>
      <c r="BX17" s="31">
        <f t="shared" si="36"/>
        <v>8.5601527973269397E-15</v>
      </c>
      <c r="BY17" s="31">
        <f t="shared" si="37"/>
        <v>1.7120305594653879E-14</v>
      </c>
      <c r="BZ17" s="31">
        <f t="shared" si="38"/>
        <v>7.7041375175942466E-15</v>
      </c>
      <c r="CA17" s="31">
        <f t="shared" si="39"/>
        <v>1.1128198636525022E-14</v>
      </c>
      <c r="CB17" s="31">
        <f t="shared" si="40"/>
        <v>6.8481222378615513E-15</v>
      </c>
      <c r="CC17" s="31">
        <f t="shared" si="41"/>
        <v>7.2761298777278985E-15</v>
      </c>
      <c r="CD17" s="31">
        <f t="shared" si="42"/>
        <v>5.9921069581288582E-15</v>
      </c>
      <c r="CE17" s="31">
        <f t="shared" si="43"/>
        <v>1.6692297954787531E-14</v>
      </c>
    </row>
    <row r="18" spans="1:83" ht="16" x14ac:dyDescent="0.2">
      <c r="A18" t="s">
        <v>3349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4" t="s">
        <v>97</v>
      </c>
      <c r="W18" t="s">
        <v>73</v>
      </c>
      <c r="X18">
        <v>27.634737590275225</v>
      </c>
      <c r="Y18">
        <v>8.2250534245565013E-2</v>
      </c>
      <c r="Z18" s="21">
        <f t="shared" si="44"/>
        <v>4.4936699490783452E-2</v>
      </c>
      <c r="AA18" s="22">
        <v>114.16</v>
      </c>
      <c r="AB18" s="21">
        <f t="shared" si="45"/>
        <v>0.39362911256818023</v>
      </c>
      <c r="AI18" s="29" t="s">
        <v>152</v>
      </c>
      <c r="AJ18" s="30">
        <v>54505</v>
      </c>
      <c r="AK18">
        <v>479</v>
      </c>
      <c r="AL18" t="s">
        <v>153</v>
      </c>
      <c r="AM18">
        <v>2.5398366597536266E-12</v>
      </c>
      <c r="AN18">
        <f t="shared" si="1"/>
        <v>2.5398366597536268E-13</v>
      </c>
      <c r="AO18">
        <f t="shared" si="2"/>
        <v>1.1196265202887062E-6</v>
      </c>
      <c r="AP18" s="31">
        <f t="shared" si="3"/>
        <v>33</v>
      </c>
      <c r="AQ18" s="31">
        <f t="shared" si="4"/>
        <v>12</v>
      </c>
      <c r="AR18" s="31">
        <f t="shared" si="5"/>
        <v>14</v>
      </c>
      <c r="AS18" s="31">
        <f t="shared" si="6"/>
        <v>11</v>
      </c>
      <c r="AT18" s="31">
        <f t="shared" si="7"/>
        <v>37</v>
      </c>
      <c r="AU18" s="31">
        <f t="shared" si="8"/>
        <v>30</v>
      </c>
      <c r="AV18" s="31">
        <f t="shared" si="9"/>
        <v>12</v>
      </c>
      <c r="AW18" s="31">
        <f t="shared" si="10"/>
        <v>51</v>
      </c>
      <c r="AX18" s="31">
        <f t="shared" si="11"/>
        <v>16</v>
      </c>
      <c r="AY18" s="31">
        <f t="shared" si="12"/>
        <v>65</v>
      </c>
      <c r="AZ18" s="31">
        <f t="shared" si="13"/>
        <v>12</v>
      </c>
      <c r="BA18" s="31">
        <f t="shared" si="14"/>
        <v>22</v>
      </c>
      <c r="BB18" s="31">
        <f t="shared" si="15"/>
        <v>18</v>
      </c>
      <c r="BC18" s="31">
        <f t="shared" si="16"/>
        <v>9</v>
      </c>
      <c r="BD18" s="31">
        <f t="shared" si="17"/>
        <v>24</v>
      </c>
      <c r="BE18" s="31">
        <f t="shared" si="18"/>
        <v>30</v>
      </c>
      <c r="BF18" s="31">
        <f t="shared" si="19"/>
        <v>19</v>
      </c>
      <c r="BG18" s="31">
        <f t="shared" si="20"/>
        <v>32</v>
      </c>
      <c r="BH18" s="31">
        <f t="shared" si="21"/>
        <v>10</v>
      </c>
      <c r="BI18" s="31">
        <f t="shared" si="22"/>
        <v>22</v>
      </c>
      <c r="BJ18" s="6">
        <f t="shared" si="23"/>
        <v>479</v>
      </c>
      <c r="BL18" s="31">
        <f t="shared" si="24"/>
        <v>1.7497830850077178E-14</v>
      </c>
      <c r="BM18" s="31">
        <f t="shared" si="25"/>
        <v>6.362847581846247E-15</v>
      </c>
      <c r="BN18" s="31">
        <f t="shared" si="26"/>
        <v>7.4233221788206211E-15</v>
      </c>
      <c r="BO18" s="31">
        <f t="shared" si="27"/>
        <v>5.8326102833590595E-15</v>
      </c>
      <c r="BP18" s="31">
        <f t="shared" si="28"/>
        <v>1.9618780044025924E-14</v>
      </c>
      <c r="BQ18" s="31">
        <f t="shared" si="29"/>
        <v>1.5907118954615617E-14</v>
      </c>
      <c r="BR18" s="31">
        <f t="shared" si="30"/>
        <v>6.362847581846247E-15</v>
      </c>
      <c r="BS18" s="31">
        <f t="shared" si="31"/>
        <v>2.7042102222846546E-14</v>
      </c>
      <c r="BT18" s="31">
        <f t="shared" si="32"/>
        <v>8.4837967757949944E-15</v>
      </c>
      <c r="BU18" s="31">
        <f t="shared" si="33"/>
        <v>3.4465424401667167E-14</v>
      </c>
      <c r="BV18" s="31">
        <f t="shared" si="34"/>
        <v>6.362847581846247E-15</v>
      </c>
      <c r="BW18" s="31">
        <f t="shared" si="35"/>
        <v>1.1665220566718119E-14</v>
      </c>
      <c r="BX18" s="31">
        <f t="shared" si="36"/>
        <v>9.5442713727693693E-15</v>
      </c>
      <c r="BY18" s="31">
        <f t="shared" si="37"/>
        <v>4.7721356863846847E-15</v>
      </c>
      <c r="BZ18" s="31">
        <f t="shared" si="38"/>
        <v>1.2725695163692494E-14</v>
      </c>
      <c r="CA18" s="31">
        <f t="shared" si="39"/>
        <v>1.5907118954615617E-14</v>
      </c>
      <c r="CB18" s="31">
        <f t="shared" si="40"/>
        <v>1.0074508671256558E-14</v>
      </c>
      <c r="CC18" s="31">
        <f t="shared" si="41"/>
        <v>1.6967593551589989E-14</v>
      </c>
      <c r="CD18" s="31">
        <f t="shared" si="42"/>
        <v>5.3023729848718721E-15</v>
      </c>
      <c r="CE18" s="31">
        <f t="shared" si="43"/>
        <v>1.1665220566718119E-14</v>
      </c>
    </row>
    <row r="19" spans="1:83" ht="16" x14ac:dyDescent="0.2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4" t="s">
        <v>98</v>
      </c>
      <c r="W19" t="s">
        <v>74</v>
      </c>
      <c r="X19">
        <v>7.8476224384138717</v>
      </c>
      <c r="Y19">
        <v>2.3890094653171094E-2</v>
      </c>
      <c r="Z19" s="21">
        <f t="shared" si="44"/>
        <v>1.5114640053638452E-2</v>
      </c>
      <c r="AA19" s="22">
        <v>132.19999999999999</v>
      </c>
      <c r="AB19" s="21">
        <f t="shared" si="45"/>
        <v>0.11433161916519254</v>
      </c>
      <c r="AI19" s="29" t="s">
        <v>154</v>
      </c>
      <c r="AJ19" s="30">
        <v>82744</v>
      </c>
      <c r="AK19">
        <v>745</v>
      </c>
      <c r="AL19" t="s">
        <v>155</v>
      </c>
      <c r="AM19">
        <v>2.6902962704166619E-12</v>
      </c>
      <c r="AN19">
        <f t="shared" si="1"/>
        <v>2.6902962704166618E-13</v>
      </c>
      <c r="AO19">
        <f t="shared" si="2"/>
        <v>1.1859530573452225E-6</v>
      </c>
      <c r="AP19" s="31">
        <f t="shared" si="3"/>
        <v>53</v>
      </c>
      <c r="AQ19" s="31">
        <f t="shared" si="4"/>
        <v>4</v>
      </c>
      <c r="AR19" s="31">
        <f t="shared" si="5"/>
        <v>49</v>
      </c>
      <c r="AS19" s="31">
        <f t="shared" si="6"/>
        <v>30</v>
      </c>
      <c r="AT19" s="31">
        <f t="shared" si="7"/>
        <v>36</v>
      </c>
      <c r="AU19" s="31">
        <f t="shared" si="8"/>
        <v>72</v>
      </c>
      <c r="AV19" s="31">
        <f t="shared" si="9"/>
        <v>25</v>
      </c>
      <c r="AW19" s="31">
        <f t="shared" si="10"/>
        <v>32</v>
      </c>
      <c r="AX19" s="31">
        <f t="shared" si="11"/>
        <v>35</v>
      </c>
      <c r="AY19" s="31">
        <f t="shared" si="12"/>
        <v>53</v>
      </c>
      <c r="AZ19" s="31">
        <f t="shared" si="13"/>
        <v>9</v>
      </c>
      <c r="BA19" s="31">
        <f t="shared" si="14"/>
        <v>40</v>
      </c>
      <c r="BB19" s="31">
        <f t="shared" si="15"/>
        <v>29</v>
      </c>
      <c r="BC19" s="31">
        <f t="shared" si="16"/>
        <v>24</v>
      </c>
      <c r="BD19" s="31">
        <f t="shared" si="17"/>
        <v>43</v>
      </c>
      <c r="BE19" s="31">
        <f t="shared" si="18"/>
        <v>65</v>
      </c>
      <c r="BF19" s="31">
        <f t="shared" si="19"/>
        <v>54</v>
      </c>
      <c r="BG19" s="31">
        <f t="shared" si="20"/>
        <v>42</v>
      </c>
      <c r="BH19" s="31">
        <f t="shared" si="21"/>
        <v>13</v>
      </c>
      <c r="BI19" s="31">
        <f t="shared" si="22"/>
        <v>37</v>
      </c>
      <c r="BJ19" s="6">
        <f t="shared" si="23"/>
        <v>745</v>
      </c>
      <c r="BL19" s="31">
        <f t="shared" si="24"/>
        <v>1.9139020447259474E-14</v>
      </c>
      <c r="BM19" s="31">
        <f t="shared" si="25"/>
        <v>1.4444543733780734E-15</v>
      </c>
      <c r="BN19" s="31">
        <f t="shared" si="26"/>
        <v>1.7694566073881399E-14</v>
      </c>
      <c r="BO19" s="31">
        <f t="shared" si="27"/>
        <v>1.083340780033555E-14</v>
      </c>
      <c r="BP19" s="31">
        <f t="shared" si="28"/>
        <v>1.3000089360402661E-14</v>
      </c>
      <c r="BQ19" s="31">
        <f t="shared" si="29"/>
        <v>2.6000178720805322E-14</v>
      </c>
      <c r="BR19" s="31">
        <f t="shared" si="30"/>
        <v>9.0278398336129589E-15</v>
      </c>
      <c r="BS19" s="31">
        <f t="shared" si="31"/>
        <v>1.1555634987024587E-14</v>
      </c>
      <c r="BT19" s="31">
        <f t="shared" si="32"/>
        <v>1.2638975767058144E-14</v>
      </c>
      <c r="BU19" s="31">
        <f t="shared" si="33"/>
        <v>1.9139020447259474E-14</v>
      </c>
      <c r="BV19" s="31">
        <f t="shared" si="34"/>
        <v>3.2500223401006652E-15</v>
      </c>
      <c r="BW19" s="31">
        <f t="shared" si="35"/>
        <v>1.4444543733780733E-14</v>
      </c>
      <c r="BX19" s="31">
        <f t="shared" si="36"/>
        <v>1.0472294206991033E-14</v>
      </c>
      <c r="BY19" s="31">
        <f t="shared" si="37"/>
        <v>8.6667262402684417E-15</v>
      </c>
      <c r="BZ19" s="31">
        <f t="shared" si="38"/>
        <v>1.5527884513814289E-14</v>
      </c>
      <c r="CA19" s="31">
        <f t="shared" si="39"/>
        <v>2.3472383567393693E-14</v>
      </c>
      <c r="CB19" s="31">
        <f t="shared" si="40"/>
        <v>1.9500134040603993E-14</v>
      </c>
      <c r="CC19" s="31">
        <f t="shared" si="41"/>
        <v>1.5166770920469771E-14</v>
      </c>
      <c r="CD19" s="31">
        <f t="shared" si="42"/>
        <v>4.6944767134787381E-15</v>
      </c>
      <c r="CE19" s="31">
        <f t="shared" si="43"/>
        <v>1.336120295374718E-14</v>
      </c>
    </row>
    <row r="20" spans="1:83" ht="16" x14ac:dyDescent="0.2">
      <c r="A20" t="s">
        <v>3346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4" t="s">
        <v>99</v>
      </c>
      <c r="W20" t="s">
        <v>75</v>
      </c>
      <c r="X20">
        <v>12.45749534519436</v>
      </c>
      <c r="Y20">
        <v>3.6938188782820583E-2</v>
      </c>
      <c r="Z20" s="21">
        <f t="shared" si="44"/>
        <v>2.0346954024069521E-2</v>
      </c>
      <c r="AA20" s="22">
        <v>115.1</v>
      </c>
      <c r="AB20" s="21">
        <f t="shared" si="45"/>
        <v>0.17677631645586031</v>
      </c>
      <c r="AI20" s="29" t="s">
        <v>156</v>
      </c>
      <c r="AJ20" s="30">
        <v>31741</v>
      </c>
      <c r="AK20">
        <v>281</v>
      </c>
      <c r="AL20" t="s">
        <v>157</v>
      </c>
      <c r="AM20">
        <v>2.8607089567585394E-12</v>
      </c>
      <c r="AN20">
        <f t="shared" si="1"/>
        <v>2.8607089567585395E-13</v>
      </c>
      <c r="AO20">
        <f t="shared" si="2"/>
        <v>1.2610754327504643E-6</v>
      </c>
      <c r="AP20" s="31">
        <f t="shared" si="3"/>
        <v>23</v>
      </c>
      <c r="AQ20" s="31">
        <f t="shared" si="4"/>
        <v>14</v>
      </c>
      <c r="AR20" s="31">
        <f t="shared" si="5"/>
        <v>15</v>
      </c>
      <c r="AS20" s="31">
        <f t="shared" si="6"/>
        <v>7</v>
      </c>
      <c r="AT20" s="31">
        <f t="shared" si="7"/>
        <v>9</v>
      </c>
      <c r="AU20" s="31">
        <f t="shared" si="8"/>
        <v>14</v>
      </c>
      <c r="AV20" s="31">
        <f t="shared" si="9"/>
        <v>8</v>
      </c>
      <c r="AW20" s="31">
        <f t="shared" si="10"/>
        <v>18</v>
      </c>
      <c r="AX20" s="31">
        <f t="shared" si="11"/>
        <v>19</v>
      </c>
      <c r="AY20" s="31">
        <f t="shared" si="12"/>
        <v>31</v>
      </c>
      <c r="AZ20" s="31">
        <f t="shared" si="13"/>
        <v>8</v>
      </c>
      <c r="BA20" s="31">
        <f t="shared" si="14"/>
        <v>10</v>
      </c>
      <c r="BB20" s="31">
        <f t="shared" si="15"/>
        <v>20</v>
      </c>
      <c r="BC20" s="31">
        <f t="shared" si="16"/>
        <v>15</v>
      </c>
      <c r="BD20" s="31">
        <f t="shared" si="17"/>
        <v>19</v>
      </c>
      <c r="BE20" s="31">
        <f t="shared" si="18"/>
        <v>17</v>
      </c>
      <c r="BF20" s="31">
        <f t="shared" si="19"/>
        <v>8</v>
      </c>
      <c r="BG20" s="31">
        <f t="shared" si="20"/>
        <v>13</v>
      </c>
      <c r="BH20" s="31">
        <f t="shared" si="21"/>
        <v>4</v>
      </c>
      <c r="BI20" s="31">
        <f t="shared" si="22"/>
        <v>9</v>
      </c>
      <c r="BJ20" s="6">
        <f t="shared" si="23"/>
        <v>281</v>
      </c>
      <c r="BL20" s="31">
        <f t="shared" si="24"/>
        <v>2.3415055517952458E-14</v>
      </c>
      <c r="BM20" s="31">
        <f t="shared" si="25"/>
        <v>1.4252642489188453E-14</v>
      </c>
      <c r="BN20" s="31">
        <f t="shared" si="26"/>
        <v>1.5270688381273345E-14</v>
      </c>
      <c r="BO20" s="31">
        <f t="shared" si="27"/>
        <v>7.1263212445942265E-15</v>
      </c>
      <c r="BP20" s="31">
        <f t="shared" si="28"/>
        <v>9.1624130287640064E-15</v>
      </c>
      <c r="BQ20" s="31">
        <f t="shared" si="29"/>
        <v>1.4252642489188453E-14</v>
      </c>
      <c r="BR20" s="31">
        <f t="shared" si="30"/>
        <v>8.1443671366791149E-15</v>
      </c>
      <c r="BS20" s="31">
        <f t="shared" si="31"/>
        <v>1.8324826057528013E-14</v>
      </c>
      <c r="BT20" s="31">
        <f t="shared" si="32"/>
        <v>1.9342871949612901E-14</v>
      </c>
      <c r="BU20" s="31">
        <f t="shared" si="33"/>
        <v>3.1559422654631574E-14</v>
      </c>
      <c r="BV20" s="31">
        <f t="shared" si="34"/>
        <v>8.1443671366791149E-15</v>
      </c>
      <c r="BW20" s="31">
        <f t="shared" si="35"/>
        <v>1.0180458920848896E-14</v>
      </c>
      <c r="BX20" s="31">
        <f t="shared" si="36"/>
        <v>2.0360917841697793E-14</v>
      </c>
      <c r="BY20" s="31">
        <f t="shared" si="37"/>
        <v>1.5270688381273345E-14</v>
      </c>
      <c r="BZ20" s="31">
        <f t="shared" si="38"/>
        <v>1.9342871949612901E-14</v>
      </c>
      <c r="CA20" s="31">
        <f t="shared" si="39"/>
        <v>1.7306780165443121E-14</v>
      </c>
      <c r="CB20" s="31">
        <f t="shared" si="40"/>
        <v>8.1443671366791149E-15</v>
      </c>
      <c r="CC20" s="31">
        <f t="shared" si="41"/>
        <v>1.3234596597103563E-14</v>
      </c>
      <c r="CD20" s="31">
        <f t="shared" si="42"/>
        <v>4.0721835683395574E-15</v>
      </c>
      <c r="CE20" s="31">
        <f t="shared" si="43"/>
        <v>9.1624130287640064E-15</v>
      </c>
    </row>
    <row r="21" spans="1:83" ht="16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4" t="s">
        <v>100</v>
      </c>
      <c r="W21" t="s">
        <v>76</v>
      </c>
      <c r="X21">
        <v>15.22180630640333</v>
      </c>
      <c r="Y21">
        <v>4.5776635866609378E-2</v>
      </c>
      <c r="Z21" s="21">
        <f t="shared" si="44"/>
        <v>2.1495616051023934E-2</v>
      </c>
      <c r="AA21" s="22">
        <v>98.12</v>
      </c>
      <c r="AB21" s="21">
        <f t="shared" si="45"/>
        <v>0.21907476611316687</v>
      </c>
      <c r="AI21" s="29" t="s">
        <v>158</v>
      </c>
      <c r="AJ21" s="30">
        <v>23189</v>
      </c>
      <c r="AK21">
        <v>223</v>
      </c>
      <c r="AL21" t="s">
        <v>159</v>
      </c>
      <c r="AM21">
        <v>2.8888437057460341E-12</v>
      </c>
      <c r="AN21">
        <f t="shared" si="1"/>
        <v>2.8888437057460344E-13</v>
      </c>
      <c r="AO21">
        <f t="shared" si="2"/>
        <v>1.2734779669792286E-6</v>
      </c>
      <c r="AP21" s="31">
        <f t="shared" si="3"/>
        <v>27</v>
      </c>
      <c r="AQ21" s="31">
        <f t="shared" si="4"/>
        <v>0</v>
      </c>
      <c r="AR21" s="31">
        <f t="shared" si="5"/>
        <v>10</v>
      </c>
      <c r="AS21" s="31">
        <f t="shared" si="6"/>
        <v>3</v>
      </c>
      <c r="AT21" s="31">
        <f t="shared" si="7"/>
        <v>2</v>
      </c>
      <c r="AU21" s="31">
        <f t="shared" si="8"/>
        <v>18</v>
      </c>
      <c r="AV21" s="31">
        <f t="shared" si="9"/>
        <v>0</v>
      </c>
      <c r="AW21" s="31">
        <f t="shared" si="10"/>
        <v>9</v>
      </c>
      <c r="AX21" s="31">
        <f t="shared" si="11"/>
        <v>8</v>
      </c>
      <c r="AY21" s="31">
        <f t="shared" si="12"/>
        <v>22</v>
      </c>
      <c r="AZ21" s="31">
        <f t="shared" si="13"/>
        <v>3</v>
      </c>
      <c r="BA21" s="31">
        <f t="shared" si="14"/>
        <v>29</v>
      </c>
      <c r="BB21" s="31">
        <f t="shared" si="15"/>
        <v>5</v>
      </c>
      <c r="BC21" s="31">
        <f t="shared" si="16"/>
        <v>16</v>
      </c>
      <c r="BD21" s="31">
        <f t="shared" si="17"/>
        <v>5</v>
      </c>
      <c r="BE21" s="31">
        <f t="shared" si="18"/>
        <v>33</v>
      </c>
      <c r="BF21" s="31">
        <f t="shared" si="19"/>
        <v>16</v>
      </c>
      <c r="BG21" s="31">
        <f t="shared" si="20"/>
        <v>7</v>
      </c>
      <c r="BH21" s="31">
        <f t="shared" si="21"/>
        <v>1</v>
      </c>
      <c r="BI21" s="31">
        <f t="shared" si="22"/>
        <v>9</v>
      </c>
      <c r="BJ21" s="6">
        <f t="shared" si="23"/>
        <v>223</v>
      </c>
      <c r="BL21" s="31">
        <f t="shared" si="24"/>
        <v>3.4977031414862301E-14</v>
      </c>
      <c r="BM21" s="31">
        <f t="shared" si="25"/>
        <v>0</v>
      </c>
      <c r="BN21" s="31">
        <f t="shared" si="26"/>
        <v>1.2954456079578629E-14</v>
      </c>
      <c r="BO21" s="31">
        <f t="shared" si="27"/>
        <v>3.8863368238735892E-15</v>
      </c>
      <c r="BP21" s="31">
        <f t="shared" si="28"/>
        <v>2.5908912159157259E-15</v>
      </c>
      <c r="BQ21" s="31">
        <f t="shared" si="29"/>
        <v>2.3318020943241532E-14</v>
      </c>
      <c r="BR21" s="31">
        <f t="shared" si="30"/>
        <v>0</v>
      </c>
      <c r="BS21" s="31">
        <f t="shared" si="31"/>
        <v>1.1659010471620766E-14</v>
      </c>
      <c r="BT21" s="31">
        <f t="shared" si="32"/>
        <v>1.0363564863662903E-14</v>
      </c>
      <c r="BU21" s="31">
        <f t="shared" si="33"/>
        <v>2.8499803375072982E-14</v>
      </c>
      <c r="BV21" s="31">
        <f t="shared" si="34"/>
        <v>3.8863368238735892E-15</v>
      </c>
      <c r="BW21" s="31">
        <f t="shared" si="35"/>
        <v>3.756792263077802E-14</v>
      </c>
      <c r="BX21" s="31">
        <f t="shared" si="36"/>
        <v>6.4772280397893143E-15</v>
      </c>
      <c r="BY21" s="31">
        <f t="shared" si="37"/>
        <v>2.0727129727325807E-14</v>
      </c>
      <c r="BZ21" s="31">
        <f t="shared" si="38"/>
        <v>6.4772280397893143E-15</v>
      </c>
      <c r="CA21" s="31">
        <f t="shared" si="39"/>
        <v>4.2749705062609483E-14</v>
      </c>
      <c r="CB21" s="31">
        <f t="shared" si="40"/>
        <v>2.0727129727325807E-14</v>
      </c>
      <c r="CC21" s="31">
        <f t="shared" si="41"/>
        <v>9.0681192557050409E-15</v>
      </c>
      <c r="CD21" s="31">
        <f t="shared" si="42"/>
        <v>1.2954456079578629E-15</v>
      </c>
      <c r="CE21" s="31">
        <f t="shared" si="43"/>
        <v>1.1659010471620766E-14</v>
      </c>
    </row>
    <row r="22" spans="1:83" ht="16" x14ac:dyDescent="0.2">
      <c r="V22" s="24" t="s">
        <v>101</v>
      </c>
      <c r="W22" t="s">
        <v>77</v>
      </c>
      <c r="X22">
        <v>10.959651493023596</v>
      </c>
      <c r="Y22">
        <v>3.2637517032452518E-2</v>
      </c>
      <c r="Z22" s="21">
        <f t="shared" si="44"/>
        <v>2.0169389182840676E-2</v>
      </c>
      <c r="AA22" s="22">
        <v>129.13</v>
      </c>
      <c r="AB22" s="21">
        <f t="shared" si="45"/>
        <v>0.15619444887199471</v>
      </c>
      <c r="AI22" s="29" t="s">
        <v>160</v>
      </c>
      <c r="AJ22" s="30">
        <v>18383</v>
      </c>
      <c r="AK22">
        <v>167</v>
      </c>
      <c r="AL22" t="s">
        <v>161</v>
      </c>
      <c r="AM22">
        <v>3.0449830485319228E-12</v>
      </c>
      <c r="AN22">
        <f t="shared" si="1"/>
        <v>3.0449830485319229E-13</v>
      </c>
      <c r="AO22">
        <f t="shared" si="2"/>
        <v>1.342308278712932E-6</v>
      </c>
      <c r="AP22" s="31">
        <f t="shared" si="3"/>
        <v>17</v>
      </c>
      <c r="AQ22" s="31">
        <f t="shared" si="4"/>
        <v>1</v>
      </c>
      <c r="AR22" s="31">
        <f t="shared" si="5"/>
        <v>7</v>
      </c>
      <c r="AS22" s="31">
        <f t="shared" si="6"/>
        <v>8</v>
      </c>
      <c r="AT22" s="31">
        <f t="shared" si="7"/>
        <v>3</v>
      </c>
      <c r="AU22" s="31">
        <f t="shared" si="8"/>
        <v>13</v>
      </c>
      <c r="AV22" s="31">
        <f t="shared" si="9"/>
        <v>4</v>
      </c>
      <c r="AW22" s="31">
        <f t="shared" si="10"/>
        <v>15</v>
      </c>
      <c r="AX22" s="31">
        <f t="shared" si="11"/>
        <v>12</v>
      </c>
      <c r="AY22" s="31">
        <f t="shared" si="12"/>
        <v>22</v>
      </c>
      <c r="AZ22" s="31">
        <f t="shared" si="13"/>
        <v>3</v>
      </c>
      <c r="BA22" s="31">
        <f t="shared" si="14"/>
        <v>8</v>
      </c>
      <c r="BB22" s="31">
        <f t="shared" si="15"/>
        <v>11</v>
      </c>
      <c r="BC22" s="31">
        <f t="shared" si="16"/>
        <v>7</v>
      </c>
      <c r="BD22" s="31">
        <f t="shared" si="17"/>
        <v>7</v>
      </c>
      <c r="BE22" s="31">
        <f t="shared" si="18"/>
        <v>11</v>
      </c>
      <c r="BF22" s="31">
        <f t="shared" si="19"/>
        <v>3</v>
      </c>
      <c r="BG22" s="31">
        <f t="shared" si="20"/>
        <v>6</v>
      </c>
      <c r="BH22" s="31">
        <f t="shared" si="21"/>
        <v>3</v>
      </c>
      <c r="BI22" s="31">
        <f t="shared" si="22"/>
        <v>6</v>
      </c>
      <c r="BJ22" s="6">
        <f t="shared" si="23"/>
        <v>167</v>
      </c>
      <c r="BL22" s="31">
        <f t="shared" si="24"/>
        <v>3.0996833428169273E-14</v>
      </c>
      <c r="BM22" s="31">
        <f t="shared" si="25"/>
        <v>1.823343142833487E-15</v>
      </c>
      <c r="BN22" s="31">
        <f t="shared" si="26"/>
        <v>1.2763401999834406E-14</v>
      </c>
      <c r="BO22" s="31">
        <f t="shared" si="27"/>
        <v>1.4586745142667896E-14</v>
      </c>
      <c r="BP22" s="31">
        <f t="shared" si="28"/>
        <v>5.4700294285004602E-15</v>
      </c>
      <c r="BQ22" s="31">
        <f t="shared" si="29"/>
        <v>2.3703460856835328E-14</v>
      </c>
      <c r="BR22" s="31">
        <f t="shared" si="30"/>
        <v>7.293372571333948E-15</v>
      </c>
      <c r="BS22" s="31">
        <f t="shared" si="31"/>
        <v>2.7350147142502302E-14</v>
      </c>
      <c r="BT22" s="31">
        <f t="shared" si="32"/>
        <v>2.1880117714001841E-14</v>
      </c>
      <c r="BU22" s="31">
        <f t="shared" si="33"/>
        <v>4.0113549142336714E-14</v>
      </c>
      <c r="BV22" s="31">
        <f t="shared" si="34"/>
        <v>5.4700294285004602E-15</v>
      </c>
      <c r="BW22" s="31">
        <f t="shared" si="35"/>
        <v>1.4586745142667896E-14</v>
      </c>
      <c r="BX22" s="31">
        <f t="shared" si="36"/>
        <v>2.0056774571168357E-14</v>
      </c>
      <c r="BY22" s="31">
        <f t="shared" si="37"/>
        <v>1.2763401999834406E-14</v>
      </c>
      <c r="BZ22" s="31">
        <f t="shared" si="38"/>
        <v>1.2763401999834406E-14</v>
      </c>
      <c r="CA22" s="31">
        <f t="shared" si="39"/>
        <v>2.0056774571168357E-14</v>
      </c>
      <c r="CB22" s="31">
        <f t="shared" si="40"/>
        <v>5.4700294285004602E-15</v>
      </c>
      <c r="CC22" s="31">
        <f t="shared" si="41"/>
        <v>1.094005885700092E-14</v>
      </c>
      <c r="CD22" s="31">
        <f t="shared" si="42"/>
        <v>5.4700294285004602E-15</v>
      </c>
      <c r="CE22" s="31">
        <f t="shared" si="43"/>
        <v>1.094005885700092E-14</v>
      </c>
    </row>
    <row r="23" spans="1:83" ht="16" x14ac:dyDescent="0.2">
      <c r="V23" s="24" t="s">
        <v>102</v>
      </c>
      <c r="W23" t="s">
        <v>78</v>
      </c>
      <c r="X23">
        <v>18.89028345772482</v>
      </c>
      <c r="Y23">
        <v>6.3554178335685538E-2</v>
      </c>
      <c r="Z23" s="21">
        <f t="shared" si="44"/>
        <v>4.811401706751136E-2</v>
      </c>
      <c r="AA23" s="22">
        <v>158.19</v>
      </c>
      <c r="AB23" s="21">
        <f>Z23*1000 /AA23</f>
        <v>0.30415334134592176</v>
      </c>
      <c r="AI23" s="29" t="s">
        <v>162</v>
      </c>
      <c r="AJ23" s="30">
        <v>65392</v>
      </c>
      <c r="AK23">
        <v>583</v>
      </c>
      <c r="AL23" t="s">
        <v>163</v>
      </c>
      <c r="AM23">
        <v>3.0526733083388555E-12</v>
      </c>
      <c r="AN23">
        <f t="shared" si="1"/>
        <v>3.0526733083388559E-13</v>
      </c>
      <c r="AO23">
        <f t="shared" si="2"/>
        <v>1.3456983466508394E-6</v>
      </c>
      <c r="AP23" s="31">
        <f t="shared" si="3"/>
        <v>46</v>
      </c>
      <c r="AQ23" s="31">
        <f t="shared" si="4"/>
        <v>0</v>
      </c>
      <c r="AR23" s="31">
        <f t="shared" si="5"/>
        <v>30</v>
      </c>
      <c r="AS23" s="31">
        <f t="shared" si="6"/>
        <v>11</v>
      </c>
      <c r="AT23" s="31">
        <f t="shared" si="7"/>
        <v>39</v>
      </c>
      <c r="AU23" s="31">
        <f t="shared" si="8"/>
        <v>53</v>
      </c>
      <c r="AV23" s="31">
        <f t="shared" si="9"/>
        <v>11</v>
      </c>
      <c r="AW23" s="31">
        <f t="shared" si="10"/>
        <v>31</v>
      </c>
      <c r="AX23" s="31">
        <f t="shared" si="11"/>
        <v>28</v>
      </c>
      <c r="AY23" s="31">
        <f t="shared" si="12"/>
        <v>44</v>
      </c>
      <c r="AZ23" s="31">
        <f t="shared" si="13"/>
        <v>6</v>
      </c>
      <c r="BA23" s="31">
        <f t="shared" si="14"/>
        <v>40</v>
      </c>
      <c r="BB23" s="31">
        <f t="shared" si="15"/>
        <v>35</v>
      </c>
      <c r="BC23" s="31">
        <f t="shared" si="16"/>
        <v>27</v>
      </c>
      <c r="BD23" s="31">
        <f t="shared" si="17"/>
        <v>31</v>
      </c>
      <c r="BE23" s="31">
        <f t="shared" si="18"/>
        <v>46</v>
      </c>
      <c r="BF23" s="31">
        <f t="shared" si="19"/>
        <v>31</v>
      </c>
      <c r="BG23" s="31">
        <f t="shared" si="20"/>
        <v>27</v>
      </c>
      <c r="BH23" s="31">
        <f t="shared" si="21"/>
        <v>15</v>
      </c>
      <c r="BI23" s="31">
        <f t="shared" si="22"/>
        <v>32</v>
      </c>
      <c r="BJ23" s="6">
        <f t="shared" si="23"/>
        <v>583</v>
      </c>
      <c r="BL23" s="31">
        <f t="shared" si="24"/>
        <v>2.4086273101816015E-14</v>
      </c>
      <c r="BM23" s="31">
        <f t="shared" si="25"/>
        <v>0</v>
      </c>
      <c r="BN23" s="31">
        <f t="shared" si="26"/>
        <v>1.5708438979445229E-14</v>
      </c>
      <c r="BO23" s="31">
        <f t="shared" si="27"/>
        <v>5.7597609591299166E-15</v>
      </c>
      <c r="BP23" s="31">
        <f t="shared" si="28"/>
        <v>2.0420970673278796E-14</v>
      </c>
      <c r="BQ23" s="31">
        <f t="shared" si="29"/>
        <v>2.7751575530353237E-14</v>
      </c>
      <c r="BR23" s="31">
        <f t="shared" si="30"/>
        <v>5.7597609591299166E-15</v>
      </c>
      <c r="BS23" s="31">
        <f t="shared" si="31"/>
        <v>1.6232053612093402E-14</v>
      </c>
      <c r="BT23" s="31">
        <f t="shared" si="32"/>
        <v>1.4661209714148877E-14</v>
      </c>
      <c r="BU23" s="31">
        <f t="shared" si="33"/>
        <v>2.3039043836519666E-14</v>
      </c>
      <c r="BV23" s="31">
        <f t="shared" si="34"/>
        <v>3.1416877958890458E-15</v>
      </c>
      <c r="BW23" s="31">
        <f t="shared" si="35"/>
        <v>2.0944585305926972E-14</v>
      </c>
      <c r="BX23" s="31">
        <f t="shared" si="36"/>
        <v>1.8326512142686099E-14</v>
      </c>
      <c r="BY23" s="31">
        <f t="shared" si="37"/>
        <v>1.4137595081500705E-14</v>
      </c>
      <c r="BZ23" s="31">
        <f t="shared" si="38"/>
        <v>1.6232053612093402E-14</v>
      </c>
      <c r="CA23" s="31">
        <f t="shared" si="39"/>
        <v>2.4086273101816015E-14</v>
      </c>
      <c r="CB23" s="31">
        <f t="shared" si="40"/>
        <v>1.6232053612093402E-14</v>
      </c>
      <c r="CC23" s="31">
        <f t="shared" si="41"/>
        <v>1.4137595081500705E-14</v>
      </c>
      <c r="CD23" s="31">
        <f t="shared" si="42"/>
        <v>7.8542194897226146E-15</v>
      </c>
      <c r="CE23" s="31">
        <f t="shared" si="43"/>
        <v>1.6755668244741575E-14</v>
      </c>
    </row>
    <row r="24" spans="1:83" ht="16" x14ac:dyDescent="0.2">
      <c r="A24" s="145" t="s">
        <v>3350</v>
      </c>
      <c r="B24" s="146"/>
      <c r="C24" s="146"/>
      <c r="D24" s="146"/>
      <c r="E24" s="10" t="s">
        <v>3345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1"/>
      <c r="V24" s="24" t="s">
        <v>103</v>
      </c>
      <c r="W24" t="s">
        <v>79</v>
      </c>
      <c r="X24">
        <v>18.949952803598819</v>
      </c>
      <c r="Y24">
        <v>5.6746940555278381E-2</v>
      </c>
      <c r="Z24" s="21">
        <f t="shared" si="44"/>
        <v>2.3920389196581709E-2</v>
      </c>
      <c r="AA24" s="22">
        <v>88.08</v>
      </c>
      <c r="AB24" s="21">
        <f t="shared" si="45"/>
        <v>0.27157571749070969</v>
      </c>
      <c r="AI24" s="29" t="s">
        <v>164</v>
      </c>
      <c r="AJ24" s="30">
        <v>29489</v>
      </c>
      <c r="AK24">
        <v>258</v>
      </c>
      <c r="AL24" t="s">
        <v>165</v>
      </c>
      <c r="AM24">
        <v>3.0669517592417236E-12</v>
      </c>
      <c r="AN24">
        <f t="shared" si="1"/>
        <v>3.0669517592417237E-13</v>
      </c>
      <c r="AO24">
        <f t="shared" si="2"/>
        <v>1.3519926617746479E-6</v>
      </c>
      <c r="AP24" s="31">
        <f t="shared" si="3"/>
        <v>17</v>
      </c>
      <c r="AQ24" s="31">
        <f t="shared" si="4"/>
        <v>5</v>
      </c>
      <c r="AR24" s="31">
        <f t="shared" si="5"/>
        <v>18</v>
      </c>
      <c r="AS24" s="31">
        <f t="shared" si="6"/>
        <v>14</v>
      </c>
      <c r="AT24" s="31">
        <f t="shared" si="7"/>
        <v>15</v>
      </c>
      <c r="AU24" s="31">
        <f t="shared" si="8"/>
        <v>17</v>
      </c>
      <c r="AV24" s="31">
        <f t="shared" si="9"/>
        <v>8</v>
      </c>
      <c r="AW24" s="31">
        <f t="shared" si="10"/>
        <v>19</v>
      </c>
      <c r="AX24" s="31">
        <f t="shared" si="11"/>
        <v>12</v>
      </c>
      <c r="AY24" s="31">
        <f t="shared" si="12"/>
        <v>23</v>
      </c>
      <c r="AZ24" s="31">
        <f t="shared" si="13"/>
        <v>7</v>
      </c>
      <c r="BA24" s="31">
        <f t="shared" si="14"/>
        <v>13</v>
      </c>
      <c r="BB24" s="31">
        <f t="shared" si="15"/>
        <v>13</v>
      </c>
      <c r="BC24" s="31">
        <f t="shared" si="16"/>
        <v>14</v>
      </c>
      <c r="BD24" s="31">
        <f t="shared" si="17"/>
        <v>14</v>
      </c>
      <c r="BE24" s="31">
        <f t="shared" si="18"/>
        <v>13</v>
      </c>
      <c r="BF24" s="31">
        <f t="shared" si="19"/>
        <v>7</v>
      </c>
      <c r="BG24" s="31">
        <f t="shared" si="20"/>
        <v>15</v>
      </c>
      <c r="BH24" s="31">
        <f t="shared" si="21"/>
        <v>2</v>
      </c>
      <c r="BI24" s="31">
        <f t="shared" si="22"/>
        <v>12</v>
      </c>
      <c r="BJ24" s="6">
        <f t="shared" si="23"/>
        <v>258</v>
      </c>
      <c r="BL24" s="31">
        <f t="shared" si="24"/>
        <v>2.0208596863220664E-14</v>
      </c>
      <c r="BM24" s="31">
        <f t="shared" si="25"/>
        <v>5.9437049597707821E-15</v>
      </c>
      <c r="BN24" s="31">
        <f t="shared" si="26"/>
        <v>2.1397337855174817E-14</v>
      </c>
      <c r="BO24" s="31">
        <f t="shared" si="27"/>
        <v>1.6642373887358189E-14</v>
      </c>
      <c r="BP24" s="31">
        <f t="shared" si="28"/>
        <v>1.7831114879312346E-14</v>
      </c>
      <c r="BQ24" s="31">
        <f t="shared" si="29"/>
        <v>2.0208596863220664E-14</v>
      </c>
      <c r="BR24" s="31">
        <f t="shared" si="30"/>
        <v>9.5099279356332517E-15</v>
      </c>
      <c r="BS24" s="31">
        <f t="shared" si="31"/>
        <v>2.2586078847128974E-14</v>
      </c>
      <c r="BT24" s="31">
        <f t="shared" si="32"/>
        <v>1.4264891903449878E-14</v>
      </c>
      <c r="BU24" s="31">
        <f t="shared" si="33"/>
        <v>2.7341042814945599E-14</v>
      </c>
      <c r="BV24" s="31">
        <f t="shared" si="34"/>
        <v>8.3211869436790946E-15</v>
      </c>
      <c r="BW24" s="31">
        <f t="shared" si="35"/>
        <v>1.5453632895404035E-14</v>
      </c>
      <c r="BX24" s="31">
        <f t="shared" si="36"/>
        <v>1.5453632895404035E-14</v>
      </c>
      <c r="BY24" s="31">
        <f t="shared" si="37"/>
        <v>1.6642373887358189E-14</v>
      </c>
      <c r="BZ24" s="31">
        <f t="shared" si="38"/>
        <v>1.6642373887358189E-14</v>
      </c>
      <c r="CA24" s="31">
        <f t="shared" si="39"/>
        <v>1.5453632895404035E-14</v>
      </c>
      <c r="CB24" s="31">
        <f t="shared" si="40"/>
        <v>8.3211869436790946E-15</v>
      </c>
      <c r="CC24" s="31">
        <f t="shared" si="41"/>
        <v>1.7831114879312346E-14</v>
      </c>
      <c r="CD24" s="31">
        <f t="shared" si="42"/>
        <v>2.3774819839083129E-15</v>
      </c>
      <c r="CE24" s="31">
        <f t="shared" si="43"/>
        <v>1.4264891903449878E-14</v>
      </c>
    </row>
    <row r="25" spans="1:83" ht="16" x14ac:dyDescent="0.2">
      <c r="A25" s="147"/>
      <c r="B25" s="148"/>
      <c r="C25" s="148"/>
      <c r="D25" s="148"/>
      <c r="U25" s="12"/>
      <c r="V25" s="24" t="s">
        <v>104</v>
      </c>
      <c r="W25" t="s">
        <v>80</v>
      </c>
      <c r="X25">
        <v>17.509582968468873</v>
      </c>
      <c r="Y25">
        <v>5.2347030663409601E-2</v>
      </c>
      <c r="Z25" s="21">
        <f t="shared" si="44"/>
        <v>2.55779820013626E-2</v>
      </c>
      <c r="AA25" s="22">
        <v>102.1</v>
      </c>
      <c r="AB25" s="21">
        <f t="shared" si="45"/>
        <v>0.25051892263822334</v>
      </c>
      <c r="AI25" s="29" t="s">
        <v>166</v>
      </c>
      <c r="AJ25" s="30">
        <v>39847</v>
      </c>
      <c r="AK25">
        <v>368</v>
      </c>
      <c r="AL25" t="s">
        <v>167</v>
      </c>
      <c r="AM25">
        <v>3.0904715327511467E-12</v>
      </c>
      <c r="AN25">
        <f t="shared" si="1"/>
        <v>3.0904715327511471E-13</v>
      </c>
      <c r="AO25">
        <f t="shared" si="2"/>
        <v>1.3623607939422058E-6</v>
      </c>
      <c r="AP25" s="31">
        <f t="shared" si="3"/>
        <v>34</v>
      </c>
      <c r="AQ25" s="31">
        <f t="shared" si="4"/>
        <v>2</v>
      </c>
      <c r="AR25" s="31">
        <f t="shared" si="5"/>
        <v>8</v>
      </c>
      <c r="AS25" s="31">
        <f t="shared" si="6"/>
        <v>7</v>
      </c>
      <c r="AT25" s="31">
        <f t="shared" si="7"/>
        <v>26</v>
      </c>
      <c r="AU25" s="31">
        <f t="shared" si="8"/>
        <v>41</v>
      </c>
      <c r="AV25" s="31">
        <f t="shared" si="9"/>
        <v>5</v>
      </c>
      <c r="AW25" s="31">
        <f t="shared" si="10"/>
        <v>33</v>
      </c>
      <c r="AX25" s="31">
        <f t="shared" si="11"/>
        <v>9</v>
      </c>
      <c r="AY25" s="31">
        <f t="shared" si="12"/>
        <v>59</v>
      </c>
      <c r="AZ25" s="31">
        <f t="shared" si="13"/>
        <v>16</v>
      </c>
      <c r="BA25" s="31">
        <f t="shared" si="14"/>
        <v>8</v>
      </c>
      <c r="BB25" s="31">
        <f t="shared" si="15"/>
        <v>20</v>
      </c>
      <c r="BC25" s="31">
        <f t="shared" si="16"/>
        <v>9</v>
      </c>
      <c r="BD25" s="31">
        <f t="shared" si="17"/>
        <v>14</v>
      </c>
      <c r="BE25" s="31">
        <f t="shared" si="18"/>
        <v>23</v>
      </c>
      <c r="BF25" s="31">
        <f t="shared" si="19"/>
        <v>10</v>
      </c>
      <c r="BG25" s="31">
        <f t="shared" si="20"/>
        <v>27</v>
      </c>
      <c r="BH25" s="31">
        <f t="shared" si="21"/>
        <v>9</v>
      </c>
      <c r="BI25" s="31">
        <f t="shared" si="22"/>
        <v>8</v>
      </c>
      <c r="BJ25" s="6">
        <f t="shared" si="23"/>
        <v>368</v>
      </c>
      <c r="BL25" s="31">
        <f t="shared" si="24"/>
        <v>2.8553269596070381E-14</v>
      </c>
      <c r="BM25" s="31">
        <f t="shared" si="25"/>
        <v>1.6796040938864928E-15</v>
      </c>
      <c r="BN25" s="31">
        <f t="shared" si="26"/>
        <v>6.7184163755459713E-15</v>
      </c>
      <c r="BO25" s="31">
        <f t="shared" si="27"/>
        <v>5.8786143286027257E-15</v>
      </c>
      <c r="BP25" s="31">
        <f t="shared" si="28"/>
        <v>2.1834853220524407E-14</v>
      </c>
      <c r="BQ25" s="31">
        <f t="shared" si="29"/>
        <v>3.4431883924673105E-14</v>
      </c>
      <c r="BR25" s="31">
        <f t="shared" si="30"/>
        <v>4.1990102347162321E-15</v>
      </c>
      <c r="BS25" s="31">
        <f t="shared" si="31"/>
        <v>2.7713467549127133E-14</v>
      </c>
      <c r="BT25" s="31">
        <f t="shared" si="32"/>
        <v>7.5582184224892193E-15</v>
      </c>
      <c r="BU25" s="31">
        <f t="shared" si="33"/>
        <v>4.9548320769651537E-14</v>
      </c>
      <c r="BV25" s="31">
        <f t="shared" si="34"/>
        <v>1.3436832751091943E-14</v>
      </c>
      <c r="BW25" s="31">
        <f t="shared" si="35"/>
        <v>6.7184163755459713E-15</v>
      </c>
      <c r="BX25" s="31">
        <f t="shared" si="36"/>
        <v>1.6796040938864928E-14</v>
      </c>
      <c r="BY25" s="31">
        <f t="shared" si="37"/>
        <v>7.5582184224892193E-15</v>
      </c>
      <c r="BZ25" s="31">
        <f t="shared" si="38"/>
        <v>1.1757228657205451E-14</v>
      </c>
      <c r="CA25" s="31">
        <f t="shared" si="39"/>
        <v>1.9315447079694669E-14</v>
      </c>
      <c r="CB25" s="31">
        <f t="shared" si="40"/>
        <v>8.3980204694324641E-15</v>
      </c>
      <c r="CC25" s="31">
        <f t="shared" si="41"/>
        <v>2.2674655267467658E-14</v>
      </c>
      <c r="CD25" s="31">
        <f t="shared" si="42"/>
        <v>7.5582184224892193E-15</v>
      </c>
      <c r="CE25" s="31">
        <f t="shared" si="43"/>
        <v>6.7184163755459713E-15</v>
      </c>
    </row>
    <row r="26" spans="1:83" ht="15" customHeight="1" x14ac:dyDescent="0.2">
      <c r="A26" s="151" t="s">
        <v>62</v>
      </c>
      <c r="B26" s="152" t="s">
        <v>3500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3"/>
      <c r="V26" s="24" t="s">
        <v>105</v>
      </c>
      <c r="W26" t="s">
        <v>81</v>
      </c>
      <c r="X26">
        <v>24.3809508981406</v>
      </c>
      <c r="Y26">
        <v>7.7356285516914799E-2</v>
      </c>
      <c r="Z26" s="21">
        <f t="shared" si="44"/>
        <v>3.7068781243890112E-2</v>
      </c>
      <c r="AA26" s="22">
        <v>100.13</v>
      </c>
      <c r="AB26" s="21">
        <f t="shared" si="45"/>
        <v>0.37020654393178981</v>
      </c>
      <c r="AI26" s="29" t="s">
        <v>168</v>
      </c>
      <c r="AJ26" s="30">
        <v>42452</v>
      </c>
      <c r="AK26">
        <v>377</v>
      </c>
      <c r="AL26" t="s">
        <v>169</v>
      </c>
      <c r="AM26">
        <v>3.0993750829107867E-12</v>
      </c>
      <c r="AN26">
        <f t="shared" si="1"/>
        <v>3.0993750829107868E-13</v>
      </c>
      <c r="AO26">
        <f t="shared" si="2"/>
        <v>1.366285712044782E-6</v>
      </c>
      <c r="AP26" s="31">
        <f t="shared" si="3"/>
        <v>38</v>
      </c>
      <c r="AQ26" s="31">
        <f t="shared" si="4"/>
        <v>9</v>
      </c>
      <c r="AR26" s="31">
        <f t="shared" si="5"/>
        <v>7</v>
      </c>
      <c r="AS26" s="31">
        <f t="shared" si="6"/>
        <v>9</v>
      </c>
      <c r="AT26" s="31">
        <f t="shared" si="7"/>
        <v>27</v>
      </c>
      <c r="AU26" s="31">
        <f t="shared" si="8"/>
        <v>17</v>
      </c>
      <c r="AV26" s="31">
        <f t="shared" si="9"/>
        <v>9</v>
      </c>
      <c r="AW26" s="31">
        <f t="shared" si="10"/>
        <v>52</v>
      </c>
      <c r="AX26" s="31">
        <f t="shared" si="11"/>
        <v>11</v>
      </c>
      <c r="AY26" s="31">
        <f t="shared" si="12"/>
        <v>50</v>
      </c>
      <c r="AZ26" s="31">
        <f t="shared" si="13"/>
        <v>7</v>
      </c>
      <c r="BA26" s="31">
        <f t="shared" si="14"/>
        <v>13</v>
      </c>
      <c r="BB26" s="31">
        <f t="shared" si="15"/>
        <v>13</v>
      </c>
      <c r="BC26" s="31">
        <f t="shared" si="16"/>
        <v>6</v>
      </c>
      <c r="BD26" s="31">
        <f t="shared" si="17"/>
        <v>19</v>
      </c>
      <c r="BE26" s="31">
        <f t="shared" si="18"/>
        <v>28</v>
      </c>
      <c r="BF26" s="31">
        <f t="shared" si="19"/>
        <v>21</v>
      </c>
      <c r="BG26" s="31">
        <f t="shared" si="20"/>
        <v>18</v>
      </c>
      <c r="BH26" s="31">
        <f t="shared" si="21"/>
        <v>9</v>
      </c>
      <c r="BI26" s="31">
        <f t="shared" si="22"/>
        <v>14</v>
      </c>
      <c r="BJ26" s="6">
        <f t="shared" si="23"/>
        <v>377</v>
      </c>
      <c r="BL26" s="31">
        <f t="shared" si="24"/>
        <v>3.1240385451090161E-14</v>
      </c>
      <c r="BM26" s="31">
        <f t="shared" si="25"/>
        <v>7.399038659468721E-15</v>
      </c>
      <c r="BN26" s="31">
        <f t="shared" si="26"/>
        <v>5.75480784625345E-15</v>
      </c>
      <c r="BO26" s="31">
        <f t="shared" si="27"/>
        <v>7.399038659468721E-15</v>
      </c>
      <c r="BP26" s="31">
        <f t="shared" si="28"/>
        <v>2.2197115978406168E-14</v>
      </c>
      <c r="BQ26" s="31">
        <f t="shared" si="29"/>
        <v>1.3975961912329806E-14</v>
      </c>
      <c r="BR26" s="31">
        <f t="shared" si="30"/>
        <v>7.399038659468721E-15</v>
      </c>
      <c r="BS26" s="31">
        <f t="shared" si="31"/>
        <v>4.2750001143597058E-14</v>
      </c>
      <c r="BT26" s="31">
        <f t="shared" si="32"/>
        <v>9.0432694726839935E-15</v>
      </c>
      <c r="BU26" s="31">
        <f t="shared" si="33"/>
        <v>4.1105770330381793E-14</v>
      </c>
      <c r="BV26" s="31">
        <f t="shared" si="34"/>
        <v>5.75480784625345E-15</v>
      </c>
      <c r="BW26" s="31">
        <f t="shared" si="35"/>
        <v>1.0687500285899265E-14</v>
      </c>
      <c r="BX26" s="31">
        <f t="shared" si="36"/>
        <v>1.0687500285899265E-14</v>
      </c>
      <c r="BY26" s="31">
        <f t="shared" si="37"/>
        <v>4.9326924396458145E-15</v>
      </c>
      <c r="BZ26" s="31">
        <f t="shared" si="38"/>
        <v>1.5620192725545081E-14</v>
      </c>
      <c r="CA26" s="31">
        <f t="shared" si="39"/>
        <v>2.30192313850138E-14</v>
      </c>
      <c r="CB26" s="31">
        <f t="shared" si="40"/>
        <v>1.7264423538760352E-14</v>
      </c>
      <c r="CC26" s="31">
        <f t="shared" si="41"/>
        <v>1.4798077318937442E-14</v>
      </c>
      <c r="CD26" s="31">
        <f t="shared" si="42"/>
        <v>7.399038659468721E-15</v>
      </c>
      <c r="CE26" s="31">
        <f t="shared" si="43"/>
        <v>1.15096156925069E-14</v>
      </c>
    </row>
    <row r="27" spans="1:83" ht="16" x14ac:dyDescent="0.2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3"/>
      <c r="V27" s="24" t="s">
        <v>106</v>
      </c>
      <c r="W27" t="s">
        <v>82</v>
      </c>
      <c r="X27">
        <v>2.9921244034458949</v>
      </c>
      <c r="Y27">
        <v>8.6602910962399714E-3</v>
      </c>
      <c r="Z27" s="21">
        <f t="shared" si="44"/>
        <v>7.7590761992629024E-3</v>
      </c>
      <c r="AA27" s="22">
        <v>187.21</v>
      </c>
      <c r="AB27" s="21">
        <f t="shared" si="45"/>
        <v>4.1445842632674014E-2</v>
      </c>
      <c r="AI27" s="29" t="s">
        <v>170</v>
      </c>
      <c r="AJ27" s="30">
        <v>34815</v>
      </c>
      <c r="AK27">
        <v>318</v>
      </c>
      <c r="AL27" t="s">
        <v>171</v>
      </c>
      <c r="AM27">
        <v>3.216767743044837E-12</v>
      </c>
      <c r="AN27">
        <f t="shared" si="1"/>
        <v>3.2167677430448374E-13</v>
      </c>
      <c r="AO27">
        <f t="shared" si="2"/>
        <v>1.4180354712541288E-6</v>
      </c>
      <c r="AP27" s="31">
        <f t="shared" si="3"/>
        <v>30</v>
      </c>
      <c r="AQ27" s="31">
        <f t="shared" si="4"/>
        <v>3</v>
      </c>
      <c r="AR27" s="31">
        <f t="shared" si="5"/>
        <v>7</v>
      </c>
      <c r="AS27" s="31">
        <f t="shared" si="6"/>
        <v>8</v>
      </c>
      <c r="AT27" s="31">
        <f t="shared" si="7"/>
        <v>20</v>
      </c>
      <c r="AU27" s="31">
        <f t="shared" si="8"/>
        <v>26</v>
      </c>
      <c r="AV27" s="31">
        <f t="shared" si="9"/>
        <v>4</v>
      </c>
      <c r="AW27" s="31">
        <f t="shared" si="10"/>
        <v>26</v>
      </c>
      <c r="AX27" s="31">
        <f t="shared" si="11"/>
        <v>13</v>
      </c>
      <c r="AY27" s="31">
        <f t="shared" si="12"/>
        <v>52</v>
      </c>
      <c r="AZ27" s="31">
        <f t="shared" si="13"/>
        <v>12</v>
      </c>
      <c r="BA27" s="31">
        <f t="shared" si="14"/>
        <v>5</v>
      </c>
      <c r="BB27" s="31">
        <f t="shared" si="15"/>
        <v>13</v>
      </c>
      <c r="BC27" s="31">
        <f t="shared" si="16"/>
        <v>6</v>
      </c>
      <c r="BD27" s="31">
        <f t="shared" si="17"/>
        <v>11</v>
      </c>
      <c r="BE27" s="31">
        <f t="shared" si="18"/>
        <v>29</v>
      </c>
      <c r="BF27" s="31">
        <f t="shared" si="19"/>
        <v>10</v>
      </c>
      <c r="BG27" s="31">
        <f t="shared" si="20"/>
        <v>24</v>
      </c>
      <c r="BH27" s="31">
        <f t="shared" si="21"/>
        <v>6</v>
      </c>
      <c r="BI27" s="31">
        <f t="shared" si="22"/>
        <v>13</v>
      </c>
      <c r="BJ27" s="6">
        <f t="shared" si="23"/>
        <v>318</v>
      </c>
      <c r="BL27" s="31">
        <f t="shared" si="24"/>
        <v>3.0346865500422998E-14</v>
      </c>
      <c r="BM27" s="31">
        <f t="shared" si="25"/>
        <v>3.0346865500422994E-15</v>
      </c>
      <c r="BN27" s="31">
        <f t="shared" si="26"/>
        <v>7.0809352834320312E-15</v>
      </c>
      <c r="BO27" s="31">
        <f t="shared" si="27"/>
        <v>8.092497466779466E-15</v>
      </c>
      <c r="BP27" s="31">
        <f t="shared" si="28"/>
        <v>2.0231243666948662E-14</v>
      </c>
      <c r="BQ27" s="31">
        <f t="shared" si="29"/>
        <v>2.6300616767033261E-14</v>
      </c>
      <c r="BR27" s="31">
        <f t="shared" si="30"/>
        <v>4.046248733389733E-15</v>
      </c>
      <c r="BS27" s="31">
        <f t="shared" si="31"/>
        <v>2.6300616767033261E-14</v>
      </c>
      <c r="BT27" s="31">
        <f t="shared" si="32"/>
        <v>1.3150308383516631E-14</v>
      </c>
      <c r="BU27" s="31">
        <f t="shared" si="33"/>
        <v>5.2601233534066523E-14</v>
      </c>
      <c r="BV27" s="31">
        <f t="shared" si="34"/>
        <v>1.2138746200169197E-14</v>
      </c>
      <c r="BW27" s="31">
        <f t="shared" si="35"/>
        <v>5.0578109167371655E-15</v>
      </c>
      <c r="BX27" s="31">
        <f t="shared" si="36"/>
        <v>1.3150308383516631E-14</v>
      </c>
      <c r="BY27" s="31">
        <f t="shared" si="37"/>
        <v>6.0693731000845987E-15</v>
      </c>
      <c r="BZ27" s="31">
        <f t="shared" si="38"/>
        <v>1.1127184016821764E-14</v>
      </c>
      <c r="CA27" s="31">
        <f t="shared" si="39"/>
        <v>2.9335303317075558E-14</v>
      </c>
      <c r="CB27" s="31">
        <f t="shared" si="40"/>
        <v>1.0115621833474331E-14</v>
      </c>
      <c r="CC27" s="31">
        <f t="shared" si="41"/>
        <v>2.4277492400338395E-14</v>
      </c>
      <c r="CD27" s="31">
        <f t="shared" si="42"/>
        <v>6.0693731000845987E-15</v>
      </c>
      <c r="CE27" s="31">
        <f t="shared" si="43"/>
        <v>1.3150308383516631E-14</v>
      </c>
    </row>
    <row r="28" spans="1:83" ht="16" x14ac:dyDescent="0.2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/>
      <c r="V28" s="24" t="s">
        <v>107</v>
      </c>
      <c r="W28" t="s">
        <v>83</v>
      </c>
      <c r="X28">
        <v>7.9814397536218307</v>
      </c>
      <c r="Y28">
        <v>2.2915810352169282E-2</v>
      </c>
      <c r="Z28" s="21">
        <f t="shared" si="44"/>
        <v>1.8004352250140521E-2</v>
      </c>
      <c r="AA28" s="22">
        <v>164.17</v>
      </c>
      <c r="AB28" s="21">
        <f t="shared" si="45"/>
        <v>0.1096689544383293</v>
      </c>
      <c r="AI28" s="29" t="s">
        <v>172</v>
      </c>
      <c r="AJ28" s="30">
        <v>59667</v>
      </c>
      <c r="AK28">
        <v>561</v>
      </c>
      <c r="AL28" t="s">
        <v>173</v>
      </c>
      <c r="AM28">
        <v>3.4237964478675708E-12</v>
      </c>
      <c r="AN28">
        <f t="shared" si="1"/>
        <v>3.423796447867571E-13</v>
      </c>
      <c r="AO28">
        <f t="shared" si="2"/>
        <v>1.5092991466130945E-6</v>
      </c>
      <c r="AP28" s="31">
        <f t="shared" si="3"/>
        <v>53</v>
      </c>
      <c r="AQ28" s="31">
        <f t="shared" si="4"/>
        <v>2</v>
      </c>
      <c r="AR28" s="31">
        <f t="shared" si="5"/>
        <v>18</v>
      </c>
      <c r="AS28" s="31">
        <f t="shared" si="6"/>
        <v>18</v>
      </c>
      <c r="AT28" s="31">
        <f t="shared" si="7"/>
        <v>26</v>
      </c>
      <c r="AU28" s="31">
        <f t="shared" si="8"/>
        <v>61</v>
      </c>
      <c r="AV28" s="31">
        <f t="shared" si="9"/>
        <v>11</v>
      </c>
      <c r="AW28" s="31">
        <f t="shared" si="10"/>
        <v>38</v>
      </c>
      <c r="AX28" s="31">
        <f t="shared" si="11"/>
        <v>19</v>
      </c>
      <c r="AY28" s="31">
        <f t="shared" si="12"/>
        <v>83</v>
      </c>
      <c r="AZ28" s="31">
        <f t="shared" si="13"/>
        <v>13</v>
      </c>
      <c r="BA28" s="31">
        <f t="shared" si="14"/>
        <v>12</v>
      </c>
      <c r="BB28" s="31">
        <f t="shared" si="15"/>
        <v>15</v>
      </c>
      <c r="BC28" s="31">
        <f t="shared" si="16"/>
        <v>30</v>
      </c>
      <c r="BD28" s="31">
        <f t="shared" si="17"/>
        <v>22</v>
      </c>
      <c r="BE28" s="31">
        <f t="shared" si="18"/>
        <v>37</v>
      </c>
      <c r="BF28" s="31">
        <f t="shared" si="19"/>
        <v>32</v>
      </c>
      <c r="BG28" s="31">
        <f t="shared" si="20"/>
        <v>56</v>
      </c>
      <c r="BH28" s="31">
        <f t="shared" si="21"/>
        <v>3</v>
      </c>
      <c r="BI28" s="31">
        <f t="shared" si="22"/>
        <v>12</v>
      </c>
      <c r="BJ28" s="6">
        <f t="shared" si="23"/>
        <v>561</v>
      </c>
      <c r="BL28" s="31">
        <f t="shared" si="24"/>
        <v>3.2346027047590241E-14</v>
      </c>
      <c r="BM28" s="31">
        <f t="shared" si="25"/>
        <v>1.2206047942486884E-15</v>
      </c>
      <c r="BN28" s="31">
        <f t="shared" si="26"/>
        <v>1.0985443148238197E-14</v>
      </c>
      <c r="BO28" s="31">
        <f t="shared" si="27"/>
        <v>1.0985443148238197E-14</v>
      </c>
      <c r="BP28" s="31">
        <f t="shared" si="28"/>
        <v>1.5867862325232949E-14</v>
      </c>
      <c r="BQ28" s="31">
        <f t="shared" si="29"/>
        <v>3.7228446224584994E-14</v>
      </c>
      <c r="BR28" s="31">
        <f t="shared" si="30"/>
        <v>6.7133263683677865E-15</v>
      </c>
      <c r="BS28" s="31">
        <f t="shared" si="31"/>
        <v>2.3191491090725078E-14</v>
      </c>
      <c r="BT28" s="31">
        <f t="shared" si="32"/>
        <v>1.1595745545362539E-14</v>
      </c>
      <c r="BU28" s="31">
        <f t="shared" si="33"/>
        <v>5.0655098961320567E-14</v>
      </c>
      <c r="BV28" s="31">
        <f t="shared" si="34"/>
        <v>7.9339311626164746E-15</v>
      </c>
      <c r="BW28" s="31">
        <f t="shared" si="35"/>
        <v>7.3236287654921306E-15</v>
      </c>
      <c r="BX28" s="31">
        <f t="shared" si="36"/>
        <v>9.1545359568651628E-15</v>
      </c>
      <c r="BY28" s="31">
        <f t="shared" si="37"/>
        <v>1.8309071913730326E-14</v>
      </c>
      <c r="BZ28" s="31">
        <f t="shared" si="38"/>
        <v>1.3426652736735573E-14</v>
      </c>
      <c r="CA28" s="31">
        <f t="shared" si="39"/>
        <v>2.2581188693600733E-14</v>
      </c>
      <c r="CB28" s="31">
        <f t="shared" si="40"/>
        <v>1.9529676707979014E-14</v>
      </c>
      <c r="CC28" s="31">
        <f t="shared" si="41"/>
        <v>3.4176934238963275E-14</v>
      </c>
      <c r="CD28" s="31">
        <f t="shared" si="42"/>
        <v>1.8309071913730326E-15</v>
      </c>
      <c r="CE28" s="31">
        <f t="shared" si="43"/>
        <v>7.3236287654921306E-15</v>
      </c>
    </row>
    <row r="29" spans="1:83" x14ac:dyDescent="0.2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/>
      <c r="X29">
        <f>SUM(X9:X28)</f>
        <v>325.57233494147812</v>
      </c>
      <c r="Y29" s="21"/>
      <c r="Z29" s="21">
        <f>SUM(Z9:Z28)</f>
        <v>0.52699999999999991</v>
      </c>
      <c r="AB29" s="21">
        <f>SUM(AB9:AB28)</f>
        <v>4.7857332013549199</v>
      </c>
      <c r="AC29">
        <f>AB29*2</f>
        <v>9.5714664027098397</v>
      </c>
      <c r="AE29" t="e">
        <f>#REF!*2</f>
        <v>#REF!</v>
      </c>
      <c r="AI29" s="29" t="s">
        <v>174</v>
      </c>
      <c r="AJ29" s="30">
        <v>75703</v>
      </c>
      <c r="AK29">
        <v>664</v>
      </c>
      <c r="AL29" t="s">
        <v>175</v>
      </c>
      <c r="AM29">
        <v>3.4484298340877729E-12</v>
      </c>
      <c r="AN29">
        <f t="shared" si="1"/>
        <v>3.4484298340877729E-13</v>
      </c>
      <c r="AO29">
        <f t="shared" si="2"/>
        <v>1.5201581884301094E-6</v>
      </c>
      <c r="AP29" s="31">
        <f t="shared" si="3"/>
        <v>46</v>
      </c>
      <c r="AQ29" s="31">
        <f t="shared" si="4"/>
        <v>6</v>
      </c>
      <c r="AR29" s="31">
        <f t="shared" si="5"/>
        <v>45</v>
      </c>
      <c r="AS29" s="31">
        <f t="shared" si="6"/>
        <v>33</v>
      </c>
      <c r="AT29" s="31">
        <f t="shared" si="7"/>
        <v>30</v>
      </c>
      <c r="AU29" s="31">
        <f t="shared" si="8"/>
        <v>39</v>
      </c>
      <c r="AV29" s="31">
        <f t="shared" si="9"/>
        <v>19</v>
      </c>
      <c r="AW29" s="31">
        <f t="shared" si="10"/>
        <v>39</v>
      </c>
      <c r="AX29" s="31">
        <f t="shared" si="11"/>
        <v>43</v>
      </c>
      <c r="AY29" s="31">
        <f t="shared" si="12"/>
        <v>69</v>
      </c>
      <c r="AZ29" s="31">
        <f t="shared" si="13"/>
        <v>13</v>
      </c>
      <c r="BA29" s="31">
        <f t="shared" si="14"/>
        <v>31</v>
      </c>
      <c r="BB29" s="31">
        <f t="shared" si="15"/>
        <v>28</v>
      </c>
      <c r="BC29" s="31">
        <f t="shared" si="16"/>
        <v>29</v>
      </c>
      <c r="BD29" s="31">
        <f t="shared" si="17"/>
        <v>57</v>
      </c>
      <c r="BE29" s="31">
        <f t="shared" si="18"/>
        <v>52</v>
      </c>
      <c r="BF29" s="31">
        <f t="shared" si="19"/>
        <v>23</v>
      </c>
      <c r="BG29" s="31">
        <f t="shared" si="20"/>
        <v>35</v>
      </c>
      <c r="BH29" s="31">
        <f t="shared" si="21"/>
        <v>3</v>
      </c>
      <c r="BI29" s="31">
        <f t="shared" si="22"/>
        <v>24</v>
      </c>
      <c r="BJ29" s="6">
        <f t="shared" si="23"/>
        <v>664</v>
      </c>
      <c r="BL29" s="31">
        <f t="shared" si="24"/>
        <v>2.3889724754222523E-14</v>
      </c>
      <c r="BM29" s="31">
        <f t="shared" si="25"/>
        <v>3.11605105489859E-15</v>
      </c>
      <c r="BN29" s="31">
        <f t="shared" si="26"/>
        <v>2.3370382911739424E-14</v>
      </c>
      <c r="BO29" s="31">
        <f t="shared" si="27"/>
        <v>1.7138280801942245E-14</v>
      </c>
      <c r="BP29" s="31">
        <f t="shared" si="28"/>
        <v>1.5580255274492949E-14</v>
      </c>
      <c r="BQ29" s="31">
        <f t="shared" si="29"/>
        <v>2.0254331856840835E-14</v>
      </c>
      <c r="BR29" s="31">
        <f t="shared" si="30"/>
        <v>9.8674950071788674E-15</v>
      </c>
      <c r="BS29" s="31">
        <f t="shared" si="31"/>
        <v>2.0254331856840835E-14</v>
      </c>
      <c r="BT29" s="31">
        <f t="shared" si="32"/>
        <v>2.2331699226773227E-14</v>
      </c>
      <c r="BU29" s="31">
        <f t="shared" si="33"/>
        <v>3.5834587131333784E-14</v>
      </c>
      <c r="BV29" s="31">
        <f t="shared" si="34"/>
        <v>6.7514439522802782E-15</v>
      </c>
      <c r="BW29" s="31">
        <f t="shared" si="35"/>
        <v>1.6099597116976049E-14</v>
      </c>
      <c r="BX29" s="31">
        <f t="shared" si="36"/>
        <v>1.4541571589526753E-14</v>
      </c>
      <c r="BY29" s="31">
        <f t="shared" si="37"/>
        <v>1.5060913432009853E-14</v>
      </c>
      <c r="BZ29" s="31">
        <f t="shared" si="38"/>
        <v>2.9602485021536605E-14</v>
      </c>
      <c r="CA29" s="31">
        <f t="shared" si="39"/>
        <v>2.7005775809121113E-14</v>
      </c>
      <c r="CB29" s="31">
        <f t="shared" si="40"/>
        <v>1.1944862377111262E-14</v>
      </c>
      <c r="CC29" s="31">
        <f t="shared" si="41"/>
        <v>1.8176964486908442E-14</v>
      </c>
      <c r="CD29" s="31">
        <f t="shared" si="42"/>
        <v>1.558025527449295E-15</v>
      </c>
      <c r="CE29" s="31">
        <f t="shared" si="43"/>
        <v>1.246420421959436E-14</v>
      </c>
    </row>
    <row r="30" spans="1:83" x14ac:dyDescent="0.2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3"/>
      <c r="AI30" s="29" t="s">
        <v>176</v>
      </c>
      <c r="AJ30" s="30">
        <v>45468</v>
      </c>
      <c r="AK30">
        <v>422</v>
      </c>
      <c r="AL30" t="s">
        <v>177</v>
      </c>
      <c r="AM30">
        <v>3.5362341154136647E-12</v>
      </c>
      <c r="AN30">
        <f t="shared" si="1"/>
        <v>3.536234115413665E-13</v>
      </c>
      <c r="AO30">
        <f t="shared" si="2"/>
        <v>1.5588646153138349E-6</v>
      </c>
      <c r="AP30" s="31">
        <f t="shared" si="3"/>
        <v>51</v>
      </c>
      <c r="AQ30" s="31">
        <f t="shared" si="4"/>
        <v>7</v>
      </c>
      <c r="AR30" s="31">
        <f t="shared" si="5"/>
        <v>9</v>
      </c>
      <c r="AS30" s="31">
        <f t="shared" si="6"/>
        <v>10</v>
      </c>
      <c r="AT30" s="31">
        <f t="shared" si="7"/>
        <v>30</v>
      </c>
      <c r="AU30" s="31">
        <f t="shared" si="8"/>
        <v>34</v>
      </c>
      <c r="AV30" s="31">
        <f t="shared" si="9"/>
        <v>11</v>
      </c>
      <c r="AW30" s="31">
        <f t="shared" si="10"/>
        <v>40</v>
      </c>
      <c r="AX30" s="31">
        <f t="shared" si="11"/>
        <v>14</v>
      </c>
      <c r="AY30" s="31">
        <f t="shared" si="12"/>
        <v>47</v>
      </c>
      <c r="AZ30" s="31">
        <f t="shared" si="13"/>
        <v>11</v>
      </c>
      <c r="BA30" s="31">
        <f t="shared" si="14"/>
        <v>11</v>
      </c>
      <c r="BB30" s="31">
        <f t="shared" si="15"/>
        <v>16</v>
      </c>
      <c r="BC30" s="31">
        <f t="shared" si="16"/>
        <v>11</v>
      </c>
      <c r="BD30" s="31">
        <f t="shared" si="17"/>
        <v>16</v>
      </c>
      <c r="BE30" s="31">
        <f t="shared" si="18"/>
        <v>33</v>
      </c>
      <c r="BF30" s="31">
        <f t="shared" si="19"/>
        <v>19</v>
      </c>
      <c r="BG30" s="31">
        <f t="shared" si="20"/>
        <v>36</v>
      </c>
      <c r="BH30" s="31">
        <f t="shared" si="21"/>
        <v>6</v>
      </c>
      <c r="BI30" s="31">
        <f t="shared" si="22"/>
        <v>10</v>
      </c>
      <c r="BJ30" s="6">
        <f t="shared" si="23"/>
        <v>422</v>
      </c>
      <c r="BL30" s="31">
        <f t="shared" si="24"/>
        <v>4.2736478645994528E-14</v>
      </c>
      <c r="BM30" s="31">
        <f t="shared" si="25"/>
        <v>5.8657911867051323E-15</v>
      </c>
      <c r="BN30" s="31">
        <f t="shared" si="26"/>
        <v>7.5417315257637405E-15</v>
      </c>
      <c r="BO30" s="31">
        <f t="shared" si="27"/>
        <v>8.379701695293045E-15</v>
      </c>
      <c r="BP30" s="31">
        <f t="shared" si="28"/>
        <v>2.5139105085879135E-14</v>
      </c>
      <c r="BQ30" s="31">
        <f t="shared" si="29"/>
        <v>2.849098576399635E-14</v>
      </c>
      <c r="BR30" s="31">
        <f t="shared" si="30"/>
        <v>9.2176718648223495E-15</v>
      </c>
      <c r="BS30" s="31">
        <f t="shared" si="31"/>
        <v>3.351880678117218E-14</v>
      </c>
      <c r="BT30" s="31">
        <f t="shared" si="32"/>
        <v>1.1731582373410265E-14</v>
      </c>
      <c r="BU30" s="31">
        <f t="shared" si="33"/>
        <v>3.938459796787731E-14</v>
      </c>
      <c r="BV30" s="31">
        <f t="shared" si="34"/>
        <v>9.2176718648223495E-15</v>
      </c>
      <c r="BW30" s="31">
        <f t="shared" si="35"/>
        <v>9.2176718648223495E-15</v>
      </c>
      <c r="BX30" s="31">
        <f t="shared" si="36"/>
        <v>1.3407522712468874E-14</v>
      </c>
      <c r="BY30" s="31">
        <f t="shared" si="37"/>
        <v>9.2176718648223495E-15</v>
      </c>
      <c r="BZ30" s="31">
        <f t="shared" si="38"/>
        <v>1.3407522712468874E-14</v>
      </c>
      <c r="CA30" s="31">
        <f t="shared" si="39"/>
        <v>2.765301559446705E-14</v>
      </c>
      <c r="CB30" s="31">
        <f t="shared" si="40"/>
        <v>1.5921433221056784E-14</v>
      </c>
      <c r="CC30" s="31">
        <f t="shared" si="41"/>
        <v>3.0166926103054962E-14</v>
      </c>
      <c r="CD30" s="31">
        <f t="shared" si="42"/>
        <v>5.027821017175827E-15</v>
      </c>
      <c r="CE30" s="31">
        <f t="shared" si="43"/>
        <v>8.379701695293045E-15</v>
      </c>
    </row>
    <row r="31" spans="1:83" ht="16.5" customHeight="1" x14ac:dyDescent="0.2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3"/>
      <c r="W31" s="23" t="s">
        <v>85</v>
      </c>
      <c r="AI31" s="29" t="s">
        <v>178</v>
      </c>
      <c r="AJ31" s="30">
        <v>11355</v>
      </c>
      <c r="AK31">
        <v>96</v>
      </c>
      <c r="AL31" t="s">
        <v>179</v>
      </c>
      <c r="AM31">
        <v>3.5390178650489914E-12</v>
      </c>
      <c r="AN31">
        <f t="shared" si="1"/>
        <v>3.5390178650489916E-13</v>
      </c>
      <c r="AO31">
        <f t="shared" si="2"/>
        <v>1.5600917650620623E-6</v>
      </c>
      <c r="AP31" s="31">
        <f t="shared" si="3"/>
        <v>8</v>
      </c>
      <c r="AQ31" s="31">
        <f t="shared" si="4"/>
        <v>1</v>
      </c>
      <c r="AR31" s="31">
        <f t="shared" si="5"/>
        <v>5</v>
      </c>
      <c r="AS31" s="31">
        <f t="shared" si="6"/>
        <v>2</v>
      </c>
      <c r="AT31" s="31">
        <f t="shared" si="7"/>
        <v>6</v>
      </c>
      <c r="AU31" s="31">
        <f t="shared" si="8"/>
        <v>2</v>
      </c>
      <c r="AV31" s="31">
        <f t="shared" si="9"/>
        <v>0</v>
      </c>
      <c r="AW31" s="31">
        <f t="shared" si="10"/>
        <v>11</v>
      </c>
      <c r="AX31" s="31">
        <f t="shared" si="11"/>
        <v>4</v>
      </c>
      <c r="AY31" s="31">
        <f t="shared" si="12"/>
        <v>10</v>
      </c>
      <c r="AZ31" s="31">
        <f t="shared" si="13"/>
        <v>6</v>
      </c>
      <c r="BA31" s="31">
        <f t="shared" si="14"/>
        <v>3</v>
      </c>
      <c r="BB31" s="31">
        <f t="shared" si="15"/>
        <v>5</v>
      </c>
      <c r="BC31" s="31">
        <f t="shared" si="16"/>
        <v>7</v>
      </c>
      <c r="BD31" s="31">
        <f t="shared" si="17"/>
        <v>9</v>
      </c>
      <c r="BE31" s="31">
        <f t="shared" si="18"/>
        <v>6</v>
      </c>
      <c r="BF31" s="31">
        <f t="shared" si="19"/>
        <v>1</v>
      </c>
      <c r="BG31" s="31">
        <f t="shared" si="20"/>
        <v>5</v>
      </c>
      <c r="BH31" s="31">
        <f t="shared" si="21"/>
        <v>4</v>
      </c>
      <c r="BI31" s="31">
        <f t="shared" si="22"/>
        <v>1</v>
      </c>
      <c r="BJ31" s="6">
        <f t="shared" si="23"/>
        <v>96</v>
      </c>
      <c r="BL31" s="31">
        <f t="shared" si="24"/>
        <v>2.9491815542074926E-14</v>
      </c>
      <c r="BM31" s="31">
        <f t="shared" si="25"/>
        <v>3.6864769427593657E-15</v>
      </c>
      <c r="BN31" s="31">
        <f t="shared" si="26"/>
        <v>1.8432384713796833E-14</v>
      </c>
      <c r="BO31" s="31">
        <f t="shared" si="27"/>
        <v>7.3729538855187314E-15</v>
      </c>
      <c r="BP31" s="31">
        <f t="shared" si="28"/>
        <v>2.2118861656556197E-14</v>
      </c>
      <c r="BQ31" s="31">
        <f t="shared" si="29"/>
        <v>7.3729538855187314E-15</v>
      </c>
      <c r="BR31" s="31">
        <f t="shared" si="30"/>
        <v>0</v>
      </c>
      <c r="BS31" s="31">
        <f t="shared" si="31"/>
        <v>4.0551246370353027E-14</v>
      </c>
      <c r="BT31" s="31">
        <f t="shared" si="32"/>
        <v>1.4745907771037463E-14</v>
      </c>
      <c r="BU31" s="31">
        <f t="shared" si="33"/>
        <v>3.6864769427593666E-14</v>
      </c>
      <c r="BV31" s="31">
        <f t="shared" si="34"/>
        <v>2.2118861656556197E-14</v>
      </c>
      <c r="BW31" s="31">
        <f t="shared" si="35"/>
        <v>1.1059430828278099E-14</v>
      </c>
      <c r="BX31" s="31">
        <f t="shared" si="36"/>
        <v>1.8432384713796833E-14</v>
      </c>
      <c r="BY31" s="31">
        <f t="shared" si="37"/>
        <v>2.5805338599315565E-14</v>
      </c>
      <c r="BZ31" s="31">
        <f t="shared" si="38"/>
        <v>3.3178292484834299E-14</v>
      </c>
      <c r="CA31" s="31">
        <f t="shared" si="39"/>
        <v>2.2118861656556197E-14</v>
      </c>
      <c r="CB31" s="31">
        <f t="shared" si="40"/>
        <v>3.6864769427593657E-15</v>
      </c>
      <c r="CC31" s="31">
        <f t="shared" si="41"/>
        <v>1.8432384713796833E-14</v>
      </c>
      <c r="CD31" s="31">
        <f t="shared" si="42"/>
        <v>1.4745907771037463E-14</v>
      </c>
      <c r="CE31" s="31">
        <f t="shared" si="43"/>
        <v>3.6864769427593657E-15</v>
      </c>
    </row>
    <row r="32" spans="1:83" x14ac:dyDescent="0.2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3"/>
      <c r="AI32" s="29" t="s">
        <v>180</v>
      </c>
      <c r="AJ32" s="30">
        <v>29067</v>
      </c>
      <c r="AK32">
        <v>262</v>
      </c>
      <c r="AL32" t="s">
        <v>181</v>
      </c>
      <c r="AM32">
        <v>3.6964733607095088E-12</v>
      </c>
      <c r="AN32">
        <f t="shared" si="1"/>
        <v>3.696473360709509E-13</v>
      </c>
      <c r="AO32">
        <f t="shared" si="2"/>
        <v>1.6295022714541622E-6</v>
      </c>
      <c r="AP32" s="31">
        <f t="shared" si="3"/>
        <v>31</v>
      </c>
      <c r="AQ32" s="31">
        <f t="shared" si="4"/>
        <v>1</v>
      </c>
      <c r="AR32" s="31">
        <f t="shared" si="5"/>
        <v>10</v>
      </c>
      <c r="AS32" s="31">
        <f t="shared" si="6"/>
        <v>11</v>
      </c>
      <c r="AT32" s="31">
        <f t="shared" si="7"/>
        <v>22</v>
      </c>
      <c r="AU32" s="31">
        <f t="shared" si="8"/>
        <v>16</v>
      </c>
      <c r="AV32" s="31">
        <f t="shared" si="9"/>
        <v>4</v>
      </c>
      <c r="AW32" s="31">
        <f t="shared" si="10"/>
        <v>18</v>
      </c>
      <c r="AX32" s="31">
        <f t="shared" si="11"/>
        <v>7</v>
      </c>
      <c r="AY32" s="31">
        <f t="shared" si="12"/>
        <v>47</v>
      </c>
      <c r="AZ32" s="31">
        <f t="shared" si="13"/>
        <v>8</v>
      </c>
      <c r="BA32" s="31">
        <f t="shared" si="14"/>
        <v>4</v>
      </c>
      <c r="BB32" s="31">
        <f t="shared" si="15"/>
        <v>12</v>
      </c>
      <c r="BC32" s="31">
        <f t="shared" si="16"/>
        <v>9</v>
      </c>
      <c r="BD32" s="31">
        <f t="shared" si="17"/>
        <v>13</v>
      </c>
      <c r="BE32" s="31">
        <f t="shared" si="18"/>
        <v>9</v>
      </c>
      <c r="BF32" s="31">
        <f t="shared" si="19"/>
        <v>8</v>
      </c>
      <c r="BG32" s="31">
        <f t="shared" si="20"/>
        <v>23</v>
      </c>
      <c r="BH32" s="31">
        <f t="shared" si="21"/>
        <v>1</v>
      </c>
      <c r="BI32" s="31">
        <f t="shared" si="22"/>
        <v>8</v>
      </c>
      <c r="BJ32" s="6">
        <f t="shared" si="23"/>
        <v>262</v>
      </c>
      <c r="BL32" s="31">
        <f t="shared" si="24"/>
        <v>4.3736898542746099E-14</v>
      </c>
      <c r="BM32" s="31">
        <f t="shared" si="25"/>
        <v>1.4108676949272935E-15</v>
      </c>
      <c r="BN32" s="31">
        <f t="shared" si="26"/>
        <v>1.4108676949272936E-14</v>
      </c>
      <c r="BO32" s="31">
        <f t="shared" si="27"/>
        <v>1.551954464420023E-14</v>
      </c>
      <c r="BP32" s="31">
        <f t="shared" si="28"/>
        <v>3.1039089288400459E-14</v>
      </c>
      <c r="BQ32" s="31">
        <f t="shared" si="29"/>
        <v>2.2573883118836695E-14</v>
      </c>
      <c r="BR32" s="31">
        <f t="shared" si="30"/>
        <v>5.6434707797091738E-15</v>
      </c>
      <c r="BS32" s="31">
        <f t="shared" si="31"/>
        <v>2.5395618508691285E-14</v>
      </c>
      <c r="BT32" s="31">
        <f t="shared" si="32"/>
        <v>9.8760738644910542E-15</v>
      </c>
      <c r="BU32" s="31">
        <f t="shared" si="33"/>
        <v>6.6310781661582794E-14</v>
      </c>
      <c r="BV32" s="31">
        <f t="shared" si="34"/>
        <v>1.1286941559418348E-14</v>
      </c>
      <c r="BW32" s="31">
        <f t="shared" si="35"/>
        <v>5.6434707797091738E-15</v>
      </c>
      <c r="BX32" s="31">
        <f t="shared" si="36"/>
        <v>1.6930412339127522E-14</v>
      </c>
      <c r="BY32" s="31">
        <f t="shared" si="37"/>
        <v>1.2697809254345643E-14</v>
      </c>
      <c r="BZ32" s="31">
        <f t="shared" si="38"/>
        <v>1.8341280034054817E-14</v>
      </c>
      <c r="CA32" s="31">
        <f t="shared" si="39"/>
        <v>1.2697809254345643E-14</v>
      </c>
      <c r="CB32" s="31">
        <f t="shared" si="40"/>
        <v>1.1286941559418348E-14</v>
      </c>
      <c r="CC32" s="31">
        <f t="shared" si="41"/>
        <v>3.2449956983327751E-14</v>
      </c>
      <c r="CD32" s="31">
        <f t="shared" si="42"/>
        <v>1.4108676949272935E-15</v>
      </c>
      <c r="CE32" s="31">
        <f t="shared" si="43"/>
        <v>1.1286941559418348E-14</v>
      </c>
    </row>
    <row r="33" spans="1:83" ht="15" customHeight="1" x14ac:dyDescent="0.2">
      <c r="A33" s="17"/>
      <c r="U33" s="12"/>
      <c r="AI33" s="29" t="s">
        <v>182</v>
      </c>
      <c r="AJ33" s="30">
        <v>27622</v>
      </c>
      <c r="AK33">
        <v>250</v>
      </c>
      <c r="AL33" t="s">
        <v>183</v>
      </c>
      <c r="AM33">
        <v>3.7312654924449531E-12</v>
      </c>
      <c r="AN33">
        <f t="shared" si="1"/>
        <v>3.7312654924449534E-13</v>
      </c>
      <c r="AO33">
        <f t="shared" si="2"/>
        <v>1.6448395543612295E-6</v>
      </c>
      <c r="AP33" s="31">
        <f t="shared" si="3"/>
        <v>26</v>
      </c>
      <c r="AQ33" s="31">
        <f t="shared" si="4"/>
        <v>1</v>
      </c>
      <c r="AR33" s="31">
        <f t="shared" si="5"/>
        <v>11</v>
      </c>
      <c r="AS33" s="31">
        <f t="shared" si="6"/>
        <v>14</v>
      </c>
      <c r="AT33" s="31">
        <f t="shared" si="7"/>
        <v>6</v>
      </c>
      <c r="AU33" s="31">
        <f t="shared" si="8"/>
        <v>16</v>
      </c>
      <c r="AV33" s="31">
        <f t="shared" si="9"/>
        <v>4</v>
      </c>
      <c r="AW33" s="31">
        <f t="shared" si="10"/>
        <v>19</v>
      </c>
      <c r="AX33" s="31">
        <f t="shared" si="11"/>
        <v>9</v>
      </c>
      <c r="AY33" s="31">
        <f t="shared" si="12"/>
        <v>41</v>
      </c>
      <c r="AZ33" s="31">
        <f t="shared" si="13"/>
        <v>2</v>
      </c>
      <c r="BA33" s="31">
        <f t="shared" si="14"/>
        <v>8</v>
      </c>
      <c r="BB33" s="31">
        <f t="shared" si="15"/>
        <v>11</v>
      </c>
      <c r="BC33" s="31">
        <f t="shared" si="16"/>
        <v>16</v>
      </c>
      <c r="BD33" s="31">
        <f t="shared" si="17"/>
        <v>18</v>
      </c>
      <c r="BE33" s="31">
        <f t="shared" si="18"/>
        <v>16</v>
      </c>
      <c r="BF33" s="31">
        <f t="shared" si="19"/>
        <v>11</v>
      </c>
      <c r="BG33" s="31">
        <f t="shared" si="20"/>
        <v>12</v>
      </c>
      <c r="BH33" s="31">
        <f t="shared" si="21"/>
        <v>1</v>
      </c>
      <c r="BI33" s="31">
        <f t="shared" si="22"/>
        <v>8</v>
      </c>
      <c r="BJ33" s="6">
        <f t="shared" si="23"/>
        <v>250</v>
      </c>
      <c r="BL33" s="31">
        <f t="shared" si="24"/>
        <v>3.8805161121427511E-14</v>
      </c>
      <c r="BM33" s="31">
        <f t="shared" si="25"/>
        <v>1.4925061969779813E-15</v>
      </c>
      <c r="BN33" s="31">
        <f t="shared" si="26"/>
        <v>1.6417568166757793E-14</v>
      </c>
      <c r="BO33" s="31">
        <f t="shared" si="27"/>
        <v>2.0895086757691738E-14</v>
      </c>
      <c r="BP33" s="31">
        <f t="shared" si="28"/>
        <v>8.9550371818678879E-15</v>
      </c>
      <c r="BQ33" s="31">
        <f t="shared" si="29"/>
        <v>2.3880099151647701E-14</v>
      </c>
      <c r="BR33" s="31">
        <f t="shared" si="30"/>
        <v>5.9700247879119253E-15</v>
      </c>
      <c r="BS33" s="31">
        <f t="shared" si="31"/>
        <v>2.8357617742581647E-14</v>
      </c>
      <c r="BT33" s="31">
        <f t="shared" si="32"/>
        <v>1.3432555772801832E-14</v>
      </c>
      <c r="BU33" s="31">
        <f t="shared" si="33"/>
        <v>6.1192754076097232E-14</v>
      </c>
      <c r="BV33" s="31">
        <f t="shared" si="34"/>
        <v>2.9850123939559626E-15</v>
      </c>
      <c r="BW33" s="31">
        <f t="shared" si="35"/>
        <v>1.1940049575823851E-14</v>
      </c>
      <c r="BX33" s="31">
        <f t="shared" si="36"/>
        <v>1.6417568166757793E-14</v>
      </c>
      <c r="BY33" s="31">
        <f t="shared" si="37"/>
        <v>2.3880099151647701E-14</v>
      </c>
      <c r="BZ33" s="31">
        <f t="shared" si="38"/>
        <v>2.6865111545603664E-14</v>
      </c>
      <c r="CA33" s="31">
        <f t="shared" si="39"/>
        <v>2.3880099151647701E-14</v>
      </c>
      <c r="CB33" s="31">
        <f t="shared" si="40"/>
        <v>1.6417568166757793E-14</v>
      </c>
      <c r="CC33" s="31">
        <f t="shared" si="41"/>
        <v>1.7910074363735776E-14</v>
      </c>
      <c r="CD33" s="31">
        <f t="shared" si="42"/>
        <v>1.4925061969779813E-15</v>
      </c>
      <c r="CE33" s="31">
        <f t="shared" si="43"/>
        <v>1.1940049575823851E-14</v>
      </c>
    </row>
    <row r="34" spans="1:83" x14ac:dyDescent="0.2">
      <c r="U34" s="12"/>
      <c r="AI34" s="29" t="s">
        <v>184</v>
      </c>
      <c r="AJ34" s="30">
        <v>37457</v>
      </c>
      <c r="AK34">
        <v>339</v>
      </c>
      <c r="AL34" t="s">
        <v>185</v>
      </c>
      <c r="AM34">
        <v>3.7573423414533461E-12</v>
      </c>
      <c r="AN34">
        <f t="shared" si="1"/>
        <v>3.7573423414533462E-13</v>
      </c>
      <c r="AO34">
        <f t="shared" si="2"/>
        <v>1.6563349123809035E-6</v>
      </c>
      <c r="AP34" s="31">
        <f t="shared" si="3"/>
        <v>41</v>
      </c>
      <c r="AQ34" s="31">
        <f t="shared" si="4"/>
        <v>1</v>
      </c>
      <c r="AR34" s="31">
        <f t="shared" si="5"/>
        <v>7</v>
      </c>
      <c r="AS34" s="31">
        <f t="shared" si="6"/>
        <v>14</v>
      </c>
      <c r="AT34" s="31">
        <f t="shared" si="7"/>
        <v>35</v>
      </c>
      <c r="AU34" s="31">
        <f t="shared" si="8"/>
        <v>26</v>
      </c>
      <c r="AV34" s="31">
        <f t="shared" si="9"/>
        <v>7</v>
      </c>
      <c r="AW34" s="31">
        <f t="shared" si="10"/>
        <v>30</v>
      </c>
      <c r="AX34" s="31">
        <f t="shared" si="11"/>
        <v>11</v>
      </c>
      <c r="AY34" s="31">
        <f t="shared" si="12"/>
        <v>41</v>
      </c>
      <c r="AZ34" s="31">
        <f t="shared" si="13"/>
        <v>11</v>
      </c>
      <c r="BA34" s="31">
        <f t="shared" si="14"/>
        <v>8</v>
      </c>
      <c r="BB34" s="31">
        <f t="shared" si="15"/>
        <v>10</v>
      </c>
      <c r="BC34" s="31">
        <f t="shared" si="16"/>
        <v>6</v>
      </c>
      <c r="BD34" s="31">
        <f t="shared" si="17"/>
        <v>9</v>
      </c>
      <c r="BE34" s="31">
        <f t="shared" si="18"/>
        <v>24</v>
      </c>
      <c r="BF34" s="31">
        <f t="shared" si="19"/>
        <v>14</v>
      </c>
      <c r="BG34" s="31">
        <f t="shared" si="20"/>
        <v>25</v>
      </c>
      <c r="BH34" s="31">
        <f t="shared" si="21"/>
        <v>8</v>
      </c>
      <c r="BI34" s="31">
        <f t="shared" si="22"/>
        <v>11</v>
      </c>
      <c r="BJ34" s="6">
        <f t="shared" si="23"/>
        <v>339</v>
      </c>
      <c r="BL34" s="31">
        <f t="shared" si="24"/>
        <v>4.5442783480704185E-14</v>
      </c>
      <c r="BM34" s="31">
        <f t="shared" si="25"/>
        <v>1.1083605727001021E-15</v>
      </c>
      <c r="BN34" s="31">
        <f t="shared" si="26"/>
        <v>7.758524008900715E-15</v>
      </c>
      <c r="BO34" s="31">
        <f t="shared" si="27"/>
        <v>1.551704801780143E-14</v>
      </c>
      <c r="BP34" s="31">
        <f t="shared" si="28"/>
        <v>3.8792620044503575E-14</v>
      </c>
      <c r="BQ34" s="31">
        <f t="shared" si="29"/>
        <v>2.8817374890202657E-14</v>
      </c>
      <c r="BR34" s="31">
        <f t="shared" si="30"/>
        <v>7.758524008900715E-15</v>
      </c>
      <c r="BS34" s="31">
        <f t="shared" si="31"/>
        <v>3.3250817181003063E-14</v>
      </c>
      <c r="BT34" s="31">
        <f t="shared" si="32"/>
        <v>1.2191966299701123E-14</v>
      </c>
      <c r="BU34" s="31">
        <f t="shared" si="33"/>
        <v>4.5442783480704185E-14</v>
      </c>
      <c r="BV34" s="31">
        <f t="shared" si="34"/>
        <v>1.2191966299701123E-14</v>
      </c>
      <c r="BW34" s="31">
        <f t="shared" si="35"/>
        <v>8.8668845816008167E-15</v>
      </c>
      <c r="BX34" s="31">
        <f t="shared" si="36"/>
        <v>1.1083605727001022E-14</v>
      </c>
      <c r="BY34" s="31">
        <f t="shared" si="37"/>
        <v>6.6501634362006125E-15</v>
      </c>
      <c r="BZ34" s="31">
        <f t="shared" si="38"/>
        <v>9.9752451543009184E-15</v>
      </c>
      <c r="CA34" s="31">
        <f t="shared" si="39"/>
        <v>2.660065374480245E-14</v>
      </c>
      <c r="CB34" s="31">
        <f t="shared" si="40"/>
        <v>1.551704801780143E-14</v>
      </c>
      <c r="CC34" s="31">
        <f t="shared" si="41"/>
        <v>2.7709014317502552E-14</v>
      </c>
      <c r="CD34" s="31">
        <f t="shared" si="42"/>
        <v>8.8668845816008167E-15</v>
      </c>
      <c r="CE34" s="31">
        <f t="shared" si="43"/>
        <v>1.2191966299701123E-14</v>
      </c>
    </row>
    <row r="35" spans="1:83" x14ac:dyDescent="0.2">
      <c r="A35" s="17"/>
      <c r="U35" s="12"/>
      <c r="AI35" s="29" t="s">
        <v>186</v>
      </c>
      <c r="AJ35" s="30">
        <v>22993</v>
      </c>
      <c r="AK35">
        <v>206</v>
      </c>
      <c r="AL35" t="s">
        <v>187</v>
      </c>
      <c r="AM35">
        <v>3.7672892796074342E-12</v>
      </c>
      <c r="AN35">
        <f t="shared" si="1"/>
        <v>3.7672892796074345E-13</v>
      </c>
      <c r="AO35">
        <f t="shared" si="2"/>
        <v>1.6607197832387283E-6</v>
      </c>
      <c r="AP35" s="31">
        <f t="shared" si="3"/>
        <v>23</v>
      </c>
      <c r="AQ35" s="31">
        <f t="shared" si="4"/>
        <v>5</v>
      </c>
      <c r="AR35" s="31">
        <f t="shared" si="5"/>
        <v>6</v>
      </c>
      <c r="AS35" s="31">
        <f t="shared" si="6"/>
        <v>15</v>
      </c>
      <c r="AT35" s="31">
        <f t="shared" si="7"/>
        <v>7</v>
      </c>
      <c r="AU35" s="31">
        <f t="shared" si="8"/>
        <v>16</v>
      </c>
      <c r="AV35" s="31">
        <f t="shared" si="9"/>
        <v>6</v>
      </c>
      <c r="AW35" s="31">
        <f t="shared" si="10"/>
        <v>9</v>
      </c>
      <c r="AX35" s="31">
        <f t="shared" si="11"/>
        <v>11</v>
      </c>
      <c r="AY35" s="31">
        <f t="shared" si="12"/>
        <v>20</v>
      </c>
      <c r="AZ35" s="31">
        <f t="shared" si="13"/>
        <v>3</v>
      </c>
      <c r="BA35" s="31">
        <f t="shared" si="14"/>
        <v>2</v>
      </c>
      <c r="BB35" s="31">
        <f t="shared" si="15"/>
        <v>11</v>
      </c>
      <c r="BC35" s="31">
        <f t="shared" si="16"/>
        <v>13</v>
      </c>
      <c r="BD35" s="31">
        <f t="shared" si="17"/>
        <v>14</v>
      </c>
      <c r="BE35" s="31">
        <f t="shared" si="18"/>
        <v>9</v>
      </c>
      <c r="BF35" s="31">
        <f t="shared" si="19"/>
        <v>13</v>
      </c>
      <c r="BG35" s="31">
        <f t="shared" si="20"/>
        <v>12</v>
      </c>
      <c r="BH35" s="31">
        <f t="shared" si="21"/>
        <v>5</v>
      </c>
      <c r="BI35" s="31">
        <f t="shared" si="22"/>
        <v>6</v>
      </c>
      <c r="BJ35" s="6">
        <f t="shared" si="23"/>
        <v>206</v>
      </c>
      <c r="BL35" s="31">
        <f t="shared" si="24"/>
        <v>4.2061967684937378E-14</v>
      </c>
      <c r="BM35" s="31">
        <f t="shared" si="25"/>
        <v>9.1439060184646462E-15</v>
      </c>
      <c r="BN35" s="31">
        <f t="shared" si="26"/>
        <v>1.0972687222157576E-14</v>
      </c>
      <c r="BO35" s="31">
        <f t="shared" si="27"/>
        <v>2.7431718055393939E-14</v>
      </c>
      <c r="BP35" s="31">
        <f t="shared" si="28"/>
        <v>1.2801468425850505E-14</v>
      </c>
      <c r="BQ35" s="31">
        <f t="shared" si="29"/>
        <v>2.9260499259086866E-14</v>
      </c>
      <c r="BR35" s="31">
        <f t="shared" si="30"/>
        <v>1.0972687222157576E-14</v>
      </c>
      <c r="BS35" s="31">
        <f t="shared" si="31"/>
        <v>1.6459030833236364E-14</v>
      </c>
      <c r="BT35" s="31">
        <f t="shared" si="32"/>
        <v>2.011659324062222E-14</v>
      </c>
      <c r="BU35" s="31">
        <f t="shared" si="33"/>
        <v>3.6575624073858585E-14</v>
      </c>
      <c r="BV35" s="31">
        <f t="shared" si="34"/>
        <v>5.4863436110787879E-15</v>
      </c>
      <c r="BW35" s="31">
        <f t="shared" si="35"/>
        <v>3.6575624073858583E-15</v>
      </c>
      <c r="BX35" s="31">
        <f t="shared" si="36"/>
        <v>2.011659324062222E-14</v>
      </c>
      <c r="BY35" s="31">
        <f t="shared" si="37"/>
        <v>2.3774155648008083E-14</v>
      </c>
      <c r="BZ35" s="31">
        <f t="shared" si="38"/>
        <v>2.5602936851701011E-14</v>
      </c>
      <c r="CA35" s="31">
        <f t="shared" si="39"/>
        <v>1.6459030833236364E-14</v>
      </c>
      <c r="CB35" s="31">
        <f t="shared" si="40"/>
        <v>2.3774155648008083E-14</v>
      </c>
      <c r="CC35" s="31">
        <f t="shared" si="41"/>
        <v>2.1945374444315151E-14</v>
      </c>
      <c r="CD35" s="31">
        <f t="shared" si="42"/>
        <v>9.1439060184646462E-15</v>
      </c>
      <c r="CE35" s="31">
        <f t="shared" si="43"/>
        <v>1.0972687222157576E-14</v>
      </c>
    </row>
    <row r="36" spans="1:83" x14ac:dyDescent="0.2">
      <c r="A36" s="17"/>
      <c r="U36" s="12"/>
      <c r="AI36" s="29" t="s">
        <v>188</v>
      </c>
      <c r="AJ36" s="30">
        <v>40984</v>
      </c>
      <c r="AK36">
        <v>375</v>
      </c>
      <c r="AL36" t="s">
        <v>189</v>
      </c>
      <c r="AM36">
        <v>3.8411599485178246E-12</v>
      </c>
      <c r="AN36">
        <f t="shared" si="1"/>
        <v>3.8411599485178246E-13</v>
      </c>
      <c r="AO36">
        <f t="shared" si="2"/>
        <v>1.6932839088355144E-6</v>
      </c>
      <c r="AP36" s="31">
        <f t="shared" si="3"/>
        <v>42</v>
      </c>
      <c r="AQ36" s="31">
        <f t="shared" si="4"/>
        <v>3</v>
      </c>
      <c r="AR36" s="31">
        <f t="shared" si="5"/>
        <v>13</v>
      </c>
      <c r="AS36" s="31">
        <f t="shared" si="6"/>
        <v>13</v>
      </c>
      <c r="AT36" s="31">
        <f t="shared" si="7"/>
        <v>21</v>
      </c>
      <c r="AU36" s="31">
        <f t="shared" si="8"/>
        <v>19</v>
      </c>
      <c r="AV36" s="31">
        <f t="shared" si="9"/>
        <v>6</v>
      </c>
      <c r="AW36" s="31">
        <f t="shared" si="10"/>
        <v>36</v>
      </c>
      <c r="AX36" s="31">
        <f t="shared" si="11"/>
        <v>8</v>
      </c>
      <c r="AY36" s="31">
        <f t="shared" si="12"/>
        <v>47</v>
      </c>
      <c r="AZ36" s="31">
        <f t="shared" si="13"/>
        <v>12</v>
      </c>
      <c r="BA36" s="31">
        <f t="shared" si="14"/>
        <v>11</v>
      </c>
      <c r="BB36" s="31">
        <f t="shared" si="15"/>
        <v>19</v>
      </c>
      <c r="BC36" s="31">
        <f t="shared" si="16"/>
        <v>14</v>
      </c>
      <c r="BD36" s="31">
        <f t="shared" si="17"/>
        <v>14</v>
      </c>
      <c r="BE36" s="31">
        <f t="shared" si="18"/>
        <v>24</v>
      </c>
      <c r="BF36" s="31">
        <f t="shared" si="19"/>
        <v>24</v>
      </c>
      <c r="BG36" s="31">
        <f t="shared" si="20"/>
        <v>34</v>
      </c>
      <c r="BH36" s="31">
        <f t="shared" si="21"/>
        <v>4</v>
      </c>
      <c r="BI36" s="31">
        <f t="shared" si="22"/>
        <v>11</v>
      </c>
      <c r="BJ36" s="6">
        <f t="shared" si="23"/>
        <v>375</v>
      </c>
      <c r="BL36" s="31">
        <f t="shared" si="24"/>
        <v>4.3020991423399635E-14</v>
      </c>
      <c r="BM36" s="31">
        <f t="shared" si="25"/>
        <v>3.0729279588142596E-15</v>
      </c>
      <c r="BN36" s="31">
        <f t="shared" si="26"/>
        <v>1.3316021154861791E-14</v>
      </c>
      <c r="BO36" s="31">
        <f t="shared" si="27"/>
        <v>1.3316021154861791E-14</v>
      </c>
      <c r="BP36" s="31">
        <f t="shared" si="28"/>
        <v>2.1510495711699817E-14</v>
      </c>
      <c r="BQ36" s="31">
        <f t="shared" si="29"/>
        <v>1.9461877072490312E-14</v>
      </c>
      <c r="BR36" s="31">
        <f t="shared" si="30"/>
        <v>6.1458559176285192E-15</v>
      </c>
      <c r="BS36" s="31">
        <f t="shared" si="31"/>
        <v>3.6875135505771115E-14</v>
      </c>
      <c r="BT36" s="31">
        <f t="shared" si="32"/>
        <v>8.1944745568380262E-15</v>
      </c>
      <c r="BU36" s="31">
        <f t="shared" si="33"/>
        <v>4.81425380214234E-14</v>
      </c>
      <c r="BV36" s="31">
        <f t="shared" si="34"/>
        <v>1.2291711835257038E-14</v>
      </c>
      <c r="BW36" s="31">
        <f t="shared" si="35"/>
        <v>1.1267402515652286E-14</v>
      </c>
      <c r="BX36" s="31">
        <f t="shared" si="36"/>
        <v>1.9461877072490312E-14</v>
      </c>
      <c r="BY36" s="31">
        <f t="shared" si="37"/>
        <v>1.4340330474466547E-14</v>
      </c>
      <c r="BZ36" s="31">
        <f t="shared" si="38"/>
        <v>1.4340330474466547E-14</v>
      </c>
      <c r="CA36" s="31">
        <f t="shared" si="39"/>
        <v>2.4583423670514077E-14</v>
      </c>
      <c r="CB36" s="31">
        <f t="shared" si="40"/>
        <v>2.4583423670514077E-14</v>
      </c>
      <c r="CC36" s="31">
        <f t="shared" si="41"/>
        <v>3.4826516866561613E-14</v>
      </c>
      <c r="CD36" s="31">
        <f t="shared" si="42"/>
        <v>4.0972372784190131E-15</v>
      </c>
      <c r="CE36" s="31">
        <f t="shared" si="43"/>
        <v>1.1267402515652286E-14</v>
      </c>
    </row>
    <row r="37" spans="1:83" x14ac:dyDescent="0.2">
      <c r="A37" s="17"/>
      <c r="U37" s="12"/>
      <c r="AI37" s="29" t="s">
        <v>190</v>
      </c>
      <c r="AJ37" s="30">
        <v>45269</v>
      </c>
      <c r="AK37">
        <v>425</v>
      </c>
      <c r="AL37" t="s">
        <v>191</v>
      </c>
      <c r="AM37">
        <v>3.9131156276837331E-12</v>
      </c>
      <c r="AN37">
        <f t="shared" si="1"/>
        <v>3.9131156276837333E-13</v>
      </c>
      <c r="AO37">
        <f t="shared" si="2"/>
        <v>1.7250038567975821E-6</v>
      </c>
      <c r="AP37" s="31">
        <f t="shared" si="3"/>
        <v>55</v>
      </c>
      <c r="AQ37" s="31">
        <f t="shared" si="4"/>
        <v>6</v>
      </c>
      <c r="AR37" s="31">
        <f t="shared" si="5"/>
        <v>5</v>
      </c>
      <c r="AS37" s="31">
        <f t="shared" si="6"/>
        <v>11</v>
      </c>
      <c r="AT37" s="31">
        <f t="shared" si="7"/>
        <v>23</v>
      </c>
      <c r="AU37" s="31">
        <f t="shared" si="8"/>
        <v>46</v>
      </c>
      <c r="AV37" s="31">
        <f t="shared" si="9"/>
        <v>10</v>
      </c>
      <c r="AW37" s="31">
        <f t="shared" si="10"/>
        <v>32</v>
      </c>
      <c r="AX37" s="31">
        <f t="shared" si="11"/>
        <v>13</v>
      </c>
      <c r="AY37" s="31">
        <f t="shared" si="12"/>
        <v>61</v>
      </c>
      <c r="AZ37" s="31">
        <f t="shared" si="13"/>
        <v>14</v>
      </c>
      <c r="BA37" s="31">
        <f t="shared" si="14"/>
        <v>9</v>
      </c>
      <c r="BB37" s="31">
        <f t="shared" si="15"/>
        <v>19</v>
      </c>
      <c r="BC37" s="31">
        <f t="shared" si="16"/>
        <v>9</v>
      </c>
      <c r="BD37" s="31">
        <f t="shared" si="17"/>
        <v>17</v>
      </c>
      <c r="BE37" s="31">
        <f t="shared" si="18"/>
        <v>30</v>
      </c>
      <c r="BF37" s="31">
        <f t="shared" si="19"/>
        <v>13</v>
      </c>
      <c r="BG37" s="31">
        <f t="shared" si="20"/>
        <v>32</v>
      </c>
      <c r="BH37" s="31">
        <f t="shared" si="21"/>
        <v>12</v>
      </c>
      <c r="BI37" s="31">
        <f t="shared" si="22"/>
        <v>8</v>
      </c>
      <c r="BJ37" s="6">
        <f t="shared" si="23"/>
        <v>425</v>
      </c>
      <c r="BL37" s="31">
        <f t="shared" si="24"/>
        <v>5.0640319887671848E-14</v>
      </c>
      <c r="BM37" s="31">
        <f t="shared" si="25"/>
        <v>5.5243985332005648E-15</v>
      </c>
      <c r="BN37" s="31">
        <f t="shared" si="26"/>
        <v>4.603665444333804E-15</v>
      </c>
      <c r="BO37" s="31">
        <f t="shared" si="27"/>
        <v>1.0128063977534368E-14</v>
      </c>
      <c r="BP37" s="31">
        <f t="shared" si="28"/>
        <v>2.1176861043935496E-14</v>
      </c>
      <c r="BQ37" s="31">
        <f t="shared" si="29"/>
        <v>4.2353722087870992E-14</v>
      </c>
      <c r="BR37" s="31">
        <f t="shared" si="30"/>
        <v>9.2073308886676079E-15</v>
      </c>
      <c r="BS37" s="31">
        <f t="shared" si="31"/>
        <v>2.9463458843736339E-14</v>
      </c>
      <c r="BT37" s="31">
        <f t="shared" si="32"/>
        <v>1.1969530155267891E-14</v>
      </c>
      <c r="BU37" s="31">
        <f t="shared" si="33"/>
        <v>5.6164718420872408E-14</v>
      </c>
      <c r="BV37" s="31">
        <f t="shared" si="34"/>
        <v>1.2890263244134651E-14</v>
      </c>
      <c r="BW37" s="31">
        <f t="shared" si="35"/>
        <v>8.2865977998008463E-15</v>
      </c>
      <c r="BX37" s="31">
        <f t="shared" si="36"/>
        <v>1.7493928688468456E-14</v>
      </c>
      <c r="BY37" s="31">
        <f t="shared" si="37"/>
        <v>8.2865977998008463E-15</v>
      </c>
      <c r="BZ37" s="31">
        <f t="shared" si="38"/>
        <v>1.5652462510734933E-14</v>
      </c>
      <c r="CA37" s="31">
        <f t="shared" si="39"/>
        <v>2.7621992666002822E-14</v>
      </c>
      <c r="CB37" s="31">
        <f t="shared" si="40"/>
        <v>1.1969530155267891E-14</v>
      </c>
      <c r="CC37" s="31">
        <f t="shared" si="41"/>
        <v>2.9463458843736339E-14</v>
      </c>
      <c r="CD37" s="31">
        <f t="shared" si="42"/>
        <v>1.104879706640113E-14</v>
      </c>
      <c r="CE37" s="31">
        <f t="shared" si="43"/>
        <v>7.3658647109340848E-15</v>
      </c>
    </row>
    <row r="38" spans="1:83" x14ac:dyDescent="0.2">
      <c r="A38" s="17"/>
      <c r="U38" s="12"/>
      <c r="AI38" s="29" t="s">
        <v>192</v>
      </c>
      <c r="AJ38" s="30">
        <v>13162</v>
      </c>
      <c r="AK38">
        <v>114</v>
      </c>
      <c r="AL38" t="s">
        <v>193</v>
      </c>
      <c r="AM38">
        <v>4.0583563651549226E-12</v>
      </c>
      <c r="AN38">
        <f t="shared" si="1"/>
        <v>4.0583563651549227E-13</v>
      </c>
      <c r="AO38">
        <f t="shared" si="2"/>
        <v>1.7890297778640209E-6</v>
      </c>
      <c r="AP38" s="31">
        <f t="shared" si="3"/>
        <v>11</v>
      </c>
      <c r="AQ38" s="31">
        <f t="shared" si="4"/>
        <v>0</v>
      </c>
      <c r="AR38" s="31">
        <f t="shared" si="5"/>
        <v>3</v>
      </c>
      <c r="AS38" s="31">
        <f t="shared" si="6"/>
        <v>8</v>
      </c>
      <c r="AT38" s="31">
        <f t="shared" si="7"/>
        <v>4</v>
      </c>
      <c r="AU38" s="31">
        <f t="shared" si="8"/>
        <v>7</v>
      </c>
      <c r="AV38" s="31">
        <f t="shared" si="9"/>
        <v>2</v>
      </c>
      <c r="AW38" s="31">
        <f t="shared" si="10"/>
        <v>9</v>
      </c>
      <c r="AX38" s="31">
        <f t="shared" si="11"/>
        <v>5</v>
      </c>
      <c r="AY38" s="31">
        <f t="shared" si="12"/>
        <v>12</v>
      </c>
      <c r="AZ38" s="31">
        <f t="shared" si="13"/>
        <v>5</v>
      </c>
      <c r="BA38" s="31">
        <f t="shared" si="14"/>
        <v>1</v>
      </c>
      <c r="BB38" s="31">
        <f t="shared" si="15"/>
        <v>7</v>
      </c>
      <c r="BC38" s="31">
        <f t="shared" si="16"/>
        <v>4</v>
      </c>
      <c r="BD38" s="31">
        <f t="shared" si="17"/>
        <v>13</v>
      </c>
      <c r="BE38" s="31">
        <f t="shared" si="18"/>
        <v>6</v>
      </c>
      <c r="BF38" s="31">
        <f t="shared" si="19"/>
        <v>5</v>
      </c>
      <c r="BG38" s="31">
        <f t="shared" si="20"/>
        <v>5</v>
      </c>
      <c r="BH38" s="31">
        <f t="shared" si="21"/>
        <v>2</v>
      </c>
      <c r="BI38" s="31">
        <f t="shared" si="22"/>
        <v>5</v>
      </c>
      <c r="BJ38" s="6">
        <f t="shared" si="23"/>
        <v>114</v>
      </c>
      <c r="BL38" s="31">
        <f t="shared" si="24"/>
        <v>3.9159578962021182E-14</v>
      </c>
      <c r="BM38" s="31">
        <f t="shared" si="25"/>
        <v>0</v>
      </c>
      <c r="BN38" s="31">
        <f t="shared" si="26"/>
        <v>1.0679885171460322E-14</v>
      </c>
      <c r="BO38" s="31">
        <f t="shared" si="27"/>
        <v>2.8479693790560857E-14</v>
      </c>
      <c r="BP38" s="31">
        <f t="shared" si="28"/>
        <v>1.4239846895280428E-14</v>
      </c>
      <c r="BQ38" s="31">
        <f t="shared" si="29"/>
        <v>2.4919732066740754E-14</v>
      </c>
      <c r="BR38" s="31">
        <f t="shared" si="30"/>
        <v>7.1199234476402142E-15</v>
      </c>
      <c r="BS38" s="31">
        <f t="shared" si="31"/>
        <v>3.2039655514380969E-14</v>
      </c>
      <c r="BT38" s="31">
        <f t="shared" si="32"/>
        <v>1.7799808619100538E-14</v>
      </c>
      <c r="BU38" s="31">
        <f t="shared" si="33"/>
        <v>4.2719540685841288E-14</v>
      </c>
      <c r="BV38" s="31">
        <f t="shared" si="34"/>
        <v>1.7799808619100538E-14</v>
      </c>
      <c r="BW38" s="31">
        <f t="shared" si="35"/>
        <v>3.5599617238201071E-15</v>
      </c>
      <c r="BX38" s="31">
        <f t="shared" si="36"/>
        <v>2.4919732066740754E-14</v>
      </c>
      <c r="BY38" s="31">
        <f t="shared" si="37"/>
        <v>1.4239846895280428E-14</v>
      </c>
      <c r="BZ38" s="31">
        <f t="shared" si="38"/>
        <v>4.6279502409661395E-14</v>
      </c>
      <c r="CA38" s="31">
        <f t="shared" si="39"/>
        <v>2.1359770342920644E-14</v>
      </c>
      <c r="CB38" s="31">
        <f t="shared" si="40"/>
        <v>1.7799808619100538E-14</v>
      </c>
      <c r="CC38" s="31">
        <f t="shared" si="41"/>
        <v>1.7799808619100538E-14</v>
      </c>
      <c r="CD38" s="31">
        <f t="shared" si="42"/>
        <v>7.1199234476402142E-15</v>
      </c>
      <c r="CE38" s="31">
        <f t="shared" si="43"/>
        <v>1.7799808619100538E-14</v>
      </c>
    </row>
    <row r="39" spans="1:83" x14ac:dyDescent="0.2">
      <c r="A39" s="17"/>
      <c r="U39" s="12"/>
      <c r="AI39" s="29" t="s">
        <v>194</v>
      </c>
      <c r="AJ39" s="30">
        <v>28308</v>
      </c>
      <c r="AK39">
        <v>248</v>
      </c>
      <c r="AL39" t="s">
        <v>195</v>
      </c>
      <c r="AM39">
        <v>4.0793875242070236E-12</v>
      </c>
      <c r="AN39">
        <f t="shared" si="1"/>
        <v>4.0793875242070237E-13</v>
      </c>
      <c r="AO39">
        <f t="shared" si="2"/>
        <v>1.7983008635996786E-6</v>
      </c>
      <c r="AP39" s="31">
        <f t="shared" si="3"/>
        <v>20</v>
      </c>
      <c r="AQ39" s="31">
        <f t="shared" si="4"/>
        <v>2</v>
      </c>
      <c r="AR39" s="31">
        <f t="shared" si="5"/>
        <v>6</v>
      </c>
      <c r="AS39" s="31">
        <f t="shared" si="6"/>
        <v>8</v>
      </c>
      <c r="AT39" s="31">
        <f t="shared" si="7"/>
        <v>18</v>
      </c>
      <c r="AU39" s="31">
        <f t="shared" si="8"/>
        <v>19</v>
      </c>
      <c r="AV39" s="31">
        <f t="shared" si="9"/>
        <v>10</v>
      </c>
      <c r="AW39" s="31">
        <f t="shared" si="10"/>
        <v>22</v>
      </c>
      <c r="AX39" s="31">
        <f t="shared" si="11"/>
        <v>9</v>
      </c>
      <c r="AY39" s="31">
        <f t="shared" si="12"/>
        <v>21</v>
      </c>
      <c r="AZ39" s="31">
        <f t="shared" si="13"/>
        <v>6</v>
      </c>
      <c r="BA39" s="31">
        <f t="shared" si="14"/>
        <v>11</v>
      </c>
      <c r="BB39" s="31">
        <f t="shared" si="15"/>
        <v>12</v>
      </c>
      <c r="BC39" s="31">
        <f t="shared" si="16"/>
        <v>11</v>
      </c>
      <c r="BD39" s="31">
        <f t="shared" si="17"/>
        <v>20</v>
      </c>
      <c r="BE39" s="31">
        <f t="shared" si="18"/>
        <v>16</v>
      </c>
      <c r="BF39" s="31">
        <f t="shared" si="19"/>
        <v>12</v>
      </c>
      <c r="BG39" s="31">
        <f t="shared" si="20"/>
        <v>11</v>
      </c>
      <c r="BH39" s="31">
        <f t="shared" si="21"/>
        <v>4</v>
      </c>
      <c r="BI39" s="31">
        <f t="shared" si="22"/>
        <v>10</v>
      </c>
      <c r="BJ39" s="6">
        <f t="shared" si="23"/>
        <v>248</v>
      </c>
      <c r="BL39" s="31">
        <f t="shared" si="24"/>
        <v>3.2898286485540514E-14</v>
      </c>
      <c r="BM39" s="31">
        <f t="shared" si="25"/>
        <v>3.2898286485540514E-15</v>
      </c>
      <c r="BN39" s="31">
        <f t="shared" si="26"/>
        <v>9.8694859456621542E-15</v>
      </c>
      <c r="BO39" s="31">
        <f t="shared" si="27"/>
        <v>1.3159314594216206E-14</v>
      </c>
      <c r="BP39" s="31">
        <f t="shared" si="28"/>
        <v>2.9608457836986463E-14</v>
      </c>
      <c r="BQ39" s="31">
        <f t="shared" si="29"/>
        <v>3.1253372161263488E-14</v>
      </c>
      <c r="BR39" s="31">
        <f t="shared" si="30"/>
        <v>1.6449143242770257E-14</v>
      </c>
      <c r="BS39" s="31">
        <f t="shared" si="31"/>
        <v>3.6188115134094565E-14</v>
      </c>
      <c r="BT39" s="31">
        <f t="shared" si="32"/>
        <v>1.4804228918493231E-14</v>
      </c>
      <c r="BU39" s="31">
        <f t="shared" si="33"/>
        <v>3.454320080981754E-14</v>
      </c>
      <c r="BV39" s="31">
        <f t="shared" si="34"/>
        <v>9.8694859456621542E-15</v>
      </c>
      <c r="BW39" s="31">
        <f t="shared" si="35"/>
        <v>1.8094057567047283E-14</v>
      </c>
      <c r="BX39" s="31">
        <f t="shared" si="36"/>
        <v>1.9738971891324308E-14</v>
      </c>
      <c r="BY39" s="31">
        <f t="shared" si="37"/>
        <v>1.8094057567047283E-14</v>
      </c>
      <c r="BZ39" s="31">
        <f t="shared" si="38"/>
        <v>3.2898286485540514E-14</v>
      </c>
      <c r="CA39" s="31">
        <f t="shared" si="39"/>
        <v>2.6318629188432411E-14</v>
      </c>
      <c r="CB39" s="31">
        <f t="shared" si="40"/>
        <v>1.9738971891324308E-14</v>
      </c>
      <c r="CC39" s="31">
        <f t="shared" si="41"/>
        <v>1.8094057567047283E-14</v>
      </c>
      <c r="CD39" s="31">
        <f t="shared" si="42"/>
        <v>6.5796572971081028E-15</v>
      </c>
      <c r="CE39" s="31">
        <f t="shared" si="43"/>
        <v>1.6449143242770257E-14</v>
      </c>
    </row>
    <row r="40" spans="1:83" x14ac:dyDescent="0.2">
      <c r="A40" s="17"/>
      <c r="U40" s="12"/>
      <c r="W40" t="s">
        <v>3347</v>
      </c>
      <c r="AI40" s="29" t="s">
        <v>196</v>
      </c>
      <c r="AJ40" s="30">
        <v>21261</v>
      </c>
      <c r="AK40">
        <v>196</v>
      </c>
      <c r="AL40" t="s">
        <v>197</v>
      </c>
      <c r="AM40">
        <v>4.4368800446118731E-12</v>
      </c>
      <c r="AN40">
        <f t="shared" si="1"/>
        <v>4.4368800446118735E-13</v>
      </c>
      <c r="AO40">
        <f t="shared" si="2"/>
        <v>1.9558929296536221E-6</v>
      </c>
      <c r="AP40" s="31">
        <f t="shared" si="3"/>
        <v>9</v>
      </c>
      <c r="AQ40" s="31">
        <f t="shared" si="4"/>
        <v>12</v>
      </c>
      <c r="AR40" s="31">
        <f t="shared" si="5"/>
        <v>11</v>
      </c>
      <c r="AS40" s="31">
        <f t="shared" si="6"/>
        <v>9</v>
      </c>
      <c r="AT40" s="31">
        <f t="shared" si="7"/>
        <v>10</v>
      </c>
      <c r="AU40" s="31">
        <f t="shared" si="8"/>
        <v>32</v>
      </c>
      <c r="AV40" s="31">
        <f t="shared" si="9"/>
        <v>3</v>
      </c>
      <c r="AW40" s="31">
        <f t="shared" si="10"/>
        <v>7</v>
      </c>
      <c r="AX40" s="31">
        <f t="shared" si="11"/>
        <v>16</v>
      </c>
      <c r="AY40" s="31">
        <f t="shared" si="12"/>
        <v>10</v>
      </c>
      <c r="AZ40" s="31">
        <f t="shared" si="13"/>
        <v>1</v>
      </c>
      <c r="BA40" s="31">
        <f t="shared" si="14"/>
        <v>6</v>
      </c>
      <c r="BB40" s="31">
        <f t="shared" si="15"/>
        <v>0</v>
      </c>
      <c r="BC40" s="31">
        <f t="shared" si="16"/>
        <v>3</v>
      </c>
      <c r="BD40" s="31">
        <f t="shared" si="17"/>
        <v>11</v>
      </c>
      <c r="BE40" s="31">
        <f t="shared" si="18"/>
        <v>25</v>
      </c>
      <c r="BF40" s="31">
        <f t="shared" si="19"/>
        <v>5</v>
      </c>
      <c r="BG40" s="31">
        <f t="shared" si="20"/>
        <v>11</v>
      </c>
      <c r="BH40" s="31">
        <f t="shared" si="21"/>
        <v>5</v>
      </c>
      <c r="BI40" s="31">
        <f t="shared" si="22"/>
        <v>10</v>
      </c>
      <c r="BJ40" s="6">
        <f t="shared" si="23"/>
        <v>196</v>
      </c>
      <c r="BL40" s="31">
        <f t="shared" si="24"/>
        <v>2.0373428776279013E-14</v>
      </c>
      <c r="BM40" s="31">
        <f t="shared" si="25"/>
        <v>2.7164571701705349E-14</v>
      </c>
      <c r="BN40" s="31">
        <f t="shared" si="26"/>
        <v>2.4900857393229901E-14</v>
      </c>
      <c r="BO40" s="31">
        <f t="shared" si="27"/>
        <v>2.0373428776279013E-14</v>
      </c>
      <c r="BP40" s="31">
        <f t="shared" si="28"/>
        <v>2.2637143084754457E-14</v>
      </c>
      <c r="BQ40" s="31">
        <f t="shared" si="29"/>
        <v>7.243885787121425E-14</v>
      </c>
      <c r="BR40" s="31">
        <f t="shared" si="30"/>
        <v>6.7911429254263371E-15</v>
      </c>
      <c r="BS40" s="31">
        <f t="shared" si="31"/>
        <v>1.5846000159328118E-14</v>
      </c>
      <c r="BT40" s="31">
        <f t="shared" si="32"/>
        <v>3.6219428935607125E-14</v>
      </c>
      <c r="BU40" s="31">
        <f t="shared" si="33"/>
        <v>2.2637143084754457E-14</v>
      </c>
      <c r="BV40" s="31">
        <f t="shared" si="34"/>
        <v>2.2637143084754453E-15</v>
      </c>
      <c r="BW40" s="31">
        <f t="shared" si="35"/>
        <v>1.3582285850852674E-14</v>
      </c>
      <c r="BX40" s="31">
        <f t="shared" si="36"/>
        <v>0</v>
      </c>
      <c r="BY40" s="31">
        <f t="shared" si="37"/>
        <v>6.7911429254263371E-15</v>
      </c>
      <c r="BZ40" s="31">
        <f t="shared" si="38"/>
        <v>2.4900857393229901E-14</v>
      </c>
      <c r="CA40" s="31">
        <f t="shared" si="39"/>
        <v>5.6592857711886141E-14</v>
      </c>
      <c r="CB40" s="31">
        <f t="shared" si="40"/>
        <v>1.1318571542377229E-14</v>
      </c>
      <c r="CC40" s="31">
        <f t="shared" si="41"/>
        <v>2.4900857393229901E-14</v>
      </c>
      <c r="CD40" s="31">
        <f t="shared" si="42"/>
        <v>1.1318571542377229E-14</v>
      </c>
      <c r="CE40" s="31">
        <f t="shared" si="43"/>
        <v>2.2637143084754457E-14</v>
      </c>
    </row>
    <row r="41" spans="1:83" x14ac:dyDescent="0.2">
      <c r="A41" s="17"/>
      <c r="U41" s="12"/>
      <c r="AI41" s="29" t="s">
        <v>198</v>
      </c>
      <c r="AJ41" s="30">
        <v>93001</v>
      </c>
      <c r="AK41">
        <v>841</v>
      </c>
      <c r="AL41" t="s">
        <v>199</v>
      </c>
      <c r="AM41">
        <v>4.4901690310870253E-12</v>
      </c>
      <c r="AN41">
        <f t="shared" si="1"/>
        <v>4.4901690310870253E-13</v>
      </c>
      <c r="AO41">
        <f t="shared" si="2"/>
        <v>1.9793841105796719E-6</v>
      </c>
      <c r="AP41" s="31">
        <f t="shared" si="3"/>
        <v>46</v>
      </c>
      <c r="AQ41" s="31">
        <f t="shared" si="4"/>
        <v>3</v>
      </c>
      <c r="AR41" s="31">
        <f t="shared" si="5"/>
        <v>36</v>
      </c>
      <c r="AS41" s="31">
        <f t="shared" si="6"/>
        <v>31</v>
      </c>
      <c r="AT41" s="31">
        <f t="shared" si="7"/>
        <v>30</v>
      </c>
      <c r="AU41" s="31">
        <f t="shared" si="8"/>
        <v>87</v>
      </c>
      <c r="AV41" s="31">
        <f t="shared" si="9"/>
        <v>15</v>
      </c>
      <c r="AW41" s="31">
        <f t="shared" si="10"/>
        <v>47</v>
      </c>
      <c r="AX41" s="31">
        <f t="shared" si="11"/>
        <v>48</v>
      </c>
      <c r="AY41" s="31">
        <f t="shared" si="12"/>
        <v>49</v>
      </c>
      <c r="AZ41" s="31">
        <f t="shared" si="13"/>
        <v>27</v>
      </c>
      <c r="BA41" s="31">
        <f t="shared" si="14"/>
        <v>66</v>
      </c>
      <c r="BB41" s="31">
        <f t="shared" si="15"/>
        <v>39</v>
      </c>
      <c r="BC41" s="31">
        <f t="shared" si="16"/>
        <v>23</v>
      </c>
      <c r="BD41" s="31">
        <f t="shared" si="17"/>
        <v>35</v>
      </c>
      <c r="BE41" s="31">
        <f t="shared" si="18"/>
        <v>76</v>
      </c>
      <c r="BF41" s="31">
        <f t="shared" si="19"/>
        <v>72</v>
      </c>
      <c r="BG41" s="31">
        <f t="shared" si="20"/>
        <v>43</v>
      </c>
      <c r="BH41" s="31">
        <f t="shared" si="21"/>
        <v>12</v>
      </c>
      <c r="BI41" s="31">
        <f t="shared" si="22"/>
        <v>56</v>
      </c>
      <c r="BJ41" s="6">
        <f t="shared" si="23"/>
        <v>841</v>
      </c>
      <c r="BL41" s="31">
        <f t="shared" si="24"/>
        <v>2.45597830475628E-14</v>
      </c>
      <c r="BM41" s="31">
        <f t="shared" si="25"/>
        <v>1.6017249813627915E-15</v>
      </c>
      <c r="BN41" s="31">
        <f t="shared" si="26"/>
        <v>1.9220699776353496E-14</v>
      </c>
      <c r="BO41" s="31">
        <f t="shared" si="27"/>
        <v>1.6551158140748843E-14</v>
      </c>
      <c r="BP41" s="31">
        <f t="shared" si="28"/>
        <v>1.6017249813627913E-14</v>
      </c>
      <c r="BQ41" s="31">
        <f t="shared" si="29"/>
        <v>4.6450024459520952E-14</v>
      </c>
      <c r="BR41" s="31">
        <f t="shared" si="30"/>
        <v>8.0086249068139567E-15</v>
      </c>
      <c r="BS41" s="31">
        <f t="shared" si="31"/>
        <v>2.5093691374683732E-14</v>
      </c>
      <c r="BT41" s="31">
        <f t="shared" si="32"/>
        <v>2.5627599701804665E-14</v>
      </c>
      <c r="BU41" s="31">
        <f t="shared" si="33"/>
        <v>2.6161508028925594E-14</v>
      </c>
      <c r="BV41" s="31">
        <f t="shared" si="34"/>
        <v>1.4415524832265122E-14</v>
      </c>
      <c r="BW41" s="31">
        <f t="shared" si="35"/>
        <v>3.5237949589981416E-14</v>
      </c>
      <c r="BX41" s="31">
        <f t="shared" si="36"/>
        <v>2.0822424757716287E-14</v>
      </c>
      <c r="BY41" s="31">
        <f t="shared" si="37"/>
        <v>1.22798915237814E-14</v>
      </c>
      <c r="BZ41" s="31">
        <f t="shared" si="38"/>
        <v>1.8686791449232567E-14</v>
      </c>
      <c r="CA41" s="31">
        <f t="shared" si="39"/>
        <v>4.0577032861190716E-14</v>
      </c>
      <c r="CB41" s="31">
        <f t="shared" si="40"/>
        <v>3.8441399552706992E-14</v>
      </c>
      <c r="CC41" s="31">
        <f t="shared" si="41"/>
        <v>2.2958058066200011E-14</v>
      </c>
      <c r="CD41" s="31">
        <f t="shared" si="42"/>
        <v>6.4068999254511662E-15</v>
      </c>
      <c r="CE41" s="31">
        <f t="shared" si="43"/>
        <v>2.9898866318772109E-14</v>
      </c>
    </row>
    <row r="42" spans="1:83" x14ac:dyDescent="0.2">
      <c r="A42" s="17"/>
      <c r="U42" s="12"/>
      <c r="AI42" s="29" t="s">
        <v>200</v>
      </c>
      <c r="AJ42" s="30">
        <v>24767</v>
      </c>
      <c r="AK42">
        <v>217</v>
      </c>
      <c r="AL42" t="s">
        <v>201</v>
      </c>
      <c r="AM42">
        <v>4.5822456300955449E-12</v>
      </c>
      <c r="AN42">
        <f t="shared" si="1"/>
        <v>4.5822456300955451E-13</v>
      </c>
      <c r="AO42">
        <f t="shared" si="2"/>
        <v>2.019973886993848E-6</v>
      </c>
      <c r="AP42" s="31">
        <f t="shared" si="3"/>
        <v>18</v>
      </c>
      <c r="AQ42" s="31">
        <f t="shared" si="4"/>
        <v>0</v>
      </c>
      <c r="AR42" s="31">
        <f t="shared" si="5"/>
        <v>11</v>
      </c>
      <c r="AS42" s="31">
        <f t="shared" si="6"/>
        <v>11</v>
      </c>
      <c r="AT42" s="31">
        <f t="shared" si="7"/>
        <v>11</v>
      </c>
      <c r="AU42" s="31">
        <f t="shared" si="8"/>
        <v>13</v>
      </c>
      <c r="AV42" s="31">
        <f t="shared" si="9"/>
        <v>7</v>
      </c>
      <c r="AW42" s="31">
        <f t="shared" si="10"/>
        <v>12</v>
      </c>
      <c r="AX42" s="31">
        <f t="shared" si="11"/>
        <v>12</v>
      </c>
      <c r="AY42" s="31">
        <f t="shared" si="12"/>
        <v>22</v>
      </c>
      <c r="AZ42" s="31">
        <f t="shared" si="13"/>
        <v>6</v>
      </c>
      <c r="BA42" s="31">
        <f t="shared" si="14"/>
        <v>6</v>
      </c>
      <c r="BB42" s="31">
        <f t="shared" si="15"/>
        <v>18</v>
      </c>
      <c r="BC42" s="31">
        <f t="shared" si="16"/>
        <v>10</v>
      </c>
      <c r="BD42" s="31">
        <f t="shared" si="17"/>
        <v>18</v>
      </c>
      <c r="BE42" s="31">
        <f t="shared" si="18"/>
        <v>14</v>
      </c>
      <c r="BF42" s="31">
        <f t="shared" si="19"/>
        <v>12</v>
      </c>
      <c r="BG42" s="31">
        <f t="shared" si="20"/>
        <v>3</v>
      </c>
      <c r="BH42" s="31">
        <f t="shared" si="21"/>
        <v>3</v>
      </c>
      <c r="BI42" s="31">
        <f t="shared" si="22"/>
        <v>7</v>
      </c>
      <c r="BJ42" s="6">
        <f t="shared" si="23"/>
        <v>214</v>
      </c>
      <c r="BL42" s="31">
        <f t="shared" si="24"/>
        <v>3.8542252963420473E-14</v>
      </c>
      <c r="BM42" s="31">
        <f t="shared" si="25"/>
        <v>0</v>
      </c>
      <c r="BN42" s="31">
        <f t="shared" si="26"/>
        <v>2.3553599033201401E-14</v>
      </c>
      <c r="BO42" s="31">
        <f t="shared" si="27"/>
        <v>2.3553599033201401E-14</v>
      </c>
      <c r="BP42" s="31">
        <f t="shared" si="28"/>
        <v>2.3553599033201401E-14</v>
      </c>
      <c r="BQ42" s="31">
        <f t="shared" si="29"/>
        <v>2.7836071584692563E-14</v>
      </c>
      <c r="BR42" s="31">
        <f t="shared" si="30"/>
        <v>1.4988653930219072E-14</v>
      </c>
      <c r="BS42" s="31">
        <f t="shared" si="31"/>
        <v>2.5694835308946982E-14</v>
      </c>
      <c r="BT42" s="31">
        <f t="shared" si="32"/>
        <v>2.5694835308946982E-14</v>
      </c>
      <c r="BU42" s="31">
        <f t="shared" si="33"/>
        <v>4.7107198066402802E-14</v>
      </c>
      <c r="BV42" s="31">
        <f t="shared" si="34"/>
        <v>1.2847417654473491E-14</v>
      </c>
      <c r="BW42" s="31">
        <f t="shared" si="35"/>
        <v>1.2847417654473491E-14</v>
      </c>
      <c r="BX42" s="31">
        <f t="shared" si="36"/>
        <v>3.8542252963420473E-14</v>
      </c>
      <c r="BY42" s="31">
        <f t="shared" si="37"/>
        <v>2.1412362757455817E-14</v>
      </c>
      <c r="BZ42" s="31">
        <f t="shared" si="38"/>
        <v>3.8542252963420473E-14</v>
      </c>
      <c r="CA42" s="31">
        <f t="shared" si="39"/>
        <v>2.9977307860438144E-14</v>
      </c>
      <c r="CB42" s="31">
        <f t="shared" si="40"/>
        <v>2.5694835308946982E-14</v>
      </c>
      <c r="CC42" s="31">
        <f t="shared" si="41"/>
        <v>6.4237088272367455E-15</v>
      </c>
      <c r="CD42" s="31">
        <f t="shared" si="42"/>
        <v>6.4237088272367455E-15</v>
      </c>
      <c r="CE42" s="31">
        <f t="shared" si="43"/>
        <v>1.4988653930219072E-14</v>
      </c>
    </row>
    <row r="43" spans="1:83" x14ac:dyDescent="0.2">
      <c r="A43" s="17"/>
      <c r="U43" s="12"/>
      <c r="AI43" s="29" t="s">
        <v>202</v>
      </c>
      <c r="AJ43" s="30">
        <v>16148</v>
      </c>
      <c r="AK43">
        <v>148</v>
      </c>
      <c r="AL43" t="s">
        <v>203</v>
      </c>
      <c r="AM43">
        <v>4.7287236338230373E-12</v>
      </c>
      <c r="AN43">
        <f t="shared" si="1"/>
        <v>4.7287236338230377E-13</v>
      </c>
      <c r="AO43">
        <f t="shared" si="2"/>
        <v>2.0845452274312122E-6</v>
      </c>
      <c r="AP43" s="31">
        <f t="shared" si="3"/>
        <v>12</v>
      </c>
      <c r="AQ43" s="31">
        <f t="shared" si="4"/>
        <v>2</v>
      </c>
      <c r="AR43" s="31">
        <f t="shared" si="5"/>
        <v>12</v>
      </c>
      <c r="AS43" s="31">
        <f t="shared" si="6"/>
        <v>5</v>
      </c>
      <c r="AT43" s="31">
        <f t="shared" si="7"/>
        <v>6</v>
      </c>
      <c r="AU43" s="31">
        <f t="shared" si="8"/>
        <v>9</v>
      </c>
      <c r="AV43" s="31">
        <f t="shared" si="9"/>
        <v>9</v>
      </c>
      <c r="AW43" s="31">
        <f t="shared" si="10"/>
        <v>8</v>
      </c>
      <c r="AX43" s="31">
        <f t="shared" si="11"/>
        <v>2</v>
      </c>
      <c r="AY43" s="31">
        <f t="shared" si="12"/>
        <v>8</v>
      </c>
      <c r="AZ43" s="31">
        <f t="shared" si="13"/>
        <v>2</v>
      </c>
      <c r="BA43" s="31">
        <f t="shared" si="14"/>
        <v>3</v>
      </c>
      <c r="BB43" s="31">
        <f t="shared" si="15"/>
        <v>5</v>
      </c>
      <c r="BC43" s="31">
        <f t="shared" si="16"/>
        <v>5</v>
      </c>
      <c r="BD43" s="31">
        <f t="shared" si="17"/>
        <v>11</v>
      </c>
      <c r="BE43" s="31">
        <f t="shared" si="18"/>
        <v>21</v>
      </c>
      <c r="BF43" s="31">
        <f t="shared" si="19"/>
        <v>7</v>
      </c>
      <c r="BG43" s="31">
        <f t="shared" si="20"/>
        <v>17</v>
      </c>
      <c r="BH43" s="31">
        <f t="shared" si="21"/>
        <v>1</v>
      </c>
      <c r="BI43" s="31">
        <f t="shared" si="22"/>
        <v>3</v>
      </c>
      <c r="BJ43" s="6">
        <f t="shared" si="23"/>
        <v>148</v>
      </c>
      <c r="BL43" s="31">
        <f t="shared" si="24"/>
        <v>3.8341002436403009E-14</v>
      </c>
      <c r="BM43" s="31">
        <f t="shared" si="25"/>
        <v>6.3901670727338353E-15</v>
      </c>
      <c r="BN43" s="31">
        <f t="shared" si="26"/>
        <v>3.8341002436403009E-14</v>
      </c>
      <c r="BO43" s="31">
        <f t="shared" si="27"/>
        <v>1.5975417681834588E-14</v>
      </c>
      <c r="BP43" s="31">
        <f t="shared" si="28"/>
        <v>1.9170501218201504E-14</v>
      </c>
      <c r="BQ43" s="31">
        <f t="shared" si="29"/>
        <v>2.8755751827302258E-14</v>
      </c>
      <c r="BR43" s="31">
        <f t="shared" si="30"/>
        <v>2.8755751827302258E-14</v>
      </c>
      <c r="BS43" s="31">
        <f t="shared" si="31"/>
        <v>2.5560668290935341E-14</v>
      </c>
      <c r="BT43" s="31">
        <f t="shared" si="32"/>
        <v>6.3901670727338353E-15</v>
      </c>
      <c r="BU43" s="31">
        <f t="shared" si="33"/>
        <v>2.5560668290935341E-14</v>
      </c>
      <c r="BV43" s="31">
        <f t="shared" si="34"/>
        <v>6.3901670727338353E-15</v>
      </c>
      <c r="BW43" s="31">
        <f t="shared" si="35"/>
        <v>9.5852506091007522E-15</v>
      </c>
      <c r="BX43" s="31">
        <f t="shared" si="36"/>
        <v>1.5975417681834588E-14</v>
      </c>
      <c r="BY43" s="31">
        <f t="shared" si="37"/>
        <v>1.5975417681834588E-14</v>
      </c>
      <c r="BZ43" s="31">
        <f t="shared" si="38"/>
        <v>3.5145918900036092E-14</v>
      </c>
      <c r="CA43" s="31">
        <f t="shared" si="39"/>
        <v>6.7096754263705261E-14</v>
      </c>
      <c r="CB43" s="31">
        <f t="shared" si="40"/>
        <v>2.2365584754568424E-14</v>
      </c>
      <c r="CC43" s="31">
        <f t="shared" si="41"/>
        <v>5.4316420118237599E-14</v>
      </c>
      <c r="CD43" s="31">
        <f t="shared" si="42"/>
        <v>3.1950835363669177E-15</v>
      </c>
      <c r="CE43" s="31">
        <f t="shared" si="43"/>
        <v>9.5852506091007522E-15</v>
      </c>
    </row>
    <row r="44" spans="1:83" x14ac:dyDescent="0.2">
      <c r="A44" s="17"/>
      <c r="U44" s="12"/>
      <c r="AI44" s="29" t="s">
        <v>204</v>
      </c>
      <c r="AJ44" s="30">
        <v>16422</v>
      </c>
      <c r="AK44">
        <v>142</v>
      </c>
      <c r="AL44" t="s">
        <v>205</v>
      </c>
      <c r="AM44">
        <v>4.9822231525051197E-12</v>
      </c>
      <c r="AN44">
        <f t="shared" si="1"/>
        <v>4.9822231525051195E-13</v>
      </c>
      <c r="AO44">
        <f t="shared" si="2"/>
        <v>2.1962944546529392E-6</v>
      </c>
      <c r="AP44" s="31">
        <f t="shared" si="3"/>
        <v>15</v>
      </c>
      <c r="AQ44" s="31">
        <f t="shared" si="4"/>
        <v>2</v>
      </c>
      <c r="AR44" s="31">
        <f t="shared" si="5"/>
        <v>8</v>
      </c>
      <c r="AS44" s="31">
        <f t="shared" si="6"/>
        <v>8</v>
      </c>
      <c r="AT44" s="31">
        <f t="shared" si="7"/>
        <v>8</v>
      </c>
      <c r="AU44" s="31">
        <f t="shared" si="8"/>
        <v>5</v>
      </c>
      <c r="AV44" s="31">
        <f t="shared" si="9"/>
        <v>2</v>
      </c>
      <c r="AW44" s="31">
        <f t="shared" si="10"/>
        <v>7</v>
      </c>
      <c r="AX44" s="31">
        <f t="shared" si="11"/>
        <v>6</v>
      </c>
      <c r="AY44" s="31">
        <f t="shared" si="12"/>
        <v>16</v>
      </c>
      <c r="AZ44" s="31">
        <f t="shared" si="13"/>
        <v>4</v>
      </c>
      <c r="BA44" s="31">
        <f t="shared" si="14"/>
        <v>3</v>
      </c>
      <c r="BB44" s="31">
        <f t="shared" si="15"/>
        <v>10</v>
      </c>
      <c r="BC44" s="31">
        <f t="shared" si="16"/>
        <v>8</v>
      </c>
      <c r="BD44" s="31">
        <f t="shared" si="17"/>
        <v>9</v>
      </c>
      <c r="BE44" s="31">
        <f t="shared" si="18"/>
        <v>7</v>
      </c>
      <c r="BF44" s="31">
        <f t="shared" si="19"/>
        <v>5</v>
      </c>
      <c r="BG44" s="31">
        <f t="shared" si="20"/>
        <v>9</v>
      </c>
      <c r="BH44" s="31">
        <f t="shared" si="21"/>
        <v>7</v>
      </c>
      <c r="BI44" s="31">
        <f t="shared" si="22"/>
        <v>3</v>
      </c>
      <c r="BJ44" s="6">
        <f t="shared" si="23"/>
        <v>142</v>
      </c>
      <c r="BL44" s="31">
        <f t="shared" si="24"/>
        <v>5.2629117808152669E-14</v>
      </c>
      <c r="BM44" s="31">
        <f t="shared" si="25"/>
        <v>7.0172157077536894E-15</v>
      </c>
      <c r="BN44" s="31">
        <f t="shared" si="26"/>
        <v>2.8068862831014758E-14</v>
      </c>
      <c r="BO44" s="31">
        <f t="shared" si="27"/>
        <v>2.8068862831014758E-14</v>
      </c>
      <c r="BP44" s="31">
        <f t="shared" si="28"/>
        <v>2.8068862831014758E-14</v>
      </c>
      <c r="BQ44" s="31">
        <f t="shared" si="29"/>
        <v>1.7543039269384225E-14</v>
      </c>
      <c r="BR44" s="31">
        <f t="shared" si="30"/>
        <v>7.0172157077536894E-15</v>
      </c>
      <c r="BS44" s="31">
        <f t="shared" si="31"/>
        <v>2.4560254977137911E-14</v>
      </c>
      <c r="BT44" s="31">
        <f t="shared" si="32"/>
        <v>2.1051647123261068E-14</v>
      </c>
      <c r="BU44" s="31">
        <f t="shared" si="33"/>
        <v>5.6137725662029515E-14</v>
      </c>
      <c r="BV44" s="31">
        <f t="shared" si="34"/>
        <v>1.4034431415507379E-14</v>
      </c>
      <c r="BW44" s="31">
        <f t="shared" si="35"/>
        <v>1.0525823561630534E-14</v>
      </c>
      <c r="BX44" s="31">
        <f t="shared" si="36"/>
        <v>3.508607853876845E-14</v>
      </c>
      <c r="BY44" s="31">
        <f t="shared" si="37"/>
        <v>2.8068862831014758E-14</v>
      </c>
      <c r="BZ44" s="31">
        <f t="shared" si="38"/>
        <v>3.1577470684891604E-14</v>
      </c>
      <c r="CA44" s="31">
        <f t="shared" si="39"/>
        <v>2.4560254977137911E-14</v>
      </c>
      <c r="CB44" s="31">
        <f t="shared" si="40"/>
        <v>1.7543039269384225E-14</v>
      </c>
      <c r="CC44" s="31">
        <f t="shared" si="41"/>
        <v>3.1577470684891604E-14</v>
      </c>
      <c r="CD44" s="31">
        <f t="shared" si="42"/>
        <v>2.4560254977137911E-14</v>
      </c>
      <c r="CE44" s="31">
        <f t="shared" si="43"/>
        <v>1.0525823561630534E-14</v>
      </c>
    </row>
    <row r="45" spans="1:83" x14ac:dyDescent="0.2">
      <c r="A45" s="17"/>
      <c r="U45" s="12"/>
      <c r="AI45" s="29" t="s">
        <v>206</v>
      </c>
      <c r="AJ45" s="30">
        <v>34112</v>
      </c>
      <c r="AK45">
        <v>304</v>
      </c>
      <c r="AL45" t="s">
        <v>207</v>
      </c>
      <c r="AM45">
        <v>5.1248080164891968E-12</v>
      </c>
      <c r="AN45">
        <f t="shared" si="1"/>
        <v>5.1248080164891974E-13</v>
      </c>
      <c r="AO45">
        <f t="shared" si="2"/>
        <v>2.2591495971264785E-6</v>
      </c>
      <c r="AP45" s="31">
        <f t="shared" si="3"/>
        <v>33</v>
      </c>
      <c r="AQ45" s="31">
        <f t="shared" si="4"/>
        <v>1</v>
      </c>
      <c r="AR45" s="31">
        <f t="shared" si="5"/>
        <v>16</v>
      </c>
      <c r="AS45" s="31">
        <f t="shared" si="6"/>
        <v>17</v>
      </c>
      <c r="AT45" s="31">
        <f t="shared" si="7"/>
        <v>10</v>
      </c>
      <c r="AU45" s="31">
        <f t="shared" si="8"/>
        <v>12</v>
      </c>
      <c r="AV45" s="31">
        <f t="shared" si="9"/>
        <v>8</v>
      </c>
      <c r="AW45" s="31">
        <f t="shared" si="10"/>
        <v>26</v>
      </c>
      <c r="AX45" s="31">
        <f t="shared" si="11"/>
        <v>13</v>
      </c>
      <c r="AY45" s="31">
        <f t="shared" si="12"/>
        <v>39</v>
      </c>
      <c r="AZ45" s="31">
        <f t="shared" si="13"/>
        <v>7</v>
      </c>
      <c r="BA45" s="31">
        <f t="shared" si="14"/>
        <v>5</v>
      </c>
      <c r="BB45" s="31">
        <f t="shared" si="15"/>
        <v>19</v>
      </c>
      <c r="BC45" s="31">
        <f t="shared" si="16"/>
        <v>15</v>
      </c>
      <c r="BD45" s="31">
        <f t="shared" si="17"/>
        <v>22</v>
      </c>
      <c r="BE45" s="31">
        <f t="shared" si="18"/>
        <v>22</v>
      </c>
      <c r="BF45" s="31">
        <f t="shared" si="19"/>
        <v>11</v>
      </c>
      <c r="BG45" s="31">
        <f t="shared" si="20"/>
        <v>16</v>
      </c>
      <c r="BH45" s="31">
        <f t="shared" si="21"/>
        <v>3</v>
      </c>
      <c r="BI45" s="31">
        <f t="shared" si="22"/>
        <v>9</v>
      </c>
      <c r="BJ45" s="6">
        <f t="shared" si="23"/>
        <v>304</v>
      </c>
      <c r="BL45" s="31">
        <f t="shared" si="24"/>
        <v>5.5631139652678789E-14</v>
      </c>
      <c r="BM45" s="31">
        <f t="shared" si="25"/>
        <v>1.6857921106872358E-15</v>
      </c>
      <c r="BN45" s="31">
        <f t="shared" si="26"/>
        <v>2.6972673770995773E-14</v>
      </c>
      <c r="BO45" s="31">
        <f t="shared" si="27"/>
        <v>2.8658465881683012E-14</v>
      </c>
      <c r="BP45" s="31">
        <f t="shared" si="28"/>
        <v>1.685792110687236E-14</v>
      </c>
      <c r="BQ45" s="31">
        <f t="shared" si="29"/>
        <v>2.0229505328246831E-14</v>
      </c>
      <c r="BR45" s="31">
        <f t="shared" si="30"/>
        <v>1.3486336885497887E-14</v>
      </c>
      <c r="BS45" s="31">
        <f t="shared" si="31"/>
        <v>4.3830594877868139E-14</v>
      </c>
      <c r="BT45" s="31">
        <f t="shared" si="32"/>
        <v>2.191529743893407E-14</v>
      </c>
      <c r="BU45" s="31">
        <f t="shared" si="33"/>
        <v>6.5745892316802203E-14</v>
      </c>
      <c r="BV45" s="31">
        <f t="shared" si="34"/>
        <v>1.1800544774810651E-14</v>
      </c>
      <c r="BW45" s="31">
        <f t="shared" si="35"/>
        <v>8.4289605534361798E-15</v>
      </c>
      <c r="BX45" s="31">
        <f t="shared" si="36"/>
        <v>3.2030050103057484E-14</v>
      </c>
      <c r="BY45" s="31">
        <f t="shared" si="37"/>
        <v>2.5286881660308541E-14</v>
      </c>
      <c r="BZ45" s="31">
        <f t="shared" si="38"/>
        <v>3.708742643511919E-14</v>
      </c>
      <c r="CA45" s="31">
        <f t="shared" si="39"/>
        <v>3.708742643511919E-14</v>
      </c>
      <c r="CB45" s="31">
        <f t="shared" si="40"/>
        <v>1.8543713217559595E-14</v>
      </c>
      <c r="CC45" s="31">
        <f t="shared" si="41"/>
        <v>2.6972673770995773E-14</v>
      </c>
      <c r="CD45" s="31">
        <f t="shared" si="42"/>
        <v>5.0573763320617077E-15</v>
      </c>
      <c r="CE45" s="31">
        <f t="shared" si="43"/>
        <v>1.5172128996185124E-14</v>
      </c>
    </row>
    <row r="46" spans="1:83" x14ac:dyDescent="0.2">
      <c r="A46" s="17"/>
      <c r="U46" s="12"/>
      <c r="AI46" s="29" t="s">
        <v>208</v>
      </c>
      <c r="AJ46" s="30">
        <v>11625</v>
      </c>
      <c r="AK46">
        <v>104</v>
      </c>
      <c r="AL46" t="s">
        <v>209</v>
      </c>
      <c r="AM46">
        <v>5.1439048360267302E-12</v>
      </c>
      <c r="AN46">
        <f t="shared" si="1"/>
        <v>5.1439048360267308E-13</v>
      </c>
      <c r="AO46">
        <f t="shared" si="2"/>
        <v>2.2675679753419752E-6</v>
      </c>
      <c r="AP46" s="31">
        <f t="shared" si="3"/>
        <v>9</v>
      </c>
      <c r="AQ46" s="31">
        <f t="shared" si="4"/>
        <v>6</v>
      </c>
      <c r="AR46" s="31">
        <f t="shared" si="5"/>
        <v>10</v>
      </c>
      <c r="AS46" s="31">
        <f t="shared" si="6"/>
        <v>8</v>
      </c>
      <c r="AT46" s="31">
        <f t="shared" si="7"/>
        <v>6</v>
      </c>
      <c r="AU46" s="31">
        <f t="shared" si="8"/>
        <v>4</v>
      </c>
      <c r="AV46" s="31">
        <f t="shared" si="9"/>
        <v>3</v>
      </c>
      <c r="AW46" s="31">
        <f t="shared" si="10"/>
        <v>6</v>
      </c>
      <c r="AX46" s="31">
        <f t="shared" si="11"/>
        <v>5</v>
      </c>
      <c r="AY46" s="31">
        <f t="shared" si="12"/>
        <v>10</v>
      </c>
      <c r="AZ46" s="31">
        <f t="shared" si="13"/>
        <v>2</v>
      </c>
      <c r="BA46" s="31">
        <f t="shared" si="14"/>
        <v>1</v>
      </c>
      <c r="BB46" s="31">
        <f t="shared" si="15"/>
        <v>4</v>
      </c>
      <c r="BC46" s="31">
        <f t="shared" si="16"/>
        <v>8</v>
      </c>
      <c r="BD46" s="31">
        <f t="shared" si="17"/>
        <v>2</v>
      </c>
      <c r="BE46" s="31">
        <f t="shared" si="18"/>
        <v>3</v>
      </c>
      <c r="BF46" s="31">
        <f t="shared" si="19"/>
        <v>7</v>
      </c>
      <c r="BG46" s="31">
        <f t="shared" si="20"/>
        <v>8</v>
      </c>
      <c r="BH46" s="31">
        <f t="shared" si="21"/>
        <v>0</v>
      </c>
      <c r="BI46" s="31">
        <f t="shared" si="22"/>
        <v>2</v>
      </c>
      <c r="BJ46" s="6">
        <f t="shared" si="23"/>
        <v>104</v>
      </c>
      <c r="BL46" s="31">
        <f t="shared" si="24"/>
        <v>4.4514561081000557E-14</v>
      </c>
      <c r="BM46" s="31">
        <f t="shared" si="25"/>
        <v>2.9676374054000371E-14</v>
      </c>
      <c r="BN46" s="31">
        <f t="shared" si="26"/>
        <v>4.9460623423333956E-14</v>
      </c>
      <c r="BO46" s="31">
        <f t="shared" si="27"/>
        <v>3.9568498738667164E-14</v>
      </c>
      <c r="BP46" s="31">
        <f t="shared" si="28"/>
        <v>2.9676374054000371E-14</v>
      </c>
      <c r="BQ46" s="31">
        <f t="shared" si="29"/>
        <v>1.9784249369333582E-14</v>
      </c>
      <c r="BR46" s="31">
        <f t="shared" si="30"/>
        <v>1.4838187027000186E-14</v>
      </c>
      <c r="BS46" s="31">
        <f t="shared" si="31"/>
        <v>2.9676374054000371E-14</v>
      </c>
      <c r="BT46" s="31">
        <f t="shared" si="32"/>
        <v>2.4730311711666978E-14</v>
      </c>
      <c r="BU46" s="31">
        <f t="shared" si="33"/>
        <v>4.9460623423333956E-14</v>
      </c>
      <c r="BV46" s="31">
        <f t="shared" si="34"/>
        <v>9.8921246846667909E-15</v>
      </c>
      <c r="BW46" s="31">
        <f t="shared" si="35"/>
        <v>4.9460623423333955E-15</v>
      </c>
      <c r="BX46" s="31">
        <f t="shared" si="36"/>
        <v>1.9784249369333582E-14</v>
      </c>
      <c r="BY46" s="31">
        <f t="shared" si="37"/>
        <v>3.9568498738667164E-14</v>
      </c>
      <c r="BZ46" s="31">
        <f t="shared" si="38"/>
        <v>9.8921246846667909E-15</v>
      </c>
      <c r="CA46" s="31">
        <f t="shared" si="39"/>
        <v>1.4838187027000186E-14</v>
      </c>
      <c r="CB46" s="31">
        <f t="shared" si="40"/>
        <v>3.4622436396333764E-14</v>
      </c>
      <c r="CC46" s="31">
        <f t="shared" si="41"/>
        <v>3.9568498738667164E-14</v>
      </c>
      <c r="CD46" s="31">
        <f t="shared" si="42"/>
        <v>0</v>
      </c>
      <c r="CE46" s="31">
        <f t="shared" si="43"/>
        <v>9.8921246846667909E-15</v>
      </c>
    </row>
    <row r="47" spans="1:83" x14ac:dyDescent="0.2">
      <c r="A47" s="17"/>
      <c r="U47" s="12"/>
      <c r="AI47" s="29" t="s">
        <v>210</v>
      </c>
      <c r="AJ47" s="30">
        <v>16426</v>
      </c>
      <c r="AK47">
        <v>146</v>
      </c>
      <c r="AL47" t="s">
        <v>211</v>
      </c>
      <c r="AM47">
        <v>5.2725486437339116E-12</v>
      </c>
      <c r="AN47">
        <f t="shared" si="1"/>
        <v>5.272548643733912E-13</v>
      </c>
      <c r="AO47">
        <f t="shared" si="2"/>
        <v>2.3242775350795104E-6</v>
      </c>
      <c r="AP47" s="31">
        <f t="shared" si="3"/>
        <v>18</v>
      </c>
      <c r="AQ47" s="31">
        <f t="shared" si="4"/>
        <v>1</v>
      </c>
      <c r="AR47" s="31">
        <f t="shared" si="5"/>
        <v>11</v>
      </c>
      <c r="AS47" s="31">
        <f t="shared" si="6"/>
        <v>11</v>
      </c>
      <c r="AT47" s="31">
        <f t="shared" si="7"/>
        <v>8</v>
      </c>
      <c r="AU47" s="31">
        <f t="shared" si="8"/>
        <v>8</v>
      </c>
      <c r="AV47" s="31">
        <f t="shared" si="9"/>
        <v>2</v>
      </c>
      <c r="AW47" s="31">
        <f t="shared" si="10"/>
        <v>15</v>
      </c>
      <c r="AX47" s="31">
        <f t="shared" si="11"/>
        <v>7</v>
      </c>
      <c r="AY47" s="31">
        <f t="shared" si="12"/>
        <v>11</v>
      </c>
      <c r="AZ47" s="31">
        <f t="shared" si="13"/>
        <v>6</v>
      </c>
      <c r="BA47" s="31">
        <f t="shared" si="14"/>
        <v>5</v>
      </c>
      <c r="BB47" s="31">
        <f t="shared" si="15"/>
        <v>6</v>
      </c>
      <c r="BC47" s="31">
        <f t="shared" si="16"/>
        <v>5</v>
      </c>
      <c r="BD47" s="31">
        <f t="shared" si="17"/>
        <v>11</v>
      </c>
      <c r="BE47" s="31">
        <f t="shared" si="18"/>
        <v>6</v>
      </c>
      <c r="BF47" s="31">
        <f t="shared" si="19"/>
        <v>2</v>
      </c>
      <c r="BG47" s="31">
        <f t="shared" si="20"/>
        <v>9</v>
      </c>
      <c r="BH47" s="31">
        <f t="shared" si="21"/>
        <v>1</v>
      </c>
      <c r="BI47" s="31">
        <f t="shared" si="22"/>
        <v>3</v>
      </c>
      <c r="BJ47" s="6">
        <f t="shared" si="23"/>
        <v>146</v>
      </c>
      <c r="BL47" s="31">
        <f t="shared" si="24"/>
        <v>6.5004024374801645E-14</v>
      </c>
      <c r="BM47" s="31">
        <f t="shared" si="25"/>
        <v>3.611334687488981E-15</v>
      </c>
      <c r="BN47" s="31">
        <f t="shared" si="26"/>
        <v>3.9724681562378785E-14</v>
      </c>
      <c r="BO47" s="31">
        <f t="shared" si="27"/>
        <v>3.9724681562378785E-14</v>
      </c>
      <c r="BP47" s="31">
        <f t="shared" si="28"/>
        <v>2.8890677499911848E-14</v>
      </c>
      <c r="BQ47" s="31">
        <f t="shared" si="29"/>
        <v>2.8890677499911848E-14</v>
      </c>
      <c r="BR47" s="31">
        <f t="shared" si="30"/>
        <v>7.222669374977962E-15</v>
      </c>
      <c r="BS47" s="31">
        <f t="shared" si="31"/>
        <v>5.4170020312334709E-14</v>
      </c>
      <c r="BT47" s="31">
        <f t="shared" si="32"/>
        <v>2.5279342812422864E-14</v>
      </c>
      <c r="BU47" s="31">
        <f t="shared" si="33"/>
        <v>3.9724681562378785E-14</v>
      </c>
      <c r="BV47" s="31">
        <f t="shared" si="34"/>
        <v>2.1668008124933883E-14</v>
      </c>
      <c r="BW47" s="31">
        <f t="shared" si="35"/>
        <v>1.8056673437444902E-14</v>
      </c>
      <c r="BX47" s="31">
        <f t="shared" si="36"/>
        <v>2.1668008124933883E-14</v>
      </c>
      <c r="BY47" s="31">
        <f t="shared" si="37"/>
        <v>1.8056673437444902E-14</v>
      </c>
      <c r="BZ47" s="31">
        <f t="shared" si="38"/>
        <v>3.9724681562378785E-14</v>
      </c>
      <c r="CA47" s="31">
        <f t="shared" si="39"/>
        <v>2.1668008124933883E-14</v>
      </c>
      <c r="CB47" s="31">
        <f t="shared" si="40"/>
        <v>7.222669374977962E-15</v>
      </c>
      <c r="CC47" s="31">
        <f t="shared" si="41"/>
        <v>3.2502012187400823E-14</v>
      </c>
      <c r="CD47" s="31">
        <f t="shared" si="42"/>
        <v>3.611334687488981E-15</v>
      </c>
      <c r="CE47" s="31">
        <f t="shared" si="43"/>
        <v>1.0834004062466941E-14</v>
      </c>
    </row>
    <row r="48" spans="1:83" x14ac:dyDescent="0.2">
      <c r="A48" s="17"/>
      <c r="U48" s="12"/>
      <c r="AI48" s="29" t="s">
        <v>212</v>
      </c>
      <c r="AJ48" s="30">
        <v>14764</v>
      </c>
      <c r="AK48">
        <v>128</v>
      </c>
      <c r="AL48" t="s">
        <v>213</v>
      </c>
      <c r="AM48">
        <v>5.3337332313128897E-12</v>
      </c>
      <c r="AN48">
        <f t="shared" si="1"/>
        <v>5.3337332313128901E-13</v>
      </c>
      <c r="AO48">
        <f t="shared" si="2"/>
        <v>2.3512493037652166E-6</v>
      </c>
      <c r="AP48" s="31">
        <f t="shared" si="3"/>
        <v>14</v>
      </c>
      <c r="AQ48" s="31">
        <f t="shared" si="4"/>
        <v>1</v>
      </c>
      <c r="AR48" s="31">
        <f t="shared" si="5"/>
        <v>5</v>
      </c>
      <c r="AS48" s="31">
        <f t="shared" si="6"/>
        <v>3</v>
      </c>
      <c r="AT48" s="31">
        <f t="shared" si="7"/>
        <v>12</v>
      </c>
      <c r="AU48" s="31">
        <f t="shared" si="8"/>
        <v>4</v>
      </c>
      <c r="AV48" s="31">
        <f t="shared" si="9"/>
        <v>3</v>
      </c>
      <c r="AW48" s="31">
        <f t="shared" si="10"/>
        <v>12</v>
      </c>
      <c r="AX48" s="31">
        <f t="shared" si="11"/>
        <v>5</v>
      </c>
      <c r="AY48" s="31">
        <f t="shared" si="12"/>
        <v>13</v>
      </c>
      <c r="AZ48" s="31">
        <f t="shared" si="13"/>
        <v>4</v>
      </c>
      <c r="BA48" s="31">
        <f t="shared" si="14"/>
        <v>4</v>
      </c>
      <c r="BB48" s="31">
        <f t="shared" si="15"/>
        <v>4</v>
      </c>
      <c r="BC48" s="31">
        <f t="shared" si="16"/>
        <v>2</v>
      </c>
      <c r="BD48" s="31">
        <f t="shared" si="17"/>
        <v>6</v>
      </c>
      <c r="BE48" s="31">
        <f t="shared" si="18"/>
        <v>12</v>
      </c>
      <c r="BF48" s="31">
        <f t="shared" si="19"/>
        <v>4</v>
      </c>
      <c r="BG48" s="31">
        <f t="shared" si="20"/>
        <v>8</v>
      </c>
      <c r="BH48" s="31">
        <f t="shared" si="21"/>
        <v>2</v>
      </c>
      <c r="BI48" s="31">
        <f t="shared" si="22"/>
        <v>10</v>
      </c>
      <c r="BJ48" s="6">
        <f t="shared" si="23"/>
        <v>128</v>
      </c>
      <c r="BL48" s="31">
        <f t="shared" si="24"/>
        <v>5.8337707217484733E-14</v>
      </c>
      <c r="BM48" s="31">
        <f t="shared" si="25"/>
        <v>4.1669790869631954E-15</v>
      </c>
      <c r="BN48" s="31">
        <f t="shared" si="26"/>
        <v>2.0834895434815979E-14</v>
      </c>
      <c r="BO48" s="31">
        <f t="shared" si="27"/>
        <v>1.2500937260889586E-14</v>
      </c>
      <c r="BP48" s="31">
        <f t="shared" si="28"/>
        <v>5.0003749043558345E-14</v>
      </c>
      <c r="BQ48" s="31">
        <f t="shared" si="29"/>
        <v>1.6667916347852782E-14</v>
      </c>
      <c r="BR48" s="31">
        <f t="shared" si="30"/>
        <v>1.2500937260889586E-14</v>
      </c>
      <c r="BS48" s="31">
        <f t="shared" si="31"/>
        <v>5.0003749043558345E-14</v>
      </c>
      <c r="BT48" s="31">
        <f t="shared" si="32"/>
        <v>2.0834895434815979E-14</v>
      </c>
      <c r="BU48" s="31">
        <f t="shared" si="33"/>
        <v>5.4170728130521542E-14</v>
      </c>
      <c r="BV48" s="31">
        <f t="shared" si="34"/>
        <v>1.6667916347852782E-14</v>
      </c>
      <c r="BW48" s="31">
        <f t="shared" si="35"/>
        <v>1.6667916347852782E-14</v>
      </c>
      <c r="BX48" s="31">
        <f t="shared" si="36"/>
        <v>1.6667916347852782E-14</v>
      </c>
      <c r="BY48" s="31">
        <f t="shared" si="37"/>
        <v>8.3339581739263908E-15</v>
      </c>
      <c r="BZ48" s="31">
        <f t="shared" si="38"/>
        <v>2.5001874521779173E-14</v>
      </c>
      <c r="CA48" s="31">
        <f t="shared" si="39"/>
        <v>5.0003749043558345E-14</v>
      </c>
      <c r="CB48" s="31">
        <f t="shared" si="40"/>
        <v>1.6667916347852782E-14</v>
      </c>
      <c r="CC48" s="31">
        <f t="shared" si="41"/>
        <v>3.3335832695705563E-14</v>
      </c>
      <c r="CD48" s="31">
        <f t="shared" si="42"/>
        <v>8.3339581739263908E-15</v>
      </c>
      <c r="CE48" s="31">
        <f t="shared" si="43"/>
        <v>4.1669790869631957E-14</v>
      </c>
    </row>
    <row r="49" spans="1:83" x14ac:dyDescent="0.2">
      <c r="A49" s="17"/>
      <c r="U49" s="12"/>
      <c r="AI49" s="29" t="s">
        <v>214</v>
      </c>
      <c r="AJ49" s="30">
        <v>31146</v>
      </c>
      <c r="AK49">
        <v>289</v>
      </c>
      <c r="AL49" t="s">
        <v>215</v>
      </c>
      <c r="AM49">
        <v>5.5858685477466266E-12</v>
      </c>
      <c r="AN49">
        <f t="shared" si="1"/>
        <v>5.5858685477466274E-13</v>
      </c>
      <c r="AO49">
        <f t="shared" si="2"/>
        <v>2.4623971549061558E-6</v>
      </c>
      <c r="AP49" s="31">
        <f t="shared" si="3"/>
        <v>38</v>
      </c>
      <c r="AQ49" s="31">
        <f t="shared" si="4"/>
        <v>2</v>
      </c>
      <c r="AR49" s="31">
        <f t="shared" si="5"/>
        <v>11</v>
      </c>
      <c r="AS49" s="31">
        <f t="shared" si="6"/>
        <v>18</v>
      </c>
      <c r="AT49" s="31">
        <f t="shared" si="7"/>
        <v>10</v>
      </c>
      <c r="AU49" s="31">
        <f t="shared" si="8"/>
        <v>19</v>
      </c>
      <c r="AV49" s="31">
        <f t="shared" si="9"/>
        <v>10</v>
      </c>
      <c r="AW49" s="31">
        <f t="shared" si="10"/>
        <v>21</v>
      </c>
      <c r="AX49" s="31">
        <f t="shared" si="11"/>
        <v>15</v>
      </c>
      <c r="AY49" s="31">
        <f t="shared" si="12"/>
        <v>33</v>
      </c>
      <c r="AZ49" s="31">
        <f t="shared" si="13"/>
        <v>8</v>
      </c>
      <c r="BA49" s="31">
        <f t="shared" si="14"/>
        <v>5</v>
      </c>
      <c r="BB49" s="31">
        <f t="shared" si="15"/>
        <v>16</v>
      </c>
      <c r="BC49" s="31">
        <f t="shared" si="16"/>
        <v>13</v>
      </c>
      <c r="BD49" s="31">
        <f t="shared" si="17"/>
        <v>9</v>
      </c>
      <c r="BE49" s="31">
        <f t="shared" si="18"/>
        <v>20</v>
      </c>
      <c r="BF49" s="31">
        <f t="shared" si="19"/>
        <v>19</v>
      </c>
      <c r="BG49" s="31">
        <f t="shared" si="20"/>
        <v>14</v>
      </c>
      <c r="BH49" s="31">
        <f t="shared" si="21"/>
        <v>3</v>
      </c>
      <c r="BI49" s="31">
        <f t="shared" si="22"/>
        <v>5</v>
      </c>
      <c r="BJ49" s="6">
        <f t="shared" si="23"/>
        <v>289</v>
      </c>
      <c r="BL49" s="31">
        <f t="shared" si="24"/>
        <v>7.3447406510163257E-14</v>
      </c>
      <c r="BM49" s="31">
        <f t="shared" si="25"/>
        <v>3.8656529742191195E-15</v>
      </c>
      <c r="BN49" s="31">
        <f t="shared" si="26"/>
        <v>2.1261091358205157E-14</v>
      </c>
      <c r="BO49" s="31">
        <f t="shared" si="27"/>
        <v>3.4790876767972073E-14</v>
      </c>
      <c r="BP49" s="31">
        <f t="shared" si="28"/>
        <v>1.9328264871095598E-14</v>
      </c>
      <c r="BQ49" s="31">
        <f t="shared" si="29"/>
        <v>3.6723703255081628E-14</v>
      </c>
      <c r="BR49" s="31">
        <f t="shared" si="30"/>
        <v>1.9328264871095598E-14</v>
      </c>
      <c r="BS49" s="31">
        <f t="shared" si="31"/>
        <v>4.0589356229300752E-14</v>
      </c>
      <c r="BT49" s="31">
        <f t="shared" si="32"/>
        <v>2.8992397306643394E-14</v>
      </c>
      <c r="BU49" s="31">
        <f t="shared" si="33"/>
        <v>6.3783274074615473E-14</v>
      </c>
      <c r="BV49" s="31">
        <f t="shared" si="34"/>
        <v>1.5462611896876478E-14</v>
      </c>
      <c r="BW49" s="31">
        <f t="shared" si="35"/>
        <v>9.6641324355477991E-15</v>
      </c>
      <c r="BX49" s="31">
        <f t="shared" si="36"/>
        <v>3.0925223793752956E-14</v>
      </c>
      <c r="BY49" s="31">
        <f t="shared" si="37"/>
        <v>2.5126744332424277E-14</v>
      </c>
      <c r="BZ49" s="31">
        <f t="shared" si="38"/>
        <v>1.7395438383986036E-14</v>
      </c>
      <c r="CA49" s="31">
        <f t="shared" si="39"/>
        <v>3.8656529742191196E-14</v>
      </c>
      <c r="CB49" s="31">
        <f t="shared" si="40"/>
        <v>3.6723703255081628E-14</v>
      </c>
      <c r="CC49" s="31">
        <f t="shared" si="41"/>
        <v>2.7059570819533836E-14</v>
      </c>
      <c r="CD49" s="31">
        <f t="shared" si="42"/>
        <v>5.7984794613286788E-15</v>
      </c>
      <c r="CE49" s="31">
        <f t="shared" si="43"/>
        <v>9.6641324355477991E-15</v>
      </c>
    </row>
    <row r="50" spans="1:83" x14ac:dyDescent="0.2">
      <c r="A50" s="17"/>
      <c r="U50" s="12"/>
      <c r="AI50" s="29" t="s">
        <v>216</v>
      </c>
      <c r="AJ50" s="30">
        <v>52276</v>
      </c>
      <c r="AK50">
        <v>467</v>
      </c>
      <c r="AL50" t="s">
        <v>217</v>
      </c>
      <c r="AM50">
        <v>5.6124588036484196E-12</v>
      </c>
      <c r="AN50">
        <f t="shared" si="1"/>
        <v>5.6124588036484203E-13</v>
      </c>
      <c r="AO50">
        <f t="shared" si="2"/>
        <v>2.4741188361310418E-6</v>
      </c>
      <c r="AP50" s="31">
        <f t="shared" si="3"/>
        <v>20</v>
      </c>
      <c r="AQ50" s="31">
        <f t="shared" si="4"/>
        <v>5</v>
      </c>
      <c r="AR50" s="31">
        <f t="shared" si="5"/>
        <v>32</v>
      </c>
      <c r="AS50" s="31">
        <f t="shared" si="6"/>
        <v>22</v>
      </c>
      <c r="AT50" s="31">
        <f t="shared" si="7"/>
        <v>24</v>
      </c>
      <c r="AU50" s="31">
        <f t="shared" si="8"/>
        <v>34</v>
      </c>
      <c r="AV50" s="31">
        <f t="shared" si="9"/>
        <v>9</v>
      </c>
      <c r="AW50" s="31">
        <f t="shared" si="10"/>
        <v>38</v>
      </c>
      <c r="AX50" s="31">
        <f t="shared" si="11"/>
        <v>41</v>
      </c>
      <c r="AY50" s="31">
        <f t="shared" si="12"/>
        <v>56</v>
      </c>
      <c r="AZ50" s="31">
        <f t="shared" si="13"/>
        <v>8</v>
      </c>
      <c r="BA50" s="31">
        <f t="shared" si="14"/>
        <v>25</v>
      </c>
      <c r="BB50" s="31">
        <f t="shared" si="15"/>
        <v>27</v>
      </c>
      <c r="BC50" s="31">
        <f t="shared" si="16"/>
        <v>25</v>
      </c>
      <c r="BD50" s="31">
        <f t="shared" si="17"/>
        <v>12</v>
      </c>
      <c r="BE50" s="31">
        <f t="shared" si="18"/>
        <v>27</v>
      </c>
      <c r="BF50" s="31">
        <f t="shared" si="19"/>
        <v>24</v>
      </c>
      <c r="BG50" s="31">
        <f t="shared" si="20"/>
        <v>23</v>
      </c>
      <c r="BH50" s="31">
        <f t="shared" si="21"/>
        <v>4</v>
      </c>
      <c r="BI50" s="31">
        <f t="shared" si="22"/>
        <v>11</v>
      </c>
      <c r="BJ50" s="6">
        <f t="shared" si="23"/>
        <v>467</v>
      </c>
      <c r="BL50" s="31">
        <f t="shared" si="24"/>
        <v>2.4036226139821928E-14</v>
      </c>
      <c r="BM50" s="31">
        <f t="shared" si="25"/>
        <v>6.0090565349554819E-15</v>
      </c>
      <c r="BN50" s="31">
        <f t="shared" si="26"/>
        <v>3.8457961823715086E-14</v>
      </c>
      <c r="BO50" s="31">
        <f t="shared" si="27"/>
        <v>2.6439848753804123E-14</v>
      </c>
      <c r="BP50" s="31">
        <f t="shared" si="28"/>
        <v>2.8843471367786316E-14</v>
      </c>
      <c r="BQ50" s="31">
        <f t="shared" si="29"/>
        <v>4.0861584437697278E-14</v>
      </c>
      <c r="BR50" s="31">
        <f t="shared" si="30"/>
        <v>1.0816301762919868E-14</v>
      </c>
      <c r="BS50" s="31">
        <f t="shared" si="31"/>
        <v>4.5668829665661663E-14</v>
      </c>
      <c r="BT50" s="31">
        <f t="shared" si="32"/>
        <v>4.9274263586634952E-14</v>
      </c>
      <c r="BU50" s="31">
        <f t="shared" si="33"/>
        <v>6.7301433191501401E-14</v>
      </c>
      <c r="BV50" s="31">
        <f t="shared" si="34"/>
        <v>9.6144904559287714E-15</v>
      </c>
      <c r="BW50" s="31">
        <f t="shared" si="35"/>
        <v>3.0045282674777412E-14</v>
      </c>
      <c r="BX50" s="31">
        <f t="shared" si="36"/>
        <v>3.2448905288759604E-14</v>
      </c>
      <c r="BY50" s="31">
        <f t="shared" si="37"/>
        <v>3.0045282674777412E-14</v>
      </c>
      <c r="BZ50" s="31">
        <f t="shared" si="38"/>
        <v>1.4421735683893158E-14</v>
      </c>
      <c r="CA50" s="31">
        <f t="shared" si="39"/>
        <v>3.2448905288759604E-14</v>
      </c>
      <c r="CB50" s="31">
        <f t="shared" si="40"/>
        <v>2.8843471367786316E-14</v>
      </c>
      <c r="CC50" s="31">
        <f t="shared" si="41"/>
        <v>2.7641660060795216E-14</v>
      </c>
      <c r="CD50" s="31">
        <f t="shared" si="42"/>
        <v>4.8072452279643857E-15</v>
      </c>
      <c r="CE50" s="31">
        <f t="shared" si="43"/>
        <v>1.3219924376902062E-14</v>
      </c>
    </row>
    <row r="51" spans="1:83" x14ac:dyDescent="0.2">
      <c r="A51" s="17"/>
      <c r="U51" s="12"/>
      <c r="AI51" s="29" t="s">
        <v>218</v>
      </c>
      <c r="AJ51" s="30">
        <v>13555</v>
      </c>
      <c r="AK51">
        <v>114</v>
      </c>
      <c r="AL51" t="s">
        <v>219</v>
      </c>
      <c r="AM51">
        <v>5.8396034133122544E-12</v>
      </c>
      <c r="AN51">
        <f t="shared" si="1"/>
        <v>5.839603413312255E-13</v>
      </c>
      <c r="AO51">
        <f t="shared" si="2"/>
        <v>2.5742501291981027E-6</v>
      </c>
      <c r="AP51" s="31">
        <f t="shared" si="3"/>
        <v>2</v>
      </c>
      <c r="AQ51" s="31">
        <f t="shared" si="4"/>
        <v>2</v>
      </c>
      <c r="AR51" s="31">
        <f t="shared" si="5"/>
        <v>4</v>
      </c>
      <c r="AS51" s="31">
        <f t="shared" si="6"/>
        <v>11</v>
      </c>
      <c r="AT51" s="31">
        <f t="shared" si="7"/>
        <v>4</v>
      </c>
      <c r="AU51" s="31">
        <f t="shared" si="8"/>
        <v>6</v>
      </c>
      <c r="AV51" s="31">
        <f t="shared" si="9"/>
        <v>2</v>
      </c>
      <c r="AW51" s="31">
        <f t="shared" si="10"/>
        <v>8</v>
      </c>
      <c r="AX51" s="31">
        <f t="shared" si="11"/>
        <v>9</v>
      </c>
      <c r="AY51" s="31">
        <f t="shared" si="12"/>
        <v>15</v>
      </c>
      <c r="AZ51" s="31">
        <f t="shared" si="13"/>
        <v>3</v>
      </c>
      <c r="BA51" s="31">
        <f t="shared" si="14"/>
        <v>6</v>
      </c>
      <c r="BB51" s="31">
        <f t="shared" si="15"/>
        <v>7</v>
      </c>
      <c r="BC51" s="31">
        <f t="shared" si="16"/>
        <v>3</v>
      </c>
      <c r="BD51" s="31">
        <f t="shared" si="17"/>
        <v>11</v>
      </c>
      <c r="BE51" s="31">
        <f t="shared" si="18"/>
        <v>3</v>
      </c>
      <c r="BF51" s="31">
        <f t="shared" si="19"/>
        <v>5</v>
      </c>
      <c r="BG51" s="31">
        <f t="shared" si="20"/>
        <v>7</v>
      </c>
      <c r="BH51" s="31">
        <f t="shared" si="21"/>
        <v>2</v>
      </c>
      <c r="BI51" s="31">
        <f t="shared" si="22"/>
        <v>4</v>
      </c>
      <c r="BJ51" s="6">
        <f t="shared" si="23"/>
        <v>114</v>
      </c>
      <c r="BL51" s="31">
        <f t="shared" si="24"/>
        <v>1.0244918268968868E-14</v>
      </c>
      <c r="BM51" s="31">
        <f t="shared" si="25"/>
        <v>1.0244918268968868E-14</v>
      </c>
      <c r="BN51" s="31">
        <f t="shared" si="26"/>
        <v>2.0489836537937735E-14</v>
      </c>
      <c r="BO51" s="31">
        <f t="shared" si="27"/>
        <v>5.6347050479328776E-14</v>
      </c>
      <c r="BP51" s="31">
        <f t="shared" si="28"/>
        <v>2.0489836537937735E-14</v>
      </c>
      <c r="BQ51" s="31">
        <f t="shared" si="29"/>
        <v>3.0734754806906604E-14</v>
      </c>
      <c r="BR51" s="31">
        <f t="shared" si="30"/>
        <v>1.0244918268968868E-14</v>
      </c>
      <c r="BS51" s="31">
        <f t="shared" si="31"/>
        <v>4.0979673075875471E-14</v>
      </c>
      <c r="BT51" s="31">
        <f t="shared" si="32"/>
        <v>4.6102132210359904E-14</v>
      </c>
      <c r="BU51" s="31">
        <f t="shared" si="33"/>
        <v>7.6836887017266514E-14</v>
      </c>
      <c r="BV51" s="31">
        <f t="shared" si="34"/>
        <v>1.5367377403453302E-14</v>
      </c>
      <c r="BW51" s="31">
        <f t="shared" si="35"/>
        <v>3.0734754806906604E-14</v>
      </c>
      <c r="BX51" s="31">
        <f t="shared" si="36"/>
        <v>3.5857213941391038E-14</v>
      </c>
      <c r="BY51" s="31">
        <f t="shared" si="37"/>
        <v>1.5367377403453302E-14</v>
      </c>
      <c r="BZ51" s="31">
        <f t="shared" si="38"/>
        <v>5.6347050479328776E-14</v>
      </c>
      <c r="CA51" s="31">
        <f t="shared" si="39"/>
        <v>1.5367377403453302E-14</v>
      </c>
      <c r="CB51" s="31">
        <f t="shared" si="40"/>
        <v>2.5612295672422168E-14</v>
      </c>
      <c r="CC51" s="31">
        <f t="shared" si="41"/>
        <v>3.5857213941391038E-14</v>
      </c>
      <c r="CD51" s="31">
        <f t="shared" si="42"/>
        <v>1.0244918268968868E-14</v>
      </c>
      <c r="CE51" s="31">
        <f t="shared" si="43"/>
        <v>2.0489836537937735E-14</v>
      </c>
    </row>
    <row r="52" spans="1:83" x14ac:dyDescent="0.2">
      <c r="A52" s="17"/>
      <c r="U52" s="12"/>
      <c r="AI52" s="29" t="s">
        <v>220</v>
      </c>
      <c r="AJ52" s="30">
        <v>81291</v>
      </c>
      <c r="AK52">
        <v>729</v>
      </c>
      <c r="AL52" t="s">
        <v>221</v>
      </c>
      <c r="AM52">
        <v>5.8486585112409836E-12</v>
      </c>
      <c r="AN52">
        <f t="shared" si="1"/>
        <v>5.848658511240984E-13</v>
      </c>
      <c r="AO52">
        <f t="shared" si="2"/>
        <v>2.5782418535264693E-6</v>
      </c>
      <c r="AP52" s="31">
        <f t="shared" si="3"/>
        <v>75</v>
      </c>
      <c r="AQ52" s="31">
        <f t="shared" si="4"/>
        <v>1</v>
      </c>
      <c r="AR52" s="31">
        <f t="shared" si="5"/>
        <v>66</v>
      </c>
      <c r="AS52" s="31">
        <f t="shared" si="6"/>
        <v>52</v>
      </c>
      <c r="AT52" s="31">
        <f t="shared" si="7"/>
        <v>17</v>
      </c>
      <c r="AU52" s="31">
        <f t="shared" si="8"/>
        <v>44</v>
      </c>
      <c r="AV52" s="31">
        <f t="shared" si="9"/>
        <v>10</v>
      </c>
      <c r="AW52" s="31">
        <f t="shared" si="10"/>
        <v>44</v>
      </c>
      <c r="AX52" s="31">
        <f t="shared" si="11"/>
        <v>34</v>
      </c>
      <c r="AY52" s="31">
        <f t="shared" si="12"/>
        <v>68</v>
      </c>
      <c r="AZ52" s="31">
        <f t="shared" si="13"/>
        <v>20</v>
      </c>
      <c r="BA52" s="31">
        <f t="shared" si="14"/>
        <v>31</v>
      </c>
      <c r="BB52" s="31">
        <f t="shared" si="15"/>
        <v>26</v>
      </c>
      <c r="BC52" s="31">
        <f t="shared" si="16"/>
        <v>49</v>
      </c>
      <c r="BD52" s="31">
        <f t="shared" si="17"/>
        <v>47</v>
      </c>
      <c r="BE52" s="31">
        <f t="shared" si="18"/>
        <v>46</v>
      </c>
      <c r="BF52" s="31">
        <f t="shared" si="19"/>
        <v>29</v>
      </c>
      <c r="BG52" s="31">
        <f t="shared" si="20"/>
        <v>42</v>
      </c>
      <c r="BH52" s="31">
        <f t="shared" si="21"/>
        <v>6</v>
      </c>
      <c r="BI52" s="31">
        <f t="shared" si="22"/>
        <v>22</v>
      </c>
      <c r="BJ52" s="6">
        <f t="shared" si="23"/>
        <v>729</v>
      </c>
      <c r="BL52" s="31">
        <f t="shared" si="24"/>
        <v>6.0171383860503947E-14</v>
      </c>
      <c r="BM52" s="31">
        <f t="shared" si="25"/>
        <v>8.0228511814005261E-16</v>
      </c>
      <c r="BN52" s="31">
        <f t="shared" si="26"/>
        <v>5.2950817797243482E-14</v>
      </c>
      <c r="BO52" s="31">
        <f t="shared" si="27"/>
        <v>4.1718826143282738E-14</v>
      </c>
      <c r="BP52" s="31">
        <f t="shared" si="28"/>
        <v>1.3638847008380896E-14</v>
      </c>
      <c r="BQ52" s="31">
        <f t="shared" si="29"/>
        <v>3.5300545198162315E-14</v>
      </c>
      <c r="BR52" s="31">
        <f t="shared" si="30"/>
        <v>8.0228511814005259E-15</v>
      </c>
      <c r="BS52" s="31">
        <f t="shared" si="31"/>
        <v>3.5300545198162315E-14</v>
      </c>
      <c r="BT52" s="31">
        <f t="shared" si="32"/>
        <v>2.7277694016761792E-14</v>
      </c>
      <c r="BU52" s="31">
        <f t="shared" si="33"/>
        <v>5.4555388033523585E-14</v>
      </c>
      <c r="BV52" s="31">
        <f t="shared" si="34"/>
        <v>1.6045702362801052E-14</v>
      </c>
      <c r="BW52" s="31">
        <f t="shared" si="35"/>
        <v>2.4870838662341632E-14</v>
      </c>
      <c r="BX52" s="31">
        <f t="shared" si="36"/>
        <v>2.0859413071641369E-14</v>
      </c>
      <c r="BY52" s="31">
        <f t="shared" si="37"/>
        <v>3.9311970788862581E-14</v>
      </c>
      <c r="BZ52" s="31">
        <f t="shared" si="38"/>
        <v>3.7707400552582472E-14</v>
      </c>
      <c r="CA52" s="31">
        <f t="shared" si="39"/>
        <v>3.6905115434442418E-14</v>
      </c>
      <c r="CB52" s="31">
        <f t="shared" si="40"/>
        <v>2.3266268426061529E-14</v>
      </c>
      <c r="CC52" s="31">
        <f t="shared" si="41"/>
        <v>3.3695974961882212E-14</v>
      </c>
      <c r="CD52" s="31">
        <f t="shared" si="42"/>
        <v>4.8137107088403166E-15</v>
      </c>
      <c r="CE52" s="31">
        <f t="shared" si="43"/>
        <v>1.7650272599081158E-14</v>
      </c>
    </row>
    <row r="53" spans="1:83" x14ac:dyDescent="0.2">
      <c r="A53" s="17"/>
      <c r="U53" s="12"/>
      <c r="AI53" s="29" t="s">
        <v>222</v>
      </c>
      <c r="AJ53" s="30">
        <v>13462</v>
      </c>
      <c r="AK53">
        <v>116</v>
      </c>
      <c r="AL53" t="s">
        <v>223</v>
      </c>
      <c r="AM53">
        <v>6.012166828355585E-12</v>
      </c>
      <c r="AN53">
        <f t="shared" si="1"/>
        <v>6.0121668283555856E-13</v>
      </c>
      <c r="AO53">
        <f t="shared" si="2"/>
        <v>2.6503206021445172E-6</v>
      </c>
      <c r="AP53" s="31">
        <f t="shared" si="3"/>
        <v>7</v>
      </c>
      <c r="AQ53" s="31">
        <f t="shared" si="4"/>
        <v>0</v>
      </c>
      <c r="AR53" s="31">
        <f t="shared" si="5"/>
        <v>5</v>
      </c>
      <c r="AS53" s="31">
        <f t="shared" si="6"/>
        <v>9</v>
      </c>
      <c r="AT53" s="31">
        <f t="shared" si="7"/>
        <v>6</v>
      </c>
      <c r="AU53" s="31">
        <f t="shared" si="8"/>
        <v>6</v>
      </c>
      <c r="AV53" s="31">
        <f t="shared" si="9"/>
        <v>3</v>
      </c>
      <c r="AW53" s="31">
        <f t="shared" si="10"/>
        <v>13</v>
      </c>
      <c r="AX53" s="31">
        <f t="shared" si="11"/>
        <v>8</v>
      </c>
      <c r="AY53" s="31">
        <f t="shared" si="12"/>
        <v>8</v>
      </c>
      <c r="AZ53" s="31">
        <f t="shared" si="13"/>
        <v>5</v>
      </c>
      <c r="BA53" s="31">
        <f t="shared" si="14"/>
        <v>7</v>
      </c>
      <c r="BB53" s="31">
        <f t="shared" si="15"/>
        <v>4</v>
      </c>
      <c r="BC53" s="31">
        <f t="shared" si="16"/>
        <v>7</v>
      </c>
      <c r="BD53" s="31">
        <f t="shared" si="17"/>
        <v>8</v>
      </c>
      <c r="BE53" s="31">
        <f t="shared" si="18"/>
        <v>9</v>
      </c>
      <c r="BF53" s="31">
        <f t="shared" si="19"/>
        <v>2</v>
      </c>
      <c r="BG53" s="31">
        <f t="shared" si="20"/>
        <v>5</v>
      </c>
      <c r="BH53" s="31">
        <f t="shared" si="21"/>
        <v>2</v>
      </c>
      <c r="BI53" s="31">
        <f t="shared" si="22"/>
        <v>2</v>
      </c>
      <c r="BJ53" s="6">
        <f t="shared" si="23"/>
        <v>116</v>
      </c>
      <c r="BL53" s="31">
        <f t="shared" si="24"/>
        <v>3.6280317067663021E-14</v>
      </c>
      <c r="BM53" s="31">
        <f t="shared" si="25"/>
        <v>0</v>
      </c>
      <c r="BN53" s="31">
        <f t="shared" si="26"/>
        <v>2.591451219118787E-14</v>
      </c>
      <c r="BO53" s="31">
        <f t="shared" si="27"/>
        <v>4.6646121944138165E-14</v>
      </c>
      <c r="BP53" s="31">
        <f t="shared" si="28"/>
        <v>3.1097414629425439E-14</v>
      </c>
      <c r="BQ53" s="31">
        <f t="shared" si="29"/>
        <v>3.1097414629425439E-14</v>
      </c>
      <c r="BR53" s="31">
        <f t="shared" si="30"/>
        <v>1.554870731471272E-14</v>
      </c>
      <c r="BS53" s="31">
        <f t="shared" si="31"/>
        <v>6.737773169708846E-14</v>
      </c>
      <c r="BT53" s="31">
        <f t="shared" si="32"/>
        <v>4.146321950590059E-14</v>
      </c>
      <c r="BU53" s="31">
        <f t="shared" si="33"/>
        <v>4.146321950590059E-14</v>
      </c>
      <c r="BV53" s="31">
        <f t="shared" si="34"/>
        <v>2.591451219118787E-14</v>
      </c>
      <c r="BW53" s="31">
        <f t="shared" si="35"/>
        <v>3.6280317067663021E-14</v>
      </c>
      <c r="BX53" s="31">
        <f t="shared" si="36"/>
        <v>2.0731609752950295E-14</v>
      </c>
      <c r="BY53" s="31">
        <f t="shared" si="37"/>
        <v>3.6280317067663021E-14</v>
      </c>
      <c r="BZ53" s="31">
        <f t="shared" si="38"/>
        <v>4.146321950590059E-14</v>
      </c>
      <c r="CA53" s="31">
        <f t="shared" si="39"/>
        <v>4.6646121944138165E-14</v>
      </c>
      <c r="CB53" s="31">
        <f t="shared" si="40"/>
        <v>1.0365804876475147E-14</v>
      </c>
      <c r="CC53" s="31">
        <f t="shared" si="41"/>
        <v>2.591451219118787E-14</v>
      </c>
      <c r="CD53" s="31">
        <f t="shared" si="42"/>
        <v>1.0365804876475147E-14</v>
      </c>
      <c r="CE53" s="31">
        <f t="shared" si="43"/>
        <v>1.0365804876475147E-14</v>
      </c>
    </row>
    <row r="54" spans="1:83" x14ac:dyDescent="0.2">
      <c r="A54" s="17"/>
      <c r="U54" s="12"/>
      <c r="AI54" s="29" t="s">
        <v>224</v>
      </c>
      <c r="AJ54" s="30">
        <v>63126</v>
      </c>
      <c r="AK54">
        <v>599</v>
      </c>
      <c r="AL54" t="s">
        <v>225</v>
      </c>
      <c r="AM54">
        <v>6.0331515744146365E-12</v>
      </c>
      <c r="AN54">
        <f t="shared" si="1"/>
        <v>6.0331515744146373E-13</v>
      </c>
      <c r="AO54">
        <f t="shared" si="2"/>
        <v>2.6595712278172397E-6</v>
      </c>
      <c r="AP54" s="31">
        <f t="shared" si="3"/>
        <v>64</v>
      </c>
      <c r="AQ54" s="31">
        <f t="shared" si="4"/>
        <v>0</v>
      </c>
      <c r="AR54" s="31">
        <f t="shared" si="5"/>
        <v>47</v>
      </c>
      <c r="AS54" s="31">
        <f t="shared" si="6"/>
        <v>23</v>
      </c>
      <c r="AT54" s="31">
        <f t="shared" si="7"/>
        <v>6</v>
      </c>
      <c r="AU54" s="31">
        <f t="shared" si="8"/>
        <v>25</v>
      </c>
      <c r="AV54" s="31">
        <f t="shared" si="9"/>
        <v>12</v>
      </c>
      <c r="AW54" s="31">
        <f t="shared" si="10"/>
        <v>21</v>
      </c>
      <c r="AX54" s="31">
        <f t="shared" si="11"/>
        <v>22</v>
      </c>
      <c r="AY54" s="31">
        <f t="shared" si="12"/>
        <v>48</v>
      </c>
      <c r="AZ54" s="31">
        <f t="shared" si="13"/>
        <v>15</v>
      </c>
      <c r="BA54" s="31">
        <f t="shared" si="14"/>
        <v>53</v>
      </c>
      <c r="BB54" s="31">
        <f t="shared" si="15"/>
        <v>23</v>
      </c>
      <c r="BC54" s="31">
        <f t="shared" si="16"/>
        <v>41</v>
      </c>
      <c r="BD54" s="31">
        <f t="shared" si="17"/>
        <v>15</v>
      </c>
      <c r="BE54" s="31">
        <f t="shared" si="18"/>
        <v>83</v>
      </c>
      <c r="BF54" s="31">
        <f t="shared" si="19"/>
        <v>53</v>
      </c>
      <c r="BG54" s="31">
        <f t="shared" si="20"/>
        <v>42</v>
      </c>
      <c r="BH54" s="31">
        <f t="shared" si="21"/>
        <v>1</v>
      </c>
      <c r="BI54" s="31">
        <f t="shared" si="22"/>
        <v>5</v>
      </c>
      <c r="BJ54" s="6">
        <f t="shared" si="23"/>
        <v>599</v>
      </c>
      <c r="BL54" s="31">
        <f t="shared" si="24"/>
        <v>6.4461051880223169E-14</v>
      </c>
      <c r="BM54" s="31">
        <f t="shared" si="25"/>
        <v>0</v>
      </c>
      <c r="BN54" s="31">
        <f t="shared" si="26"/>
        <v>4.7338584974538895E-14</v>
      </c>
      <c r="BO54" s="31">
        <f t="shared" si="27"/>
        <v>2.31656905194552E-14</v>
      </c>
      <c r="BP54" s="31">
        <f t="shared" si="28"/>
        <v>6.0432236137709221E-15</v>
      </c>
      <c r="BQ54" s="31">
        <f t="shared" si="29"/>
        <v>2.5180098390712177E-14</v>
      </c>
      <c r="BR54" s="31">
        <f t="shared" si="30"/>
        <v>1.2086447227541844E-14</v>
      </c>
      <c r="BS54" s="31">
        <f t="shared" si="31"/>
        <v>2.1151282648198227E-14</v>
      </c>
      <c r="BT54" s="31">
        <f t="shared" si="32"/>
        <v>2.2158486583826715E-14</v>
      </c>
      <c r="BU54" s="31">
        <f t="shared" si="33"/>
        <v>4.8345788910167377E-14</v>
      </c>
      <c r="BV54" s="31">
        <f t="shared" si="34"/>
        <v>1.5108059034427307E-14</v>
      </c>
      <c r="BW54" s="31">
        <f t="shared" si="35"/>
        <v>5.3381808588309812E-14</v>
      </c>
      <c r="BX54" s="31">
        <f t="shared" si="36"/>
        <v>2.31656905194552E-14</v>
      </c>
      <c r="BY54" s="31">
        <f t="shared" si="37"/>
        <v>4.1295361360767972E-14</v>
      </c>
      <c r="BZ54" s="31">
        <f t="shared" si="38"/>
        <v>1.5108059034427307E-14</v>
      </c>
      <c r="CA54" s="31">
        <f t="shared" si="39"/>
        <v>8.3597926657164426E-14</v>
      </c>
      <c r="CB54" s="31">
        <f t="shared" si="40"/>
        <v>5.3381808588309812E-14</v>
      </c>
      <c r="CC54" s="31">
        <f t="shared" si="41"/>
        <v>4.2302565296396454E-14</v>
      </c>
      <c r="CD54" s="31">
        <f t="shared" si="42"/>
        <v>1.007203935628487E-15</v>
      </c>
      <c r="CE54" s="31">
        <f t="shared" si="43"/>
        <v>5.0360196781424347E-15</v>
      </c>
    </row>
    <row r="55" spans="1:83" x14ac:dyDescent="0.2">
      <c r="A55" s="17"/>
      <c r="U55" s="12"/>
      <c r="AI55" s="29" t="s">
        <v>226</v>
      </c>
      <c r="AJ55" s="30">
        <v>11505</v>
      </c>
      <c r="AK55">
        <v>107</v>
      </c>
      <c r="AL55" t="s">
        <v>227</v>
      </c>
      <c r="AM55">
        <v>6.2035815855965744E-12</v>
      </c>
      <c r="AN55">
        <f t="shared" si="1"/>
        <v>6.2035815855965744E-13</v>
      </c>
      <c r="AO55">
        <f t="shared" si="2"/>
        <v>2.7347012404657331E-6</v>
      </c>
      <c r="AP55" s="31">
        <f t="shared" si="3"/>
        <v>11</v>
      </c>
      <c r="AQ55" s="31">
        <f t="shared" si="4"/>
        <v>3</v>
      </c>
      <c r="AR55" s="31">
        <f t="shared" si="5"/>
        <v>8</v>
      </c>
      <c r="AS55" s="31">
        <f t="shared" si="6"/>
        <v>10</v>
      </c>
      <c r="AT55" s="31">
        <f t="shared" si="7"/>
        <v>5</v>
      </c>
      <c r="AU55" s="31">
        <f t="shared" si="8"/>
        <v>9</v>
      </c>
      <c r="AV55" s="31">
        <f t="shared" si="9"/>
        <v>2</v>
      </c>
      <c r="AW55" s="31">
        <f t="shared" si="10"/>
        <v>9</v>
      </c>
      <c r="AX55" s="31">
        <f t="shared" si="11"/>
        <v>7</v>
      </c>
      <c r="AY55" s="31">
        <f t="shared" si="12"/>
        <v>7</v>
      </c>
      <c r="AZ55" s="31">
        <f t="shared" si="13"/>
        <v>3</v>
      </c>
      <c r="BA55" s="31">
        <f t="shared" si="14"/>
        <v>2</v>
      </c>
      <c r="BB55" s="31">
        <f t="shared" si="15"/>
        <v>2</v>
      </c>
      <c r="BC55" s="31">
        <f t="shared" si="16"/>
        <v>0</v>
      </c>
      <c r="BD55" s="31">
        <f t="shared" si="17"/>
        <v>4</v>
      </c>
      <c r="BE55" s="31">
        <f t="shared" si="18"/>
        <v>9</v>
      </c>
      <c r="BF55" s="31">
        <f t="shared" si="19"/>
        <v>7</v>
      </c>
      <c r="BG55" s="31">
        <f t="shared" si="20"/>
        <v>7</v>
      </c>
      <c r="BH55" s="31">
        <f t="shared" si="21"/>
        <v>0</v>
      </c>
      <c r="BI55" s="31">
        <f t="shared" si="22"/>
        <v>2</v>
      </c>
      <c r="BJ55" s="6">
        <f t="shared" si="23"/>
        <v>107</v>
      </c>
      <c r="BL55" s="31">
        <f t="shared" si="24"/>
        <v>6.3775137795852629E-14</v>
      </c>
      <c r="BM55" s="31">
        <f t="shared" si="25"/>
        <v>1.73932193988689E-14</v>
      </c>
      <c r="BN55" s="31">
        <f t="shared" si="26"/>
        <v>4.6381918396983732E-14</v>
      </c>
      <c r="BO55" s="31">
        <f t="shared" si="27"/>
        <v>5.7977397996229659E-14</v>
      </c>
      <c r="BP55" s="31">
        <f t="shared" si="28"/>
        <v>2.898869899811483E-14</v>
      </c>
      <c r="BQ55" s="31">
        <f t="shared" si="29"/>
        <v>5.2179658196606696E-14</v>
      </c>
      <c r="BR55" s="31">
        <f t="shared" si="30"/>
        <v>1.1595479599245933E-14</v>
      </c>
      <c r="BS55" s="31">
        <f t="shared" si="31"/>
        <v>5.2179658196606696E-14</v>
      </c>
      <c r="BT55" s="31">
        <f t="shared" si="32"/>
        <v>4.0584178597360763E-14</v>
      </c>
      <c r="BU55" s="31">
        <f t="shared" si="33"/>
        <v>4.0584178597360763E-14</v>
      </c>
      <c r="BV55" s="31">
        <f t="shared" si="34"/>
        <v>1.73932193988689E-14</v>
      </c>
      <c r="BW55" s="31">
        <f t="shared" si="35"/>
        <v>1.1595479599245933E-14</v>
      </c>
      <c r="BX55" s="31">
        <f t="shared" si="36"/>
        <v>1.1595479599245933E-14</v>
      </c>
      <c r="BY55" s="31">
        <f t="shared" si="37"/>
        <v>0</v>
      </c>
      <c r="BZ55" s="31">
        <f t="shared" si="38"/>
        <v>2.3190959198491866E-14</v>
      </c>
      <c r="CA55" s="31">
        <f t="shared" si="39"/>
        <v>5.2179658196606696E-14</v>
      </c>
      <c r="CB55" s="31">
        <f t="shared" si="40"/>
        <v>4.0584178597360763E-14</v>
      </c>
      <c r="CC55" s="31">
        <f t="shared" si="41"/>
        <v>4.0584178597360763E-14</v>
      </c>
      <c r="CD55" s="31">
        <f t="shared" si="42"/>
        <v>0</v>
      </c>
      <c r="CE55" s="31">
        <f t="shared" si="43"/>
        <v>1.1595479599245933E-14</v>
      </c>
    </row>
    <row r="56" spans="1:83" x14ac:dyDescent="0.2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20"/>
      <c r="AI56" s="29" t="s">
        <v>228</v>
      </c>
      <c r="AJ56" s="30">
        <v>23698</v>
      </c>
      <c r="AK56">
        <v>216</v>
      </c>
      <c r="AL56" t="s">
        <v>229</v>
      </c>
      <c r="AM56">
        <v>6.3238322969119662E-12</v>
      </c>
      <c r="AN56">
        <f t="shared" si="1"/>
        <v>6.3238322969119664E-13</v>
      </c>
      <c r="AO56">
        <f t="shared" si="2"/>
        <v>2.7877109034908169E-6</v>
      </c>
      <c r="AP56" s="31">
        <f t="shared" si="3"/>
        <v>32</v>
      </c>
      <c r="AQ56" s="31">
        <f t="shared" si="4"/>
        <v>2</v>
      </c>
      <c r="AR56" s="31">
        <f t="shared" si="5"/>
        <v>6</v>
      </c>
      <c r="AS56" s="31">
        <f t="shared" si="6"/>
        <v>12</v>
      </c>
      <c r="AT56" s="31">
        <f t="shared" si="7"/>
        <v>10</v>
      </c>
      <c r="AU56" s="31">
        <f t="shared" si="8"/>
        <v>11</v>
      </c>
      <c r="AV56" s="31">
        <f t="shared" si="9"/>
        <v>9</v>
      </c>
      <c r="AW56" s="31">
        <f t="shared" si="10"/>
        <v>8</v>
      </c>
      <c r="AX56" s="31">
        <f t="shared" si="11"/>
        <v>9</v>
      </c>
      <c r="AY56" s="31">
        <f t="shared" si="12"/>
        <v>16</v>
      </c>
      <c r="AZ56" s="31">
        <f t="shared" si="13"/>
        <v>3</v>
      </c>
      <c r="BA56" s="31">
        <f t="shared" si="14"/>
        <v>13</v>
      </c>
      <c r="BB56" s="31">
        <f t="shared" si="15"/>
        <v>10</v>
      </c>
      <c r="BC56" s="31">
        <f t="shared" si="16"/>
        <v>15</v>
      </c>
      <c r="BD56" s="31">
        <f t="shared" si="17"/>
        <v>12</v>
      </c>
      <c r="BE56" s="31">
        <f t="shared" si="18"/>
        <v>14</v>
      </c>
      <c r="BF56" s="31">
        <f t="shared" si="19"/>
        <v>14</v>
      </c>
      <c r="BG56" s="31">
        <f t="shared" si="20"/>
        <v>13</v>
      </c>
      <c r="BH56" s="31">
        <f t="shared" si="21"/>
        <v>2</v>
      </c>
      <c r="BI56" s="31">
        <f t="shared" si="22"/>
        <v>5</v>
      </c>
      <c r="BJ56" s="6">
        <f t="shared" si="23"/>
        <v>216</v>
      </c>
      <c r="BL56" s="31">
        <f t="shared" si="24"/>
        <v>9.3686404398695798E-14</v>
      </c>
      <c r="BM56" s="31">
        <f t="shared" si="25"/>
        <v>5.8554002749184874E-15</v>
      </c>
      <c r="BN56" s="31">
        <f t="shared" si="26"/>
        <v>1.7566200824755462E-14</v>
      </c>
      <c r="BO56" s="31">
        <f t="shared" si="27"/>
        <v>3.5132401649510924E-14</v>
      </c>
      <c r="BP56" s="31">
        <f t="shared" si="28"/>
        <v>2.9277001374592437E-14</v>
      </c>
      <c r="BQ56" s="31">
        <f t="shared" si="29"/>
        <v>3.2204701512051681E-14</v>
      </c>
      <c r="BR56" s="31">
        <f t="shared" si="30"/>
        <v>2.6349301237133193E-14</v>
      </c>
      <c r="BS56" s="31">
        <f t="shared" si="31"/>
        <v>2.342160109967395E-14</v>
      </c>
      <c r="BT56" s="31">
        <f t="shared" si="32"/>
        <v>2.6349301237133193E-14</v>
      </c>
      <c r="BU56" s="31">
        <f t="shared" si="33"/>
        <v>4.6843202199347899E-14</v>
      </c>
      <c r="BV56" s="31">
        <f t="shared" si="34"/>
        <v>8.7831004123777311E-15</v>
      </c>
      <c r="BW56" s="31">
        <f t="shared" si="35"/>
        <v>3.8060101786970168E-14</v>
      </c>
      <c r="BX56" s="31">
        <f t="shared" si="36"/>
        <v>2.9277001374592437E-14</v>
      </c>
      <c r="BY56" s="31">
        <f t="shared" si="37"/>
        <v>4.3915502061888655E-14</v>
      </c>
      <c r="BZ56" s="31">
        <f t="shared" si="38"/>
        <v>3.5132401649510924E-14</v>
      </c>
      <c r="CA56" s="31">
        <f t="shared" si="39"/>
        <v>4.0987801924429412E-14</v>
      </c>
      <c r="CB56" s="31">
        <f t="shared" si="40"/>
        <v>4.0987801924429412E-14</v>
      </c>
      <c r="CC56" s="31">
        <f t="shared" si="41"/>
        <v>3.8060101786970168E-14</v>
      </c>
      <c r="CD56" s="31">
        <f t="shared" si="42"/>
        <v>5.8554002749184874E-15</v>
      </c>
      <c r="CE56" s="31">
        <f t="shared" si="43"/>
        <v>1.4638500687296218E-14</v>
      </c>
    </row>
    <row r="57" spans="1:83" x14ac:dyDescent="0.2">
      <c r="AI57" s="29" t="s">
        <v>230</v>
      </c>
      <c r="AJ57" s="30">
        <v>51626</v>
      </c>
      <c r="AK57">
        <v>473</v>
      </c>
      <c r="AL57" t="s">
        <v>231</v>
      </c>
      <c r="AM57">
        <v>6.34978433079151E-12</v>
      </c>
      <c r="AN57">
        <f t="shared" si="1"/>
        <v>6.3497843307915108E-13</v>
      </c>
      <c r="AO57">
        <f t="shared" si="2"/>
        <v>2.7991512397326709E-6</v>
      </c>
      <c r="AP57" s="31">
        <f t="shared" si="3"/>
        <v>42</v>
      </c>
      <c r="AQ57" s="31">
        <f t="shared" si="4"/>
        <v>3</v>
      </c>
      <c r="AR57" s="31">
        <f t="shared" si="5"/>
        <v>34</v>
      </c>
      <c r="AS57" s="31">
        <f t="shared" si="6"/>
        <v>14</v>
      </c>
      <c r="AT57" s="31">
        <f t="shared" si="7"/>
        <v>26</v>
      </c>
      <c r="AU57" s="31">
        <f t="shared" si="8"/>
        <v>53</v>
      </c>
      <c r="AV57" s="31">
        <f t="shared" si="9"/>
        <v>6</v>
      </c>
      <c r="AW57" s="31">
        <f t="shared" si="10"/>
        <v>35</v>
      </c>
      <c r="AX57" s="31">
        <f t="shared" si="11"/>
        <v>7</v>
      </c>
      <c r="AY57" s="31">
        <f t="shared" si="12"/>
        <v>36</v>
      </c>
      <c r="AZ57" s="31">
        <f t="shared" si="13"/>
        <v>16</v>
      </c>
      <c r="BA57" s="31">
        <f t="shared" si="14"/>
        <v>22</v>
      </c>
      <c r="BB57" s="31">
        <f t="shared" si="15"/>
        <v>21</v>
      </c>
      <c r="BC57" s="31">
        <f t="shared" si="16"/>
        <v>15</v>
      </c>
      <c r="BD57" s="31">
        <f t="shared" si="17"/>
        <v>31</v>
      </c>
      <c r="BE57" s="31">
        <f t="shared" si="18"/>
        <v>39</v>
      </c>
      <c r="BF57" s="31">
        <f t="shared" si="19"/>
        <v>24</v>
      </c>
      <c r="BG57" s="31">
        <f t="shared" si="20"/>
        <v>23</v>
      </c>
      <c r="BH57" s="31">
        <f t="shared" si="21"/>
        <v>10</v>
      </c>
      <c r="BI57" s="31">
        <f t="shared" si="22"/>
        <v>16</v>
      </c>
      <c r="BJ57" s="6">
        <f t="shared" si="23"/>
        <v>473</v>
      </c>
      <c r="BL57" s="31">
        <f t="shared" si="24"/>
        <v>5.6382862979544077E-14</v>
      </c>
      <c r="BM57" s="31">
        <f t="shared" si="25"/>
        <v>4.0273473556817193E-15</v>
      </c>
      <c r="BN57" s="31">
        <f t="shared" si="26"/>
        <v>4.5643270031059486E-14</v>
      </c>
      <c r="BO57" s="31">
        <f t="shared" si="27"/>
        <v>1.8794287659848024E-14</v>
      </c>
      <c r="BP57" s="31">
        <f t="shared" si="28"/>
        <v>3.4903677082574901E-14</v>
      </c>
      <c r="BQ57" s="31">
        <f t="shared" si="29"/>
        <v>7.1149803283710375E-14</v>
      </c>
      <c r="BR57" s="31">
        <f t="shared" si="30"/>
        <v>8.0546947113634387E-15</v>
      </c>
      <c r="BS57" s="31">
        <f t="shared" si="31"/>
        <v>4.6985719149620065E-14</v>
      </c>
      <c r="BT57" s="31">
        <f t="shared" si="32"/>
        <v>9.3971438299240118E-15</v>
      </c>
      <c r="BU57" s="31">
        <f t="shared" si="33"/>
        <v>4.8328168268180632E-14</v>
      </c>
      <c r="BV57" s="31">
        <f t="shared" si="34"/>
        <v>2.147918589696917E-14</v>
      </c>
      <c r="BW57" s="31">
        <f t="shared" si="35"/>
        <v>2.9533880608332608E-14</v>
      </c>
      <c r="BX57" s="31">
        <f t="shared" si="36"/>
        <v>2.8191431489772038E-14</v>
      </c>
      <c r="BY57" s="31">
        <f t="shared" si="37"/>
        <v>2.0136736778408597E-14</v>
      </c>
      <c r="BZ57" s="31">
        <f t="shared" si="38"/>
        <v>4.1615922675377773E-14</v>
      </c>
      <c r="CA57" s="31">
        <f t="shared" si="39"/>
        <v>5.2355515623862351E-14</v>
      </c>
      <c r="CB57" s="31">
        <f t="shared" si="40"/>
        <v>3.2218778845453755E-14</v>
      </c>
      <c r="CC57" s="31">
        <f t="shared" si="41"/>
        <v>3.0876329726893182E-14</v>
      </c>
      <c r="CD57" s="31">
        <f t="shared" si="42"/>
        <v>1.3424491185605731E-14</v>
      </c>
      <c r="CE57" s="31">
        <f t="shared" si="43"/>
        <v>2.147918589696917E-14</v>
      </c>
    </row>
    <row r="58" spans="1:83" x14ac:dyDescent="0.2">
      <c r="AI58" s="29" t="s">
        <v>232</v>
      </c>
      <c r="AJ58" s="30">
        <v>54606</v>
      </c>
      <c r="AK58">
        <v>497</v>
      </c>
      <c r="AL58" t="s">
        <v>233</v>
      </c>
      <c r="AM58">
        <v>6.3842690566889036E-12</v>
      </c>
      <c r="AN58">
        <f t="shared" si="1"/>
        <v>6.3842690566889044E-13</v>
      </c>
      <c r="AO58">
        <f t="shared" si="2"/>
        <v>2.8143530100950821E-6</v>
      </c>
      <c r="AP58" s="31">
        <f t="shared" si="3"/>
        <v>37</v>
      </c>
      <c r="AQ58" s="31">
        <f t="shared" si="4"/>
        <v>5</v>
      </c>
      <c r="AR58" s="31">
        <f t="shared" si="5"/>
        <v>11</v>
      </c>
      <c r="AS58" s="31">
        <f t="shared" si="6"/>
        <v>14</v>
      </c>
      <c r="AT58" s="31">
        <f t="shared" si="7"/>
        <v>41</v>
      </c>
      <c r="AU58" s="31">
        <f t="shared" si="8"/>
        <v>60</v>
      </c>
      <c r="AV58" s="31">
        <f t="shared" si="9"/>
        <v>9</v>
      </c>
      <c r="AW58" s="31">
        <f t="shared" si="10"/>
        <v>46</v>
      </c>
      <c r="AX58" s="31">
        <f t="shared" si="11"/>
        <v>19</v>
      </c>
      <c r="AY58" s="31">
        <f t="shared" si="12"/>
        <v>68</v>
      </c>
      <c r="AZ58" s="31">
        <f t="shared" si="13"/>
        <v>19</v>
      </c>
      <c r="BA58" s="31">
        <f t="shared" si="14"/>
        <v>17</v>
      </c>
      <c r="BB58" s="31">
        <f t="shared" si="15"/>
        <v>14</v>
      </c>
      <c r="BC58" s="31">
        <f t="shared" si="16"/>
        <v>8</v>
      </c>
      <c r="BD58" s="31">
        <f t="shared" si="17"/>
        <v>16</v>
      </c>
      <c r="BE58" s="31">
        <f t="shared" si="18"/>
        <v>32</v>
      </c>
      <c r="BF58" s="31">
        <f t="shared" si="19"/>
        <v>20</v>
      </c>
      <c r="BG58" s="31">
        <f t="shared" si="20"/>
        <v>30</v>
      </c>
      <c r="BH58" s="31">
        <f t="shared" si="21"/>
        <v>8</v>
      </c>
      <c r="BI58" s="31">
        <f t="shared" si="22"/>
        <v>23</v>
      </c>
      <c r="BJ58" s="6">
        <f t="shared" si="23"/>
        <v>497</v>
      </c>
      <c r="BL58" s="31">
        <f t="shared" si="24"/>
        <v>4.7528763601104521E-14</v>
      </c>
      <c r="BM58" s="31">
        <f t="shared" si="25"/>
        <v>6.4228058920411514E-15</v>
      </c>
      <c r="BN58" s="31">
        <f t="shared" si="26"/>
        <v>1.4130172962490533E-14</v>
      </c>
      <c r="BO58" s="31">
        <f t="shared" si="27"/>
        <v>1.7983856497715225E-14</v>
      </c>
      <c r="BP58" s="31">
        <f t="shared" si="28"/>
        <v>5.266700831473744E-14</v>
      </c>
      <c r="BQ58" s="31">
        <f t="shared" si="29"/>
        <v>7.7073670704493811E-14</v>
      </c>
      <c r="BR58" s="31">
        <f t="shared" si="30"/>
        <v>1.1561050605674073E-14</v>
      </c>
      <c r="BS58" s="31">
        <f t="shared" si="31"/>
        <v>5.9089814206778593E-14</v>
      </c>
      <c r="BT58" s="31">
        <f t="shared" si="32"/>
        <v>2.4406662389756375E-14</v>
      </c>
      <c r="BU58" s="31">
        <f t="shared" si="33"/>
        <v>8.7350160131759661E-14</v>
      </c>
      <c r="BV58" s="31">
        <f t="shared" si="34"/>
        <v>2.4406662389756375E-14</v>
      </c>
      <c r="BW58" s="31">
        <f t="shared" si="35"/>
        <v>2.1837540032939915E-14</v>
      </c>
      <c r="BX58" s="31">
        <f t="shared" si="36"/>
        <v>1.7983856497715225E-14</v>
      </c>
      <c r="BY58" s="31">
        <f t="shared" si="37"/>
        <v>1.0276489427265844E-14</v>
      </c>
      <c r="BZ58" s="31">
        <f t="shared" si="38"/>
        <v>2.0552978854531687E-14</v>
      </c>
      <c r="CA58" s="31">
        <f t="shared" si="39"/>
        <v>4.1105957709063374E-14</v>
      </c>
      <c r="CB58" s="31">
        <f t="shared" si="40"/>
        <v>2.5691223568164606E-14</v>
      </c>
      <c r="CC58" s="31">
        <f t="shared" si="41"/>
        <v>3.8536835352246906E-14</v>
      </c>
      <c r="CD58" s="31">
        <f t="shared" si="42"/>
        <v>1.0276489427265844E-14</v>
      </c>
      <c r="CE58" s="31">
        <f t="shared" si="43"/>
        <v>2.9544907103389296E-14</v>
      </c>
    </row>
    <row r="59" spans="1:83" x14ac:dyDescent="0.2">
      <c r="AI59" s="29" t="s">
        <v>234</v>
      </c>
      <c r="AJ59" s="30">
        <v>16092</v>
      </c>
      <c r="AK59">
        <v>141</v>
      </c>
      <c r="AL59" t="s">
        <v>235</v>
      </c>
      <c r="AM59">
        <v>6.4208518417197713E-12</v>
      </c>
      <c r="AN59">
        <f t="shared" si="1"/>
        <v>6.4208518417197713E-13</v>
      </c>
      <c r="AO59">
        <f t="shared" si="2"/>
        <v>2.8304796598736364E-6</v>
      </c>
      <c r="AP59" s="31">
        <f t="shared" si="3"/>
        <v>13</v>
      </c>
      <c r="AQ59" s="31">
        <f t="shared" si="4"/>
        <v>1</v>
      </c>
      <c r="AR59" s="31">
        <f t="shared" si="5"/>
        <v>2</v>
      </c>
      <c r="AS59" s="31">
        <f t="shared" si="6"/>
        <v>1</v>
      </c>
      <c r="AT59" s="31">
        <f t="shared" si="7"/>
        <v>12</v>
      </c>
      <c r="AU59" s="31">
        <f t="shared" si="8"/>
        <v>4</v>
      </c>
      <c r="AV59" s="31">
        <f t="shared" si="9"/>
        <v>4</v>
      </c>
      <c r="AW59" s="31">
        <f t="shared" si="10"/>
        <v>12</v>
      </c>
      <c r="AX59" s="31">
        <f t="shared" si="11"/>
        <v>4</v>
      </c>
      <c r="AY59" s="31">
        <f t="shared" si="12"/>
        <v>19</v>
      </c>
      <c r="AZ59" s="31">
        <f t="shared" si="13"/>
        <v>4</v>
      </c>
      <c r="BA59" s="31">
        <f t="shared" si="14"/>
        <v>6</v>
      </c>
      <c r="BB59" s="31">
        <f t="shared" si="15"/>
        <v>5</v>
      </c>
      <c r="BC59" s="31">
        <f t="shared" si="16"/>
        <v>2</v>
      </c>
      <c r="BD59" s="31">
        <f t="shared" si="17"/>
        <v>8</v>
      </c>
      <c r="BE59" s="31">
        <f t="shared" si="18"/>
        <v>16</v>
      </c>
      <c r="BF59" s="31">
        <f t="shared" si="19"/>
        <v>11</v>
      </c>
      <c r="BG59" s="31">
        <f t="shared" si="20"/>
        <v>7</v>
      </c>
      <c r="BH59" s="31">
        <f t="shared" si="21"/>
        <v>4</v>
      </c>
      <c r="BI59" s="31">
        <f t="shared" si="22"/>
        <v>6</v>
      </c>
      <c r="BJ59" s="6">
        <f t="shared" si="23"/>
        <v>141</v>
      </c>
      <c r="BL59" s="31">
        <f t="shared" si="24"/>
        <v>5.9199343221529801E-14</v>
      </c>
      <c r="BM59" s="31">
        <f t="shared" si="25"/>
        <v>4.5537956324253694E-15</v>
      </c>
      <c r="BN59" s="31">
        <f t="shared" si="26"/>
        <v>9.1075912648507388E-15</v>
      </c>
      <c r="BO59" s="31">
        <f t="shared" si="27"/>
        <v>4.5537956324253694E-15</v>
      </c>
      <c r="BP59" s="31">
        <f t="shared" si="28"/>
        <v>5.4645547589104436E-14</v>
      </c>
      <c r="BQ59" s="31">
        <f t="shared" si="29"/>
        <v>1.8215182529701478E-14</v>
      </c>
      <c r="BR59" s="31">
        <f t="shared" si="30"/>
        <v>1.8215182529701478E-14</v>
      </c>
      <c r="BS59" s="31">
        <f t="shared" si="31"/>
        <v>5.4645547589104436E-14</v>
      </c>
      <c r="BT59" s="31">
        <f t="shared" si="32"/>
        <v>1.8215182529701478E-14</v>
      </c>
      <c r="BU59" s="31">
        <f t="shared" si="33"/>
        <v>8.6522117016082019E-14</v>
      </c>
      <c r="BV59" s="31">
        <f t="shared" si="34"/>
        <v>1.8215182529701478E-14</v>
      </c>
      <c r="BW59" s="31">
        <f t="shared" si="35"/>
        <v>2.7322773794552218E-14</v>
      </c>
      <c r="BX59" s="31">
        <f t="shared" si="36"/>
        <v>2.2768978162126849E-14</v>
      </c>
      <c r="BY59" s="31">
        <f t="shared" si="37"/>
        <v>9.1075912648507388E-15</v>
      </c>
      <c r="BZ59" s="31">
        <f t="shared" si="38"/>
        <v>3.6430365059402955E-14</v>
      </c>
      <c r="CA59" s="31">
        <f t="shared" si="39"/>
        <v>7.286073011880591E-14</v>
      </c>
      <c r="CB59" s="31">
        <f t="shared" si="40"/>
        <v>5.009175195667907E-14</v>
      </c>
      <c r="CC59" s="31">
        <f t="shared" si="41"/>
        <v>3.187656942697759E-14</v>
      </c>
      <c r="CD59" s="31">
        <f t="shared" si="42"/>
        <v>1.8215182529701478E-14</v>
      </c>
      <c r="CE59" s="31">
        <f t="shared" si="43"/>
        <v>2.7322773794552218E-14</v>
      </c>
    </row>
    <row r="60" spans="1:83" x14ac:dyDescent="0.2">
      <c r="AI60" s="29" t="s">
        <v>236</v>
      </c>
      <c r="AJ60" s="30">
        <v>9757</v>
      </c>
      <c r="AK60">
        <v>89</v>
      </c>
      <c r="AL60" t="s">
        <v>237</v>
      </c>
      <c r="AM60">
        <v>6.5965120879389762E-12</v>
      </c>
      <c r="AN60">
        <f t="shared" si="1"/>
        <v>6.5965120879389766E-13</v>
      </c>
      <c r="AO60">
        <f t="shared" si="2"/>
        <v>2.9079152971112468E-6</v>
      </c>
      <c r="AP60" s="31">
        <f t="shared" si="3"/>
        <v>12</v>
      </c>
      <c r="AQ60" s="31">
        <f t="shared" si="4"/>
        <v>1</v>
      </c>
      <c r="AR60" s="31">
        <f t="shared" si="5"/>
        <v>3</v>
      </c>
      <c r="AS60" s="31">
        <f t="shared" si="6"/>
        <v>7</v>
      </c>
      <c r="AT60" s="31">
        <f t="shared" si="7"/>
        <v>2</v>
      </c>
      <c r="AU60" s="31">
        <f t="shared" si="8"/>
        <v>4</v>
      </c>
      <c r="AV60" s="31">
        <f t="shared" si="9"/>
        <v>1</v>
      </c>
      <c r="AW60" s="31">
        <f t="shared" si="10"/>
        <v>4</v>
      </c>
      <c r="AX60" s="31">
        <f t="shared" si="11"/>
        <v>5</v>
      </c>
      <c r="AY60" s="31">
        <f t="shared" si="12"/>
        <v>18</v>
      </c>
      <c r="AZ60" s="31">
        <f t="shared" si="13"/>
        <v>2</v>
      </c>
      <c r="BA60" s="31">
        <f t="shared" si="14"/>
        <v>2</v>
      </c>
      <c r="BB60" s="31">
        <f t="shared" si="15"/>
        <v>4</v>
      </c>
      <c r="BC60" s="31">
        <f t="shared" si="16"/>
        <v>5</v>
      </c>
      <c r="BD60" s="31">
        <f t="shared" si="17"/>
        <v>4</v>
      </c>
      <c r="BE60" s="31">
        <f t="shared" si="18"/>
        <v>4</v>
      </c>
      <c r="BF60" s="31">
        <f t="shared" si="19"/>
        <v>5</v>
      </c>
      <c r="BG60" s="31">
        <f t="shared" si="20"/>
        <v>4</v>
      </c>
      <c r="BH60" s="31">
        <f t="shared" si="21"/>
        <v>1</v>
      </c>
      <c r="BI60" s="31">
        <f t="shared" si="22"/>
        <v>1</v>
      </c>
      <c r="BJ60" s="6">
        <f t="shared" si="23"/>
        <v>89</v>
      </c>
      <c r="BL60" s="31">
        <f t="shared" si="24"/>
        <v>8.8941736017154734E-14</v>
      </c>
      <c r="BM60" s="31">
        <f t="shared" si="25"/>
        <v>7.411811334762895E-15</v>
      </c>
      <c r="BN60" s="31">
        <f t="shared" si="26"/>
        <v>2.2235434004288683E-14</v>
      </c>
      <c r="BO60" s="31">
        <f t="shared" si="27"/>
        <v>5.1882679343340267E-14</v>
      </c>
      <c r="BP60" s="31">
        <f t="shared" si="28"/>
        <v>1.482362266952579E-14</v>
      </c>
      <c r="BQ60" s="31">
        <f t="shared" si="29"/>
        <v>2.964724533905158E-14</v>
      </c>
      <c r="BR60" s="31">
        <f t="shared" si="30"/>
        <v>7.411811334762895E-15</v>
      </c>
      <c r="BS60" s="31">
        <f t="shared" si="31"/>
        <v>2.964724533905158E-14</v>
      </c>
      <c r="BT60" s="31">
        <f t="shared" si="32"/>
        <v>3.7059056673814474E-14</v>
      </c>
      <c r="BU60" s="31">
        <f t="shared" si="33"/>
        <v>1.3341260402573211E-13</v>
      </c>
      <c r="BV60" s="31">
        <f t="shared" si="34"/>
        <v>1.482362266952579E-14</v>
      </c>
      <c r="BW60" s="31">
        <f t="shared" si="35"/>
        <v>1.482362266952579E-14</v>
      </c>
      <c r="BX60" s="31">
        <f t="shared" si="36"/>
        <v>2.964724533905158E-14</v>
      </c>
      <c r="BY60" s="31">
        <f t="shared" si="37"/>
        <v>3.7059056673814474E-14</v>
      </c>
      <c r="BZ60" s="31">
        <f t="shared" si="38"/>
        <v>2.964724533905158E-14</v>
      </c>
      <c r="CA60" s="31">
        <f t="shared" si="39"/>
        <v>2.964724533905158E-14</v>
      </c>
      <c r="CB60" s="31">
        <f t="shared" si="40"/>
        <v>3.7059056673814474E-14</v>
      </c>
      <c r="CC60" s="31">
        <f t="shared" si="41"/>
        <v>2.964724533905158E-14</v>
      </c>
      <c r="CD60" s="31">
        <f t="shared" si="42"/>
        <v>7.411811334762895E-15</v>
      </c>
      <c r="CE60" s="31">
        <f t="shared" si="43"/>
        <v>7.411811334762895E-15</v>
      </c>
    </row>
    <row r="61" spans="1:83" x14ac:dyDescent="0.2">
      <c r="AI61" s="29" t="s">
        <v>238</v>
      </c>
      <c r="AJ61" s="30">
        <v>49424</v>
      </c>
      <c r="AK61">
        <v>452</v>
      </c>
      <c r="AL61" t="s">
        <v>239</v>
      </c>
      <c r="AM61">
        <v>6.6665230557671976E-12</v>
      </c>
      <c r="AN61">
        <f t="shared" si="1"/>
        <v>6.6665230557671982E-13</v>
      </c>
      <c r="AO61">
        <f t="shared" si="2"/>
        <v>2.9387779653818748E-6</v>
      </c>
      <c r="AP61" s="31">
        <f t="shared" si="3"/>
        <v>63</v>
      </c>
      <c r="AQ61" s="31">
        <f t="shared" si="4"/>
        <v>1</v>
      </c>
      <c r="AR61" s="31">
        <f t="shared" si="5"/>
        <v>30</v>
      </c>
      <c r="AS61" s="31">
        <f t="shared" si="6"/>
        <v>26</v>
      </c>
      <c r="AT61" s="31">
        <f t="shared" si="7"/>
        <v>17</v>
      </c>
      <c r="AU61" s="31">
        <f t="shared" si="8"/>
        <v>27</v>
      </c>
      <c r="AV61" s="31">
        <f t="shared" si="9"/>
        <v>11</v>
      </c>
      <c r="AW61" s="31">
        <f t="shared" si="10"/>
        <v>29</v>
      </c>
      <c r="AX61" s="31">
        <f t="shared" si="11"/>
        <v>22</v>
      </c>
      <c r="AY61" s="31">
        <f t="shared" si="12"/>
        <v>48</v>
      </c>
      <c r="AZ61" s="31">
        <f t="shared" si="13"/>
        <v>16</v>
      </c>
      <c r="BA61" s="31">
        <f t="shared" si="14"/>
        <v>14</v>
      </c>
      <c r="BB61" s="31">
        <f t="shared" si="15"/>
        <v>18</v>
      </c>
      <c r="BC61" s="31">
        <f t="shared" si="16"/>
        <v>18</v>
      </c>
      <c r="BD61" s="31">
        <f t="shared" si="17"/>
        <v>23</v>
      </c>
      <c r="BE61" s="31">
        <f t="shared" si="18"/>
        <v>32</v>
      </c>
      <c r="BF61" s="31">
        <f t="shared" si="19"/>
        <v>17</v>
      </c>
      <c r="BG61" s="31">
        <f t="shared" si="20"/>
        <v>24</v>
      </c>
      <c r="BH61" s="31">
        <f t="shared" si="21"/>
        <v>4</v>
      </c>
      <c r="BI61" s="31">
        <f t="shared" si="22"/>
        <v>12</v>
      </c>
      <c r="BJ61" s="6">
        <f t="shared" si="23"/>
        <v>452</v>
      </c>
      <c r="BL61" s="31">
        <f t="shared" si="24"/>
        <v>9.291835232595873E-14</v>
      </c>
      <c r="BM61" s="31">
        <f t="shared" si="25"/>
        <v>1.4748944813644244E-15</v>
      </c>
      <c r="BN61" s="31">
        <f t="shared" si="26"/>
        <v>4.4246834440932733E-14</v>
      </c>
      <c r="BO61" s="31">
        <f t="shared" si="27"/>
        <v>3.8347256515475034E-14</v>
      </c>
      <c r="BP61" s="31">
        <f t="shared" si="28"/>
        <v>2.5073206183195216E-14</v>
      </c>
      <c r="BQ61" s="31">
        <f t="shared" si="29"/>
        <v>3.9822150996839462E-14</v>
      </c>
      <c r="BR61" s="31">
        <f t="shared" si="30"/>
        <v>1.6223839295008668E-14</v>
      </c>
      <c r="BS61" s="31">
        <f t="shared" si="31"/>
        <v>4.2771939959568311E-14</v>
      </c>
      <c r="BT61" s="31">
        <f t="shared" si="32"/>
        <v>3.2447678590017336E-14</v>
      </c>
      <c r="BU61" s="31">
        <f t="shared" si="33"/>
        <v>7.079493510549237E-14</v>
      </c>
      <c r="BV61" s="31">
        <f t="shared" si="34"/>
        <v>2.3598311701830791E-14</v>
      </c>
      <c r="BW61" s="31">
        <f t="shared" si="35"/>
        <v>2.0648522739101942E-14</v>
      </c>
      <c r="BX61" s="31">
        <f t="shared" si="36"/>
        <v>2.6548100664559637E-14</v>
      </c>
      <c r="BY61" s="31">
        <f t="shared" si="37"/>
        <v>2.6548100664559637E-14</v>
      </c>
      <c r="BZ61" s="31">
        <f t="shared" si="38"/>
        <v>3.3922573071381764E-14</v>
      </c>
      <c r="CA61" s="31">
        <f t="shared" si="39"/>
        <v>4.7196623403661582E-14</v>
      </c>
      <c r="CB61" s="31">
        <f t="shared" si="40"/>
        <v>2.5073206183195216E-14</v>
      </c>
      <c r="CC61" s="31">
        <f t="shared" si="41"/>
        <v>3.5397467552746185E-14</v>
      </c>
      <c r="CD61" s="31">
        <f t="shared" si="42"/>
        <v>5.8995779254576978E-15</v>
      </c>
      <c r="CE61" s="31">
        <f t="shared" si="43"/>
        <v>1.7698733776373093E-14</v>
      </c>
    </row>
    <row r="62" spans="1:83" x14ac:dyDescent="0.2">
      <c r="AI62" s="29" t="s">
        <v>240</v>
      </c>
      <c r="AJ62" s="30">
        <v>34413</v>
      </c>
      <c r="AK62">
        <v>307</v>
      </c>
      <c r="AL62" t="s">
        <v>241</v>
      </c>
      <c r="AM62">
        <v>6.6746270674245872E-12</v>
      </c>
      <c r="AN62">
        <f t="shared" si="1"/>
        <v>6.6746270674245874E-13</v>
      </c>
      <c r="AO62">
        <f t="shared" si="2"/>
        <v>2.9423504259720068E-6</v>
      </c>
      <c r="AP62" s="31">
        <f t="shared" si="3"/>
        <v>36</v>
      </c>
      <c r="AQ62" s="31">
        <f t="shared" si="4"/>
        <v>2</v>
      </c>
      <c r="AR62" s="31">
        <f t="shared" si="5"/>
        <v>13</v>
      </c>
      <c r="AS62" s="31">
        <f t="shared" si="6"/>
        <v>15</v>
      </c>
      <c r="AT62" s="31">
        <f t="shared" si="7"/>
        <v>11</v>
      </c>
      <c r="AU62" s="31">
        <f t="shared" si="8"/>
        <v>18</v>
      </c>
      <c r="AV62" s="31">
        <f t="shared" si="9"/>
        <v>10</v>
      </c>
      <c r="AW62" s="31">
        <f t="shared" si="10"/>
        <v>17</v>
      </c>
      <c r="AX62" s="31">
        <f t="shared" si="11"/>
        <v>16</v>
      </c>
      <c r="AY62" s="31">
        <f t="shared" si="12"/>
        <v>42</v>
      </c>
      <c r="AZ62" s="31">
        <f t="shared" si="13"/>
        <v>3</v>
      </c>
      <c r="BA62" s="31">
        <f t="shared" si="14"/>
        <v>7</v>
      </c>
      <c r="BB62" s="31">
        <f t="shared" si="15"/>
        <v>13</v>
      </c>
      <c r="BC62" s="31">
        <f t="shared" si="16"/>
        <v>10</v>
      </c>
      <c r="BD62" s="31">
        <f t="shared" si="17"/>
        <v>32</v>
      </c>
      <c r="BE62" s="31">
        <f t="shared" si="18"/>
        <v>24</v>
      </c>
      <c r="BF62" s="31">
        <f t="shared" si="19"/>
        <v>12</v>
      </c>
      <c r="BG62" s="31">
        <f t="shared" si="20"/>
        <v>14</v>
      </c>
      <c r="BH62" s="31">
        <f t="shared" si="21"/>
        <v>3</v>
      </c>
      <c r="BI62" s="31">
        <f t="shared" si="22"/>
        <v>9</v>
      </c>
      <c r="BJ62" s="6">
        <f t="shared" si="23"/>
        <v>307</v>
      </c>
      <c r="BL62" s="31">
        <f t="shared" si="24"/>
        <v>7.8269242484457696E-14</v>
      </c>
      <c r="BM62" s="31">
        <f t="shared" si="25"/>
        <v>4.348291249136539E-15</v>
      </c>
      <c r="BN62" s="31">
        <f t="shared" si="26"/>
        <v>2.8263893119387504E-14</v>
      </c>
      <c r="BO62" s="31">
        <f t="shared" si="27"/>
        <v>3.2612184368524043E-14</v>
      </c>
      <c r="BP62" s="31">
        <f t="shared" si="28"/>
        <v>2.3915601870250967E-14</v>
      </c>
      <c r="BQ62" s="31">
        <f t="shared" si="29"/>
        <v>3.9134621242228848E-14</v>
      </c>
      <c r="BR62" s="31">
        <f t="shared" si="30"/>
        <v>2.1741456245682696E-14</v>
      </c>
      <c r="BS62" s="31">
        <f t="shared" si="31"/>
        <v>3.696047561766058E-14</v>
      </c>
      <c r="BT62" s="31">
        <f t="shared" si="32"/>
        <v>3.4786329993092312E-14</v>
      </c>
      <c r="BU62" s="31">
        <f t="shared" si="33"/>
        <v>9.1314116231867319E-14</v>
      </c>
      <c r="BV62" s="31">
        <f t="shared" si="34"/>
        <v>6.522436873704808E-15</v>
      </c>
      <c r="BW62" s="31">
        <f t="shared" si="35"/>
        <v>1.5219019371977888E-14</v>
      </c>
      <c r="BX62" s="31">
        <f t="shared" si="36"/>
        <v>2.8263893119387504E-14</v>
      </c>
      <c r="BY62" s="31">
        <f t="shared" si="37"/>
        <v>2.1741456245682696E-14</v>
      </c>
      <c r="BZ62" s="31">
        <f t="shared" si="38"/>
        <v>6.9572659986184623E-14</v>
      </c>
      <c r="CA62" s="31">
        <f t="shared" si="39"/>
        <v>5.2179494989638464E-14</v>
      </c>
      <c r="CB62" s="31">
        <f t="shared" si="40"/>
        <v>2.6089747494819232E-14</v>
      </c>
      <c r="CC62" s="31">
        <f t="shared" si="41"/>
        <v>3.0438038743955775E-14</v>
      </c>
      <c r="CD62" s="31">
        <f t="shared" si="42"/>
        <v>6.522436873704808E-15</v>
      </c>
      <c r="CE62" s="31">
        <f t="shared" si="43"/>
        <v>1.9567310621114424E-14</v>
      </c>
    </row>
    <row r="63" spans="1:83" x14ac:dyDescent="0.2">
      <c r="AI63" s="29" t="s">
        <v>242</v>
      </c>
      <c r="AJ63" s="30">
        <v>27127</v>
      </c>
      <c r="AK63">
        <v>242</v>
      </c>
      <c r="AL63" t="s">
        <v>243</v>
      </c>
      <c r="AM63">
        <v>6.6756459434388044E-12</v>
      </c>
      <c r="AN63">
        <f t="shared" si="1"/>
        <v>6.675645943438805E-13</v>
      </c>
      <c r="AO63">
        <f t="shared" si="2"/>
        <v>2.9427995732043781E-6</v>
      </c>
      <c r="AP63" s="31">
        <f t="shared" si="3"/>
        <v>31</v>
      </c>
      <c r="AQ63" s="31">
        <f t="shared" si="4"/>
        <v>4</v>
      </c>
      <c r="AR63" s="31">
        <f t="shared" si="5"/>
        <v>10</v>
      </c>
      <c r="AS63" s="31">
        <f t="shared" si="6"/>
        <v>17</v>
      </c>
      <c r="AT63" s="31">
        <f t="shared" si="7"/>
        <v>7</v>
      </c>
      <c r="AU63" s="31">
        <f t="shared" si="8"/>
        <v>10</v>
      </c>
      <c r="AV63" s="31">
        <f t="shared" si="9"/>
        <v>3</v>
      </c>
      <c r="AW63" s="31">
        <f t="shared" si="10"/>
        <v>19</v>
      </c>
      <c r="AX63" s="31">
        <f t="shared" si="11"/>
        <v>16</v>
      </c>
      <c r="AY63" s="31">
        <f t="shared" si="12"/>
        <v>25</v>
      </c>
      <c r="AZ63" s="31">
        <f t="shared" si="13"/>
        <v>5</v>
      </c>
      <c r="BA63" s="31">
        <f t="shared" si="14"/>
        <v>9</v>
      </c>
      <c r="BB63" s="31">
        <f t="shared" si="15"/>
        <v>9</v>
      </c>
      <c r="BC63" s="31">
        <f t="shared" si="16"/>
        <v>12</v>
      </c>
      <c r="BD63" s="31">
        <f t="shared" si="17"/>
        <v>15</v>
      </c>
      <c r="BE63" s="31">
        <f t="shared" si="18"/>
        <v>14</v>
      </c>
      <c r="BF63" s="31">
        <f t="shared" si="19"/>
        <v>10</v>
      </c>
      <c r="BG63" s="31">
        <f t="shared" si="20"/>
        <v>14</v>
      </c>
      <c r="BH63" s="31">
        <f t="shared" si="21"/>
        <v>4</v>
      </c>
      <c r="BI63" s="31">
        <f t="shared" si="22"/>
        <v>8</v>
      </c>
      <c r="BJ63" s="6">
        <f t="shared" si="23"/>
        <v>242</v>
      </c>
      <c r="BL63" s="31">
        <f t="shared" si="24"/>
        <v>8.5514472829174773E-14</v>
      </c>
      <c r="BM63" s="31">
        <f t="shared" si="25"/>
        <v>1.1034125526345132E-14</v>
      </c>
      <c r="BN63" s="31">
        <f t="shared" si="26"/>
        <v>2.7585313815862832E-14</v>
      </c>
      <c r="BO63" s="31">
        <f t="shared" si="27"/>
        <v>4.6895033486966814E-14</v>
      </c>
      <c r="BP63" s="31">
        <f t="shared" si="28"/>
        <v>1.9309719671103983E-14</v>
      </c>
      <c r="BQ63" s="31">
        <f t="shared" si="29"/>
        <v>2.7585313815862832E-14</v>
      </c>
      <c r="BR63" s="31">
        <f t="shared" si="30"/>
        <v>8.2755941447588492E-15</v>
      </c>
      <c r="BS63" s="31">
        <f t="shared" si="31"/>
        <v>5.2412096250139383E-14</v>
      </c>
      <c r="BT63" s="31">
        <f t="shared" si="32"/>
        <v>4.4136502105380527E-14</v>
      </c>
      <c r="BU63" s="31">
        <f t="shared" si="33"/>
        <v>6.8963284539657075E-14</v>
      </c>
      <c r="BV63" s="31">
        <f t="shared" si="34"/>
        <v>1.3792656907931416E-14</v>
      </c>
      <c r="BW63" s="31">
        <f t="shared" si="35"/>
        <v>2.4826782434276548E-14</v>
      </c>
      <c r="BX63" s="31">
        <f t="shared" si="36"/>
        <v>2.4826782434276548E-14</v>
      </c>
      <c r="BY63" s="31">
        <f t="shared" si="37"/>
        <v>3.3102376579035397E-14</v>
      </c>
      <c r="BZ63" s="31">
        <f t="shared" si="38"/>
        <v>4.1377970723794246E-14</v>
      </c>
      <c r="CA63" s="31">
        <f t="shared" si="39"/>
        <v>3.8619439342207965E-14</v>
      </c>
      <c r="CB63" s="31">
        <f t="shared" si="40"/>
        <v>2.7585313815862832E-14</v>
      </c>
      <c r="CC63" s="31">
        <f t="shared" si="41"/>
        <v>3.8619439342207965E-14</v>
      </c>
      <c r="CD63" s="31">
        <f t="shared" si="42"/>
        <v>1.1034125526345132E-14</v>
      </c>
      <c r="CE63" s="31">
        <f t="shared" si="43"/>
        <v>2.2068251052690264E-14</v>
      </c>
    </row>
    <row r="64" spans="1:83" x14ac:dyDescent="0.2">
      <c r="AI64" s="29" t="s">
        <v>244</v>
      </c>
      <c r="AJ64" s="30">
        <v>81269</v>
      </c>
      <c r="AK64">
        <v>746</v>
      </c>
      <c r="AL64" t="s">
        <v>245</v>
      </c>
      <c r="AM64">
        <v>6.7085363606024379E-12</v>
      </c>
      <c r="AN64">
        <f t="shared" si="1"/>
        <v>6.7085363606024387E-13</v>
      </c>
      <c r="AO64">
        <f t="shared" si="2"/>
        <v>2.9572985305205293E-6</v>
      </c>
      <c r="AP64" s="31">
        <f t="shared" si="3"/>
        <v>58</v>
      </c>
      <c r="AQ64" s="31">
        <f t="shared" si="4"/>
        <v>1</v>
      </c>
      <c r="AR64" s="31">
        <f t="shared" si="5"/>
        <v>36</v>
      </c>
      <c r="AS64" s="31">
        <f t="shared" si="6"/>
        <v>19</v>
      </c>
      <c r="AT64" s="31">
        <f t="shared" si="7"/>
        <v>36</v>
      </c>
      <c r="AU64" s="31">
        <f t="shared" si="8"/>
        <v>85</v>
      </c>
      <c r="AV64" s="31">
        <f t="shared" si="9"/>
        <v>8</v>
      </c>
      <c r="AW64" s="31">
        <f t="shared" si="10"/>
        <v>41</v>
      </c>
      <c r="AX64" s="31">
        <f t="shared" si="11"/>
        <v>30</v>
      </c>
      <c r="AY64" s="31">
        <f t="shared" si="12"/>
        <v>55</v>
      </c>
      <c r="AZ64" s="31">
        <f t="shared" si="13"/>
        <v>16</v>
      </c>
      <c r="BA64" s="31">
        <f t="shared" si="14"/>
        <v>54</v>
      </c>
      <c r="BB64" s="31">
        <f t="shared" si="15"/>
        <v>22</v>
      </c>
      <c r="BC64" s="31">
        <f t="shared" si="16"/>
        <v>37</v>
      </c>
      <c r="BD64" s="31">
        <f t="shared" si="17"/>
        <v>36</v>
      </c>
      <c r="BE64" s="31">
        <f t="shared" si="18"/>
        <v>63</v>
      </c>
      <c r="BF64" s="31">
        <f t="shared" si="19"/>
        <v>57</v>
      </c>
      <c r="BG64" s="31">
        <f t="shared" si="20"/>
        <v>43</v>
      </c>
      <c r="BH64" s="31">
        <f t="shared" si="21"/>
        <v>9</v>
      </c>
      <c r="BI64" s="31">
        <f t="shared" si="22"/>
        <v>40</v>
      </c>
      <c r="BJ64" s="6">
        <f t="shared" si="23"/>
        <v>746</v>
      </c>
      <c r="BL64" s="31">
        <f t="shared" si="24"/>
        <v>5.215752130227097E-14</v>
      </c>
      <c r="BM64" s="31">
        <f t="shared" si="25"/>
        <v>8.9926760865984439E-16</v>
      </c>
      <c r="BN64" s="31">
        <f t="shared" si="26"/>
        <v>3.2373633911754397E-14</v>
      </c>
      <c r="BO64" s="31">
        <f t="shared" si="27"/>
        <v>1.7086084564537043E-14</v>
      </c>
      <c r="BP64" s="31">
        <f t="shared" si="28"/>
        <v>3.2373633911754397E-14</v>
      </c>
      <c r="BQ64" s="31">
        <f t="shared" si="29"/>
        <v>7.6437746736086769E-14</v>
      </c>
      <c r="BR64" s="31">
        <f t="shared" si="30"/>
        <v>7.1941408692787552E-15</v>
      </c>
      <c r="BS64" s="31">
        <f t="shared" si="31"/>
        <v>3.6869971955053618E-14</v>
      </c>
      <c r="BT64" s="31">
        <f t="shared" si="32"/>
        <v>2.6978028259795329E-14</v>
      </c>
      <c r="BU64" s="31">
        <f t="shared" si="33"/>
        <v>4.9459718476291431E-14</v>
      </c>
      <c r="BV64" s="31">
        <f t="shared" si="34"/>
        <v>1.438828173855751E-14</v>
      </c>
      <c r="BW64" s="31">
        <f t="shared" si="35"/>
        <v>4.8560450867631599E-14</v>
      </c>
      <c r="BX64" s="31">
        <f t="shared" si="36"/>
        <v>1.9783887390516575E-14</v>
      </c>
      <c r="BY64" s="31">
        <f t="shared" si="37"/>
        <v>3.3272901520414242E-14</v>
      </c>
      <c r="BZ64" s="31">
        <f t="shared" si="38"/>
        <v>3.2373633911754397E-14</v>
      </c>
      <c r="CA64" s="31">
        <f t="shared" si="39"/>
        <v>5.6653859345570191E-14</v>
      </c>
      <c r="CB64" s="31">
        <f t="shared" si="40"/>
        <v>5.1258253693611126E-14</v>
      </c>
      <c r="CC64" s="31">
        <f t="shared" si="41"/>
        <v>3.8668507172373307E-14</v>
      </c>
      <c r="CD64" s="31">
        <f t="shared" si="42"/>
        <v>8.0934084779385993E-15</v>
      </c>
      <c r="CE64" s="31">
        <f t="shared" si="43"/>
        <v>3.5970704346393774E-14</v>
      </c>
    </row>
    <row r="65" spans="35:83" x14ac:dyDescent="0.2">
      <c r="AI65" s="29" t="s">
        <v>246</v>
      </c>
      <c r="AJ65" s="30">
        <v>37066</v>
      </c>
      <c r="AK65">
        <v>329</v>
      </c>
      <c r="AL65" t="s">
        <v>247</v>
      </c>
      <c r="AM65">
        <v>6.7580962410529357E-12</v>
      </c>
      <c r="AN65">
        <f t="shared" si="1"/>
        <v>6.7580962410529361E-13</v>
      </c>
      <c r="AO65">
        <f t="shared" si="2"/>
        <v>2.9791458238421781E-6</v>
      </c>
      <c r="AP65" s="31">
        <f t="shared" si="3"/>
        <v>24</v>
      </c>
      <c r="AQ65" s="31">
        <f t="shared" si="4"/>
        <v>8</v>
      </c>
      <c r="AR65" s="31">
        <f t="shared" si="5"/>
        <v>18</v>
      </c>
      <c r="AS65" s="31">
        <f t="shared" si="6"/>
        <v>19</v>
      </c>
      <c r="AT65" s="31">
        <f t="shared" si="7"/>
        <v>23</v>
      </c>
      <c r="AU65" s="31">
        <f t="shared" si="8"/>
        <v>22</v>
      </c>
      <c r="AV65" s="31">
        <f t="shared" si="9"/>
        <v>3</v>
      </c>
      <c r="AW65" s="31">
        <f t="shared" si="10"/>
        <v>26</v>
      </c>
      <c r="AX65" s="31">
        <f t="shared" si="11"/>
        <v>10</v>
      </c>
      <c r="AY65" s="31">
        <f t="shared" si="12"/>
        <v>35</v>
      </c>
      <c r="AZ65" s="31">
        <f t="shared" si="13"/>
        <v>9</v>
      </c>
      <c r="BA65" s="31">
        <f t="shared" si="14"/>
        <v>14</v>
      </c>
      <c r="BB65" s="31">
        <f t="shared" si="15"/>
        <v>11</v>
      </c>
      <c r="BC65" s="31">
        <f t="shared" si="16"/>
        <v>6</v>
      </c>
      <c r="BD65" s="31">
        <f t="shared" si="17"/>
        <v>24</v>
      </c>
      <c r="BE65" s="31">
        <f t="shared" si="18"/>
        <v>20</v>
      </c>
      <c r="BF65" s="31">
        <f t="shared" si="19"/>
        <v>20</v>
      </c>
      <c r="BG65" s="31">
        <f t="shared" si="20"/>
        <v>22</v>
      </c>
      <c r="BH65" s="31">
        <f t="shared" si="21"/>
        <v>0</v>
      </c>
      <c r="BI65" s="31">
        <f t="shared" si="22"/>
        <v>15</v>
      </c>
      <c r="BJ65" s="6">
        <f t="shared" si="23"/>
        <v>329</v>
      </c>
      <c r="BL65" s="31">
        <f t="shared" si="24"/>
        <v>4.9299182305553329E-14</v>
      </c>
      <c r="BM65" s="31">
        <f t="shared" si="25"/>
        <v>1.6433060768517776E-14</v>
      </c>
      <c r="BN65" s="31">
        <f t="shared" si="26"/>
        <v>3.6974386729165003E-14</v>
      </c>
      <c r="BO65" s="31">
        <f t="shared" si="27"/>
        <v>3.9028519325229725E-14</v>
      </c>
      <c r="BP65" s="31">
        <f t="shared" si="28"/>
        <v>4.7245049709488607E-14</v>
      </c>
      <c r="BQ65" s="31">
        <f t="shared" si="29"/>
        <v>4.5190917113423885E-14</v>
      </c>
      <c r="BR65" s="31">
        <f t="shared" si="30"/>
        <v>6.1623977881941662E-15</v>
      </c>
      <c r="BS65" s="31">
        <f t="shared" si="31"/>
        <v>5.3407447497682773E-14</v>
      </c>
      <c r="BT65" s="31">
        <f t="shared" si="32"/>
        <v>2.0541325960647224E-14</v>
      </c>
      <c r="BU65" s="31">
        <f t="shared" si="33"/>
        <v>7.1894640862265278E-14</v>
      </c>
      <c r="BV65" s="31">
        <f t="shared" si="34"/>
        <v>1.8487193364582502E-14</v>
      </c>
      <c r="BW65" s="31">
        <f t="shared" si="35"/>
        <v>2.8757856344906109E-14</v>
      </c>
      <c r="BX65" s="31">
        <f t="shared" si="36"/>
        <v>2.2595458556711943E-14</v>
      </c>
      <c r="BY65" s="31">
        <f t="shared" si="37"/>
        <v>1.2324795576388332E-14</v>
      </c>
      <c r="BZ65" s="31">
        <f t="shared" si="38"/>
        <v>4.9299182305553329E-14</v>
      </c>
      <c r="CA65" s="31">
        <f t="shared" si="39"/>
        <v>4.1082651921294447E-14</v>
      </c>
      <c r="CB65" s="31">
        <f t="shared" si="40"/>
        <v>4.1082651921294447E-14</v>
      </c>
      <c r="CC65" s="31">
        <f t="shared" si="41"/>
        <v>4.5190917113423885E-14</v>
      </c>
      <c r="CD65" s="31">
        <f t="shared" si="42"/>
        <v>0</v>
      </c>
      <c r="CE65" s="31">
        <f t="shared" si="43"/>
        <v>3.0811988940970831E-14</v>
      </c>
    </row>
    <row r="66" spans="35:83" x14ac:dyDescent="0.2">
      <c r="AI66" s="29" t="s">
        <v>248</v>
      </c>
      <c r="AJ66" s="30">
        <v>22784</v>
      </c>
      <c r="AK66">
        <v>200</v>
      </c>
      <c r="AL66" t="s">
        <v>249</v>
      </c>
      <c r="AM66">
        <v>6.7852732737356465E-12</v>
      </c>
      <c r="AN66">
        <f t="shared" si="1"/>
        <v>6.7852732737356469E-13</v>
      </c>
      <c r="AO66">
        <f t="shared" si="2"/>
        <v>2.9911261716403186E-6</v>
      </c>
      <c r="AP66" s="31">
        <f t="shared" si="3"/>
        <v>11</v>
      </c>
      <c r="AQ66" s="31">
        <f t="shared" si="4"/>
        <v>1</v>
      </c>
      <c r="AR66" s="31">
        <f t="shared" si="5"/>
        <v>6</v>
      </c>
      <c r="AS66" s="31">
        <f t="shared" si="6"/>
        <v>4</v>
      </c>
      <c r="AT66" s="31">
        <f t="shared" si="7"/>
        <v>21</v>
      </c>
      <c r="AU66" s="31">
        <f t="shared" si="8"/>
        <v>16</v>
      </c>
      <c r="AV66" s="31">
        <f t="shared" si="9"/>
        <v>3</v>
      </c>
      <c r="AW66" s="31">
        <f t="shared" si="10"/>
        <v>15</v>
      </c>
      <c r="AX66" s="31">
        <f t="shared" si="11"/>
        <v>12</v>
      </c>
      <c r="AY66" s="31">
        <f t="shared" si="12"/>
        <v>25</v>
      </c>
      <c r="AZ66" s="31">
        <f t="shared" si="13"/>
        <v>12</v>
      </c>
      <c r="BA66" s="31">
        <f t="shared" si="14"/>
        <v>8</v>
      </c>
      <c r="BB66" s="31">
        <f t="shared" si="15"/>
        <v>6</v>
      </c>
      <c r="BC66" s="31">
        <f t="shared" si="16"/>
        <v>3</v>
      </c>
      <c r="BD66" s="31">
        <f t="shared" si="17"/>
        <v>6</v>
      </c>
      <c r="BE66" s="31">
        <f t="shared" si="18"/>
        <v>15</v>
      </c>
      <c r="BF66" s="31">
        <f t="shared" si="19"/>
        <v>11</v>
      </c>
      <c r="BG66" s="31">
        <f t="shared" si="20"/>
        <v>13</v>
      </c>
      <c r="BH66" s="31">
        <f t="shared" si="21"/>
        <v>6</v>
      </c>
      <c r="BI66" s="31">
        <f t="shared" si="22"/>
        <v>6</v>
      </c>
      <c r="BJ66" s="6">
        <f t="shared" si="23"/>
        <v>200</v>
      </c>
      <c r="BL66" s="31">
        <f t="shared" si="24"/>
        <v>3.731900300554606E-14</v>
      </c>
      <c r="BM66" s="31">
        <f t="shared" si="25"/>
        <v>3.3926366368678235E-15</v>
      </c>
      <c r="BN66" s="31">
        <f t="shared" si="26"/>
        <v>2.0355819821206941E-14</v>
      </c>
      <c r="BO66" s="31">
        <f t="shared" si="27"/>
        <v>1.3570546547471294E-14</v>
      </c>
      <c r="BP66" s="31">
        <f t="shared" si="28"/>
        <v>7.1245369374224285E-14</v>
      </c>
      <c r="BQ66" s="31">
        <f t="shared" si="29"/>
        <v>5.4282186189885176E-14</v>
      </c>
      <c r="BR66" s="31">
        <f t="shared" si="30"/>
        <v>1.017790991060347E-14</v>
      </c>
      <c r="BS66" s="31">
        <f t="shared" si="31"/>
        <v>5.0889549553017348E-14</v>
      </c>
      <c r="BT66" s="31">
        <f t="shared" si="32"/>
        <v>4.0711639642413882E-14</v>
      </c>
      <c r="BU66" s="31">
        <f t="shared" si="33"/>
        <v>8.4815915921695586E-14</v>
      </c>
      <c r="BV66" s="31">
        <f t="shared" si="34"/>
        <v>4.0711639642413882E-14</v>
      </c>
      <c r="BW66" s="31">
        <f t="shared" si="35"/>
        <v>2.7141093094942588E-14</v>
      </c>
      <c r="BX66" s="31">
        <f t="shared" si="36"/>
        <v>2.0355819821206941E-14</v>
      </c>
      <c r="BY66" s="31">
        <f t="shared" si="37"/>
        <v>1.017790991060347E-14</v>
      </c>
      <c r="BZ66" s="31">
        <f t="shared" si="38"/>
        <v>2.0355819821206941E-14</v>
      </c>
      <c r="CA66" s="31">
        <f t="shared" si="39"/>
        <v>5.0889549553017348E-14</v>
      </c>
      <c r="CB66" s="31">
        <f t="shared" si="40"/>
        <v>3.731900300554606E-14</v>
      </c>
      <c r="CC66" s="31">
        <f t="shared" si="41"/>
        <v>4.4104276279281704E-14</v>
      </c>
      <c r="CD66" s="31">
        <f t="shared" si="42"/>
        <v>2.0355819821206941E-14</v>
      </c>
      <c r="CE66" s="31">
        <f t="shared" si="43"/>
        <v>2.0355819821206941E-14</v>
      </c>
    </row>
    <row r="67" spans="35:83" x14ac:dyDescent="0.2">
      <c r="AI67" s="29" t="s">
        <v>250</v>
      </c>
      <c r="AJ67" s="30">
        <v>12678</v>
      </c>
      <c r="AK67">
        <v>112</v>
      </c>
      <c r="AL67" t="s">
        <v>251</v>
      </c>
      <c r="AM67">
        <v>6.9327953411796764E-12</v>
      </c>
      <c r="AN67">
        <f t="shared" ref="AN67:AN130" si="46">AM67*0.1</f>
        <v>6.9327953411796764E-13</v>
      </c>
      <c r="AO67">
        <f t="shared" ref="AO67:AO130" si="47">AN67/$AN$1588</f>
        <v>3.0561577627089254E-6</v>
      </c>
      <c r="AP67" s="31">
        <f t="shared" ref="AP67:AP130" si="48">LEN(AL67)-LEN(SUBSTITUTE(AL67,"A",""))</f>
        <v>12</v>
      </c>
      <c r="AQ67" s="31">
        <f t="shared" ref="AQ67:AQ130" si="49">LEN(AL67)-LEN(SUBSTITUTE(AL67,"C",""))</f>
        <v>0</v>
      </c>
      <c r="AR67" s="31">
        <f t="shared" ref="AR67:AR130" si="50">LEN(AL67)-LEN(SUBSTITUTE(AL67,"D",""))</f>
        <v>6</v>
      </c>
      <c r="AS67" s="31">
        <f t="shared" ref="AS67:AS130" si="51">LEN(AL67)-LEN(SUBSTITUTE(AL67,"E",""))</f>
        <v>12</v>
      </c>
      <c r="AT67" s="31">
        <f t="shared" ref="AT67:AT130" si="52">LEN(AL67)-LEN(SUBSTITUTE(AL67,"F",""))</f>
        <v>3</v>
      </c>
      <c r="AU67" s="31">
        <f t="shared" ref="AU67:AU130" si="53">LEN(AL67)-LEN(SUBSTITUTE(AL67,"G",""))</f>
        <v>8</v>
      </c>
      <c r="AV67" s="31">
        <f t="shared" ref="AV67:AV130" si="54">LEN(AL67)-LEN(SUBSTITUTE(AL67,"H",""))</f>
        <v>1</v>
      </c>
      <c r="AW67" s="31">
        <f t="shared" ref="AW67:AW130" si="55">LEN(AL67)-LEN(SUBSTITUTE(AL67,"I",""))</f>
        <v>7</v>
      </c>
      <c r="AX67" s="31">
        <f t="shared" ref="AX67:AX130" si="56">LEN(AL67)-LEN(SUBSTITUTE(AL67,"K",""))</f>
        <v>5</v>
      </c>
      <c r="AY67" s="31">
        <f t="shared" ref="AY67:AY130" si="57">LEN(AL67)-LEN(SUBSTITUTE(AL67,"L",""))</f>
        <v>17</v>
      </c>
      <c r="AZ67" s="31">
        <f t="shared" ref="AZ67:AZ130" si="58">LEN(AL67)-LEN(SUBSTITUTE(AL67,"M",""))</f>
        <v>4</v>
      </c>
      <c r="BA67" s="31">
        <f t="shared" ref="BA67:BA130" si="59">LEN(AL67)-LEN(SUBSTITUTE(AL67,"N",""))</f>
        <v>0</v>
      </c>
      <c r="BB67" s="31">
        <f t="shared" ref="BB67:BB130" si="60">LEN(AL67)-LEN(SUBSTITUTE(AL67,"P",""))</f>
        <v>4</v>
      </c>
      <c r="BC67" s="31">
        <f t="shared" ref="BC67:BC130" si="61">LEN(AL67)-LEN(SUBSTITUTE(AL67,"Q",""))</f>
        <v>4</v>
      </c>
      <c r="BD67" s="31">
        <f t="shared" ref="BD67:BD130" si="62">LEN(AL67)-LEN(SUBSTITUTE(AL67,"R",""))</f>
        <v>10</v>
      </c>
      <c r="BE67" s="31">
        <f t="shared" ref="BE67:BE130" si="63">LEN(AL67)-LEN(SUBSTITUTE(AL67,"S",""))</f>
        <v>6</v>
      </c>
      <c r="BF67" s="31">
        <f t="shared" ref="BF67:BF130" si="64">LEN(AL67)-LEN(SUBSTITUTE(AL67,"T",""))</f>
        <v>5</v>
      </c>
      <c r="BG67" s="31">
        <f t="shared" ref="BG67:BG130" si="65">LEN(AL67)-LEN(SUBSTITUTE(AL67,"V",""))</f>
        <v>3</v>
      </c>
      <c r="BH67" s="31">
        <f t="shared" ref="BH67:BH130" si="66">LEN(AL67)-LEN(SUBSTITUTE(AL67,"W",""))</f>
        <v>2</v>
      </c>
      <c r="BI67" s="31">
        <f t="shared" ref="BI67:BI130" si="67">LEN(AL67)-LEN(SUBSTITUTE(AL67,"Y",""))</f>
        <v>3</v>
      </c>
      <c r="BJ67" s="6">
        <f t="shared" ref="BJ67:BJ130" si="68">SUM(AP67:BI67)</f>
        <v>112</v>
      </c>
      <c r="BL67" s="31">
        <f t="shared" ref="BL67:BL130" si="69">(AP67/$BJ67)*$AN67</f>
        <v>7.4279950084067956E-14</v>
      </c>
      <c r="BM67" s="31">
        <f t="shared" ref="BM67:BM130" si="70">(AQ67/$BJ67)*$AN67</f>
        <v>0</v>
      </c>
      <c r="BN67" s="31">
        <f t="shared" ref="BN67:BN130" si="71">(AR67/$BJ67)*$AN67</f>
        <v>3.7139975042033978E-14</v>
      </c>
      <c r="BO67" s="31">
        <f t="shared" ref="BO67:BO130" si="72">(AS67/$BJ67)*$AN67</f>
        <v>7.4279950084067956E-14</v>
      </c>
      <c r="BP67" s="31">
        <f t="shared" ref="BP67:BP130" si="73">(AT67/$BJ67)*$AN67</f>
        <v>1.8569987521016989E-14</v>
      </c>
      <c r="BQ67" s="31">
        <f t="shared" ref="BQ67:BQ130" si="74">(AU67/$BJ67)*$AN67</f>
        <v>4.9519966722711971E-14</v>
      </c>
      <c r="BR67" s="31">
        <f t="shared" ref="BR67:BR130" si="75">(AV67/$BJ67)*$AN67</f>
        <v>6.1899958403389964E-15</v>
      </c>
      <c r="BS67" s="31">
        <f t="shared" ref="BS67:BS130" si="76">(AW67/$BJ67)*$AN67</f>
        <v>4.3329970882372978E-14</v>
      </c>
      <c r="BT67" s="31">
        <f t="shared" ref="BT67:BT130" si="77">(AX67/$BJ67)*$AN67</f>
        <v>3.0949979201694985E-14</v>
      </c>
      <c r="BU67" s="31">
        <f t="shared" ref="BU67:BU130" si="78">(AY67/$BJ67)*$AN67</f>
        <v>1.0522992928576294E-13</v>
      </c>
      <c r="BV67" s="31">
        <f t="shared" ref="BV67:BV130" si="79">(AZ67/$BJ67)*$AN67</f>
        <v>2.4759983361355985E-14</v>
      </c>
      <c r="BW67" s="31">
        <f t="shared" ref="BW67:BW130" si="80">(BA67/$BJ67)*$AN67</f>
        <v>0</v>
      </c>
      <c r="BX67" s="31">
        <f t="shared" ref="BX67:BX130" si="81">(BB67/$BJ67)*$AN67</f>
        <v>2.4759983361355985E-14</v>
      </c>
      <c r="BY67" s="31">
        <f t="shared" ref="BY67:BY130" si="82">(BC67/$BJ67)*$AN67</f>
        <v>2.4759983361355985E-14</v>
      </c>
      <c r="BZ67" s="31">
        <f t="shared" ref="BZ67:BZ130" si="83">(BD67/$BJ67)*$AN67</f>
        <v>6.189995840338997E-14</v>
      </c>
      <c r="CA67" s="31">
        <f t="shared" ref="CA67:CA130" si="84">(BE67/$BJ67)*$AN67</f>
        <v>3.7139975042033978E-14</v>
      </c>
      <c r="CB67" s="31">
        <f t="shared" ref="CB67:CB130" si="85">(BF67/$BJ67)*$AN67</f>
        <v>3.0949979201694985E-14</v>
      </c>
      <c r="CC67" s="31">
        <f t="shared" ref="CC67:CC130" si="86">(BG67/$BJ67)*$AN67</f>
        <v>1.8569987521016989E-14</v>
      </c>
      <c r="CD67" s="31">
        <f t="shared" ref="CD67:CD130" si="87">(BH67/$BJ67)*$AN67</f>
        <v>1.2379991680677993E-14</v>
      </c>
      <c r="CE67" s="31">
        <f t="shared" ref="CE67:CE130" si="88">(BI67/$BJ67)*$AN67</f>
        <v>1.8569987521016989E-14</v>
      </c>
    </row>
    <row r="68" spans="35:83" x14ac:dyDescent="0.2">
      <c r="AI68" s="29" t="s">
        <v>252</v>
      </c>
      <c r="AJ68" s="30">
        <v>20245</v>
      </c>
      <c r="AK68">
        <v>183</v>
      </c>
      <c r="AL68" t="s">
        <v>253</v>
      </c>
      <c r="AM68">
        <v>7.1045999638428096E-12</v>
      </c>
      <c r="AN68">
        <f t="shared" si="46"/>
        <v>7.1045999638428104E-13</v>
      </c>
      <c r="AO68">
        <f t="shared" si="47"/>
        <v>3.1318937401006756E-6</v>
      </c>
      <c r="AP68" s="31">
        <f t="shared" si="48"/>
        <v>18</v>
      </c>
      <c r="AQ68" s="31">
        <f t="shared" si="49"/>
        <v>4</v>
      </c>
      <c r="AR68" s="31">
        <f t="shared" si="50"/>
        <v>12</v>
      </c>
      <c r="AS68" s="31">
        <f t="shared" si="51"/>
        <v>11</v>
      </c>
      <c r="AT68" s="31">
        <f t="shared" si="52"/>
        <v>9</v>
      </c>
      <c r="AU68" s="31">
        <f t="shared" si="53"/>
        <v>16</v>
      </c>
      <c r="AV68" s="31">
        <f t="shared" si="54"/>
        <v>5</v>
      </c>
      <c r="AW68" s="31">
        <f t="shared" si="55"/>
        <v>11</v>
      </c>
      <c r="AX68" s="31">
        <f t="shared" si="56"/>
        <v>8</v>
      </c>
      <c r="AY68" s="31">
        <f t="shared" si="57"/>
        <v>15</v>
      </c>
      <c r="AZ68" s="31">
        <f t="shared" si="58"/>
        <v>7</v>
      </c>
      <c r="BA68" s="31">
        <f t="shared" si="59"/>
        <v>10</v>
      </c>
      <c r="BB68" s="31">
        <f t="shared" si="60"/>
        <v>6</v>
      </c>
      <c r="BC68" s="31">
        <f t="shared" si="61"/>
        <v>4</v>
      </c>
      <c r="BD68" s="31">
        <f t="shared" si="62"/>
        <v>15</v>
      </c>
      <c r="BE68" s="31">
        <f t="shared" si="63"/>
        <v>8</v>
      </c>
      <c r="BF68" s="31">
        <f t="shared" si="64"/>
        <v>7</v>
      </c>
      <c r="BG68" s="31">
        <f t="shared" si="65"/>
        <v>13</v>
      </c>
      <c r="BH68" s="31">
        <f t="shared" si="66"/>
        <v>0</v>
      </c>
      <c r="BI68" s="31">
        <f t="shared" si="67"/>
        <v>4</v>
      </c>
      <c r="BJ68" s="6">
        <f t="shared" si="68"/>
        <v>183</v>
      </c>
      <c r="BL68" s="31">
        <f t="shared" si="69"/>
        <v>6.9881311119765341E-14</v>
      </c>
      <c r="BM68" s="31">
        <f t="shared" si="70"/>
        <v>1.5529180248836745E-14</v>
      </c>
      <c r="BN68" s="31">
        <f t="shared" si="71"/>
        <v>4.6587540746510234E-14</v>
      </c>
      <c r="BO68" s="31">
        <f t="shared" si="72"/>
        <v>4.2705245684301046E-14</v>
      </c>
      <c r="BP68" s="31">
        <f t="shared" si="73"/>
        <v>3.494065555988267E-14</v>
      </c>
      <c r="BQ68" s="31">
        <f t="shared" si="74"/>
        <v>6.2116720995346978E-14</v>
      </c>
      <c r="BR68" s="31">
        <f t="shared" si="75"/>
        <v>1.9411475311045929E-14</v>
      </c>
      <c r="BS68" s="31">
        <f t="shared" si="76"/>
        <v>4.2705245684301046E-14</v>
      </c>
      <c r="BT68" s="31">
        <f t="shared" si="77"/>
        <v>3.1058360497673489E-14</v>
      </c>
      <c r="BU68" s="31">
        <f t="shared" si="78"/>
        <v>5.8234425933137784E-14</v>
      </c>
      <c r="BV68" s="31">
        <f t="shared" si="79"/>
        <v>2.7176065435464301E-14</v>
      </c>
      <c r="BW68" s="31">
        <f t="shared" si="80"/>
        <v>3.8822950622091858E-14</v>
      </c>
      <c r="BX68" s="31">
        <f t="shared" si="81"/>
        <v>2.3293770373255117E-14</v>
      </c>
      <c r="BY68" s="31">
        <f t="shared" si="82"/>
        <v>1.5529180248836745E-14</v>
      </c>
      <c r="BZ68" s="31">
        <f t="shared" si="83"/>
        <v>5.8234425933137784E-14</v>
      </c>
      <c r="CA68" s="31">
        <f t="shared" si="84"/>
        <v>3.1058360497673489E-14</v>
      </c>
      <c r="CB68" s="31">
        <f t="shared" si="85"/>
        <v>2.7176065435464301E-14</v>
      </c>
      <c r="CC68" s="31">
        <f t="shared" si="86"/>
        <v>5.0469835808719415E-14</v>
      </c>
      <c r="CD68" s="31">
        <f t="shared" si="87"/>
        <v>0</v>
      </c>
      <c r="CE68" s="31">
        <f t="shared" si="88"/>
        <v>1.5529180248836745E-14</v>
      </c>
    </row>
    <row r="69" spans="35:83" x14ac:dyDescent="0.2">
      <c r="AI69" s="29" t="s">
        <v>254</v>
      </c>
      <c r="AJ69" s="30">
        <v>24628</v>
      </c>
      <c r="AK69">
        <v>219</v>
      </c>
      <c r="AL69" t="s">
        <v>255</v>
      </c>
      <c r="AM69">
        <v>7.1920678832216499E-12</v>
      </c>
      <c r="AN69">
        <f t="shared" si="46"/>
        <v>7.1920678832216501E-13</v>
      </c>
      <c r="AO69">
        <f t="shared" si="47"/>
        <v>3.1704518898285103E-6</v>
      </c>
      <c r="AP69" s="31">
        <f t="shared" si="48"/>
        <v>24</v>
      </c>
      <c r="AQ69" s="31">
        <f t="shared" si="49"/>
        <v>1</v>
      </c>
      <c r="AR69" s="31">
        <f t="shared" si="50"/>
        <v>13</v>
      </c>
      <c r="AS69" s="31">
        <f t="shared" si="51"/>
        <v>14</v>
      </c>
      <c r="AT69" s="31">
        <f t="shared" si="52"/>
        <v>11</v>
      </c>
      <c r="AU69" s="31">
        <f t="shared" si="53"/>
        <v>11</v>
      </c>
      <c r="AV69" s="31">
        <f t="shared" si="54"/>
        <v>2</v>
      </c>
      <c r="AW69" s="31">
        <f t="shared" si="55"/>
        <v>7</v>
      </c>
      <c r="AX69" s="31">
        <f t="shared" si="56"/>
        <v>7</v>
      </c>
      <c r="AY69" s="31">
        <f t="shared" si="57"/>
        <v>36</v>
      </c>
      <c r="AZ69" s="31">
        <f t="shared" si="58"/>
        <v>2</v>
      </c>
      <c r="BA69" s="31">
        <f t="shared" si="59"/>
        <v>7</v>
      </c>
      <c r="BB69" s="31">
        <f t="shared" si="60"/>
        <v>13</v>
      </c>
      <c r="BC69" s="31">
        <f t="shared" si="61"/>
        <v>9</v>
      </c>
      <c r="BD69" s="31">
        <f t="shared" si="62"/>
        <v>15</v>
      </c>
      <c r="BE69" s="31">
        <f t="shared" si="63"/>
        <v>14</v>
      </c>
      <c r="BF69" s="31">
        <f t="shared" si="64"/>
        <v>10</v>
      </c>
      <c r="BG69" s="31">
        <f t="shared" si="65"/>
        <v>11</v>
      </c>
      <c r="BH69" s="31">
        <f t="shared" si="66"/>
        <v>5</v>
      </c>
      <c r="BI69" s="31">
        <f t="shared" si="67"/>
        <v>7</v>
      </c>
      <c r="BJ69" s="6">
        <f t="shared" si="68"/>
        <v>219</v>
      </c>
      <c r="BL69" s="31">
        <f t="shared" si="69"/>
        <v>7.8817182281881094E-14</v>
      </c>
      <c r="BM69" s="31">
        <f t="shared" si="70"/>
        <v>3.2840492617450454E-15</v>
      </c>
      <c r="BN69" s="31">
        <f t="shared" si="71"/>
        <v>4.2692640402685589E-14</v>
      </c>
      <c r="BO69" s="31">
        <f t="shared" si="72"/>
        <v>4.5976689664430637E-14</v>
      </c>
      <c r="BP69" s="31">
        <f t="shared" si="73"/>
        <v>3.6124541879195499E-14</v>
      </c>
      <c r="BQ69" s="31">
        <f t="shared" si="74"/>
        <v>3.6124541879195499E-14</v>
      </c>
      <c r="BR69" s="31">
        <f t="shared" si="75"/>
        <v>6.5680985234900909E-15</v>
      </c>
      <c r="BS69" s="31">
        <f t="shared" si="76"/>
        <v>2.2988344832215318E-14</v>
      </c>
      <c r="BT69" s="31">
        <f t="shared" si="77"/>
        <v>2.2988344832215318E-14</v>
      </c>
      <c r="BU69" s="31">
        <f t="shared" si="78"/>
        <v>1.1822577342282163E-13</v>
      </c>
      <c r="BV69" s="31">
        <f t="shared" si="79"/>
        <v>6.5680985234900909E-15</v>
      </c>
      <c r="BW69" s="31">
        <f t="shared" si="80"/>
        <v>2.2988344832215318E-14</v>
      </c>
      <c r="BX69" s="31">
        <f t="shared" si="81"/>
        <v>4.2692640402685589E-14</v>
      </c>
      <c r="BY69" s="31">
        <f t="shared" si="82"/>
        <v>2.9556443355705409E-14</v>
      </c>
      <c r="BZ69" s="31">
        <f t="shared" si="83"/>
        <v>4.9260738926175685E-14</v>
      </c>
      <c r="CA69" s="31">
        <f t="shared" si="84"/>
        <v>4.5976689664430637E-14</v>
      </c>
      <c r="CB69" s="31">
        <f t="shared" si="85"/>
        <v>3.2840492617450457E-14</v>
      </c>
      <c r="CC69" s="31">
        <f t="shared" si="86"/>
        <v>3.6124541879195499E-14</v>
      </c>
      <c r="CD69" s="31">
        <f t="shared" si="87"/>
        <v>1.6420246308725228E-14</v>
      </c>
      <c r="CE69" s="31">
        <f t="shared" si="88"/>
        <v>2.2988344832215318E-14</v>
      </c>
    </row>
    <row r="70" spans="35:83" x14ac:dyDescent="0.2">
      <c r="AI70" s="29" t="s">
        <v>256</v>
      </c>
      <c r="AJ70" s="30">
        <v>23601</v>
      </c>
      <c r="AK70">
        <v>207</v>
      </c>
      <c r="AL70" t="s">
        <v>257</v>
      </c>
      <c r="AM70">
        <v>7.3561724515723055E-12</v>
      </c>
      <c r="AN70">
        <f t="shared" si="46"/>
        <v>7.3561724515723059E-13</v>
      </c>
      <c r="AO70">
        <f t="shared" si="47"/>
        <v>3.2427934816077818E-6</v>
      </c>
      <c r="AP70" s="31">
        <f t="shared" si="48"/>
        <v>19</v>
      </c>
      <c r="AQ70" s="31">
        <f t="shared" si="49"/>
        <v>3</v>
      </c>
      <c r="AR70" s="31">
        <f t="shared" si="50"/>
        <v>11</v>
      </c>
      <c r="AS70" s="31">
        <f t="shared" si="51"/>
        <v>18</v>
      </c>
      <c r="AT70" s="31">
        <f t="shared" si="52"/>
        <v>11</v>
      </c>
      <c r="AU70" s="31">
        <f t="shared" si="53"/>
        <v>18</v>
      </c>
      <c r="AV70" s="31">
        <f t="shared" si="54"/>
        <v>8</v>
      </c>
      <c r="AW70" s="31">
        <f t="shared" si="55"/>
        <v>2</v>
      </c>
      <c r="AX70" s="31">
        <f t="shared" si="56"/>
        <v>13</v>
      </c>
      <c r="AY70" s="31">
        <f t="shared" si="57"/>
        <v>13</v>
      </c>
      <c r="AZ70" s="31">
        <f t="shared" si="58"/>
        <v>2</v>
      </c>
      <c r="BA70" s="31">
        <f t="shared" si="59"/>
        <v>6</v>
      </c>
      <c r="BB70" s="31">
        <f t="shared" si="60"/>
        <v>11</v>
      </c>
      <c r="BC70" s="31">
        <f t="shared" si="61"/>
        <v>5</v>
      </c>
      <c r="BD70" s="31">
        <f t="shared" si="62"/>
        <v>22</v>
      </c>
      <c r="BE70" s="31">
        <f t="shared" si="63"/>
        <v>17</v>
      </c>
      <c r="BF70" s="31">
        <f t="shared" si="64"/>
        <v>9</v>
      </c>
      <c r="BG70" s="31">
        <f t="shared" si="65"/>
        <v>7</v>
      </c>
      <c r="BH70" s="31">
        <f t="shared" si="66"/>
        <v>4</v>
      </c>
      <c r="BI70" s="31">
        <f t="shared" si="67"/>
        <v>8</v>
      </c>
      <c r="BJ70" s="6">
        <f t="shared" si="68"/>
        <v>207</v>
      </c>
      <c r="BL70" s="31">
        <f t="shared" si="69"/>
        <v>6.7520423468538083E-14</v>
      </c>
      <c r="BM70" s="31">
        <f t="shared" si="70"/>
        <v>1.0661119495032328E-14</v>
      </c>
      <c r="BN70" s="31">
        <f t="shared" si="71"/>
        <v>3.9090771481785199E-14</v>
      </c>
      <c r="BO70" s="31">
        <f t="shared" si="72"/>
        <v>6.3966716970193965E-14</v>
      </c>
      <c r="BP70" s="31">
        <f t="shared" si="73"/>
        <v>3.9090771481785199E-14</v>
      </c>
      <c r="BQ70" s="31">
        <f t="shared" si="74"/>
        <v>6.3966716970193965E-14</v>
      </c>
      <c r="BR70" s="31">
        <f t="shared" si="75"/>
        <v>2.8429651986752871E-14</v>
      </c>
      <c r="BS70" s="31">
        <f t="shared" si="76"/>
        <v>7.1074129966882179E-15</v>
      </c>
      <c r="BT70" s="31">
        <f t="shared" si="77"/>
        <v>4.6198184478473422E-14</v>
      </c>
      <c r="BU70" s="31">
        <f t="shared" si="78"/>
        <v>4.6198184478473422E-14</v>
      </c>
      <c r="BV70" s="31">
        <f t="shared" si="79"/>
        <v>7.1074129966882179E-15</v>
      </c>
      <c r="BW70" s="31">
        <f t="shared" si="80"/>
        <v>2.1322238990064655E-14</v>
      </c>
      <c r="BX70" s="31">
        <f t="shared" si="81"/>
        <v>3.9090771481785199E-14</v>
      </c>
      <c r="BY70" s="31">
        <f t="shared" si="82"/>
        <v>1.7768532491720547E-14</v>
      </c>
      <c r="BZ70" s="31">
        <f t="shared" si="83"/>
        <v>7.8181542963570398E-14</v>
      </c>
      <c r="CA70" s="31">
        <f t="shared" si="84"/>
        <v>6.0413010471849861E-14</v>
      </c>
      <c r="CB70" s="31">
        <f t="shared" si="85"/>
        <v>3.1983358485096983E-14</v>
      </c>
      <c r="CC70" s="31">
        <f t="shared" si="86"/>
        <v>2.4875945488408763E-14</v>
      </c>
      <c r="CD70" s="31">
        <f t="shared" si="87"/>
        <v>1.4214825993376436E-14</v>
      </c>
      <c r="CE70" s="31">
        <f t="shared" si="88"/>
        <v>2.8429651986752871E-14</v>
      </c>
    </row>
    <row r="71" spans="35:83" x14ac:dyDescent="0.2">
      <c r="AI71" s="29" t="s">
        <v>258</v>
      </c>
      <c r="AJ71" s="30">
        <v>101746</v>
      </c>
      <c r="AK71">
        <v>906</v>
      </c>
      <c r="AL71" t="s">
        <v>259</v>
      </c>
      <c r="AM71">
        <v>7.419076158580343E-12</v>
      </c>
      <c r="AN71">
        <f t="shared" si="46"/>
        <v>7.4190761585803436E-13</v>
      </c>
      <c r="AO71">
        <f t="shared" si="47"/>
        <v>3.2705230831631435E-6</v>
      </c>
      <c r="AP71" s="31">
        <f t="shared" si="48"/>
        <v>98</v>
      </c>
      <c r="AQ71" s="31">
        <f t="shared" si="49"/>
        <v>6</v>
      </c>
      <c r="AR71" s="31">
        <f t="shared" si="50"/>
        <v>55</v>
      </c>
      <c r="AS71" s="31">
        <f t="shared" si="51"/>
        <v>67</v>
      </c>
      <c r="AT71" s="31">
        <f t="shared" si="52"/>
        <v>29</v>
      </c>
      <c r="AU71" s="31">
        <f t="shared" si="53"/>
        <v>58</v>
      </c>
      <c r="AV71" s="31">
        <f t="shared" si="54"/>
        <v>31</v>
      </c>
      <c r="AW71" s="31">
        <f t="shared" si="55"/>
        <v>54</v>
      </c>
      <c r="AX71" s="31">
        <f t="shared" si="56"/>
        <v>33</v>
      </c>
      <c r="AY71" s="31">
        <f t="shared" si="57"/>
        <v>114</v>
      </c>
      <c r="AZ71" s="31">
        <f t="shared" si="58"/>
        <v>13</v>
      </c>
      <c r="BA71" s="31">
        <f t="shared" si="59"/>
        <v>25</v>
      </c>
      <c r="BB71" s="31">
        <f t="shared" si="60"/>
        <v>45</v>
      </c>
      <c r="BC71" s="31">
        <f t="shared" si="61"/>
        <v>30</v>
      </c>
      <c r="BD71" s="31">
        <f t="shared" si="62"/>
        <v>78</v>
      </c>
      <c r="BE71" s="31">
        <f t="shared" si="63"/>
        <v>56</v>
      </c>
      <c r="BF71" s="31">
        <f t="shared" si="64"/>
        <v>34</v>
      </c>
      <c r="BG71" s="31">
        <f t="shared" si="65"/>
        <v>42</v>
      </c>
      <c r="BH71" s="31">
        <f t="shared" si="66"/>
        <v>20</v>
      </c>
      <c r="BI71" s="31">
        <f t="shared" si="67"/>
        <v>18</v>
      </c>
      <c r="BJ71" s="6">
        <f t="shared" si="68"/>
        <v>906</v>
      </c>
      <c r="BL71" s="31">
        <f t="shared" si="69"/>
        <v>8.0250492664555585E-14</v>
      </c>
      <c r="BM71" s="31">
        <f t="shared" si="70"/>
        <v>4.9132954692585059E-15</v>
      </c>
      <c r="BN71" s="31">
        <f t="shared" si="71"/>
        <v>4.5038541801536298E-14</v>
      </c>
      <c r="BO71" s="31">
        <f t="shared" si="72"/>
        <v>5.4865132740053314E-14</v>
      </c>
      <c r="BP71" s="31">
        <f t="shared" si="73"/>
        <v>2.3747594768082777E-14</v>
      </c>
      <c r="BQ71" s="31">
        <f t="shared" si="74"/>
        <v>4.7495189536165553E-14</v>
      </c>
      <c r="BR71" s="31">
        <f t="shared" si="75"/>
        <v>2.538535992450228E-14</v>
      </c>
      <c r="BS71" s="31">
        <f t="shared" si="76"/>
        <v>4.4219659223326552E-14</v>
      </c>
      <c r="BT71" s="31">
        <f t="shared" si="77"/>
        <v>2.7023125080921781E-14</v>
      </c>
      <c r="BU71" s="31">
        <f t="shared" si="78"/>
        <v>9.3352613915911615E-14</v>
      </c>
      <c r="BV71" s="31">
        <f t="shared" si="79"/>
        <v>1.0645473516726762E-14</v>
      </c>
      <c r="BW71" s="31">
        <f t="shared" si="80"/>
        <v>2.0472064455243772E-14</v>
      </c>
      <c r="BX71" s="31">
        <f t="shared" si="81"/>
        <v>3.6849716019438791E-14</v>
      </c>
      <c r="BY71" s="31">
        <f t="shared" si="82"/>
        <v>2.4566477346292532E-14</v>
      </c>
      <c r="BZ71" s="31">
        <f t="shared" si="83"/>
        <v>6.3872841100360572E-14</v>
      </c>
      <c r="CA71" s="31">
        <f t="shared" si="84"/>
        <v>4.5857424379746056E-14</v>
      </c>
      <c r="CB71" s="31">
        <f t="shared" si="85"/>
        <v>2.784200765913153E-14</v>
      </c>
      <c r="CC71" s="31">
        <f t="shared" si="86"/>
        <v>3.4393068284809542E-14</v>
      </c>
      <c r="CD71" s="31">
        <f t="shared" si="87"/>
        <v>1.6377651564195019E-14</v>
      </c>
      <c r="CE71" s="31">
        <f t="shared" si="88"/>
        <v>1.4739886407775518E-14</v>
      </c>
    </row>
    <row r="72" spans="35:83" x14ac:dyDescent="0.2">
      <c r="AI72" s="29" t="s">
        <v>260</v>
      </c>
      <c r="AJ72" s="30">
        <v>48700</v>
      </c>
      <c r="AK72">
        <v>446</v>
      </c>
      <c r="AL72" t="s">
        <v>261</v>
      </c>
      <c r="AM72">
        <v>7.4345990061300942E-12</v>
      </c>
      <c r="AN72">
        <f t="shared" si="46"/>
        <v>7.4345990061300948E-13</v>
      </c>
      <c r="AO72">
        <f t="shared" si="47"/>
        <v>3.2773659609207967E-6</v>
      </c>
      <c r="AP72" s="31">
        <f t="shared" si="48"/>
        <v>43</v>
      </c>
      <c r="AQ72" s="31">
        <f t="shared" si="49"/>
        <v>3</v>
      </c>
      <c r="AR72" s="31">
        <f t="shared" si="50"/>
        <v>27</v>
      </c>
      <c r="AS72" s="31">
        <f t="shared" si="51"/>
        <v>29</v>
      </c>
      <c r="AT72" s="31">
        <f t="shared" si="52"/>
        <v>19</v>
      </c>
      <c r="AU72" s="31">
        <f t="shared" si="53"/>
        <v>44</v>
      </c>
      <c r="AV72" s="31">
        <f t="shared" si="54"/>
        <v>15</v>
      </c>
      <c r="AW72" s="31">
        <f t="shared" si="55"/>
        <v>21</v>
      </c>
      <c r="AX72" s="31">
        <f t="shared" si="56"/>
        <v>19</v>
      </c>
      <c r="AY72" s="31">
        <f t="shared" si="57"/>
        <v>42</v>
      </c>
      <c r="AZ72" s="31">
        <f t="shared" si="58"/>
        <v>13</v>
      </c>
      <c r="BA72" s="31">
        <f t="shared" si="59"/>
        <v>18</v>
      </c>
      <c r="BB72" s="31">
        <f t="shared" si="60"/>
        <v>17</v>
      </c>
      <c r="BC72" s="31">
        <f t="shared" si="61"/>
        <v>11</v>
      </c>
      <c r="BD72" s="31">
        <f t="shared" si="62"/>
        <v>24</v>
      </c>
      <c r="BE72" s="31">
        <f t="shared" si="63"/>
        <v>30</v>
      </c>
      <c r="BF72" s="31">
        <f t="shared" si="64"/>
        <v>25</v>
      </c>
      <c r="BG72" s="31">
        <f t="shared" si="65"/>
        <v>28</v>
      </c>
      <c r="BH72" s="31">
        <f t="shared" si="66"/>
        <v>5</v>
      </c>
      <c r="BI72" s="31">
        <f t="shared" si="67"/>
        <v>13</v>
      </c>
      <c r="BJ72" s="6">
        <f t="shared" si="68"/>
        <v>446</v>
      </c>
      <c r="BL72" s="31">
        <f t="shared" si="69"/>
        <v>7.1678869341613021E-14</v>
      </c>
      <c r="BM72" s="31">
        <f t="shared" si="70"/>
        <v>5.0008513494148622E-15</v>
      </c>
      <c r="BN72" s="31">
        <f t="shared" si="71"/>
        <v>4.5007662144733762E-14</v>
      </c>
      <c r="BO72" s="31">
        <f t="shared" si="72"/>
        <v>4.8341563044343659E-14</v>
      </c>
      <c r="BP72" s="31">
        <f t="shared" si="73"/>
        <v>3.1672058546294123E-14</v>
      </c>
      <c r="BQ72" s="31">
        <f t="shared" si="74"/>
        <v>7.3345819791417975E-14</v>
      </c>
      <c r="BR72" s="31">
        <f t="shared" si="75"/>
        <v>2.500425674707431E-14</v>
      </c>
      <c r="BS72" s="31">
        <f t="shared" si="76"/>
        <v>3.5005959445904033E-14</v>
      </c>
      <c r="BT72" s="31">
        <f t="shared" si="77"/>
        <v>3.1672058546294123E-14</v>
      </c>
      <c r="BU72" s="31">
        <f t="shared" si="78"/>
        <v>7.0011918891808066E-14</v>
      </c>
      <c r="BV72" s="31">
        <f t="shared" si="79"/>
        <v>2.1670355847464404E-14</v>
      </c>
      <c r="BW72" s="31">
        <f t="shared" si="80"/>
        <v>3.0005108096489168E-14</v>
      </c>
      <c r="BX72" s="31">
        <f t="shared" si="81"/>
        <v>2.8338157646684217E-14</v>
      </c>
      <c r="BY72" s="31">
        <f t="shared" si="82"/>
        <v>1.8336454947854494E-14</v>
      </c>
      <c r="BZ72" s="31">
        <f t="shared" si="83"/>
        <v>4.0006810795318897E-14</v>
      </c>
      <c r="CA72" s="31">
        <f t="shared" si="84"/>
        <v>5.000851349414862E-14</v>
      </c>
      <c r="CB72" s="31">
        <f t="shared" si="85"/>
        <v>4.1673761245123852E-14</v>
      </c>
      <c r="CC72" s="31">
        <f t="shared" si="86"/>
        <v>4.6674612594538711E-14</v>
      </c>
      <c r="CD72" s="31">
        <f t="shared" si="87"/>
        <v>8.3347522490247695E-15</v>
      </c>
      <c r="CE72" s="31">
        <f t="shared" si="88"/>
        <v>2.1670355847464404E-14</v>
      </c>
    </row>
    <row r="73" spans="35:83" x14ac:dyDescent="0.2">
      <c r="AI73" s="29" t="s">
        <v>262</v>
      </c>
      <c r="AJ73" s="30">
        <v>17427</v>
      </c>
      <c r="AK73">
        <v>153</v>
      </c>
      <c r="AL73" t="s">
        <v>263</v>
      </c>
      <c r="AM73">
        <v>7.5272667129788332E-12</v>
      </c>
      <c r="AN73">
        <f t="shared" si="46"/>
        <v>7.5272667129788336E-13</v>
      </c>
      <c r="AO73">
        <f t="shared" si="47"/>
        <v>3.3182163131526019E-6</v>
      </c>
      <c r="AP73" s="31">
        <f t="shared" si="48"/>
        <v>14</v>
      </c>
      <c r="AQ73" s="31">
        <f t="shared" si="49"/>
        <v>1</v>
      </c>
      <c r="AR73" s="31">
        <f t="shared" si="50"/>
        <v>6</v>
      </c>
      <c r="AS73" s="31">
        <f t="shared" si="51"/>
        <v>10</v>
      </c>
      <c r="AT73" s="31">
        <f t="shared" si="52"/>
        <v>4</v>
      </c>
      <c r="AU73" s="31">
        <f t="shared" si="53"/>
        <v>5</v>
      </c>
      <c r="AV73" s="31">
        <f t="shared" si="54"/>
        <v>5</v>
      </c>
      <c r="AW73" s="31">
        <f t="shared" si="55"/>
        <v>15</v>
      </c>
      <c r="AX73" s="31">
        <f t="shared" si="56"/>
        <v>8</v>
      </c>
      <c r="AY73" s="31">
        <f t="shared" si="57"/>
        <v>19</v>
      </c>
      <c r="AZ73" s="31">
        <f t="shared" si="58"/>
        <v>4</v>
      </c>
      <c r="BA73" s="31">
        <f t="shared" si="59"/>
        <v>6</v>
      </c>
      <c r="BB73" s="31">
        <f t="shared" si="60"/>
        <v>6</v>
      </c>
      <c r="BC73" s="31">
        <f t="shared" si="61"/>
        <v>3</v>
      </c>
      <c r="BD73" s="31">
        <f t="shared" si="62"/>
        <v>9</v>
      </c>
      <c r="BE73" s="31">
        <f t="shared" si="63"/>
        <v>9</v>
      </c>
      <c r="BF73" s="31">
        <f t="shared" si="64"/>
        <v>8</v>
      </c>
      <c r="BG73" s="31">
        <f t="shared" si="65"/>
        <v>11</v>
      </c>
      <c r="BH73" s="31">
        <f t="shared" si="66"/>
        <v>0</v>
      </c>
      <c r="BI73" s="31">
        <f t="shared" si="67"/>
        <v>10</v>
      </c>
      <c r="BJ73" s="6">
        <f t="shared" si="68"/>
        <v>153</v>
      </c>
      <c r="BL73" s="31">
        <f t="shared" si="69"/>
        <v>6.8876950314838993E-14</v>
      </c>
      <c r="BM73" s="31">
        <f t="shared" si="70"/>
        <v>4.9197821653456434E-15</v>
      </c>
      <c r="BN73" s="31">
        <f t="shared" si="71"/>
        <v>2.9518692992073859E-14</v>
      </c>
      <c r="BO73" s="31">
        <f t="shared" si="72"/>
        <v>4.9197821653456429E-14</v>
      </c>
      <c r="BP73" s="31">
        <f t="shared" si="73"/>
        <v>1.9679128661382574E-14</v>
      </c>
      <c r="BQ73" s="31">
        <f t="shared" si="74"/>
        <v>2.4598910826728215E-14</v>
      </c>
      <c r="BR73" s="31">
        <f t="shared" si="75"/>
        <v>2.4598910826728215E-14</v>
      </c>
      <c r="BS73" s="31">
        <f t="shared" si="76"/>
        <v>7.3796732480184638E-14</v>
      </c>
      <c r="BT73" s="31">
        <f t="shared" si="77"/>
        <v>3.9358257322765147E-14</v>
      </c>
      <c r="BU73" s="31">
        <f t="shared" si="78"/>
        <v>9.3475861141567214E-14</v>
      </c>
      <c r="BV73" s="31">
        <f t="shared" si="79"/>
        <v>1.9679128661382574E-14</v>
      </c>
      <c r="BW73" s="31">
        <f t="shared" si="80"/>
        <v>2.9518692992073859E-14</v>
      </c>
      <c r="BX73" s="31">
        <f t="shared" si="81"/>
        <v>2.9518692992073859E-14</v>
      </c>
      <c r="BY73" s="31">
        <f t="shared" si="82"/>
        <v>1.4759346496036929E-14</v>
      </c>
      <c r="BZ73" s="31">
        <f t="shared" si="83"/>
        <v>4.4278039488110785E-14</v>
      </c>
      <c r="CA73" s="31">
        <f t="shared" si="84"/>
        <v>4.4278039488110785E-14</v>
      </c>
      <c r="CB73" s="31">
        <f t="shared" si="85"/>
        <v>3.9358257322765147E-14</v>
      </c>
      <c r="CC73" s="31">
        <f t="shared" si="86"/>
        <v>5.4117603818802067E-14</v>
      </c>
      <c r="CD73" s="31">
        <f t="shared" si="87"/>
        <v>0</v>
      </c>
      <c r="CE73" s="31">
        <f t="shared" si="88"/>
        <v>4.9197821653456429E-14</v>
      </c>
    </row>
    <row r="74" spans="35:83" x14ac:dyDescent="0.2">
      <c r="AI74" s="29" t="s">
        <v>264</v>
      </c>
      <c r="AJ74" s="30">
        <v>22140</v>
      </c>
      <c r="AK74">
        <v>198</v>
      </c>
      <c r="AL74" t="s">
        <v>265</v>
      </c>
      <c r="AM74">
        <v>7.5451568655910248E-12</v>
      </c>
      <c r="AN74">
        <f t="shared" si="46"/>
        <v>7.5451568655910248E-13</v>
      </c>
      <c r="AO74">
        <f t="shared" si="47"/>
        <v>3.3261027609836857E-6</v>
      </c>
      <c r="AP74" s="31">
        <f t="shared" si="48"/>
        <v>15</v>
      </c>
      <c r="AQ74" s="31">
        <f t="shared" si="49"/>
        <v>2</v>
      </c>
      <c r="AR74" s="31">
        <f t="shared" si="50"/>
        <v>12</v>
      </c>
      <c r="AS74" s="31">
        <f t="shared" si="51"/>
        <v>4</v>
      </c>
      <c r="AT74" s="31">
        <f t="shared" si="52"/>
        <v>9</v>
      </c>
      <c r="AU74" s="31">
        <f t="shared" si="53"/>
        <v>8</v>
      </c>
      <c r="AV74" s="31">
        <f t="shared" si="54"/>
        <v>4</v>
      </c>
      <c r="AW74" s="31">
        <f t="shared" si="55"/>
        <v>7</v>
      </c>
      <c r="AX74" s="31">
        <f t="shared" si="56"/>
        <v>11</v>
      </c>
      <c r="AY74" s="31">
        <f t="shared" si="57"/>
        <v>23</v>
      </c>
      <c r="AZ74" s="31">
        <f t="shared" si="58"/>
        <v>6</v>
      </c>
      <c r="BA74" s="31">
        <f t="shared" si="59"/>
        <v>10</v>
      </c>
      <c r="BB74" s="31">
        <f t="shared" si="60"/>
        <v>19</v>
      </c>
      <c r="BC74" s="31">
        <f t="shared" si="61"/>
        <v>6</v>
      </c>
      <c r="BD74" s="31">
        <f t="shared" si="62"/>
        <v>11</v>
      </c>
      <c r="BE74" s="31">
        <f t="shared" si="63"/>
        <v>16</v>
      </c>
      <c r="BF74" s="31">
        <f t="shared" si="64"/>
        <v>13</v>
      </c>
      <c r="BG74" s="31">
        <f t="shared" si="65"/>
        <v>13</v>
      </c>
      <c r="BH74" s="31">
        <f t="shared" si="66"/>
        <v>4</v>
      </c>
      <c r="BI74" s="31">
        <f t="shared" si="67"/>
        <v>5</v>
      </c>
      <c r="BJ74" s="6">
        <f t="shared" si="68"/>
        <v>198</v>
      </c>
      <c r="BL74" s="31">
        <f t="shared" si="69"/>
        <v>5.7160279284780491E-14</v>
      </c>
      <c r="BM74" s="31">
        <f t="shared" si="70"/>
        <v>7.6213705713040669E-15</v>
      </c>
      <c r="BN74" s="31">
        <f t="shared" si="71"/>
        <v>4.5728223427824395E-14</v>
      </c>
      <c r="BO74" s="31">
        <f t="shared" si="72"/>
        <v>1.5242741142608134E-14</v>
      </c>
      <c r="BP74" s="31">
        <f t="shared" si="73"/>
        <v>3.4296167570868293E-14</v>
      </c>
      <c r="BQ74" s="31">
        <f t="shared" si="74"/>
        <v>3.0485482285216267E-14</v>
      </c>
      <c r="BR74" s="31">
        <f t="shared" si="75"/>
        <v>1.5242741142608134E-14</v>
      </c>
      <c r="BS74" s="31">
        <f t="shared" si="76"/>
        <v>2.6674796999564229E-14</v>
      </c>
      <c r="BT74" s="31">
        <f t="shared" si="77"/>
        <v>4.1917538142172357E-14</v>
      </c>
      <c r="BU74" s="31">
        <f t="shared" si="78"/>
        <v>8.7645761569996758E-14</v>
      </c>
      <c r="BV74" s="31">
        <f t="shared" si="79"/>
        <v>2.2864111713912197E-14</v>
      </c>
      <c r="BW74" s="31">
        <f t="shared" si="80"/>
        <v>3.8106852856520325E-14</v>
      </c>
      <c r="BX74" s="31">
        <f t="shared" si="81"/>
        <v>7.2403020427388618E-14</v>
      </c>
      <c r="BY74" s="31">
        <f t="shared" si="82"/>
        <v>2.2864111713912197E-14</v>
      </c>
      <c r="BZ74" s="31">
        <f t="shared" si="83"/>
        <v>4.1917538142172357E-14</v>
      </c>
      <c r="CA74" s="31">
        <f t="shared" si="84"/>
        <v>6.0970964570432535E-14</v>
      </c>
      <c r="CB74" s="31">
        <f t="shared" si="85"/>
        <v>4.9538908713476433E-14</v>
      </c>
      <c r="CC74" s="31">
        <f t="shared" si="86"/>
        <v>4.9538908713476433E-14</v>
      </c>
      <c r="CD74" s="31">
        <f t="shared" si="87"/>
        <v>1.5242741142608134E-14</v>
      </c>
      <c r="CE74" s="31">
        <f t="shared" si="88"/>
        <v>1.9053426428260162E-14</v>
      </c>
    </row>
    <row r="75" spans="35:83" x14ac:dyDescent="0.2">
      <c r="AI75" s="29" t="s">
        <v>266</v>
      </c>
      <c r="AJ75" s="30">
        <v>9734</v>
      </c>
      <c r="AK75">
        <v>82</v>
      </c>
      <c r="AL75" t="s">
        <v>267</v>
      </c>
      <c r="AM75">
        <v>7.6302033375841659E-12</v>
      </c>
      <c r="AN75">
        <f t="shared" si="46"/>
        <v>7.6302033375841663E-13</v>
      </c>
      <c r="AO75">
        <f t="shared" si="47"/>
        <v>3.36359347328396E-6</v>
      </c>
      <c r="AP75" s="31">
        <f t="shared" si="48"/>
        <v>6</v>
      </c>
      <c r="AQ75" s="31">
        <f t="shared" si="49"/>
        <v>1</v>
      </c>
      <c r="AR75" s="31">
        <f t="shared" si="50"/>
        <v>3</v>
      </c>
      <c r="AS75" s="31">
        <f t="shared" si="51"/>
        <v>5</v>
      </c>
      <c r="AT75" s="31">
        <f t="shared" si="52"/>
        <v>3</v>
      </c>
      <c r="AU75" s="31">
        <f t="shared" si="53"/>
        <v>3</v>
      </c>
      <c r="AV75" s="31">
        <f t="shared" si="54"/>
        <v>4</v>
      </c>
      <c r="AW75" s="31">
        <f t="shared" si="55"/>
        <v>9</v>
      </c>
      <c r="AX75" s="31">
        <f t="shared" si="56"/>
        <v>7</v>
      </c>
      <c r="AY75" s="31">
        <f t="shared" si="57"/>
        <v>7</v>
      </c>
      <c r="AZ75" s="31">
        <f t="shared" si="58"/>
        <v>2</v>
      </c>
      <c r="BA75" s="31">
        <f t="shared" si="59"/>
        <v>3</v>
      </c>
      <c r="BB75" s="31">
        <f t="shared" si="60"/>
        <v>2</v>
      </c>
      <c r="BC75" s="31">
        <f t="shared" si="61"/>
        <v>5</v>
      </c>
      <c r="BD75" s="31">
        <f t="shared" si="62"/>
        <v>4</v>
      </c>
      <c r="BE75" s="31">
        <f t="shared" si="63"/>
        <v>7</v>
      </c>
      <c r="BF75" s="31">
        <f t="shared" si="64"/>
        <v>2</v>
      </c>
      <c r="BG75" s="31">
        <f t="shared" si="65"/>
        <v>1</v>
      </c>
      <c r="BH75" s="31">
        <f t="shared" si="66"/>
        <v>2</v>
      </c>
      <c r="BI75" s="31">
        <f t="shared" si="67"/>
        <v>6</v>
      </c>
      <c r="BJ75" s="6">
        <f t="shared" si="68"/>
        <v>82</v>
      </c>
      <c r="BL75" s="31">
        <f t="shared" si="69"/>
        <v>5.583075612866463E-14</v>
      </c>
      <c r="BM75" s="31">
        <f t="shared" si="70"/>
        <v>9.3051260214441051E-15</v>
      </c>
      <c r="BN75" s="31">
        <f t="shared" si="71"/>
        <v>2.7915378064332315E-14</v>
      </c>
      <c r="BO75" s="31">
        <f t="shared" si="72"/>
        <v>4.6525630107220525E-14</v>
      </c>
      <c r="BP75" s="31">
        <f t="shared" si="73"/>
        <v>2.7915378064332315E-14</v>
      </c>
      <c r="BQ75" s="31">
        <f t="shared" si="74"/>
        <v>2.7915378064332315E-14</v>
      </c>
      <c r="BR75" s="31">
        <f t="shared" si="75"/>
        <v>3.722050408577642E-14</v>
      </c>
      <c r="BS75" s="31">
        <f t="shared" si="76"/>
        <v>8.3746134192996952E-14</v>
      </c>
      <c r="BT75" s="31">
        <f t="shared" si="77"/>
        <v>6.5135882150108742E-14</v>
      </c>
      <c r="BU75" s="31">
        <f t="shared" si="78"/>
        <v>6.5135882150108742E-14</v>
      </c>
      <c r="BV75" s="31">
        <f t="shared" si="79"/>
        <v>1.861025204288821E-14</v>
      </c>
      <c r="BW75" s="31">
        <f t="shared" si="80"/>
        <v>2.7915378064332315E-14</v>
      </c>
      <c r="BX75" s="31">
        <f t="shared" si="81"/>
        <v>1.861025204288821E-14</v>
      </c>
      <c r="BY75" s="31">
        <f t="shared" si="82"/>
        <v>4.6525630107220525E-14</v>
      </c>
      <c r="BZ75" s="31">
        <f t="shared" si="83"/>
        <v>3.722050408577642E-14</v>
      </c>
      <c r="CA75" s="31">
        <f t="shared" si="84"/>
        <v>6.5135882150108742E-14</v>
      </c>
      <c r="CB75" s="31">
        <f t="shared" si="85"/>
        <v>1.861025204288821E-14</v>
      </c>
      <c r="CC75" s="31">
        <f t="shared" si="86"/>
        <v>9.3051260214441051E-15</v>
      </c>
      <c r="CD75" s="31">
        <f t="shared" si="87"/>
        <v>1.861025204288821E-14</v>
      </c>
      <c r="CE75" s="31">
        <f t="shared" si="88"/>
        <v>5.583075612866463E-14</v>
      </c>
    </row>
    <row r="76" spans="35:83" x14ac:dyDescent="0.2">
      <c r="AI76" s="29" t="s">
        <v>268</v>
      </c>
      <c r="AJ76" s="30">
        <v>47909</v>
      </c>
      <c r="AK76">
        <v>444</v>
      </c>
      <c r="AL76" t="s">
        <v>269</v>
      </c>
      <c r="AM76">
        <v>7.8697906808961843E-12</v>
      </c>
      <c r="AN76">
        <f t="shared" si="46"/>
        <v>7.8697906808961847E-13</v>
      </c>
      <c r="AO76">
        <f t="shared" si="47"/>
        <v>3.4692098492298333E-6</v>
      </c>
      <c r="AP76" s="31">
        <f t="shared" si="48"/>
        <v>46</v>
      </c>
      <c r="AQ76" s="31">
        <f t="shared" si="49"/>
        <v>6</v>
      </c>
      <c r="AR76" s="31">
        <f t="shared" si="50"/>
        <v>9</v>
      </c>
      <c r="AS76" s="31">
        <f t="shared" si="51"/>
        <v>12</v>
      </c>
      <c r="AT76" s="31">
        <f t="shared" si="52"/>
        <v>19</v>
      </c>
      <c r="AU76" s="31">
        <f t="shared" si="53"/>
        <v>45</v>
      </c>
      <c r="AV76" s="31">
        <f t="shared" si="54"/>
        <v>6</v>
      </c>
      <c r="AW76" s="31">
        <f t="shared" si="55"/>
        <v>34</v>
      </c>
      <c r="AX76" s="31">
        <f t="shared" si="56"/>
        <v>15</v>
      </c>
      <c r="AY76" s="31">
        <f t="shared" si="57"/>
        <v>67</v>
      </c>
      <c r="AZ76" s="31">
        <f t="shared" si="58"/>
        <v>18</v>
      </c>
      <c r="BA76" s="31">
        <f t="shared" si="59"/>
        <v>9</v>
      </c>
      <c r="BB76" s="31">
        <f t="shared" si="60"/>
        <v>17</v>
      </c>
      <c r="BC76" s="31">
        <f t="shared" si="61"/>
        <v>10</v>
      </c>
      <c r="BD76" s="31">
        <f t="shared" si="62"/>
        <v>19</v>
      </c>
      <c r="BE76" s="31">
        <f t="shared" si="63"/>
        <v>26</v>
      </c>
      <c r="BF76" s="31">
        <f t="shared" si="64"/>
        <v>29</v>
      </c>
      <c r="BG76" s="31">
        <f t="shared" si="65"/>
        <v>33</v>
      </c>
      <c r="BH76" s="31">
        <f t="shared" si="66"/>
        <v>9</v>
      </c>
      <c r="BI76" s="31">
        <f t="shared" si="67"/>
        <v>15</v>
      </c>
      <c r="BJ76" s="6">
        <f t="shared" si="68"/>
        <v>444</v>
      </c>
      <c r="BL76" s="31">
        <f t="shared" si="69"/>
        <v>8.1533867414690204E-14</v>
      </c>
      <c r="BM76" s="31">
        <f t="shared" si="70"/>
        <v>1.0634852271481331E-14</v>
      </c>
      <c r="BN76" s="31">
        <f t="shared" si="71"/>
        <v>1.5952278407221997E-14</v>
      </c>
      <c r="BO76" s="31">
        <f t="shared" si="72"/>
        <v>2.1269704542962662E-14</v>
      </c>
      <c r="BP76" s="31">
        <f t="shared" si="73"/>
        <v>3.3677032193024216E-14</v>
      </c>
      <c r="BQ76" s="31">
        <f t="shared" si="74"/>
        <v>7.9761392036109983E-14</v>
      </c>
      <c r="BR76" s="31">
        <f t="shared" si="75"/>
        <v>1.0634852271481331E-14</v>
      </c>
      <c r="BS76" s="31">
        <f t="shared" si="76"/>
        <v>6.0264162871727533E-14</v>
      </c>
      <c r="BT76" s="31">
        <f t="shared" si="77"/>
        <v>2.658713067870333E-14</v>
      </c>
      <c r="BU76" s="31">
        <f t="shared" si="78"/>
        <v>1.1875585036487487E-13</v>
      </c>
      <c r="BV76" s="31">
        <f t="shared" si="79"/>
        <v>3.1904556814443994E-14</v>
      </c>
      <c r="BW76" s="31">
        <f t="shared" si="80"/>
        <v>1.5952278407221997E-14</v>
      </c>
      <c r="BX76" s="31">
        <f t="shared" si="81"/>
        <v>3.0132081435863766E-14</v>
      </c>
      <c r="BY76" s="31">
        <f t="shared" si="82"/>
        <v>1.7724753785802216E-14</v>
      </c>
      <c r="BZ76" s="31">
        <f t="shared" si="83"/>
        <v>3.3677032193024216E-14</v>
      </c>
      <c r="CA76" s="31">
        <f t="shared" si="84"/>
        <v>4.6084359843085767E-14</v>
      </c>
      <c r="CB76" s="31">
        <f t="shared" si="85"/>
        <v>5.1401785978826431E-14</v>
      </c>
      <c r="CC76" s="31">
        <f t="shared" si="86"/>
        <v>5.8491687493147324E-14</v>
      </c>
      <c r="CD76" s="31">
        <f t="shared" si="87"/>
        <v>1.5952278407221997E-14</v>
      </c>
      <c r="CE76" s="31">
        <f t="shared" si="88"/>
        <v>2.658713067870333E-14</v>
      </c>
    </row>
    <row r="77" spans="35:83" x14ac:dyDescent="0.2">
      <c r="AI77" s="29" t="s">
        <v>270</v>
      </c>
      <c r="AJ77" s="30">
        <v>57575</v>
      </c>
      <c r="AK77">
        <v>509</v>
      </c>
      <c r="AL77" t="s">
        <v>271</v>
      </c>
      <c r="AM77">
        <v>7.9034366823095243E-12</v>
      </c>
      <c r="AN77">
        <f t="shared" si="46"/>
        <v>7.9034366823095249E-13</v>
      </c>
      <c r="AO77">
        <f t="shared" si="47"/>
        <v>3.4840418878727044E-6</v>
      </c>
      <c r="AP77" s="31">
        <f t="shared" si="48"/>
        <v>49</v>
      </c>
      <c r="AQ77" s="31">
        <f t="shared" si="49"/>
        <v>8</v>
      </c>
      <c r="AR77" s="31">
        <f t="shared" si="50"/>
        <v>11</v>
      </c>
      <c r="AS77" s="31">
        <f t="shared" si="51"/>
        <v>18</v>
      </c>
      <c r="AT77" s="31">
        <f t="shared" si="52"/>
        <v>36</v>
      </c>
      <c r="AU77" s="31">
        <f t="shared" si="53"/>
        <v>28</v>
      </c>
      <c r="AV77" s="31">
        <f t="shared" si="54"/>
        <v>12</v>
      </c>
      <c r="AW77" s="31">
        <f t="shared" si="55"/>
        <v>46</v>
      </c>
      <c r="AX77" s="31">
        <f t="shared" si="56"/>
        <v>23</v>
      </c>
      <c r="AY77" s="31">
        <f t="shared" si="57"/>
        <v>69</v>
      </c>
      <c r="AZ77" s="31">
        <f t="shared" si="58"/>
        <v>12</v>
      </c>
      <c r="BA77" s="31">
        <f t="shared" si="59"/>
        <v>17</v>
      </c>
      <c r="BB77" s="31">
        <f t="shared" si="60"/>
        <v>23</v>
      </c>
      <c r="BC77" s="31">
        <f t="shared" si="61"/>
        <v>15</v>
      </c>
      <c r="BD77" s="31">
        <f t="shared" si="62"/>
        <v>17</v>
      </c>
      <c r="BE77" s="31">
        <f t="shared" si="63"/>
        <v>47</v>
      </c>
      <c r="BF77" s="31">
        <f t="shared" si="64"/>
        <v>20</v>
      </c>
      <c r="BG77" s="31">
        <f t="shared" si="65"/>
        <v>16</v>
      </c>
      <c r="BH77" s="31">
        <f t="shared" si="66"/>
        <v>12</v>
      </c>
      <c r="BI77" s="31">
        <f t="shared" si="67"/>
        <v>30</v>
      </c>
      <c r="BJ77" s="6">
        <f t="shared" si="68"/>
        <v>509</v>
      </c>
      <c r="BL77" s="31">
        <f t="shared" si="69"/>
        <v>7.6084164525180106E-14</v>
      </c>
      <c r="BM77" s="31">
        <f t="shared" si="70"/>
        <v>1.2421904412274302E-14</v>
      </c>
      <c r="BN77" s="31">
        <f t="shared" si="71"/>
        <v>1.7080118566877165E-14</v>
      </c>
      <c r="BO77" s="31">
        <f t="shared" si="72"/>
        <v>2.794928492761718E-14</v>
      </c>
      <c r="BP77" s="31">
        <f t="shared" si="73"/>
        <v>5.5898569855234361E-14</v>
      </c>
      <c r="BQ77" s="31">
        <f t="shared" si="74"/>
        <v>4.3476665442960061E-14</v>
      </c>
      <c r="BR77" s="31">
        <f t="shared" si="75"/>
        <v>1.8632856618411454E-14</v>
      </c>
      <c r="BS77" s="31">
        <f t="shared" si="76"/>
        <v>7.1425950370577244E-14</v>
      </c>
      <c r="BT77" s="31">
        <f t="shared" si="77"/>
        <v>3.5712975185288622E-14</v>
      </c>
      <c r="BU77" s="31">
        <f t="shared" si="78"/>
        <v>1.0713892555586586E-13</v>
      </c>
      <c r="BV77" s="31">
        <f t="shared" si="79"/>
        <v>1.8632856618411454E-14</v>
      </c>
      <c r="BW77" s="31">
        <f t="shared" si="80"/>
        <v>2.6396546876082892E-14</v>
      </c>
      <c r="BX77" s="31">
        <f t="shared" si="81"/>
        <v>3.5712975185288622E-14</v>
      </c>
      <c r="BY77" s="31">
        <f t="shared" si="82"/>
        <v>2.3291070773014319E-14</v>
      </c>
      <c r="BZ77" s="31">
        <f t="shared" si="83"/>
        <v>2.6396546876082892E-14</v>
      </c>
      <c r="CA77" s="31">
        <f t="shared" si="84"/>
        <v>7.2978688422111523E-14</v>
      </c>
      <c r="CB77" s="31">
        <f t="shared" si="85"/>
        <v>3.1054761030685754E-14</v>
      </c>
      <c r="CC77" s="31">
        <f t="shared" si="86"/>
        <v>2.4843808824548604E-14</v>
      </c>
      <c r="CD77" s="31">
        <f t="shared" si="87"/>
        <v>1.8632856618411454E-14</v>
      </c>
      <c r="CE77" s="31">
        <f t="shared" si="88"/>
        <v>4.6582141546028637E-14</v>
      </c>
    </row>
    <row r="78" spans="35:83" x14ac:dyDescent="0.2">
      <c r="AI78" s="29" t="s">
        <v>272</v>
      </c>
      <c r="AJ78" s="30">
        <v>14991</v>
      </c>
      <c r="AK78">
        <v>137</v>
      </c>
      <c r="AL78" t="s">
        <v>273</v>
      </c>
      <c r="AM78">
        <v>7.948408995690216E-12</v>
      </c>
      <c r="AN78">
        <f t="shared" si="46"/>
        <v>7.9484089956902162E-13</v>
      </c>
      <c r="AO78">
        <f t="shared" si="47"/>
        <v>3.5038668614773619E-6</v>
      </c>
      <c r="AP78" s="31">
        <f t="shared" si="48"/>
        <v>17</v>
      </c>
      <c r="AQ78" s="31">
        <f t="shared" si="49"/>
        <v>2</v>
      </c>
      <c r="AR78" s="31">
        <f t="shared" si="50"/>
        <v>11</v>
      </c>
      <c r="AS78" s="31">
        <f t="shared" si="51"/>
        <v>5</v>
      </c>
      <c r="AT78" s="31">
        <f t="shared" si="52"/>
        <v>6</v>
      </c>
      <c r="AU78" s="31">
        <f t="shared" si="53"/>
        <v>3</v>
      </c>
      <c r="AV78" s="31">
        <f t="shared" si="54"/>
        <v>6</v>
      </c>
      <c r="AW78" s="31">
        <f t="shared" si="55"/>
        <v>7</v>
      </c>
      <c r="AX78" s="31">
        <f t="shared" si="56"/>
        <v>11</v>
      </c>
      <c r="AY78" s="31">
        <f t="shared" si="57"/>
        <v>12</v>
      </c>
      <c r="AZ78" s="31">
        <f t="shared" si="58"/>
        <v>7</v>
      </c>
      <c r="BA78" s="31">
        <f t="shared" si="59"/>
        <v>4</v>
      </c>
      <c r="BB78" s="31">
        <f t="shared" si="60"/>
        <v>12</v>
      </c>
      <c r="BC78" s="31">
        <f t="shared" si="61"/>
        <v>4</v>
      </c>
      <c r="BD78" s="31">
        <f t="shared" si="62"/>
        <v>3</v>
      </c>
      <c r="BE78" s="31">
        <f t="shared" si="63"/>
        <v>17</v>
      </c>
      <c r="BF78" s="31">
        <f t="shared" si="64"/>
        <v>1</v>
      </c>
      <c r="BG78" s="31">
        <f t="shared" si="65"/>
        <v>6</v>
      </c>
      <c r="BH78" s="31">
        <f t="shared" si="66"/>
        <v>1</v>
      </c>
      <c r="BI78" s="31">
        <f t="shared" si="67"/>
        <v>2</v>
      </c>
      <c r="BJ78" s="6">
        <f t="shared" si="68"/>
        <v>137</v>
      </c>
      <c r="BL78" s="31">
        <f t="shared" si="69"/>
        <v>9.8629892647250855E-14</v>
      </c>
      <c r="BM78" s="31">
        <f t="shared" si="70"/>
        <v>1.1603516782029512E-14</v>
      </c>
      <c r="BN78" s="31">
        <f t="shared" si="71"/>
        <v>6.3819342301162322E-14</v>
      </c>
      <c r="BO78" s="31">
        <f t="shared" si="72"/>
        <v>2.9008791955073782E-14</v>
      </c>
      <c r="BP78" s="31">
        <f t="shared" si="73"/>
        <v>3.481055034608854E-14</v>
      </c>
      <c r="BQ78" s="31">
        <f t="shared" si="74"/>
        <v>1.740527517304427E-14</v>
      </c>
      <c r="BR78" s="31">
        <f t="shared" si="75"/>
        <v>3.481055034608854E-14</v>
      </c>
      <c r="BS78" s="31">
        <f t="shared" si="76"/>
        <v>4.0612308737103297E-14</v>
      </c>
      <c r="BT78" s="31">
        <f t="shared" si="77"/>
        <v>6.3819342301162322E-14</v>
      </c>
      <c r="BU78" s="31">
        <f t="shared" si="78"/>
        <v>6.9621100692177079E-14</v>
      </c>
      <c r="BV78" s="31">
        <f t="shared" si="79"/>
        <v>4.0612308737103297E-14</v>
      </c>
      <c r="BW78" s="31">
        <f t="shared" si="80"/>
        <v>2.3207033564059024E-14</v>
      </c>
      <c r="BX78" s="31">
        <f t="shared" si="81"/>
        <v>6.9621100692177079E-14</v>
      </c>
      <c r="BY78" s="31">
        <f t="shared" si="82"/>
        <v>2.3207033564059024E-14</v>
      </c>
      <c r="BZ78" s="31">
        <f t="shared" si="83"/>
        <v>1.740527517304427E-14</v>
      </c>
      <c r="CA78" s="31">
        <f t="shared" si="84"/>
        <v>9.8629892647250855E-14</v>
      </c>
      <c r="CB78" s="31">
        <f t="shared" si="85"/>
        <v>5.8017583910147561E-15</v>
      </c>
      <c r="CC78" s="31">
        <f t="shared" si="86"/>
        <v>3.481055034608854E-14</v>
      </c>
      <c r="CD78" s="31">
        <f t="shared" si="87"/>
        <v>5.8017583910147561E-15</v>
      </c>
      <c r="CE78" s="31">
        <f t="shared" si="88"/>
        <v>1.1603516782029512E-14</v>
      </c>
    </row>
    <row r="79" spans="35:83" x14ac:dyDescent="0.2">
      <c r="AI79" s="29" t="s">
        <v>274</v>
      </c>
      <c r="AJ79" s="30">
        <v>23389</v>
      </c>
      <c r="AK79">
        <v>206</v>
      </c>
      <c r="AL79" t="s">
        <v>275</v>
      </c>
      <c r="AM79">
        <v>8.1390413228186427E-12</v>
      </c>
      <c r="AN79">
        <f t="shared" si="46"/>
        <v>8.1390413228186435E-13</v>
      </c>
      <c r="AO79">
        <f t="shared" si="47"/>
        <v>3.5879025841123928E-6</v>
      </c>
      <c r="AP79" s="31">
        <f t="shared" si="48"/>
        <v>16</v>
      </c>
      <c r="AQ79" s="31">
        <f t="shared" si="49"/>
        <v>4</v>
      </c>
      <c r="AR79" s="31">
        <f t="shared" si="50"/>
        <v>15</v>
      </c>
      <c r="AS79" s="31">
        <f t="shared" si="51"/>
        <v>8</v>
      </c>
      <c r="AT79" s="31">
        <f t="shared" si="52"/>
        <v>6</v>
      </c>
      <c r="AU79" s="31">
        <f t="shared" si="53"/>
        <v>16</v>
      </c>
      <c r="AV79" s="31">
        <f t="shared" si="54"/>
        <v>5</v>
      </c>
      <c r="AW79" s="31">
        <f t="shared" si="55"/>
        <v>15</v>
      </c>
      <c r="AX79" s="31">
        <f t="shared" si="56"/>
        <v>8</v>
      </c>
      <c r="AY79" s="31">
        <f t="shared" si="57"/>
        <v>27</v>
      </c>
      <c r="AZ79" s="31">
        <f t="shared" si="58"/>
        <v>5</v>
      </c>
      <c r="BA79" s="31">
        <f t="shared" si="59"/>
        <v>5</v>
      </c>
      <c r="BB79" s="31">
        <f t="shared" si="60"/>
        <v>6</v>
      </c>
      <c r="BC79" s="31">
        <f t="shared" si="61"/>
        <v>15</v>
      </c>
      <c r="BD79" s="31">
        <f t="shared" si="62"/>
        <v>13</v>
      </c>
      <c r="BE79" s="31">
        <f t="shared" si="63"/>
        <v>12</v>
      </c>
      <c r="BF79" s="31">
        <f t="shared" si="64"/>
        <v>5</v>
      </c>
      <c r="BG79" s="31">
        <f t="shared" si="65"/>
        <v>11</v>
      </c>
      <c r="BH79" s="31">
        <f t="shared" si="66"/>
        <v>5</v>
      </c>
      <c r="BI79" s="31">
        <f t="shared" si="67"/>
        <v>9</v>
      </c>
      <c r="BJ79" s="6">
        <f t="shared" si="68"/>
        <v>206</v>
      </c>
      <c r="BL79" s="31">
        <f t="shared" si="69"/>
        <v>6.3215854934513731E-14</v>
      </c>
      <c r="BM79" s="31">
        <f t="shared" si="70"/>
        <v>1.5803963733628433E-14</v>
      </c>
      <c r="BN79" s="31">
        <f t="shared" si="71"/>
        <v>5.9264864001106626E-14</v>
      </c>
      <c r="BO79" s="31">
        <f t="shared" si="72"/>
        <v>3.1607927467256865E-14</v>
      </c>
      <c r="BP79" s="31">
        <f t="shared" si="73"/>
        <v>2.3705945600442651E-14</v>
      </c>
      <c r="BQ79" s="31">
        <f t="shared" si="74"/>
        <v>6.3215854934513731E-14</v>
      </c>
      <c r="BR79" s="31">
        <f t="shared" si="75"/>
        <v>1.9754954667035543E-14</v>
      </c>
      <c r="BS79" s="31">
        <f t="shared" si="76"/>
        <v>5.9264864001106626E-14</v>
      </c>
      <c r="BT79" s="31">
        <f t="shared" si="77"/>
        <v>3.1607927467256865E-14</v>
      </c>
      <c r="BU79" s="31">
        <f t="shared" si="78"/>
        <v>1.0667675520199193E-13</v>
      </c>
      <c r="BV79" s="31">
        <f t="shared" si="79"/>
        <v>1.9754954667035543E-14</v>
      </c>
      <c r="BW79" s="31">
        <f t="shared" si="80"/>
        <v>1.9754954667035543E-14</v>
      </c>
      <c r="BX79" s="31">
        <f t="shared" si="81"/>
        <v>2.3705945600442651E-14</v>
      </c>
      <c r="BY79" s="31">
        <f t="shared" si="82"/>
        <v>5.9264864001106626E-14</v>
      </c>
      <c r="BZ79" s="31">
        <f t="shared" si="83"/>
        <v>5.1362882134292412E-14</v>
      </c>
      <c r="CA79" s="31">
        <f t="shared" si="84"/>
        <v>4.7411891200885301E-14</v>
      </c>
      <c r="CB79" s="31">
        <f t="shared" si="85"/>
        <v>1.9754954667035543E-14</v>
      </c>
      <c r="CC79" s="31">
        <f t="shared" si="86"/>
        <v>4.3460900267478191E-14</v>
      </c>
      <c r="CD79" s="31">
        <f t="shared" si="87"/>
        <v>1.9754954667035543E-14</v>
      </c>
      <c r="CE79" s="31">
        <f t="shared" si="88"/>
        <v>3.5558918400663976E-14</v>
      </c>
    </row>
    <row r="80" spans="35:83" x14ac:dyDescent="0.2">
      <c r="AI80" s="29" t="s">
        <v>276</v>
      </c>
      <c r="AJ80" s="30">
        <v>31784</v>
      </c>
      <c r="AK80">
        <v>302</v>
      </c>
      <c r="AL80" t="s">
        <v>277</v>
      </c>
      <c r="AM80">
        <v>8.227320072892226E-12</v>
      </c>
      <c r="AN80">
        <f t="shared" si="46"/>
        <v>8.227320072892226E-13</v>
      </c>
      <c r="AO80">
        <f t="shared" si="47"/>
        <v>3.6268181692468753E-6</v>
      </c>
      <c r="AP80" s="31">
        <f t="shared" si="48"/>
        <v>44</v>
      </c>
      <c r="AQ80" s="31">
        <f t="shared" si="49"/>
        <v>5</v>
      </c>
      <c r="AR80" s="31">
        <f t="shared" si="50"/>
        <v>19</v>
      </c>
      <c r="AS80" s="31">
        <f t="shared" si="51"/>
        <v>14</v>
      </c>
      <c r="AT80" s="31">
        <f t="shared" si="52"/>
        <v>8</v>
      </c>
      <c r="AU80" s="31">
        <f t="shared" si="53"/>
        <v>32</v>
      </c>
      <c r="AV80" s="31">
        <f t="shared" si="54"/>
        <v>7</v>
      </c>
      <c r="AW80" s="31">
        <f t="shared" si="55"/>
        <v>16</v>
      </c>
      <c r="AX80" s="31">
        <f t="shared" si="56"/>
        <v>10</v>
      </c>
      <c r="AY80" s="31">
        <f t="shared" si="57"/>
        <v>21</v>
      </c>
      <c r="AZ80" s="31">
        <f t="shared" si="58"/>
        <v>15</v>
      </c>
      <c r="BA80" s="31">
        <f t="shared" si="59"/>
        <v>5</v>
      </c>
      <c r="BB80" s="31">
        <f t="shared" si="60"/>
        <v>8</v>
      </c>
      <c r="BC80" s="31">
        <f t="shared" si="61"/>
        <v>13</v>
      </c>
      <c r="BD80" s="31">
        <f t="shared" si="62"/>
        <v>16</v>
      </c>
      <c r="BE80" s="31">
        <f t="shared" si="63"/>
        <v>18</v>
      </c>
      <c r="BF80" s="31">
        <f t="shared" si="64"/>
        <v>18</v>
      </c>
      <c r="BG80" s="31">
        <f t="shared" si="65"/>
        <v>25</v>
      </c>
      <c r="BH80" s="31">
        <f t="shared" si="66"/>
        <v>2</v>
      </c>
      <c r="BI80" s="31">
        <f t="shared" si="67"/>
        <v>6</v>
      </c>
      <c r="BJ80" s="6">
        <f t="shared" si="68"/>
        <v>302</v>
      </c>
      <c r="BL80" s="31">
        <f t="shared" si="69"/>
        <v>1.1986823947260197E-13</v>
      </c>
      <c r="BM80" s="31">
        <f t="shared" si="70"/>
        <v>1.3621390849159316E-14</v>
      </c>
      <c r="BN80" s="31">
        <f t="shared" si="71"/>
        <v>5.17612852268054E-14</v>
      </c>
      <c r="BO80" s="31">
        <f t="shared" si="72"/>
        <v>3.8139894377646082E-14</v>
      </c>
      <c r="BP80" s="31">
        <f t="shared" si="73"/>
        <v>2.1794225358654905E-14</v>
      </c>
      <c r="BQ80" s="31">
        <f t="shared" si="74"/>
        <v>8.7176901434619618E-14</v>
      </c>
      <c r="BR80" s="31">
        <f t="shared" si="75"/>
        <v>1.9069947188823041E-14</v>
      </c>
      <c r="BS80" s="31">
        <f t="shared" si="76"/>
        <v>4.3588450717309809E-14</v>
      </c>
      <c r="BT80" s="31">
        <f t="shared" si="77"/>
        <v>2.7242781698318632E-14</v>
      </c>
      <c r="BU80" s="31">
        <f t="shared" si="78"/>
        <v>5.7209841566469114E-14</v>
      </c>
      <c r="BV80" s="31">
        <f t="shared" si="79"/>
        <v>4.0864172547477939E-14</v>
      </c>
      <c r="BW80" s="31">
        <f t="shared" si="80"/>
        <v>1.3621390849159316E-14</v>
      </c>
      <c r="BX80" s="31">
        <f t="shared" si="81"/>
        <v>2.1794225358654905E-14</v>
      </c>
      <c r="BY80" s="31">
        <f t="shared" si="82"/>
        <v>3.5415616207814219E-14</v>
      </c>
      <c r="BZ80" s="31">
        <f t="shared" si="83"/>
        <v>4.3588450717309809E-14</v>
      </c>
      <c r="CA80" s="31">
        <f t="shared" si="84"/>
        <v>4.903700705697353E-14</v>
      </c>
      <c r="CB80" s="31">
        <f t="shared" si="85"/>
        <v>4.903700705697353E-14</v>
      </c>
      <c r="CC80" s="31">
        <f t="shared" si="86"/>
        <v>6.810695424579658E-14</v>
      </c>
      <c r="CD80" s="31">
        <f t="shared" si="87"/>
        <v>5.4485563396637261E-15</v>
      </c>
      <c r="CE80" s="31">
        <f t="shared" si="88"/>
        <v>1.6345669018991178E-14</v>
      </c>
    </row>
    <row r="81" spans="35:83" x14ac:dyDescent="0.2">
      <c r="AI81" s="29" t="s">
        <v>278</v>
      </c>
      <c r="AJ81" s="30">
        <v>33662</v>
      </c>
      <c r="AK81">
        <v>302</v>
      </c>
      <c r="AL81" t="s">
        <v>279</v>
      </c>
      <c r="AM81">
        <v>8.2691395939565007E-12</v>
      </c>
      <c r="AN81">
        <f t="shared" si="46"/>
        <v>8.2691395939565015E-13</v>
      </c>
      <c r="AO81">
        <f t="shared" si="47"/>
        <v>3.645253309423912E-6</v>
      </c>
      <c r="AP81" s="31">
        <f t="shared" si="48"/>
        <v>32</v>
      </c>
      <c r="AQ81" s="31">
        <f t="shared" si="49"/>
        <v>6</v>
      </c>
      <c r="AR81" s="31">
        <f t="shared" si="50"/>
        <v>12</v>
      </c>
      <c r="AS81" s="31">
        <f t="shared" si="51"/>
        <v>21</v>
      </c>
      <c r="AT81" s="31">
        <f t="shared" si="52"/>
        <v>15</v>
      </c>
      <c r="AU81" s="31">
        <f t="shared" si="53"/>
        <v>17</v>
      </c>
      <c r="AV81" s="31">
        <f t="shared" si="54"/>
        <v>7</v>
      </c>
      <c r="AW81" s="31">
        <f t="shared" si="55"/>
        <v>20</v>
      </c>
      <c r="AX81" s="31">
        <f t="shared" si="56"/>
        <v>20</v>
      </c>
      <c r="AY81" s="31">
        <f t="shared" si="57"/>
        <v>34</v>
      </c>
      <c r="AZ81" s="31">
        <f t="shared" si="58"/>
        <v>6</v>
      </c>
      <c r="BA81" s="31">
        <f t="shared" si="59"/>
        <v>6</v>
      </c>
      <c r="BB81" s="31">
        <f t="shared" si="60"/>
        <v>17</v>
      </c>
      <c r="BC81" s="31">
        <f t="shared" si="61"/>
        <v>14</v>
      </c>
      <c r="BD81" s="31">
        <f t="shared" si="62"/>
        <v>12</v>
      </c>
      <c r="BE81" s="31">
        <f t="shared" si="63"/>
        <v>14</v>
      </c>
      <c r="BF81" s="31">
        <f t="shared" si="64"/>
        <v>16</v>
      </c>
      <c r="BG81" s="31">
        <f t="shared" si="65"/>
        <v>20</v>
      </c>
      <c r="BH81" s="31">
        <f t="shared" si="66"/>
        <v>5</v>
      </c>
      <c r="BI81" s="31">
        <f t="shared" si="67"/>
        <v>8</v>
      </c>
      <c r="BJ81" s="6">
        <f t="shared" si="68"/>
        <v>302</v>
      </c>
      <c r="BL81" s="31">
        <f t="shared" si="69"/>
        <v>8.7620022187618556E-14</v>
      </c>
      <c r="BM81" s="31">
        <f t="shared" si="70"/>
        <v>1.6428754160178481E-14</v>
      </c>
      <c r="BN81" s="31">
        <f t="shared" si="71"/>
        <v>3.2857508320356962E-14</v>
      </c>
      <c r="BO81" s="31">
        <f t="shared" si="72"/>
        <v>5.7500639560624676E-14</v>
      </c>
      <c r="BP81" s="31">
        <f t="shared" si="73"/>
        <v>4.1071885400446196E-14</v>
      </c>
      <c r="BQ81" s="31">
        <f t="shared" si="74"/>
        <v>4.654813678717236E-14</v>
      </c>
      <c r="BR81" s="31">
        <f t="shared" si="75"/>
        <v>1.916687985354156E-14</v>
      </c>
      <c r="BS81" s="31">
        <f t="shared" si="76"/>
        <v>5.4762513867261607E-14</v>
      </c>
      <c r="BT81" s="31">
        <f t="shared" si="77"/>
        <v>5.4762513867261607E-14</v>
      </c>
      <c r="BU81" s="31">
        <f t="shared" si="78"/>
        <v>9.309627357434472E-14</v>
      </c>
      <c r="BV81" s="31">
        <f t="shared" si="79"/>
        <v>1.6428754160178481E-14</v>
      </c>
      <c r="BW81" s="31">
        <f t="shared" si="80"/>
        <v>1.6428754160178481E-14</v>
      </c>
      <c r="BX81" s="31">
        <f t="shared" si="81"/>
        <v>4.654813678717236E-14</v>
      </c>
      <c r="BY81" s="31">
        <f t="shared" si="82"/>
        <v>3.833375970708312E-14</v>
      </c>
      <c r="BZ81" s="31">
        <f t="shared" si="83"/>
        <v>3.2857508320356962E-14</v>
      </c>
      <c r="CA81" s="31">
        <f t="shared" si="84"/>
        <v>3.833375970708312E-14</v>
      </c>
      <c r="CB81" s="31">
        <f t="shared" si="85"/>
        <v>4.3810011093809278E-14</v>
      </c>
      <c r="CC81" s="31">
        <f t="shared" si="86"/>
        <v>5.4762513867261607E-14</v>
      </c>
      <c r="CD81" s="31">
        <f t="shared" si="87"/>
        <v>1.3690628466815402E-14</v>
      </c>
      <c r="CE81" s="31">
        <f t="shared" si="88"/>
        <v>2.1905005546904639E-14</v>
      </c>
    </row>
    <row r="82" spans="35:83" x14ac:dyDescent="0.2">
      <c r="AI82" s="29" t="s">
        <v>280</v>
      </c>
      <c r="AJ82" s="30">
        <v>24861</v>
      </c>
      <c r="AK82">
        <v>227</v>
      </c>
      <c r="AL82" t="s">
        <v>281</v>
      </c>
      <c r="AM82">
        <v>8.3119471523749659E-12</v>
      </c>
      <c r="AN82">
        <f t="shared" si="46"/>
        <v>8.3119471523749659E-13</v>
      </c>
      <c r="AO82">
        <f t="shared" si="47"/>
        <v>3.6641240023442869E-6</v>
      </c>
      <c r="AP82" s="31">
        <f t="shared" si="48"/>
        <v>26</v>
      </c>
      <c r="AQ82" s="31">
        <f t="shared" si="49"/>
        <v>3</v>
      </c>
      <c r="AR82" s="31">
        <f t="shared" si="50"/>
        <v>16</v>
      </c>
      <c r="AS82" s="31">
        <f t="shared" si="51"/>
        <v>10</v>
      </c>
      <c r="AT82" s="31">
        <f t="shared" si="52"/>
        <v>2</v>
      </c>
      <c r="AU82" s="31">
        <f t="shared" si="53"/>
        <v>16</v>
      </c>
      <c r="AV82" s="31">
        <f t="shared" si="54"/>
        <v>9</v>
      </c>
      <c r="AW82" s="31">
        <f t="shared" si="55"/>
        <v>19</v>
      </c>
      <c r="AX82" s="31">
        <f t="shared" si="56"/>
        <v>10</v>
      </c>
      <c r="AY82" s="31">
        <f t="shared" si="57"/>
        <v>36</v>
      </c>
      <c r="AZ82" s="31">
        <f t="shared" si="58"/>
        <v>3</v>
      </c>
      <c r="BA82" s="31">
        <f t="shared" si="59"/>
        <v>3</v>
      </c>
      <c r="BB82" s="31">
        <f t="shared" si="60"/>
        <v>9</v>
      </c>
      <c r="BC82" s="31">
        <f t="shared" si="61"/>
        <v>5</v>
      </c>
      <c r="BD82" s="31">
        <f t="shared" si="62"/>
        <v>20</v>
      </c>
      <c r="BE82" s="31">
        <f t="shared" si="63"/>
        <v>13</v>
      </c>
      <c r="BF82" s="31">
        <f t="shared" si="64"/>
        <v>8</v>
      </c>
      <c r="BG82" s="31">
        <f t="shared" si="65"/>
        <v>13</v>
      </c>
      <c r="BH82" s="31">
        <f t="shared" si="66"/>
        <v>1</v>
      </c>
      <c r="BI82" s="31">
        <f t="shared" si="67"/>
        <v>5</v>
      </c>
      <c r="BJ82" s="6">
        <f t="shared" si="68"/>
        <v>227</v>
      </c>
      <c r="BL82" s="31">
        <f t="shared" si="69"/>
        <v>9.5202918925880673E-14</v>
      </c>
      <c r="BM82" s="31">
        <f t="shared" si="70"/>
        <v>1.0984952183755461E-14</v>
      </c>
      <c r="BN82" s="31">
        <f t="shared" si="71"/>
        <v>5.8586411646695803E-14</v>
      </c>
      <c r="BO82" s="31">
        <f t="shared" si="72"/>
        <v>3.6616507279184877E-14</v>
      </c>
      <c r="BP82" s="31">
        <f t="shared" si="73"/>
        <v>7.3233014558369753E-15</v>
      </c>
      <c r="BQ82" s="31">
        <f t="shared" si="74"/>
        <v>5.8586411646695803E-14</v>
      </c>
      <c r="BR82" s="31">
        <f t="shared" si="75"/>
        <v>3.2954856551266386E-14</v>
      </c>
      <c r="BS82" s="31">
        <f t="shared" si="76"/>
        <v>6.9571363830451256E-14</v>
      </c>
      <c r="BT82" s="31">
        <f t="shared" si="77"/>
        <v>3.6616507279184877E-14</v>
      </c>
      <c r="BU82" s="31">
        <f t="shared" si="78"/>
        <v>1.3181942620506554E-13</v>
      </c>
      <c r="BV82" s="31">
        <f t="shared" si="79"/>
        <v>1.0984952183755461E-14</v>
      </c>
      <c r="BW82" s="31">
        <f t="shared" si="80"/>
        <v>1.0984952183755461E-14</v>
      </c>
      <c r="BX82" s="31">
        <f t="shared" si="81"/>
        <v>3.2954856551266386E-14</v>
      </c>
      <c r="BY82" s="31">
        <f t="shared" si="82"/>
        <v>1.8308253639592438E-14</v>
      </c>
      <c r="BZ82" s="31">
        <f t="shared" si="83"/>
        <v>7.3233014558369753E-14</v>
      </c>
      <c r="CA82" s="31">
        <f t="shared" si="84"/>
        <v>4.7601459462940337E-14</v>
      </c>
      <c r="CB82" s="31">
        <f t="shared" si="85"/>
        <v>2.9293205823347901E-14</v>
      </c>
      <c r="CC82" s="31">
        <f t="shared" si="86"/>
        <v>4.7601459462940337E-14</v>
      </c>
      <c r="CD82" s="31">
        <f t="shared" si="87"/>
        <v>3.6616507279184877E-15</v>
      </c>
      <c r="CE82" s="31">
        <f t="shared" si="88"/>
        <v>1.8308253639592438E-14</v>
      </c>
    </row>
    <row r="83" spans="35:83" x14ac:dyDescent="0.2">
      <c r="AI83" s="29" t="s">
        <v>282</v>
      </c>
      <c r="AJ83" s="30">
        <v>53777</v>
      </c>
      <c r="AK83">
        <v>476</v>
      </c>
      <c r="AL83" t="s">
        <v>283</v>
      </c>
      <c r="AM83">
        <v>8.3197818278732855E-12</v>
      </c>
      <c r="AN83">
        <f t="shared" si="46"/>
        <v>8.3197818278732861E-13</v>
      </c>
      <c r="AO83">
        <f t="shared" si="47"/>
        <v>3.667577732501338E-6</v>
      </c>
      <c r="AP83" s="31">
        <f t="shared" si="48"/>
        <v>21</v>
      </c>
      <c r="AQ83" s="31">
        <f t="shared" si="49"/>
        <v>5</v>
      </c>
      <c r="AR83" s="31">
        <f t="shared" si="50"/>
        <v>30</v>
      </c>
      <c r="AS83" s="31">
        <f t="shared" si="51"/>
        <v>28</v>
      </c>
      <c r="AT83" s="31">
        <f t="shared" si="52"/>
        <v>23</v>
      </c>
      <c r="AU83" s="31">
        <f t="shared" si="53"/>
        <v>31</v>
      </c>
      <c r="AV83" s="31">
        <f t="shared" si="54"/>
        <v>10</v>
      </c>
      <c r="AW83" s="31">
        <f t="shared" si="55"/>
        <v>35</v>
      </c>
      <c r="AX83" s="31">
        <f t="shared" si="56"/>
        <v>42</v>
      </c>
      <c r="AY83" s="31">
        <f t="shared" si="57"/>
        <v>53</v>
      </c>
      <c r="AZ83" s="31">
        <f t="shared" si="58"/>
        <v>6</v>
      </c>
      <c r="BA83" s="31">
        <f t="shared" si="59"/>
        <v>33</v>
      </c>
      <c r="BB83" s="31">
        <f t="shared" si="60"/>
        <v>27</v>
      </c>
      <c r="BC83" s="31">
        <f t="shared" si="61"/>
        <v>23</v>
      </c>
      <c r="BD83" s="31">
        <f t="shared" si="62"/>
        <v>16</v>
      </c>
      <c r="BE83" s="31">
        <f t="shared" si="63"/>
        <v>29</v>
      </c>
      <c r="BF83" s="31">
        <f t="shared" si="64"/>
        <v>20</v>
      </c>
      <c r="BG83" s="31">
        <f t="shared" si="65"/>
        <v>25</v>
      </c>
      <c r="BH83" s="31">
        <f t="shared" si="66"/>
        <v>3</v>
      </c>
      <c r="BI83" s="31">
        <f t="shared" si="67"/>
        <v>16</v>
      </c>
      <c r="BJ83" s="6">
        <f t="shared" si="68"/>
        <v>476</v>
      </c>
      <c r="BL83" s="31">
        <f t="shared" si="69"/>
        <v>3.6704919828852734E-14</v>
      </c>
      <c r="BM83" s="31">
        <f t="shared" si="70"/>
        <v>8.7392666259173185E-15</v>
      </c>
      <c r="BN83" s="31">
        <f t="shared" si="71"/>
        <v>5.2435599755503902E-14</v>
      </c>
      <c r="BO83" s="31">
        <f t="shared" si="72"/>
        <v>4.8939893105136975E-14</v>
      </c>
      <c r="BP83" s="31">
        <f t="shared" si="73"/>
        <v>4.0200626479219661E-14</v>
      </c>
      <c r="BQ83" s="31">
        <f t="shared" si="74"/>
        <v>5.4183453080687368E-14</v>
      </c>
      <c r="BR83" s="31">
        <f t="shared" si="75"/>
        <v>1.7478533251834637E-14</v>
      </c>
      <c r="BS83" s="31">
        <f t="shared" si="76"/>
        <v>6.1174866381421228E-14</v>
      </c>
      <c r="BT83" s="31">
        <f t="shared" si="77"/>
        <v>7.3409839657705469E-14</v>
      </c>
      <c r="BU83" s="31">
        <f t="shared" si="78"/>
        <v>9.2636226234723576E-14</v>
      </c>
      <c r="BV83" s="31">
        <f t="shared" si="79"/>
        <v>1.048711995110078E-14</v>
      </c>
      <c r="BW83" s="31">
        <f t="shared" si="80"/>
        <v>5.7679159731054295E-14</v>
      </c>
      <c r="BX83" s="31">
        <f t="shared" si="81"/>
        <v>4.7192039779953515E-14</v>
      </c>
      <c r="BY83" s="31">
        <f t="shared" si="82"/>
        <v>4.0200626479219661E-14</v>
      </c>
      <c r="BZ83" s="31">
        <f t="shared" si="83"/>
        <v>2.7965653202935414E-14</v>
      </c>
      <c r="CA83" s="31">
        <f t="shared" si="84"/>
        <v>5.0687746430320442E-14</v>
      </c>
      <c r="CB83" s="31">
        <f t="shared" si="85"/>
        <v>3.4957066503669274E-14</v>
      </c>
      <c r="CC83" s="31">
        <f t="shared" si="86"/>
        <v>4.3696333129586588E-14</v>
      </c>
      <c r="CD83" s="31">
        <f t="shared" si="87"/>
        <v>5.2435599755503902E-15</v>
      </c>
      <c r="CE83" s="31">
        <f t="shared" si="88"/>
        <v>2.7965653202935414E-14</v>
      </c>
    </row>
    <row r="84" spans="35:83" x14ac:dyDescent="0.2">
      <c r="AI84" s="29" t="s">
        <v>284</v>
      </c>
      <c r="AJ84" s="30">
        <v>23165</v>
      </c>
      <c r="AK84">
        <v>203</v>
      </c>
      <c r="AL84" t="s">
        <v>285</v>
      </c>
      <c r="AM84">
        <v>8.3492167426904497E-12</v>
      </c>
      <c r="AN84">
        <f t="shared" si="46"/>
        <v>8.3492167426904497E-13</v>
      </c>
      <c r="AO84">
        <f t="shared" si="47"/>
        <v>3.6805534138803652E-6</v>
      </c>
      <c r="AP84" s="31">
        <f t="shared" si="48"/>
        <v>18</v>
      </c>
      <c r="AQ84" s="31">
        <f t="shared" si="49"/>
        <v>4</v>
      </c>
      <c r="AR84" s="31">
        <f t="shared" si="50"/>
        <v>8</v>
      </c>
      <c r="AS84" s="31">
        <f t="shared" si="51"/>
        <v>9</v>
      </c>
      <c r="AT84" s="31">
        <f t="shared" si="52"/>
        <v>8</v>
      </c>
      <c r="AU84" s="31">
        <f t="shared" si="53"/>
        <v>13</v>
      </c>
      <c r="AV84" s="31">
        <f t="shared" si="54"/>
        <v>9</v>
      </c>
      <c r="AW84" s="31">
        <f t="shared" si="55"/>
        <v>17</v>
      </c>
      <c r="AX84" s="31">
        <f t="shared" si="56"/>
        <v>9</v>
      </c>
      <c r="AY84" s="31">
        <f t="shared" si="57"/>
        <v>20</v>
      </c>
      <c r="AZ84" s="31">
        <f t="shared" si="58"/>
        <v>7</v>
      </c>
      <c r="BA84" s="31">
        <f t="shared" si="59"/>
        <v>6</v>
      </c>
      <c r="BB84" s="31">
        <f t="shared" si="60"/>
        <v>6</v>
      </c>
      <c r="BC84" s="31">
        <f t="shared" si="61"/>
        <v>6</v>
      </c>
      <c r="BD84" s="31">
        <f t="shared" si="62"/>
        <v>12</v>
      </c>
      <c r="BE84" s="31">
        <f t="shared" si="63"/>
        <v>14</v>
      </c>
      <c r="BF84" s="31">
        <f t="shared" si="64"/>
        <v>9</v>
      </c>
      <c r="BG84" s="31">
        <f t="shared" si="65"/>
        <v>13</v>
      </c>
      <c r="BH84" s="31">
        <f t="shared" si="66"/>
        <v>8</v>
      </c>
      <c r="BI84" s="31">
        <f t="shared" si="67"/>
        <v>7</v>
      </c>
      <c r="BJ84" s="6">
        <f t="shared" si="68"/>
        <v>203</v>
      </c>
      <c r="BL84" s="31">
        <f t="shared" si="69"/>
        <v>7.4032463728289709E-14</v>
      </c>
      <c r="BM84" s="31">
        <f t="shared" si="70"/>
        <v>1.64516586062866E-14</v>
      </c>
      <c r="BN84" s="31">
        <f t="shared" si="71"/>
        <v>3.2903317212573199E-14</v>
      </c>
      <c r="BO84" s="31">
        <f t="shared" si="72"/>
        <v>3.7016231864144855E-14</v>
      </c>
      <c r="BP84" s="31">
        <f t="shared" si="73"/>
        <v>3.2903317212573199E-14</v>
      </c>
      <c r="BQ84" s="31">
        <f t="shared" si="74"/>
        <v>5.3467890470431457E-14</v>
      </c>
      <c r="BR84" s="31">
        <f t="shared" si="75"/>
        <v>3.7016231864144855E-14</v>
      </c>
      <c r="BS84" s="31">
        <f t="shared" si="76"/>
        <v>6.9919549076718041E-14</v>
      </c>
      <c r="BT84" s="31">
        <f t="shared" si="77"/>
        <v>3.7016231864144855E-14</v>
      </c>
      <c r="BU84" s="31">
        <f t="shared" si="78"/>
        <v>8.2258293031433008E-14</v>
      </c>
      <c r="BV84" s="31">
        <f t="shared" si="79"/>
        <v>2.879040256100155E-14</v>
      </c>
      <c r="BW84" s="31">
        <f t="shared" si="80"/>
        <v>2.4677487909429898E-14</v>
      </c>
      <c r="BX84" s="31">
        <f t="shared" si="81"/>
        <v>2.4677487909429898E-14</v>
      </c>
      <c r="BY84" s="31">
        <f t="shared" si="82"/>
        <v>2.4677487909429898E-14</v>
      </c>
      <c r="BZ84" s="31">
        <f t="shared" si="83"/>
        <v>4.9354975818859796E-14</v>
      </c>
      <c r="CA84" s="31">
        <f t="shared" si="84"/>
        <v>5.75808051220031E-14</v>
      </c>
      <c r="CB84" s="31">
        <f t="shared" si="85"/>
        <v>3.7016231864144855E-14</v>
      </c>
      <c r="CC84" s="31">
        <f t="shared" si="86"/>
        <v>5.3467890470431457E-14</v>
      </c>
      <c r="CD84" s="31">
        <f t="shared" si="87"/>
        <v>3.2903317212573199E-14</v>
      </c>
      <c r="CE84" s="31">
        <f t="shared" si="88"/>
        <v>2.879040256100155E-14</v>
      </c>
    </row>
    <row r="85" spans="35:83" x14ac:dyDescent="0.2">
      <c r="AI85" s="29" t="s">
        <v>286</v>
      </c>
      <c r="AJ85" s="30">
        <v>22604</v>
      </c>
      <c r="AK85">
        <v>195</v>
      </c>
      <c r="AL85" t="s">
        <v>287</v>
      </c>
      <c r="AM85">
        <v>8.6010824013806736E-12</v>
      </c>
      <c r="AN85">
        <f t="shared" si="46"/>
        <v>8.6010824013806744E-13</v>
      </c>
      <c r="AO85">
        <f t="shared" si="47"/>
        <v>3.7915823928253789E-6</v>
      </c>
      <c r="AP85" s="31">
        <f t="shared" si="48"/>
        <v>14</v>
      </c>
      <c r="AQ85" s="31">
        <f t="shared" si="49"/>
        <v>8</v>
      </c>
      <c r="AR85" s="31">
        <f t="shared" si="50"/>
        <v>15</v>
      </c>
      <c r="AS85" s="31">
        <f t="shared" si="51"/>
        <v>19</v>
      </c>
      <c r="AT85" s="31">
        <f t="shared" si="52"/>
        <v>8</v>
      </c>
      <c r="AU85" s="31">
        <f t="shared" si="53"/>
        <v>9</v>
      </c>
      <c r="AV85" s="31">
        <f t="shared" si="54"/>
        <v>8</v>
      </c>
      <c r="AW85" s="31">
        <f t="shared" si="55"/>
        <v>12</v>
      </c>
      <c r="AX85" s="31">
        <f t="shared" si="56"/>
        <v>11</v>
      </c>
      <c r="AY85" s="31">
        <f t="shared" si="57"/>
        <v>21</v>
      </c>
      <c r="AZ85" s="31">
        <f t="shared" si="58"/>
        <v>8</v>
      </c>
      <c r="BA85" s="31">
        <f t="shared" si="59"/>
        <v>4</v>
      </c>
      <c r="BB85" s="31">
        <f t="shared" si="60"/>
        <v>7</v>
      </c>
      <c r="BC85" s="31">
        <f t="shared" si="61"/>
        <v>7</v>
      </c>
      <c r="BD85" s="31">
        <f t="shared" si="62"/>
        <v>12</v>
      </c>
      <c r="BE85" s="31">
        <f t="shared" si="63"/>
        <v>16</v>
      </c>
      <c r="BF85" s="31">
        <f t="shared" si="64"/>
        <v>4</v>
      </c>
      <c r="BG85" s="31">
        <f t="shared" si="65"/>
        <v>2</v>
      </c>
      <c r="BH85" s="31">
        <f t="shared" si="66"/>
        <v>3</v>
      </c>
      <c r="BI85" s="31">
        <f t="shared" si="67"/>
        <v>7</v>
      </c>
      <c r="BJ85" s="6">
        <f t="shared" si="68"/>
        <v>195</v>
      </c>
      <c r="BL85" s="31">
        <f t="shared" si="69"/>
        <v>6.1751360830425352E-14</v>
      </c>
      <c r="BM85" s="31">
        <f t="shared" si="70"/>
        <v>3.5286491903100202E-14</v>
      </c>
      <c r="BN85" s="31">
        <f t="shared" si="71"/>
        <v>6.6162172318312878E-14</v>
      </c>
      <c r="BO85" s="31">
        <f t="shared" si="72"/>
        <v>8.3805418269862982E-14</v>
      </c>
      <c r="BP85" s="31">
        <f t="shared" si="73"/>
        <v>3.5286491903100202E-14</v>
      </c>
      <c r="BQ85" s="31">
        <f t="shared" si="74"/>
        <v>3.9697303390987728E-14</v>
      </c>
      <c r="BR85" s="31">
        <f t="shared" si="75"/>
        <v>3.5286491903100202E-14</v>
      </c>
      <c r="BS85" s="31">
        <f t="shared" si="76"/>
        <v>5.2929737854650306E-14</v>
      </c>
      <c r="BT85" s="31">
        <f t="shared" si="77"/>
        <v>4.851892636676278E-14</v>
      </c>
      <c r="BU85" s="31">
        <f t="shared" si="78"/>
        <v>9.2627041245638034E-14</v>
      </c>
      <c r="BV85" s="31">
        <f t="shared" si="79"/>
        <v>3.5286491903100202E-14</v>
      </c>
      <c r="BW85" s="31">
        <f t="shared" si="80"/>
        <v>1.7643245951550101E-14</v>
      </c>
      <c r="BX85" s="31">
        <f t="shared" si="81"/>
        <v>3.0875680415212676E-14</v>
      </c>
      <c r="BY85" s="31">
        <f t="shared" si="82"/>
        <v>3.0875680415212676E-14</v>
      </c>
      <c r="BZ85" s="31">
        <f t="shared" si="83"/>
        <v>5.2929737854650306E-14</v>
      </c>
      <c r="CA85" s="31">
        <f t="shared" si="84"/>
        <v>7.0572983806200404E-14</v>
      </c>
      <c r="CB85" s="31">
        <f t="shared" si="85"/>
        <v>1.7643245951550101E-14</v>
      </c>
      <c r="CC85" s="31">
        <f t="shared" si="86"/>
        <v>8.8216229757750505E-15</v>
      </c>
      <c r="CD85" s="31">
        <f t="shared" si="87"/>
        <v>1.3232434463662577E-14</v>
      </c>
      <c r="CE85" s="31">
        <f t="shared" si="88"/>
        <v>3.0875680415212676E-14</v>
      </c>
    </row>
    <row r="86" spans="35:83" x14ac:dyDescent="0.2">
      <c r="AI86" s="29" t="s">
        <v>288</v>
      </c>
      <c r="AJ86" s="30">
        <v>64915</v>
      </c>
      <c r="AK86">
        <v>577</v>
      </c>
      <c r="AL86" t="s">
        <v>289</v>
      </c>
      <c r="AM86">
        <v>8.6106541322772218E-12</v>
      </c>
      <c r="AN86">
        <f t="shared" si="46"/>
        <v>8.610654132277222E-13</v>
      </c>
      <c r="AO86">
        <f t="shared" si="47"/>
        <v>3.7958018624970549E-6</v>
      </c>
      <c r="AP86" s="31">
        <f t="shared" si="48"/>
        <v>48</v>
      </c>
      <c r="AQ86" s="31">
        <f t="shared" si="49"/>
        <v>5</v>
      </c>
      <c r="AR86" s="31">
        <f t="shared" si="50"/>
        <v>33</v>
      </c>
      <c r="AS86" s="31">
        <f t="shared" si="51"/>
        <v>31</v>
      </c>
      <c r="AT86" s="31">
        <f t="shared" si="52"/>
        <v>28</v>
      </c>
      <c r="AU86" s="31">
        <f t="shared" si="53"/>
        <v>34</v>
      </c>
      <c r="AV86" s="31">
        <f t="shared" si="54"/>
        <v>10</v>
      </c>
      <c r="AW86" s="31">
        <f t="shared" si="55"/>
        <v>51</v>
      </c>
      <c r="AX86" s="31">
        <f t="shared" si="56"/>
        <v>38</v>
      </c>
      <c r="AY86" s="31">
        <f t="shared" si="57"/>
        <v>62</v>
      </c>
      <c r="AZ86" s="31">
        <f t="shared" si="58"/>
        <v>6</v>
      </c>
      <c r="BA86" s="31">
        <f t="shared" si="59"/>
        <v>15</v>
      </c>
      <c r="BB86" s="31">
        <f t="shared" si="60"/>
        <v>38</v>
      </c>
      <c r="BC86" s="31">
        <f t="shared" si="61"/>
        <v>30</v>
      </c>
      <c r="BD86" s="31">
        <f t="shared" si="62"/>
        <v>36</v>
      </c>
      <c r="BE86" s="31">
        <f t="shared" si="63"/>
        <v>36</v>
      </c>
      <c r="BF86" s="31">
        <f t="shared" si="64"/>
        <v>26</v>
      </c>
      <c r="BG86" s="31">
        <f t="shared" si="65"/>
        <v>27</v>
      </c>
      <c r="BH86" s="31">
        <f t="shared" si="66"/>
        <v>10</v>
      </c>
      <c r="BI86" s="31">
        <f t="shared" si="67"/>
        <v>13</v>
      </c>
      <c r="BJ86" s="6">
        <f t="shared" si="68"/>
        <v>577</v>
      </c>
      <c r="BL86" s="31">
        <f t="shared" si="69"/>
        <v>7.1631091568337382E-14</v>
      </c>
      <c r="BM86" s="31">
        <f t="shared" si="70"/>
        <v>7.4615720383684762E-15</v>
      </c>
      <c r="BN86" s="31">
        <f t="shared" si="71"/>
        <v>4.924637545323195E-14</v>
      </c>
      <c r="BO86" s="31">
        <f t="shared" si="72"/>
        <v>4.6261746637884551E-14</v>
      </c>
      <c r="BP86" s="31">
        <f t="shared" si="73"/>
        <v>4.1784803414863471E-14</v>
      </c>
      <c r="BQ86" s="31">
        <f t="shared" si="74"/>
        <v>5.0738689860905643E-14</v>
      </c>
      <c r="BR86" s="31">
        <f t="shared" si="75"/>
        <v>1.4923144076736952E-14</v>
      </c>
      <c r="BS86" s="31">
        <f t="shared" si="76"/>
        <v>7.6108034791358468E-14</v>
      </c>
      <c r="BT86" s="31">
        <f t="shared" si="77"/>
        <v>5.6707947491600423E-14</v>
      </c>
      <c r="BU86" s="31">
        <f t="shared" si="78"/>
        <v>9.2523493275769101E-14</v>
      </c>
      <c r="BV86" s="31">
        <f t="shared" si="79"/>
        <v>8.9538864460421727E-15</v>
      </c>
      <c r="BW86" s="31">
        <f t="shared" si="80"/>
        <v>2.2384716115105429E-14</v>
      </c>
      <c r="BX86" s="31">
        <f t="shared" si="81"/>
        <v>5.6707947491600423E-14</v>
      </c>
      <c r="BY86" s="31">
        <f t="shared" si="82"/>
        <v>4.4769432230210857E-14</v>
      </c>
      <c r="BZ86" s="31">
        <f t="shared" si="83"/>
        <v>5.372331867625303E-14</v>
      </c>
      <c r="CA86" s="31">
        <f t="shared" si="84"/>
        <v>5.372331867625303E-14</v>
      </c>
      <c r="CB86" s="31">
        <f t="shared" si="85"/>
        <v>3.8800174599516078E-14</v>
      </c>
      <c r="CC86" s="31">
        <f t="shared" si="86"/>
        <v>4.0292489007189777E-14</v>
      </c>
      <c r="CD86" s="31">
        <f t="shared" si="87"/>
        <v>1.4923144076736952E-14</v>
      </c>
      <c r="CE86" s="31">
        <f t="shared" si="88"/>
        <v>1.9400087299758039E-14</v>
      </c>
    </row>
    <row r="87" spans="35:83" x14ac:dyDescent="0.2">
      <c r="AI87" s="29" t="s">
        <v>290</v>
      </c>
      <c r="AJ87" s="30">
        <v>37871</v>
      </c>
      <c r="AK87">
        <v>340</v>
      </c>
      <c r="AL87" t="s">
        <v>291</v>
      </c>
      <c r="AM87">
        <v>8.7206329112382376E-12</v>
      </c>
      <c r="AN87">
        <f t="shared" si="46"/>
        <v>8.7206329112382384E-13</v>
      </c>
      <c r="AO87">
        <f t="shared" si="47"/>
        <v>3.8442833887089285E-6</v>
      </c>
      <c r="AP87" s="31">
        <f t="shared" si="48"/>
        <v>34</v>
      </c>
      <c r="AQ87" s="31">
        <f t="shared" si="49"/>
        <v>0</v>
      </c>
      <c r="AR87" s="31">
        <f t="shared" si="50"/>
        <v>5</v>
      </c>
      <c r="AS87" s="31">
        <f t="shared" si="51"/>
        <v>6</v>
      </c>
      <c r="AT87" s="31">
        <f t="shared" si="52"/>
        <v>23</v>
      </c>
      <c r="AU87" s="31">
        <f t="shared" si="53"/>
        <v>23</v>
      </c>
      <c r="AV87" s="31">
        <f t="shared" si="54"/>
        <v>8</v>
      </c>
      <c r="AW87" s="31">
        <f t="shared" si="55"/>
        <v>36</v>
      </c>
      <c r="AX87" s="31">
        <f t="shared" si="56"/>
        <v>11</v>
      </c>
      <c r="AY87" s="31">
        <f t="shared" si="57"/>
        <v>39</v>
      </c>
      <c r="AZ87" s="31">
        <f t="shared" si="58"/>
        <v>12</v>
      </c>
      <c r="BA87" s="31">
        <f t="shared" si="59"/>
        <v>12</v>
      </c>
      <c r="BB87" s="31">
        <f t="shared" si="60"/>
        <v>15</v>
      </c>
      <c r="BC87" s="31">
        <f t="shared" si="61"/>
        <v>10</v>
      </c>
      <c r="BD87" s="31">
        <f t="shared" si="62"/>
        <v>17</v>
      </c>
      <c r="BE87" s="31">
        <f t="shared" si="63"/>
        <v>32</v>
      </c>
      <c r="BF87" s="31">
        <f t="shared" si="64"/>
        <v>14</v>
      </c>
      <c r="BG87" s="31">
        <f t="shared" si="65"/>
        <v>21</v>
      </c>
      <c r="BH87" s="31">
        <f t="shared" si="66"/>
        <v>8</v>
      </c>
      <c r="BI87" s="31">
        <f t="shared" si="67"/>
        <v>14</v>
      </c>
      <c r="BJ87" s="6">
        <f t="shared" si="68"/>
        <v>340</v>
      </c>
      <c r="BL87" s="31">
        <f t="shared" si="69"/>
        <v>8.7206329112382387E-14</v>
      </c>
      <c r="BM87" s="31">
        <f t="shared" si="70"/>
        <v>0</v>
      </c>
      <c r="BN87" s="31">
        <f t="shared" si="71"/>
        <v>1.2824460163585645E-14</v>
      </c>
      <c r="BO87" s="31">
        <f t="shared" si="72"/>
        <v>1.5389352196302774E-14</v>
      </c>
      <c r="BP87" s="31">
        <f t="shared" si="73"/>
        <v>5.8992516752493961E-14</v>
      </c>
      <c r="BQ87" s="31">
        <f t="shared" si="74"/>
        <v>5.8992516752493961E-14</v>
      </c>
      <c r="BR87" s="31">
        <f t="shared" si="75"/>
        <v>2.0519136261737032E-14</v>
      </c>
      <c r="BS87" s="31">
        <f t="shared" si="76"/>
        <v>9.2336113177816645E-14</v>
      </c>
      <c r="BT87" s="31">
        <f t="shared" si="77"/>
        <v>2.8213812359888422E-14</v>
      </c>
      <c r="BU87" s="31">
        <f t="shared" si="78"/>
        <v>1.0003078927596803E-13</v>
      </c>
      <c r="BV87" s="31">
        <f t="shared" si="79"/>
        <v>3.0778704392605548E-14</v>
      </c>
      <c r="BW87" s="31">
        <f t="shared" si="80"/>
        <v>3.0778704392605548E-14</v>
      </c>
      <c r="BX87" s="31">
        <f t="shared" si="81"/>
        <v>3.8473380490756935E-14</v>
      </c>
      <c r="BY87" s="31">
        <f t="shared" si="82"/>
        <v>2.564892032717129E-14</v>
      </c>
      <c r="BZ87" s="31">
        <f t="shared" si="83"/>
        <v>4.3603164556191193E-14</v>
      </c>
      <c r="CA87" s="31">
        <f t="shared" si="84"/>
        <v>8.2076545046948128E-14</v>
      </c>
      <c r="CB87" s="31">
        <f t="shared" si="85"/>
        <v>3.5908488458039806E-14</v>
      </c>
      <c r="CC87" s="31">
        <f t="shared" si="86"/>
        <v>5.3862732687059709E-14</v>
      </c>
      <c r="CD87" s="31">
        <f t="shared" si="87"/>
        <v>2.0519136261737032E-14</v>
      </c>
      <c r="CE87" s="31">
        <f t="shared" si="88"/>
        <v>3.5908488458039806E-14</v>
      </c>
    </row>
    <row r="88" spans="35:83" x14ac:dyDescent="0.2">
      <c r="AI88" s="29" t="s">
        <v>292</v>
      </c>
      <c r="AJ88" s="30">
        <v>12377</v>
      </c>
      <c r="AK88">
        <v>105</v>
      </c>
      <c r="AL88" t="s">
        <v>293</v>
      </c>
      <c r="AM88">
        <v>8.773720114903576E-12</v>
      </c>
      <c r="AN88">
        <f t="shared" si="46"/>
        <v>8.7737201149035768E-13</v>
      </c>
      <c r="AO88">
        <f t="shared" si="47"/>
        <v>3.8676856184875339E-6</v>
      </c>
      <c r="AP88" s="31">
        <f t="shared" si="48"/>
        <v>6</v>
      </c>
      <c r="AQ88" s="31">
        <f t="shared" si="49"/>
        <v>1</v>
      </c>
      <c r="AR88" s="31">
        <f t="shared" si="50"/>
        <v>5</v>
      </c>
      <c r="AS88" s="31">
        <f t="shared" si="51"/>
        <v>12</v>
      </c>
      <c r="AT88" s="31">
        <f t="shared" si="52"/>
        <v>5</v>
      </c>
      <c r="AU88" s="31">
        <f t="shared" si="53"/>
        <v>3</v>
      </c>
      <c r="AV88" s="31">
        <f t="shared" si="54"/>
        <v>4</v>
      </c>
      <c r="AW88" s="31">
        <f t="shared" si="55"/>
        <v>5</v>
      </c>
      <c r="AX88" s="31">
        <f t="shared" si="56"/>
        <v>7</v>
      </c>
      <c r="AY88" s="31">
        <f t="shared" si="57"/>
        <v>14</v>
      </c>
      <c r="AZ88" s="31">
        <f t="shared" si="58"/>
        <v>2</v>
      </c>
      <c r="BA88" s="31">
        <f t="shared" si="59"/>
        <v>4</v>
      </c>
      <c r="BB88" s="31">
        <f t="shared" si="60"/>
        <v>6</v>
      </c>
      <c r="BC88" s="31">
        <f t="shared" si="61"/>
        <v>4</v>
      </c>
      <c r="BD88" s="31">
        <f t="shared" si="62"/>
        <v>3</v>
      </c>
      <c r="BE88" s="31">
        <f t="shared" si="63"/>
        <v>3</v>
      </c>
      <c r="BF88" s="31">
        <f t="shared" si="64"/>
        <v>9</v>
      </c>
      <c r="BG88" s="31">
        <f t="shared" si="65"/>
        <v>4</v>
      </c>
      <c r="BH88" s="31">
        <f t="shared" si="66"/>
        <v>2</v>
      </c>
      <c r="BI88" s="31">
        <f t="shared" si="67"/>
        <v>6</v>
      </c>
      <c r="BJ88" s="6">
        <f t="shared" si="68"/>
        <v>105</v>
      </c>
      <c r="BL88" s="31">
        <f t="shared" si="69"/>
        <v>5.0135543513734724E-14</v>
      </c>
      <c r="BM88" s="31">
        <f t="shared" si="70"/>
        <v>8.3559239189557884E-15</v>
      </c>
      <c r="BN88" s="31">
        <f t="shared" si="71"/>
        <v>4.1779619594778932E-14</v>
      </c>
      <c r="BO88" s="31">
        <f t="shared" si="72"/>
        <v>1.0027108702746945E-13</v>
      </c>
      <c r="BP88" s="31">
        <f t="shared" si="73"/>
        <v>4.1779619594778932E-14</v>
      </c>
      <c r="BQ88" s="31">
        <f t="shared" si="74"/>
        <v>2.5067771756867362E-14</v>
      </c>
      <c r="BR88" s="31">
        <f t="shared" si="75"/>
        <v>3.3423695675823153E-14</v>
      </c>
      <c r="BS88" s="31">
        <f t="shared" si="76"/>
        <v>4.1779619594778932E-14</v>
      </c>
      <c r="BT88" s="31">
        <f t="shared" si="77"/>
        <v>5.8491467432690515E-14</v>
      </c>
      <c r="BU88" s="31">
        <f t="shared" si="78"/>
        <v>1.1698293486538103E-13</v>
      </c>
      <c r="BV88" s="31">
        <f t="shared" si="79"/>
        <v>1.6711847837911577E-14</v>
      </c>
      <c r="BW88" s="31">
        <f t="shared" si="80"/>
        <v>3.3423695675823153E-14</v>
      </c>
      <c r="BX88" s="31">
        <f t="shared" si="81"/>
        <v>5.0135543513734724E-14</v>
      </c>
      <c r="BY88" s="31">
        <f t="shared" si="82"/>
        <v>3.3423695675823153E-14</v>
      </c>
      <c r="BZ88" s="31">
        <f t="shared" si="83"/>
        <v>2.5067771756867362E-14</v>
      </c>
      <c r="CA88" s="31">
        <f t="shared" si="84"/>
        <v>2.5067771756867362E-14</v>
      </c>
      <c r="CB88" s="31">
        <f t="shared" si="85"/>
        <v>7.5203315270602086E-14</v>
      </c>
      <c r="CC88" s="31">
        <f t="shared" si="86"/>
        <v>3.3423695675823153E-14</v>
      </c>
      <c r="CD88" s="31">
        <f t="shared" si="87"/>
        <v>1.6711847837911577E-14</v>
      </c>
      <c r="CE88" s="31">
        <f t="shared" si="88"/>
        <v>5.0135543513734724E-14</v>
      </c>
    </row>
    <row r="89" spans="35:83" x14ac:dyDescent="0.2">
      <c r="AI89" s="29" t="s">
        <v>294</v>
      </c>
      <c r="AJ89" s="30">
        <v>49856</v>
      </c>
      <c r="AK89">
        <v>470</v>
      </c>
      <c r="AL89" t="s">
        <v>295</v>
      </c>
      <c r="AM89">
        <v>9.1603431533378708E-12</v>
      </c>
      <c r="AN89">
        <f t="shared" si="46"/>
        <v>9.1603431533378704E-13</v>
      </c>
      <c r="AO89">
        <f t="shared" si="47"/>
        <v>4.0381191798440452E-6</v>
      </c>
      <c r="AP89" s="31">
        <f t="shared" si="48"/>
        <v>59</v>
      </c>
      <c r="AQ89" s="31">
        <f t="shared" si="49"/>
        <v>6</v>
      </c>
      <c r="AR89" s="31">
        <f t="shared" si="50"/>
        <v>13</v>
      </c>
      <c r="AS89" s="31">
        <f t="shared" si="51"/>
        <v>6</v>
      </c>
      <c r="AT89" s="31">
        <f t="shared" si="52"/>
        <v>31</v>
      </c>
      <c r="AU89" s="31">
        <f t="shared" si="53"/>
        <v>46</v>
      </c>
      <c r="AV89" s="31">
        <f t="shared" si="54"/>
        <v>8</v>
      </c>
      <c r="AW89" s="31">
        <f t="shared" si="55"/>
        <v>44</v>
      </c>
      <c r="AX89" s="31">
        <f t="shared" si="56"/>
        <v>14</v>
      </c>
      <c r="AY89" s="31">
        <f t="shared" si="57"/>
        <v>60</v>
      </c>
      <c r="AZ89" s="31">
        <f t="shared" si="58"/>
        <v>20</v>
      </c>
      <c r="BA89" s="31">
        <f t="shared" si="59"/>
        <v>10</v>
      </c>
      <c r="BB89" s="31">
        <f t="shared" si="60"/>
        <v>23</v>
      </c>
      <c r="BC89" s="31">
        <f t="shared" si="61"/>
        <v>15</v>
      </c>
      <c r="BD89" s="31">
        <f t="shared" si="62"/>
        <v>19</v>
      </c>
      <c r="BE89" s="31">
        <f t="shared" si="63"/>
        <v>38</v>
      </c>
      <c r="BF89" s="31">
        <f t="shared" si="64"/>
        <v>16</v>
      </c>
      <c r="BG89" s="31">
        <f t="shared" si="65"/>
        <v>30</v>
      </c>
      <c r="BH89" s="31">
        <f t="shared" si="66"/>
        <v>7</v>
      </c>
      <c r="BI89" s="31">
        <f t="shared" si="67"/>
        <v>5</v>
      </c>
      <c r="BJ89" s="6">
        <f t="shared" si="68"/>
        <v>470</v>
      </c>
      <c r="BL89" s="31">
        <f t="shared" si="69"/>
        <v>1.1499154171211369E-13</v>
      </c>
      <c r="BM89" s="31">
        <f t="shared" si="70"/>
        <v>1.1694055089367494E-14</v>
      </c>
      <c r="BN89" s="31">
        <f t="shared" si="71"/>
        <v>2.5337119360296237E-14</v>
      </c>
      <c r="BO89" s="31">
        <f t="shared" si="72"/>
        <v>1.1694055089367494E-14</v>
      </c>
      <c r="BP89" s="31">
        <f t="shared" si="73"/>
        <v>6.041928462839872E-14</v>
      </c>
      <c r="BQ89" s="31">
        <f t="shared" si="74"/>
        <v>8.9654422351817462E-14</v>
      </c>
      <c r="BR89" s="31">
        <f t="shared" si="75"/>
        <v>1.5592073452489992E-14</v>
      </c>
      <c r="BS89" s="31">
        <f t="shared" si="76"/>
        <v>8.5756403988694951E-14</v>
      </c>
      <c r="BT89" s="31">
        <f t="shared" si="77"/>
        <v>2.7286128541857486E-14</v>
      </c>
      <c r="BU89" s="31">
        <f t="shared" si="78"/>
        <v>1.1694055089367494E-13</v>
      </c>
      <c r="BV89" s="31">
        <f t="shared" si="79"/>
        <v>3.8980183631224976E-14</v>
      </c>
      <c r="BW89" s="31">
        <f t="shared" si="80"/>
        <v>1.9490091815612488E-14</v>
      </c>
      <c r="BX89" s="31">
        <f t="shared" si="81"/>
        <v>4.4827211175908731E-14</v>
      </c>
      <c r="BY89" s="31">
        <f t="shared" si="82"/>
        <v>2.9235137723418735E-14</v>
      </c>
      <c r="BZ89" s="31">
        <f t="shared" si="83"/>
        <v>3.7031174449663733E-14</v>
      </c>
      <c r="CA89" s="31">
        <f t="shared" si="84"/>
        <v>7.4062348899327466E-14</v>
      </c>
      <c r="CB89" s="31">
        <f t="shared" si="85"/>
        <v>3.1184146904979985E-14</v>
      </c>
      <c r="CC89" s="31">
        <f t="shared" si="86"/>
        <v>5.8470275446837471E-14</v>
      </c>
      <c r="CD89" s="31">
        <f t="shared" si="87"/>
        <v>1.3643064270928743E-14</v>
      </c>
      <c r="CE89" s="31">
        <f t="shared" si="88"/>
        <v>9.7450459078062441E-15</v>
      </c>
    </row>
    <row r="90" spans="35:83" x14ac:dyDescent="0.2">
      <c r="AI90" s="29" t="s">
        <v>296</v>
      </c>
      <c r="AJ90" s="30">
        <v>16944</v>
      </c>
      <c r="AK90">
        <v>143</v>
      </c>
      <c r="AL90" t="s">
        <v>297</v>
      </c>
      <c r="AM90">
        <v>9.2330247310432269E-12</v>
      </c>
      <c r="AN90">
        <f t="shared" si="46"/>
        <v>9.2330247310432269E-13</v>
      </c>
      <c r="AO90">
        <f t="shared" si="47"/>
        <v>4.0701591228942552E-6</v>
      </c>
      <c r="AP90" s="31">
        <f t="shared" si="48"/>
        <v>12</v>
      </c>
      <c r="AQ90" s="31">
        <f t="shared" si="49"/>
        <v>0</v>
      </c>
      <c r="AR90" s="31">
        <f t="shared" si="50"/>
        <v>7</v>
      </c>
      <c r="AS90" s="31">
        <f t="shared" si="51"/>
        <v>9</v>
      </c>
      <c r="AT90" s="31">
        <f t="shared" si="52"/>
        <v>5</v>
      </c>
      <c r="AU90" s="31">
        <f t="shared" si="53"/>
        <v>6</v>
      </c>
      <c r="AV90" s="31">
        <f t="shared" si="54"/>
        <v>11</v>
      </c>
      <c r="AW90" s="31">
        <f t="shared" si="55"/>
        <v>8</v>
      </c>
      <c r="AX90" s="31">
        <f t="shared" si="56"/>
        <v>17</v>
      </c>
      <c r="AY90" s="31">
        <f t="shared" si="57"/>
        <v>14</v>
      </c>
      <c r="AZ90" s="31">
        <f t="shared" si="58"/>
        <v>2</v>
      </c>
      <c r="BA90" s="31">
        <f t="shared" si="59"/>
        <v>6</v>
      </c>
      <c r="BB90" s="31">
        <f t="shared" si="60"/>
        <v>4</v>
      </c>
      <c r="BC90" s="31">
        <f t="shared" si="61"/>
        <v>6</v>
      </c>
      <c r="BD90" s="31">
        <f t="shared" si="62"/>
        <v>11</v>
      </c>
      <c r="BE90" s="31">
        <f t="shared" si="63"/>
        <v>6</v>
      </c>
      <c r="BF90" s="31">
        <f t="shared" si="64"/>
        <v>9</v>
      </c>
      <c r="BG90" s="31">
        <f t="shared" si="65"/>
        <v>2</v>
      </c>
      <c r="BH90" s="31">
        <f t="shared" si="66"/>
        <v>4</v>
      </c>
      <c r="BI90" s="31">
        <f t="shared" si="67"/>
        <v>4</v>
      </c>
      <c r="BJ90" s="6">
        <f t="shared" si="68"/>
        <v>143</v>
      </c>
      <c r="BL90" s="31">
        <f t="shared" si="69"/>
        <v>7.7479927812950163E-14</v>
      </c>
      <c r="BM90" s="31">
        <f t="shared" si="70"/>
        <v>0</v>
      </c>
      <c r="BN90" s="31">
        <f t="shared" si="71"/>
        <v>4.5196624557554261E-14</v>
      </c>
      <c r="BO90" s="31">
        <f t="shared" si="72"/>
        <v>5.8109945859712626E-14</v>
      </c>
      <c r="BP90" s="31">
        <f t="shared" si="73"/>
        <v>3.2283303255395902E-14</v>
      </c>
      <c r="BQ90" s="31">
        <f t="shared" si="74"/>
        <v>3.8739963906475082E-14</v>
      </c>
      <c r="BR90" s="31">
        <f t="shared" si="75"/>
        <v>7.1023267161870984E-14</v>
      </c>
      <c r="BS90" s="31">
        <f t="shared" si="76"/>
        <v>5.165328520863344E-14</v>
      </c>
      <c r="BT90" s="31">
        <f t="shared" si="77"/>
        <v>1.0976323106834606E-13</v>
      </c>
      <c r="BU90" s="31">
        <f t="shared" si="78"/>
        <v>9.0393249115108522E-14</v>
      </c>
      <c r="BV90" s="31">
        <f t="shared" si="79"/>
        <v>1.291332130215836E-14</v>
      </c>
      <c r="BW90" s="31">
        <f t="shared" si="80"/>
        <v>3.8739963906475082E-14</v>
      </c>
      <c r="BX90" s="31">
        <f t="shared" si="81"/>
        <v>2.582664260431672E-14</v>
      </c>
      <c r="BY90" s="31">
        <f t="shared" si="82"/>
        <v>3.8739963906475082E-14</v>
      </c>
      <c r="BZ90" s="31">
        <f t="shared" si="83"/>
        <v>7.1023267161870984E-14</v>
      </c>
      <c r="CA90" s="31">
        <f t="shared" si="84"/>
        <v>3.8739963906475082E-14</v>
      </c>
      <c r="CB90" s="31">
        <f t="shared" si="85"/>
        <v>5.8109945859712626E-14</v>
      </c>
      <c r="CC90" s="31">
        <f t="shared" si="86"/>
        <v>1.291332130215836E-14</v>
      </c>
      <c r="CD90" s="31">
        <f t="shared" si="87"/>
        <v>2.582664260431672E-14</v>
      </c>
      <c r="CE90" s="31">
        <f t="shared" si="88"/>
        <v>2.582664260431672E-14</v>
      </c>
    </row>
    <row r="91" spans="35:83" x14ac:dyDescent="0.2">
      <c r="AI91" s="29" t="s">
        <v>298</v>
      </c>
      <c r="AJ91" s="30">
        <v>41257</v>
      </c>
      <c r="AK91">
        <v>386</v>
      </c>
      <c r="AL91" t="s">
        <v>299</v>
      </c>
      <c r="AM91">
        <v>9.3607396673560613E-12</v>
      </c>
      <c r="AN91">
        <f t="shared" si="46"/>
        <v>9.3607396673560613E-13</v>
      </c>
      <c r="AO91">
        <f t="shared" si="47"/>
        <v>4.1264592117931622E-6</v>
      </c>
      <c r="AP91" s="31">
        <f t="shared" si="48"/>
        <v>56</v>
      </c>
      <c r="AQ91" s="31">
        <f t="shared" si="49"/>
        <v>2</v>
      </c>
      <c r="AR91" s="31">
        <f t="shared" si="50"/>
        <v>19</v>
      </c>
      <c r="AS91" s="31">
        <f t="shared" si="51"/>
        <v>25</v>
      </c>
      <c r="AT91" s="31">
        <f t="shared" si="52"/>
        <v>10</v>
      </c>
      <c r="AU91" s="31">
        <f t="shared" si="53"/>
        <v>30</v>
      </c>
      <c r="AV91" s="31">
        <f t="shared" si="54"/>
        <v>14</v>
      </c>
      <c r="AW91" s="31">
        <f t="shared" si="55"/>
        <v>35</v>
      </c>
      <c r="AX91" s="31">
        <f t="shared" si="56"/>
        <v>21</v>
      </c>
      <c r="AY91" s="31">
        <f t="shared" si="57"/>
        <v>39</v>
      </c>
      <c r="AZ91" s="31">
        <f t="shared" si="58"/>
        <v>6</v>
      </c>
      <c r="BA91" s="31">
        <f t="shared" si="59"/>
        <v>9</v>
      </c>
      <c r="BB91" s="31">
        <f t="shared" si="60"/>
        <v>14</v>
      </c>
      <c r="BC91" s="31">
        <f t="shared" si="61"/>
        <v>20</v>
      </c>
      <c r="BD91" s="31">
        <f t="shared" si="62"/>
        <v>19</v>
      </c>
      <c r="BE91" s="31">
        <f t="shared" si="63"/>
        <v>26</v>
      </c>
      <c r="BF91" s="31">
        <f t="shared" si="64"/>
        <v>15</v>
      </c>
      <c r="BG91" s="31">
        <f t="shared" si="65"/>
        <v>20</v>
      </c>
      <c r="BH91" s="31">
        <f t="shared" si="66"/>
        <v>1</v>
      </c>
      <c r="BI91" s="31">
        <f t="shared" si="67"/>
        <v>5</v>
      </c>
      <c r="BJ91" s="6">
        <f t="shared" si="68"/>
        <v>386</v>
      </c>
      <c r="BL91" s="31">
        <f t="shared" si="69"/>
        <v>1.3580347703936253E-13</v>
      </c>
      <c r="BM91" s="31">
        <f t="shared" si="70"/>
        <v>4.8501241799772343E-15</v>
      </c>
      <c r="BN91" s="31">
        <f t="shared" si="71"/>
        <v>4.6076179709783725E-14</v>
      </c>
      <c r="BO91" s="31">
        <f t="shared" si="72"/>
        <v>6.0626552249715414E-14</v>
      </c>
      <c r="BP91" s="31">
        <f t="shared" si="73"/>
        <v>2.4250620899886167E-14</v>
      </c>
      <c r="BQ91" s="31">
        <f t="shared" si="74"/>
        <v>7.2751862699658507E-14</v>
      </c>
      <c r="BR91" s="31">
        <f t="shared" si="75"/>
        <v>3.3950869259840632E-14</v>
      </c>
      <c r="BS91" s="31">
        <f t="shared" si="76"/>
        <v>8.48771731496016E-14</v>
      </c>
      <c r="BT91" s="31">
        <f t="shared" si="77"/>
        <v>5.0926303889760955E-14</v>
      </c>
      <c r="BU91" s="31">
        <f t="shared" si="78"/>
        <v>9.4577421509556059E-14</v>
      </c>
      <c r="BV91" s="31">
        <f t="shared" si="79"/>
        <v>1.4550372539931701E-14</v>
      </c>
      <c r="BW91" s="31">
        <f t="shared" si="80"/>
        <v>2.1825558809897552E-14</v>
      </c>
      <c r="BX91" s="31">
        <f t="shared" si="81"/>
        <v>3.3950869259840632E-14</v>
      </c>
      <c r="BY91" s="31">
        <f t="shared" si="82"/>
        <v>4.8501241799772334E-14</v>
      </c>
      <c r="BZ91" s="31">
        <f t="shared" si="83"/>
        <v>4.6076179709783725E-14</v>
      </c>
      <c r="CA91" s="31">
        <f t="shared" si="84"/>
        <v>6.3051614339704048E-14</v>
      </c>
      <c r="CB91" s="31">
        <f t="shared" si="85"/>
        <v>3.6375931349829253E-14</v>
      </c>
      <c r="CC91" s="31">
        <f t="shared" si="86"/>
        <v>4.8501241799772334E-14</v>
      </c>
      <c r="CD91" s="31">
        <f t="shared" si="87"/>
        <v>2.4250620899886172E-15</v>
      </c>
      <c r="CE91" s="31">
        <f t="shared" si="88"/>
        <v>1.2125310449943083E-14</v>
      </c>
    </row>
    <row r="92" spans="35:83" x14ac:dyDescent="0.2">
      <c r="AI92" s="29" t="s">
        <v>300</v>
      </c>
      <c r="AJ92" s="30">
        <v>7332</v>
      </c>
      <c r="AK92">
        <v>66</v>
      </c>
      <c r="AL92" t="s">
        <v>301</v>
      </c>
      <c r="AM92">
        <v>9.4887126615405616E-12</v>
      </c>
      <c r="AN92">
        <f t="shared" si="46"/>
        <v>9.4887126615405612E-13</v>
      </c>
      <c r="AO92">
        <f t="shared" si="47"/>
        <v>4.1828730593606734E-6</v>
      </c>
      <c r="AP92" s="31">
        <f t="shared" si="48"/>
        <v>3</v>
      </c>
      <c r="AQ92" s="31">
        <f t="shared" si="49"/>
        <v>1</v>
      </c>
      <c r="AR92" s="31">
        <f t="shared" si="50"/>
        <v>3</v>
      </c>
      <c r="AS92" s="31">
        <f t="shared" si="51"/>
        <v>4</v>
      </c>
      <c r="AT92" s="31">
        <f t="shared" si="52"/>
        <v>3</v>
      </c>
      <c r="AU92" s="31">
        <f t="shared" si="53"/>
        <v>4</v>
      </c>
      <c r="AV92" s="31">
        <f t="shared" si="54"/>
        <v>1</v>
      </c>
      <c r="AW92" s="31">
        <f t="shared" si="55"/>
        <v>5</v>
      </c>
      <c r="AX92" s="31">
        <f t="shared" si="56"/>
        <v>5</v>
      </c>
      <c r="AY92" s="31">
        <f t="shared" si="57"/>
        <v>7</v>
      </c>
      <c r="AZ92" s="31">
        <f t="shared" si="58"/>
        <v>2</v>
      </c>
      <c r="BA92" s="31">
        <f t="shared" si="59"/>
        <v>5</v>
      </c>
      <c r="BB92" s="31">
        <f t="shared" si="60"/>
        <v>4</v>
      </c>
      <c r="BC92" s="31">
        <f t="shared" si="61"/>
        <v>5</v>
      </c>
      <c r="BD92" s="31">
        <f t="shared" si="62"/>
        <v>2</v>
      </c>
      <c r="BE92" s="31">
        <f t="shared" si="63"/>
        <v>3</v>
      </c>
      <c r="BF92" s="31">
        <f t="shared" si="64"/>
        <v>1</v>
      </c>
      <c r="BG92" s="31">
        <f t="shared" si="65"/>
        <v>8</v>
      </c>
      <c r="BH92" s="31">
        <f t="shared" si="66"/>
        <v>0</v>
      </c>
      <c r="BI92" s="31">
        <f t="shared" si="67"/>
        <v>0</v>
      </c>
      <c r="BJ92" s="6">
        <f t="shared" si="68"/>
        <v>66</v>
      </c>
      <c r="BL92" s="31">
        <f t="shared" si="69"/>
        <v>4.313051209791164E-14</v>
      </c>
      <c r="BM92" s="31">
        <f t="shared" si="70"/>
        <v>1.4376837365970547E-14</v>
      </c>
      <c r="BN92" s="31">
        <f t="shared" si="71"/>
        <v>4.313051209791164E-14</v>
      </c>
      <c r="BO92" s="31">
        <f t="shared" si="72"/>
        <v>5.7507349463882187E-14</v>
      </c>
      <c r="BP92" s="31">
        <f t="shared" si="73"/>
        <v>4.313051209791164E-14</v>
      </c>
      <c r="BQ92" s="31">
        <f t="shared" si="74"/>
        <v>5.7507349463882187E-14</v>
      </c>
      <c r="BR92" s="31">
        <f t="shared" si="75"/>
        <v>1.4376837365970547E-14</v>
      </c>
      <c r="BS92" s="31">
        <f t="shared" si="76"/>
        <v>7.1884186829852739E-14</v>
      </c>
      <c r="BT92" s="31">
        <f t="shared" si="77"/>
        <v>7.1884186829852739E-14</v>
      </c>
      <c r="BU92" s="31">
        <f t="shared" si="78"/>
        <v>1.0063786156179383E-13</v>
      </c>
      <c r="BV92" s="31">
        <f t="shared" si="79"/>
        <v>2.8753674731941093E-14</v>
      </c>
      <c r="BW92" s="31">
        <f t="shared" si="80"/>
        <v>7.1884186829852739E-14</v>
      </c>
      <c r="BX92" s="31">
        <f t="shared" si="81"/>
        <v>5.7507349463882187E-14</v>
      </c>
      <c r="BY92" s="31">
        <f t="shared" si="82"/>
        <v>7.1884186829852739E-14</v>
      </c>
      <c r="BZ92" s="31">
        <f t="shared" si="83"/>
        <v>2.8753674731941093E-14</v>
      </c>
      <c r="CA92" s="31">
        <f t="shared" si="84"/>
        <v>4.313051209791164E-14</v>
      </c>
      <c r="CB92" s="31">
        <f t="shared" si="85"/>
        <v>1.4376837365970547E-14</v>
      </c>
      <c r="CC92" s="31">
        <f t="shared" si="86"/>
        <v>1.1501469892776437E-13</v>
      </c>
      <c r="CD92" s="31">
        <f t="shared" si="87"/>
        <v>0</v>
      </c>
      <c r="CE92" s="31">
        <f t="shared" si="88"/>
        <v>0</v>
      </c>
    </row>
    <row r="93" spans="35:83" x14ac:dyDescent="0.2">
      <c r="AI93" s="29" t="s">
        <v>302</v>
      </c>
      <c r="AJ93" s="30">
        <v>44717</v>
      </c>
      <c r="AK93">
        <v>395</v>
      </c>
      <c r="AL93" t="s">
        <v>303</v>
      </c>
      <c r="AM93">
        <v>9.8175408295111905E-12</v>
      </c>
      <c r="AN93">
        <f t="shared" si="46"/>
        <v>9.8175408295111901E-13</v>
      </c>
      <c r="AO93">
        <f t="shared" si="47"/>
        <v>4.3278291281157319E-6</v>
      </c>
      <c r="AP93" s="31">
        <f t="shared" si="48"/>
        <v>41</v>
      </c>
      <c r="AQ93" s="31">
        <f t="shared" si="49"/>
        <v>4</v>
      </c>
      <c r="AR93" s="31">
        <f t="shared" si="50"/>
        <v>16</v>
      </c>
      <c r="AS93" s="31">
        <f t="shared" si="51"/>
        <v>29</v>
      </c>
      <c r="AT93" s="31">
        <f t="shared" si="52"/>
        <v>13</v>
      </c>
      <c r="AU93" s="31">
        <f t="shared" si="53"/>
        <v>17</v>
      </c>
      <c r="AV93" s="31">
        <f t="shared" si="54"/>
        <v>7</v>
      </c>
      <c r="AW93" s="31">
        <f t="shared" si="55"/>
        <v>31</v>
      </c>
      <c r="AX93" s="31">
        <f t="shared" si="56"/>
        <v>28</v>
      </c>
      <c r="AY93" s="31">
        <f t="shared" si="57"/>
        <v>37</v>
      </c>
      <c r="AZ93" s="31">
        <f t="shared" si="58"/>
        <v>4</v>
      </c>
      <c r="BA93" s="31">
        <f t="shared" si="59"/>
        <v>18</v>
      </c>
      <c r="BB93" s="31">
        <f t="shared" si="60"/>
        <v>18</v>
      </c>
      <c r="BC93" s="31">
        <f t="shared" si="61"/>
        <v>32</v>
      </c>
      <c r="BD93" s="31">
        <f t="shared" si="62"/>
        <v>24</v>
      </c>
      <c r="BE93" s="31">
        <f t="shared" si="63"/>
        <v>24</v>
      </c>
      <c r="BF93" s="31">
        <f t="shared" si="64"/>
        <v>18</v>
      </c>
      <c r="BG93" s="31">
        <f t="shared" si="65"/>
        <v>17</v>
      </c>
      <c r="BH93" s="31">
        <f t="shared" si="66"/>
        <v>5</v>
      </c>
      <c r="BI93" s="31">
        <f t="shared" si="67"/>
        <v>12</v>
      </c>
      <c r="BJ93" s="6">
        <f t="shared" si="68"/>
        <v>395</v>
      </c>
      <c r="BL93" s="31">
        <f t="shared" si="69"/>
        <v>1.0190358835695159E-13</v>
      </c>
      <c r="BM93" s="31">
        <f t="shared" si="70"/>
        <v>9.9418134982391803E-15</v>
      </c>
      <c r="BN93" s="31">
        <f t="shared" si="71"/>
        <v>3.9767253992956721E-14</v>
      </c>
      <c r="BO93" s="31">
        <f t="shared" si="72"/>
        <v>7.207814786223405E-14</v>
      </c>
      <c r="BP93" s="31">
        <f t="shared" si="73"/>
        <v>3.2310893869277336E-14</v>
      </c>
      <c r="BQ93" s="31">
        <f t="shared" si="74"/>
        <v>4.2252707367516514E-14</v>
      </c>
      <c r="BR93" s="31">
        <f t="shared" si="75"/>
        <v>1.7398173621918564E-14</v>
      </c>
      <c r="BS93" s="31">
        <f t="shared" si="76"/>
        <v>7.7049054611353649E-14</v>
      </c>
      <c r="BT93" s="31">
        <f t="shared" si="77"/>
        <v>6.9592694487674257E-14</v>
      </c>
      <c r="BU93" s="31">
        <f t="shared" si="78"/>
        <v>9.1961774858712408E-14</v>
      </c>
      <c r="BV93" s="31">
        <f t="shared" si="79"/>
        <v>9.9418134982391803E-15</v>
      </c>
      <c r="BW93" s="31">
        <f t="shared" si="80"/>
        <v>4.4738160742076307E-14</v>
      </c>
      <c r="BX93" s="31">
        <f t="shared" si="81"/>
        <v>4.4738160742076307E-14</v>
      </c>
      <c r="BY93" s="31">
        <f t="shared" si="82"/>
        <v>7.9534507985913442E-14</v>
      </c>
      <c r="BZ93" s="31">
        <f t="shared" si="83"/>
        <v>5.9650880989435072E-14</v>
      </c>
      <c r="CA93" s="31">
        <f t="shared" si="84"/>
        <v>5.9650880989435072E-14</v>
      </c>
      <c r="CB93" s="31">
        <f t="shared" si="85"/>
        <v>4.4738160742076307E-14</v>
      </c>
      <c r="CC93" s="31">
        <f t="shared" si="86"/>
        <v>4.2252707367516514E-14</v>
      </c>
      <c r="CD93" s="31">
        <f t="shared" si="87"/>
        <v>1.2427266872798975E-14</v>
      </c>
      <c r="CE93" s="31">
        <f t="shared" si="88"/>
        <v>2.9825440494717536E-14</v>
      </c>
    </row>
    <row r="94" spans="35:83" x14ac:dyDescent="0.2">
      <c r="AI94" s="29" t="s">
        <v>304</v>
      </c>
      <c r="AJ94" s="30">
        <v>129967</v>
      </c>
      <c r="AK94">
        <v>1146</v>
      </c>
      <c r="AL94" t="s">
        <v>305</v>
      </c>
      <c r="AM94">
        <v>9.8266692258034627E-12</v>
      </c>
      <c r="AN94">
        <f t="shared" si="46"/>
        <v>9.8266692258034639E-13</v>
      </c>
      <c r="AO94">
        <f t="shared" si="47"/>
        <v>4.3318531642825015E-6</v>
      </c>
      <c r="AP94" s="31">
        <f t="shared" si="48"/>
        <v>97</v>
      </c>
      <c r="AQ94" s="31">
        <f t="shared" si="49"/>
        <v>17</v>
      </c>
      <c r="AR94" s="31">
        <f t="shared" si="50"/>
        <v>77</v>
      </c>
      <c r="AS94" s="31">
        <f t="shared" si="51"/>
        <v>75</v>
      </c>
      <c r="AT94" s="31">
        <f t="shared" si="52"/>
        <v>32</v>
      </c>
      <c r="AU94" s="31">
        <f t="shared" si="53"/>
        <v>65</v>
      </c>
      <c r="AV94" s="31">
        <f t="shared" si="54"/>
        <v>32</v>
      </c>
      <c r="AW94" s="31">
        <f t="shared" si="55"/>
        <v>57</v>
      </c>
      <c r="AX94" s="31">
        <f t="shared" si="56"/>
        <v>76</v>
      </c>
      <c r="AY94" s="31">
        <f t="shared" si="57"/>
        <v>142</v>
      </c>
      <c r="AZ94" s="31">
        <f t="shared" si="58"/>
        <v>19</v>
      </c>
      <c r="BA94" s="31">
        <f t="shared" si="59"/>
        <v>49</v>
      </c>
      <c r="BB94" s="31">
        <f t="shared" si="60"/>
        <v>53</v>
      </c>
      <c r="BC94" s="31">
        <f t="shared" si="61"/>
        <v>46</v>
      </c>
      <c r="BD94" s="31">
        <f t="shared" si="62"/>
        <v>77</v>
      </c>
      <c r="BE94" s="31">
        <f t="shared" si="63"/>
        <v>78</v>
      </c>
      <c r="BF94" s="31">
        <f t="shared" si="64"/>
        <v>45</v>
      </c>
      <c r="BG94" s="31">
        <f t="shared" si="65"/>
        <v>48</v>
      </c>
      <c r="BH94" s="31">
        <f t="shared" si="66"/>
        <v>21</v>
      </c>
      <c r="BI94" s="31">
        <f t="shared" si="67"/>
        <v>40</v>
      </c>
      <c r="BJ94" s="6">
        <f t="shared" si="68"/>
        <v>1146</v>
      </c>
      <c r="BL94" s="31">
        <f t="shared" si="69"/>
        <v>8.3175123464479578E-14</v>
      </c>
      <c r="BM94" s="31">
        <f t="shared" si="70"/>
        <v>1.4577083493774771E-14</v>
      </c>
      <c r="BN94" s="31">
        <f t="shared" si="71"/>
        <v>6.602561347180338E-14</v>
      </c>
      <c r="BO94" s="31">
        <f t="shared" si="72"/>
        <v>6.431066247253576E-14</v>
      </c>
      <c r="BP94" s="31">
        <f t="shared" si="73"/>
        <v>2.7439215988281926E-14</v>
      </c>
      <c r="BQ94" s="31">
        <f t="shared" si="74"/>
        <v>5.5735907476197655E-14</v>
      </c>
      <c r="BR94" s="31">
        <f t="shared" si="75"/>
        <v>2.7439215988281926E-14</v>
      </c>
      <c r="BS94" s="31">
        <f t="shared" si="76"/>
        <v>4.8876103479127176E-14</v>
      </c>
      <c r="BT94" s="31">
        <f t="shared" si="77"/>
        <v>6.5168137972169576E-14</v>
      </c>
      <c r="BU94" s="31">
        <f t="shared" si="78"/>
        <v>1.2176152094800104E-13</v>
      </c>
      <c r="BV94" s="31">
        <f t="shared" si="79"/>
        <v>1.6292034493042394E-14</v>
      </c>
      <c r="BW94" s="31">
        <f t="shared" si="80"/>
        <v>4.2016299482056697E-14</v>
      </c>
      <c r="BX94" s="31">
        <f t="shared" si="81"/>
        <v>4.5446201480591936E-14</v>
      </c>
      <c r="BY94" s="31">
        <f t="shared" si="82"/>
        <v>3.9443872983155261E-14</v>
      </c>
      <c r="BZ94" s="31">
        <f t="shared" si="83"/>
        <v>6.602561347180338E-14</v>
      </c>
      <c r="CA94" s="31">
        <f t="shared" si="84"/>
        <v>6.6883088971437196E-14</v>
      </c>
      <c r="CB94" s="31">
        <f t="shared" si="85"/>
        <v>3.8586397483521457E-14</v>
      </c>
      <c r="CC94" s="31">
        <f t="shared" si="86"/>
        <v>4.1158823982422887E-14</v>
      </c>
      <c r="CD94" s="31">
        <f t="shared" si="87"/>
        <v>1.8006985492310011E-14</v>
      </c>
      <c r="CE94" s="31">
        <f t="shared" si="88"/>
        <v>3.4299019985352402E-14</v>
      </c>
    </row>
    <row r="95" spans="35:83" x14ac:dyDescent="0.2">
      <c r="AI95" s="29" t="s">
        <v>306</v>
      </c>
      <c r="AJ95" s="30">
        <v>54724</v>
      </c>
      <c r="AK95">
        <v>469</v>
      </c>
      <c r="AL95" t="s">
        <v>307</v>
      </c>
      <c r="AM95">
        <v>9.8312049245159701E-12</v>
      </c>
      <c r="AN95">
        <f t="shared" si="46"/>
        <v>9.8312049245159709E-13</v>
      </c>
      <c r="AO95">
        <f t="shared" si="47"/>
        <v>4.3338526190691157E-6</v>
      </c>
      <c r="AP95" s="31">
        <f t="shared" si="48"/>
        <v>41</v>
      </c>
      <c r="AQ95" s="31">
        <f t="shared" si="49"/>
        <v>5</v>
      </c>
      <c r="AR95" s="31">
        <f t="shared" si="50"/>
        <v>25</v>
      </c>
      <c r="AS95" s="31">
        <f t="shared" si="51"/>
        <v>32</v>
      </c>
      <c r="AT95" s="31">
        <f t="shared" si="52"/>
        <v>24</v>
      </c>
      <c r="AU95" s="31">
        <f t="shared" si="53"/>
        <v>23</v>
      </c>
      <c r="AV95" s="31">
        <f t="shared" si="54"/>
        <v>15</v>
      </c>
      <c r="AW95" s="31">
        <f t="shared" si="55"/>
        <v>30</v>
      </c>
      <c r="AX95" s="31">
        <f t="shared" si="56"/>
        <v>35</v>
      </c>
      <c r="AY95" s="31">
        <f t="shared" si="57"/>
        <v>38</v>
      </c>
      <c r="AZ95" s="31">
        <f t="shared" si="58"/>
        <v>8</v>
      </c>
      <c r="BA95" s="31">
        <f t="shared" si="59"/>
        <v>22</v>
      </c>
      <c r="BB95" s="31">
        <f t="shared" si="60"/>
        <v>22</v>
      </c>
      <c r="BC95" s="31">
        <f t="shared" si="61"/>
        <v>26</v>
      </c>
      <c r="BD95" s="31">
        <f t="shared" si="62"/>
        <v>30</v>
      </c>
      <c r="BE95" s="31">
        <f t="shared" si="63"/>
        <v>28</v>
      </c>
      <c r="BF95" s="31">
        <f t="shared" si="64"/>
        <v>17</v>
      </c>
      <c r="BG95" s="31">
        <f t="shared" si="65"/>
        <v>16</v>
      </c>
      <c r="BH95" s="31">
        <f t="shared" si="66"/>
        <v>22</v>
      </c>
      <c r="BI95" s="31">
        <f t="shared" si="67"/>
        <v>10</v>
      </c>
      <c r="BJ95" s="6">
        <f t="shared" si="68"/>
        <v>469</v>
      </c>
      <c r="BL95" s="31">
        <f t="shared" si="69"/>
        <v>8.5944435374233431E-14</v>
      </c>
      <c r="BM95" s="31">
        <f t="shared" si="70"/>
        <v>1.0481028704174809E-14</v>
      </c>
      <c r="BN95" s="31">
        <f t="shared" si="71"/>
        <v>5.2405143520874043E-14</v>
      </c>
      <c r="BO95" s="31">
        <f t="shared" si="72"/>
        <v>6.7078583706718775E-14</v>
      </c>
      <c r="BP95" s="31">
        <f t="shared" si="73"/>
        <v>5.0308937780039084E-14</v>
      </c>
      <c r="BQ95" s="31">
        <f t="shared" si="74"/>
        <v>4.8212732039204125E-14</v>
      </c>
      <c r="BR95" s="31">
        <f t="shared" si="75"/>
        <v>3.1443086112524428E-14</v>
      </c>
      <c r="BS95" s="31">
        <f t="shared" si="76"/>
        <v>6.2886172225048857E-14</v>
      </c>
      <c r="BT95" s="31">
        <f t="shared" si="77"/>
        <v>7.3367200929223652E-14</v>
      </c>
      <c r="BU95" s="31">
        <f t="shared" si="78"/>
        <v>7.9655818151728554E-14</v>
      </c>
      <c r="BV95" s="31">
        <f t="shared" si="79"/>
        <v>1.6769645926679694E-14</v>
      </c>
      <c r="BW95" s="31">
        <f t="shared" si="80"/>
        <v>4.611652629836916E-14</v>
      </c>
      <c r="BX95" s="31">
        <f t="shared" si="81"/>
        <v>4.611652629836916E-14</v>
      </c>
      <c r="BY95" s="31">
        <f t="shared" si="82"/>
        <v>5.4501349261709009E-14</v>
      </c>
      <c r="BZ95" s="31">
        <f t="shared" si="83"/>
        <v>6.2886172225048857E-14</v>
      </c>
      <c r="CA95" s="31">
        <f t="shared" si="84"/>
        <v>5.8693760743378926E-14</v>
      </c>
      <c r="CB95" s="31">
        <f t="shared" si="85"/>
        <v>3.5635497594194346E-14</v>
      </c>
      <c r="CC95" s="31">
        <f t="shared" si="86"/>
        <v>3.3539291853359387E-14</v>
      </c>
      <c r="CD95" s="31">
        <f t="shared" si="87"/>
        <v>4.611652629836916E-14</v>
      </c>
      <c r="CE95" s="31">
        <f t="shared" si="88"/>
        <v>2.0962057408349618E-14</v>
      </c>
    </row>
    <row r="96" spans="35:83" x14ac:dyDescent="0.2">
      <c r="AI96" s="29" t="s">
        <v>308</v>
      </c>
      <c r="AJ96" s="30">
        <v>14350</v>
      </c>
      <c r="AK96">
        <v>135</v>
      </c>
      <c r="AL96" t="s">
        <v>309</v>
      </c>
      <c r="AM96">
        <v>1.0227946757785298E-11</v>
      </c>
      <c r="AN96">
        <f t="shared" si="46"/>
        <v>1.0227946757785298E-12</v>
      </c>
      <c r="AO96">
        <f t="shared" si="47"/>
        <v>4.5087468102094966E-6</v>
      </c>
      <c r="AP96" s="31">
        <f t="shared" si="48"/>
        <v>16</v>
      </c>
      <c r="AQ96" s="31">
        <f t="shared" si="49"/>
        <v>4</v>
      </c>
      <c r="AR96" s="31">
        <f t="shared" si="50"/>
        <v>3</v>
      </c>
      <c r="AS96" s="31">
        <f t="shared" si="51"/>
        <v>9</v>
      </c>
      <c r="AT96" s="31">
        <f t="shared" si="52"/>
        <v>2</v>
      </c>
      <c r="AU96" s="31">
        <f t="shared" si="53"/>
        <v>11</v>
      </c>
      <c r="AV96" s="31">
        <f t="shared" si="54"/>
        <v>3</v>
      </c>
      <c r="AW96" s="31">
        <f t="shared" si="55"/>
        <v>4</v>
      </c>
      <c r="AX96" s="31">
        <f t="shared" si="56"/>
        <v>7</v>
      </c>
      <c r="AY96" s="31">
        <f t="shared" si="57"/>
        <v>18</v>
      </c>
      <c r="AZ96" s="31">
        <f t="shared" si="58"/>
        <v>6</v>
      </c>
      <c r="BA96" s="31">
        <f t="shared" si="59"/>
        <v>4</v>
      </c>
      <c r="BB96" s="31">
        <f t="shared" si="60"/>
        <v>6</v>
      </c>
      <c r="BC96" s="31">
        <f t="shared" si="61"/>
        <v>2</v>
      </c>
      <c r="BD96" s="31">
        <f t="shared" si="62"/>
        <v>8</v>
      </c>
      <c r="BE96" s="31">
        <f t="shared" si="63"/>
        <v>10</v>
      </c>
      <c r="BF96" s="31">
        <f t="shared" si="64"/>
        <v>10</v>
      </c>
      <c r="BG96" s="31">
        <f t="shared" si="65"/>
        <v>10</v>
      </c>
      <c r="BH96" s="31">
        <f t="shared" si="66"/>
        <v>1</v>
      </c>
      <c r="BI96" s="31">
        <f t="shared" si="67"/>
        <v>1</v>
      </c>
      <c r="BJ96" s="6">
        <f t="shared" si="68"/>
        <v>135</v>
      </c>
      <c r="BL96" s="31">
        <f t="shared" si="69"/>
        <v>1.2122010972189983E-13</v>
      </c>
      <c r="BM96" s="31">
        <f t="shared" si="70"/>
        <v>3.0305027430474957E-14</v>
      </c>
      <c r="BN96" s="31">
        <f t="shared" si="71"/>
        <v>2.2728770572856219E-14</v>
      </c>
      <c r="BO96" s="31">
        <f t="shared" si="72"/>
        <v>6.8186311718568652E-14</v>
      </c>
      <c r="BP96" s="31">
        <f t="shared" si="73"/>
        <v>1.5152513715237479E-14</v>
      </c>
      <c r="BQ96" s="31">
        <f t="shared" si="74"/>
        <v>8.333882543380614E-14</v>
      </c>
      <c r="BR96" s="31">
        <f t="shared" si="75"/>
        <v>2.2728770572856219E-14</v>
      </c>
      <c r="BS96" s="31">
        <f t="shared" si="76"/>
        <v>3.0305027430474957E-14</v>
      </c>
      <c r="BT96" s="31">
        <f t="shared" si="77"/>
        <v>5.3033798003331177E-14</v>
      </c>
      <c r="BU96" s="31">
        <f t="shared" si="78"/>
        <v>1.363726234371373E-13</v>
      </c>
      <c r="BV96" s="31">
        <f t="shared" si="79"/>
        <v>4.5457541145712439E-14</v>
      </c>
      <c r="BW96" s="31">
        <f t="shared" si="80"/>
        <v>3.0305027430474957E-14</v>
      </c>
      <c r="BX96" s="31">
        <f t="shared" si="81"/>
        <v>4.5457541145712439E-14</v>
      </c>
      <c r="BY96" s="31">
        <f t="shared" si="82"/>
        <v>1.5152513715237479E-14</v>
      </c>
      <c r="BZ96" s="31">
        <f t="shared" si="83"/>
        <v>6.0610054860949914E-14</v>
      </c>
      <c r="CA96" s="31">
        <f t="shared" si="84"/>
        <v>7.576256857618739E-14</v>
      </c>
      <c r="CB96" s="31">
        <f t="shared" si="85"/>
        <v>7.576256857618739E-14</v>
      </c>
      <c r="CC96" s="31">
        <f t="shared" si="86"/>
        <v>7.576256857618739E-14</v>
      </c>
      <c r="CD96" s="31">
        <f t="shared" si="87"/>
        <v>7.5762568576187393E-15</v>
      </c>
      <c r="CE96" s="31">
        <f t="shared" si="88"/>
        <v>7.5762568576187393E-15</v>
      </c>
    </row>
    <row r="97" spans="35:83" x14ac:dyDescent="0.2">
      <c r="AI97" s="29" t="s">
        <v>310</v>
      </c>
      <c r="AJ97" s="30">
        <v>9586</v>
      </c>
      <c r="AK97">
        <v>83</v>
      </c>
      <c r="AL97" t="s">
        <v>311</v>
      </c>
      <c r="AM97">
        <v>1.0596572983210928E-11</v>
      </c>
      <c r="AN97">
        <f t="shared" si="46"/>
        <v>1.059657298321093E-12</v>
      </c>
      <c r="AO97">
        <f t="shared" si="47"/>
        <v>4.6712469050386252E-6</v>
      </c>
      <c r="AP97" s="31">
        <f t="shared" si="48"/>
        <v>7</v>
      </c>
      <c r="AQ97" s="31">
        <f t="shared" si="49"/>
        <v>0</v>
      </c>
      <c r="AR97" s="31">
        <f t="shared" si="50"/>
        <v>5</v>
      </c>
      <c r="AS97" s="31">
        <f t="shared" si="51"/>
        <v>8</v>
      </c>
      <c r="AT97" s="31">
        <f t="shared" si="52"/>
        <v>0</v>
      </c>
      <c r="AU97" s="31">
        <f t="shared" si="53"/>
        <v>2</v>
      </c>
      <c r="AV97" s="31">
        <f t="shared" si="54"/>
        <v>2</v>
      </c>
      <c r="AW97" s="31">
        <f t="shared" si="55"/>
        <v>9</v>
      </c>
      <c r="AX97" s="31">
        <f t="shared" si="56"/>
        <v>9</v>
      </c>
      <c r="AY97" s="31">
        <f t="shared" si="57"/>
        <v>8</v>
      </c>
      <c r="AZ97" s="31">
        <f t="shared" si="58"/>
        <v>2</v>
      </c>
      <c r="BA97" s="31">
        <f t="shared" si="59"/>
        <v>3</v>
      </c>
      <c r="BB97" s="31">
        <f t="shared" si="60"/>
        <v>2</v>
      </c>
      <c r="BC97" s="31">
        <f t="shared" si="61"/>
        <v>4</v>
      </c>
      <c r="BD97" s="31">
        <f t="shared" si="62"/>
        <v>8</v>
      </c>
      <c r="BE97" s="31">
        <f t="shared" si="63"/>
        <v>7</v>
      </c>
      <c r="BF97" s="31">
        <f t="shared" si="64"/>
        <v>2</v>
      </c>
      <c r="BG97" s="31">
        <f t="shared" si="65"/>
        <v>3</v>
      </c>
      <c r="BH97" s="31">
        <f t="shared" si="66"/>
        <v>0</v>
      </c>
      <c r="BI97" s="31">
        <f t="shared" si="67"/>
        <v>2</v>
      </c>
      <c r="BJ97" s="6">
        <f t="shared" si="68"/>
        <v>83</v>
      </c>
      <c r="BL97" s="31">
        <f t="shared" si="69"/>
        <v>8.9368687810212648E-14</v>
      </c>
      <c r="BM97" s="31">
        <f t="shared" si="70"/>
        <v>0</v>
      </c>
      <c r="BN97" s="31">
        <f t="shared" si="71"/>
        <v>6.3834777007294751E-14</v>
      </c>
      <c r="BO97" s="31">
        <f t="shared" si="72"/>
        <v>1.0213564321167162E-13</v>
      </c>
      <c r="BP97" s="31">
        <f t="shared" si="73"/>
        <v>0</v>
      </c>
      <c r="BQ97" s="31">
        <f t="shared" si="74"/>
        <v>2.5533910802917904E-14</v>
      </c>
      <c r="BR97" s="31">
        <f t="shared" si="75"/>
        <v>2.5533910802917904E-14</v>
      </c>
      <c r="BS97" s="31">
        <f t="shared" si="76"/>
        <v>1.1490259861313056E-13</v>
      </c>
      <c r="BT97" s="31">
        <f t="shared" si="77"/>
        <v>1.1490259861313056E-13</v>
      </c>
      <c r="BU97" s="31">
        <f t="shared" si="78"/>
        <v>1.0213564321167162E-13</v>
      </c>
      <c r="BV97" s="31">
        <f t="shared" si="79"/>
        <v>2.5533910802917904E-14</v>
      </c>
      <c r="BW97" s="31">
        <f t="shared" si="80"/>
        <v>3.8300866204376853E-14</v>
      </c>
      <c r="BX97" s="31">
        <f t="shared" si="81"/>
        <v>2.5533910802917904E-14</v>
      </c>
      <c r="BY97" s="31">
        <f t="shared" si="82"/>
        <v>5.1067821605835808E-14</v>
      </c>
      <c r="BZ97" s="31">
        <f t="shared" si="83"/>
        <v>1.0213564321167162E-13</v>
      </c>
      <c r="CA97" s="31">
        <f t="shared" si="84"/>
        <v>8.9368687810212648E-14</v>
      </c>
      <c r="CB97" s="31">
        <f t="shared" si="85"/>
        <v>2.5533910802917904E-14</v>
      </c>
      <c r="CC97" s="31">
        <f t="shared" si="86"/>
        <v>3.8300866204376853E-14</v>
      </c>
      <c r="CD97" s="31">
        <f t="shared" si="87"/>
        <v>0</v>
      </c>
      <c r="CE97" s="31">
        <f t="shared" si="88"/>
        <v>2.5533910802917904E-14</v>
      </c>
    </row>
    <row r="98" spans="35:83" x14ac:dyDescent="0.2">
      <c r="AI98" s="29" t="s">
        <v>312</v>
      </c>
      <c r="AJ98" s="30">
        <v>75382</v>
      </c>
      <c r="AK98">
        <v>665</v>
      </c>
      <c r="AL98" t="s">
        <v>313</v>
      </c>
      <c r="AM98">
        <v>1.0622459549604151E-11</v>
      </c>
      <c r="AN98">
        <f t="shared" si="46"/>
        <v>1.0622459549604153E-12</v>
      </c>
      <c r="AO98">
        <f t="shared" si="47"/>
        <v>4.6826583814978544E-6</v>
      </c>
      <c r="AP98" s="31">
        <f t="shared" si="48"/>
        <v>55</v>
      </c>
      <c r="AQ98" s="31">
        <f t="shared" si="49"/>
        <v>7</v>
      </c>
      <c r="AR98" s="31">
        <f t="shared" si="50"/>
        <v>31</v>
      </c>
      <c r="AS98" s="31">
        <f t="shared" si="51"/>
        <v>34</v>
      </c>
      <c r="AT98" s="31">
        <f t="shared" si="52"/>
        <v>43</v>
      </c>
      <c r="AU98" s="31">
        <f t="shared" si="53"/>
        <v>39</v>
      </c>
      <c r="AV98" s="31">
        <f t="shared" si="54"/>
        <v>19</v>
      </c>
      <c r="AW98" s="31">
        <f t="shared" si="55"/>
        <v>51</v>
      </c>
      <c r="AX98" s="31">
        <f t="shared" si="56"/>
        <v>29</v>
      </c>
      <c r="AY98" s="31">
        <f t="shared" si="57"/>
        <v>79</v>
      </c>
      <c r="AZ98" s="31">
        <f t="shared" si="58"/>
        <v>15</v>
      </c>
      <c r="BA98" s="31">
        <f t="shared" si="59"/>
        <v>30</v>
      </c>
      <c r="BB98" s="31">
        <f t="shared" si="60"/>
        <v>31</v>
      </c>
      <c r="BC98" s="31">
        <f t="shared" si="61"/>
        <v>21</v>
      </c>
      <c r="BD98" s="31">
        <f t="shared" si="62"/>
        <v>40</v>
      </c>
      <c r="BE98" s="31">
        <f t="shared" si="63"/>
        <v>38</v>
      </c>
      <c r="BF98" s="31">
        <f t="shared" si="64"/>
        <v>34</v>
      </c>
      <c r="BG98" s="31">
        <f t="shared" si="65"/>
        <v>38</v>
      </c>
      <c r="BH98" s="31">
        <f t="shared" si="66"/>
        <v>12</v>
      </c>
      <c r="BI98" s="31">
        <f t="shared" si="67"/>
        <v>19</v>
      </c>
      <c r="BJ98" s="6">
        <f t="shared" si="68"/>
        <v>665</v>
      </c>
      <c r="BL98" s="31">
        <f t="shared" si="69"/>
        <v>8.7854928605748627E-14</v>
      </c>
      <c r="BM98" s="31">
        <f t="shared" si="70"/>
        <v>1.118153636800437E-14</v>
      </c>
      <c r="BN98" s="31">
        <f t="shared" si="71"/>
        <v>4.9518232486876503E-14</v>
      </c>
      <c r="BO98" s="31">
        <f t="shared" si="72"/>
        <v>5.4310319501735519E-14</v>
      </c>
      <c r="BP98" s="31">
        <f t="shared" si="73"/>
        <v>6.8686580546312574E-14</v>
      </c>
      <c r="BQ98" s="31">
        <f t="shared" si="74"/>
        <v>6.2297131193167211E-14</v>
      </c>
      <c r="BR98" s="31">
        <f t="shared" si="75"/>
        <v>3.0349884427440432E-14</v>
      </c>
      <c r="BS98" s="31">
        <f t="shared" si="76"/>
        <v>8.1465479252603276E-14</v>
      </c>
      <c r="BT98" s="31">
        <f t="shared" si="77"/>
        <v>4.6323507810303828E-14</v>
      </c>
      <c r="BU98" s="31">
        <f t="shared" si="78"/>
        <v>1.2619162472462077E-13</v>
      </c>
      <c r="BV98" s="31">
        <f t="shared" si="79"/>
        <v>2.3960435074295081E-14</v>
      </c>
      <c r="BW98" s="31">
        <f t="shared" si="80"/>
        <v>4.7920870148590162E-14</v>
      </c>
      <c r="BX98" s="31">
        <f t="shared" si="81"/>
        <v>4.9518232486876503E-14</v>
      </c>
      <c r="BY98" s="31">
        <f t="shared" si="82"/>
        <v>3.3544609104013114E-14</v>
      </c>
      <c r="BZ98" s="31">
        <f t="shared" si="83"/>
        <v>6.3894493531453546E-14</v>
      </c>
      <c r="CA98" s="31">
        <f t="shared" si="84"/>
        <v>6.0699768854880864E-14</v>
      </c>
      <c r="CB98" s="31">
        <f t="shared" si="85"/>
        <v>5.4310319501735519E-14</v>
      </c>
      <c r="CC98" s="31">
        <f t="shared" si="86"/>
        <v>6.0699768854880864E-14</v>
      </c>
      <c r="CD98" s="31">
        <f t="shared" si="87"/>
        <v>1.9168348059436065E-14</v>
      </c>
      <c r="CE98" s="31">
        <f t="shared" si="88"/>
        <v>3.0349884427440432E-14</v>
      </c>
    </row>
    <row r="99" spans="35:83" x14ac:dyDescent="0.2">
      <c r="AI99" s="29" t="s">
        <v>314</v>
      </c>
      <c r="AJ99" s="30">
        <v>42969</v>
      </c>
      <c r="AK99">
        <v>380</v>
      </c>
      <c r="AL99" t="s">
        <v>315</v>
      </c>
      <c r="AM99">
        <v>1.0664102521594928E-11</v>
      </c>
      <c r="AN99">
        <f t="shared" si="46"/>
        <v>1.0664102521594928E-12</v>
      </c>
      <c r="AO99">
        <f t="shared" si="47"/>
        <v>4.7010156942193086E-6</v>
      </c>
      <c r="AP99" s="31">
        <f t="shared" si="48"/>
        <v>32</v>
      </c>
      <c r="AQ99" s="31">
        <f t="shared" si="49"/>
        <v>4</v>
      </c>
      <c r="AR99" s="31">
        <f t="shared" si="50"/>
        <v>18</v>
      </c>
      <c r="AS99" s="31">
        <f t="shared" si="51"/>
        <v>20</v>
      </c>
      <c r="AT99" s="31">
        <f t="shared" si="52"/>
        <v>13</v>
      </c>
      <c r="AU99" s="31">
        <f t="shared" si="53"/>
        <v>20</v>
      </c>
      <c r="AV99" s="31">
        <f t="shared" si="54"/>
        <v>3</v>
      </c>
      <c r="AW99" s="31">
        <f t="shared" si="55"/>
        <v>39</v>
      </c>
      <c r="AX99" s="31">
        <f t="shared" si="56"/>
        <v>17</v>
      </c>
      <c r="AY99" s="31">
        <f t="shared" si="57"/>
        <v>44</v>
      </c>
      <c r="AZ99" s="31">
        <f t="shared" si="58"/>
        <v>16</v>
      </c>
      <c r="BA99" s="31">
        <f t="shared" si="59"/>
        <v>10</v>
      </c>
      <c r="BB99" s="31">
        <f t="shared" si="60"/>
        <v>16</v>
      </c>
      <c r="BC99" s="31">
        <f t="shared" si="61"/>
        <v>11</v>
      </c>
      <c r="BD99" s="31">
        <f t="shared" si="62"/>
        <v>31</v>
      </c>
      <c r="BE99" s="31">
        <f t="shared" si="63"/>
        <v>22</v>
      </c>
      <c r="BF99" s="31">
        <f t="shared" si="64"/>
        <v>18</v>
      </c>
      <c r="BG99" s="31">
        <f t="shared" si="65"/>
        <v>30</v>
      </c>
      <c r="BH99" s="31">
        <f t="shared" si="66"/>
        <v>9</v>
      </c>
      <c r="BI99" s="31">
        <f t="shared" si="67"/>
        <v>7</v>
      </c>
      <c r="BJ99" s="6">
        <f t="shared" si="68"/>
        <v>380</v>
      </c>
      <c r="BL99" s="31">
        <f t="shared" si="69"/>
        <v>8.9802968602904657E-14</v>
      </c>
      <c r="BM99" s="31">
        <f t="shared" si="70"/>
        <v>1.1225371075363082E-14</v>
      </c>
      <c r="BN99" s="31">
        <f t="shared" si="71"/>
        <v>5.0514169839133866E-14</v>
      </c>
      <c r="BO99" s="31">
        <f t="shared" si="72"/>
        <v>5.6126855376815404E-14</v>
      </c>
      <c r="BP99" s="31">
        <f t="shared" si="73"/>
        <v>3.6482455994930015E-14</v>
      </c>
      <c r="BQ99" s="31">
        <f t="shared" si="74"/>
        <v>5.6126855376815404E-14</v>
      </c>
      <c r="BR99" s="31">
        <f t="shared" si="75"/>
        <v>8.4190283065223116E-15</v>
      </c>
      <c r="BS99" s="31">
        <f t="shared" si="76"/>
        <v>1.0944736798479005E-13</v>
      </c>
      <c r="BT99" s="31">
        <f t="shared" si="77"/>
        <v>4.7707827070293097E-14</v>
      </c>
      <c r="BU99" s="31">
        <f t="shared" si="78"/>
        <v>1.2347908182899391E-13</v>
      </c>
      <c r="BV99" s="31">
        <f t="shared" si="79"/>
        <v>4.4901484301452329E-14</v>
      </c>
      <c r="BW99" s="31">
        <f t="shared" si="80"/>
        <v>2.8063427688407702E-14</v>
      </c>
      <c r="BX99" s="31">
        <f t="shared" si="81"/>
        <v>4.4901484301452329E-14</v>
      </c>
      <c r="BY99" s="31">
        <f t="shared" si="82"/>
        <v>3.0869770457248477E-14</v>
      </c>
      <c r="BZ99" s="31">
        <f t="shared" si="83"/>
        <v>8.6996625834063888E-14</v>
      </c>
      <c r="CA99" s="31">
        <f t="shared" si="84"/>
        <v>6.1739540914496955E-14</v>
      </c>
      <c r="CB99" s="31">
        <f t="shared" si="85"/>
        <v>5.0514169839133866E-14</v>
      </c>
      <c r="CC99" s="31">
        <f t="shared" si="86"/>
        <v>8.4190283065223106E-14</v>
      </c>
      <c r="CD99" s="31">
        <f t="shared" si="87"/>
        <v>2.5257084919566933E-14</v>
      </c>
      <c r="CE99" s="31">
        <f t="shared" si="88"/>
        <v>1.9644399381885392E-14</v>
      </c>
    </row>
    <row r="100" spans="35:83" x14ac:dyDescent="0.2">
      <c r="AI100" s="29" t="s">
        <v>316</v>
      </c>
      <c r="AJ100" s="30">
        <v>17582</v>
      </c>
      <c r="AK100">
        <v>166</v>
      </c>
      <c r="AL100" t="s">
        <v>317</v>
      </c>
      <c r="AM100">
        <v>1.0689718807837472E-11</v>
      </c>
      <c r="AN100">
        <f t="shared" si="46"/>
        <v>1.0689718807837471E-12</v>
      </c>
      <c r="AO100">
        <f t="shared" si="47"/>
        <v>4.7123080241092317E-6</v>
      </c>
      <c r="AP100" s="31">
        <f t="shared" si="48"/>
        <v>19</v>
      </c>
      <c r="AQ100" s="31">
        <f t="shared" si="49"/>
        <v>5</v>
      </c>
      <c r="AR100" s="31">
        <f t="shared" si="50"/>
        <v>9</v>
      </c>
      <c r="AS100" s="31">
        <f t="shared" si="51"/>
        <v>4</v>
      </c>
      <c r="AT100" s="31">
        <f t="shared" si="52"/>
        <v>11</v>
      </c>
      <c r="AU100" s="31">
        <f t="shared" si="53"/>
        <v>15</v>
      </c>
      <c r="AV100" s="31">
        <f t="shared" si="54"/>
        <v>3</v>
      </c>
      <c r="AW100" s="31">
        <f t="shared" si="55"/>
        <v>5</v>
      </c>
      <c r="AX100" s="31">
        <f t="shared" si="56"/>
        <v>8</v>
      </c>
      <c r="AY100" s="31">
        <f t="shared" si="57"/>
        <v>23</v>
      </c>
      <c r="AZ100" s="31">
        <f t="shared" si="58"/>
        <v>2</v>
      </c>
      <c r="BA100" s="31">
        <f t="shared" si="59"/>
        <v>6</v>
      </c>
      <c r="BB100" s="31">
        <f t="shared" si="60"/>
        <v>5</v>
      </c>
      <c r="BC100" s="31">
        <f t="shared" si="61"/>
        <v>2</v>
      </c>
      <c r="BD100" s="31">
        <f t="shared" si="62"/>
        <v>6</v>
      </c>
      <c r="BE100" s="31">
        <f t="shared" si="63"/>
        <v>17</v>
      </c>
      <c r="BF100" s="31">
        <f t="shared" si="64"/>
        <v>8</v>
      </c>
      <c r="BG100" s="31">
        <f t="shared" si="65"/>
        <v>13</v>
      </c>
      <c r="BH100" s="31">
        <f t="shared" si="66"/>
        <v>2</v>
      </c>
      <c r="BI100" s="31">
        <f t="shared" si="67"/>
        <v>3</v>
      </c>
      <c r="BJ100" s="6">
        <f t="shared" si="68"/>
        <v>166</v>
      </c>
      <c r="BL100" s="31">
        <f t="shared" si="69"/>
        <v>1.2235220322223612E-13</v>
      </c>
      <c r="BM100" s="31">
        <f t="shared" si="70"/>
        <v>3.2197948216377927E-14</v>
      </c>
      <c r="BN100" s="31">
        <f t="shared" si="71"/>
        <v>5.7956306789480264E-14</v>
      </c>
      <c r="BO100" s="31">
        <f t="shared" si="72"/>
        <v>2.575835857310234E-14</v>
      </c>
      <c r="BP100" s="31">
        <f t="shared" si="73"/>
        <v>7.0835486076031445E-14</v>
      </c>
      <c r="BQ100" s="31">
        <f t="shared" si="74"/>
        <v>9.659384464913377E-14</v>
      </c>
      <c r="BR100" s="31">
        <f t="shared" si="75"/>
        <v>1.9318768929826756E-14</v>
      </c>
      <c r="BS100" s="31">
        <f t="shared" si="76"/>
        <v>3.2197948216377927E-14</v>
      </c>
      <c r="BT100" s="31">
        <f t="shared" si="77"/>
        <v>5.151671714620468E-14</v>
      </c>
      <c r="BU100" s="31">
        <f t="shared" si="78"/>
        <v>1.4811056179533846E-13</v>
      </c>
      <c r="BV100" s="31">
        <f t="shared" si="79"/>
        <v>1.287917928655117E-14</v>
      </c>
      <c r="BW100" s="31">
        <f t="shared" si="80"/>
        <v>3.8637537859653512E-14</v>
      </c>
      <c r="BX100" s="31">
        <f t="shared" si="81"/>
        <v>3.2197948216377927E-14</v>
      </c>
      <c r="BY100" s="31">
        <f t="shared" si="82"/>
        <v>1.287917928655117E-14</v>
      </c>
      <c r="BZ100" s="31">
        <f t="shared" si="83"/>
        <v>3.8637537859653512E-14</v>
      </c>
      <c r="CA100" s="31">
        <f t="shared" si="84"/>
        <v>1.0947302393568494E-13</v>
      </c>
      <c r="CB100" s="31">
        <f t="shared" si="85"/>
        <v>5.151671714620468E-14</v>
      </c>
      <c r="CC100" s="31">
        <f t="shared" si="86"/>
        <v>8.3714665362582614E-14</v>
      </c>
      <c r="CD100" s="31">
        <f t="shared" si="87"/>
        <v>1.287917928655117E-14</v>
      </c>
      <c r="CE100" s="31">
        <f t="shared" si="88"/>
        <v>1.9318768929826756E-14</v>
      </c>
    </row>
    <row r="101" spans="35:83" x14ac:dyDescent="0.2">
      <c r="AI101" s="29" t="s">
        <v>318</v>
      </c>
      <c r="AJ101" s="30">
        <v>97640</v>
      </c>
      <c r="AK101">
        <v>884</v>
      </c>
      <c r="AL101" t="s">
        <v>319</v>
      </c>
      <c r="AM101">
        <v>1.0886891616955572E-11</v>
      </c>
      <c r="AN101">
        <f t="shared" si="46"/>
        <v>1.0886891616955572E-12</v>
      </c>
      <c r="AO101">
        <f t="shared" si="47"/>
        <v>4.7992269625065781E-6</v>
      </c>
      <c r="AP101" s="31">
        <f t="shared" si="48"/>
        <v>108</v>
      </c>
      <c r="AQ101" s="31">
        <f t="shared" si="49"/>
        <v>10</v>
      </c>
      <c r="AR101" s="31">
        <f t="shared" si="50"/>
        <v>61</v>
      </c>
      <c r="AS101" s="31">
        <f t="shared" si="51"/>
        <v>27</v>
      </c>
      <c r="AT101" s="31">
        <f t="shared" si="52"/>
        <v>41</v>
      </c>
      <c r="AU101" s="31">
        <f t="shared" si="53"/>
        <v>63</v>
      </c>
      <c r="AV101" s="31">
        <f t="shared" si="54"/>
        <v>16</v>
      </c>
      <c r="AW101" s="31">
        <f t="shared" si="55"/>
        <v>34</v>
      </c>
      <c r="AX101" s="31">
        <f t="shared" si="56"/>
        <v>29</v>
      </c>
      <c r="AY101" s="31">
        <f t="shared" si="57"/>
        <v>66</v>
      </c>
      <c r="AZ101" s="31">
        <f t="shared" si="58"/>
        <v>18</v>
      </c>
      <c r="BA101" s="31">
        <f t="shared" si="59"/>
        <v>40</v>
      </c>
      <c r="BB101" s="31">
        <f t="shared" si="60"/>
        <v>49</v>
      </c>
      <c r="BC101" s="31">
        <f t="shared" si="61"/>
        <v>52</v>
      </c>
      <c r="BD101" s="31">
        <f t="shared" si="62"/>
        <v>28</v>
      </c>
      <c r="BE101" s="31">
        <f t="shared" si="63"/>
        <v>66</v>
      </c>
      <c r="BF101" s="31">
        <f t="shared" si="64"/>
        <v>54</v>
      </c>
      <c r="BG101" s="31">
        <f t="shared" si="65"/>
        <v>45</v>
      </c>
      <c r="BH101" s="31">
        <f t="shared" si="66"/>
        <v>26</v>
      </c>
      <c r="BI101" s="31">
        <f t="shared" si="67"/>
        <v>51</v>
      </c>
      <c r="BJ101" s="6">
        <f t="shared" si="68"/>
        <v>884</v>
      </c>
      <c r="BL101" s="31">
        <f t="shared" si="69"/>
        <v>1.3300727314832598E-13</v>
      </c>
      <c r="BM101" s="31">
        <f t="shared" si="70"/>
        <v>1.2315488254474628E-14</v>
      </c>
      <c r="BN101" s="31">
        <f t="shared" si="71"/>
        <v>7.5124478352295234E-14</v>
      </c>
      <c r="BO101" s="31">
        <f t="shared" si="72"/>
        <v>3.3251818287081495E-14</v>
      </c>
      <c r="BP101" s="31">
        <f t="shared" si="73"/>
        <v>5.0493501843345977E-14</v>
      </c>
      <c r="BQ101" s="31">
        <f t="shared" si="74"/>
        <v>7.7587576003190161E-14</v>
      </c>
      <c r="BR101" s="31">
        <f t="shared" si="75"/>
        <v>1.9704781207159406E-14</v>
      </c>
      <c r="BS101" s="31">
        <f t="shared" si="76"/>
        <v>4.1872660065213739E-14</v>
      </c>
      <c r="BT101" s="31">
        <f t="shared" si="77"/>
        <v>3.5714915937976422E-14</v>
      </c>
      <c r="BU101" s="31">
        <f t="shared" si="78"/>
        <v>8.1282222479532552E-14</v>
      </c>
      <c r="BV101" s="31">
        <f t="shared" si="79"/>
        <v>2.2167878858054333E-14</v>
      </c>
      <c r="BW101" s="31">
        <f t="shared" si="80"/>
        <v>4.9261953017898514E-14</v>
      </c>
      <c r="BX101" s="31">
        <f t="shared" si="81"/>
        <v>6.0345892446925673E-14</v>
      </c>
      <c r="BY101" s="31">
        <f t="shared" si="82"/>
        <v>6.4040538923268063E-14</v>
      </c>
      <c r="BZ101" s="31">
        <f t="shared" si="83"/>
        <v>3.4483367112528959E-14</v>
      </c>
      <c r="CA101" s="31">
        <f t="shared" si="84"/>
        <v>8.1282222479532552E-14</v>
      </c>
      <c r="CB101" s="31">
        <f t="shared" si="85"/>
        <v>6.650363657416299E-14</v>
      </c>
      <c r="CC101" s="31">
        <f t="shared" si="86"/>
        <v>5.5419697145135825E-14</v>
      </c>
      <c r="CD101" s="31">
        <f t="shared" si="87"/>
        <v>3.2020269461634032E-14</v>
      </c>
      <c r="CE101" s="31">
        <f t="shared" si="88"/>
        <v>6.2808990097820612E-14</v>
      </c>
    </row>
    <row r="102" spans="35:83" x14ac:dyDescent="0.2">
      <c r="AI102" s="29" t="s">
        <v>320</v>
      </c>
      <c r="AJ102" s="30">
        <v>13865</v>
      </c>
      <c r="AK102">
        <v>117</v>
      </c>
      <c r="AL102" t="s">
        <v>321</v>
      </c>
      <c r="AM102">
        <v>1.1080054245772039E-11</v>
      </c>
      <c r="AN102">
        <f t="shared" si="46"/>
        <v>1.1080054245772039E-12</v>
      </c>
      <c r="AO102">
        <f t="shared" si="47"/>
        <v>4.8843781083966376E-6</v>
      </c>
      <c r="AP102" s="31">
        <f t="shared" si="48"/>
        <v>5</v>
      </c>
      <c r="AQ102" s="31">
        <f t="shared" si="49"/>
        <v>0</v>
      </c>
      <c r="AR102" s="31">
        <f t="shared" si="50"/>
        <v>3</v>
      </c>
      <c r="AS102" s="31">
        <f t="shared" si="51"/>
        <v>1</v>
      </c>
      <c r="AT102" s="31">
        <f t="shared" si="52"/>
        <v>1</v>
      </c>
      <c r="AU102" s="31">
        <f t="shared" si="53"/>
        <v>17</v>
      </c>
      <c r="AV102" s="31">
        <f t="shared" si="54"/>
        <v>8</v>
      </c>
      <c r="AW102" s="31">
        <f t="shared" si="55"/>
        <v>3</v>
      </c>
      <c r="AX102" s="31">
        <f t="shared" si="56"/>
        <v>1</v>
      </c>
      <c r="AY102" s="31">
        <f t="shared" si="57"/>
        <v>8</v>
      </c>
      <c r="AZ102" s="31">
        <f t="shared" si="58"/>
        <v>4</v>
      </c>
      <c r="BA102" s="31">
        <f t="shared" si="59"/>
        <v>10</v>
      </c>
      <c r="BB102" s="31">
        <f t="shared" si="60"/>
        <v>6</v>
      </c>
      <c r="BC102" s="31">
        <f t="shared" si="61"/>
        <v>1</v>
      </c>
      <c r="BD102" s="31">
        <f t="shared" si="62"/>
        <v>12</v>
      </c>
      <c r="BE102" s="31">
        <f t="shared" si="63"/>
        <v>8</v>
      </c>
      <c r="BF102" s="31">
        <f t="shared" si="64"/>
        <v>1</v>
      </c>
      <c r="BG102" s="31">
        <f t="shared" si="65"/>
        <v>4</v>
      </c>
      <c r="BH102" s="31">
        <f t="shared" si="66"/>
        <v>3</v>
      </c>
      <c r="BI102" s="31">
        <f t="shared" si="67"/>
        <v>21</v>
      </c>
      <c r="BJ102" s="6">
        <f t="shared" si="68"/>
        <v>117</v>
      </c>
      <c r="BL102" s="31">
        <f t="shared" si="69"/>
        <v>4.7350659169965979E-14</v>
      </c>
      <c r="BM102" s="31">
        <f t="shared" si="70"/>
        <v>0</v>
      </c>
      <c r="BN102" s="31">
        <f t="shared" si="71"/>
        <v>2.8410395501979587E-14</v>
      </c>
      <c r="BO102" s="31">
        <f t="shared" si="72"/>
        <v>9.4701318339931961E-15</v>
      </c>
      <c r="BP102" s="31">
        <f t="shared" si="73"/>
        <v>9.4701318339931961E-15</v>
      </c>
      <c r="BQ102" s="31">
        <f t="shared" si="74"/>
        <v>1.6099224117788435E-13</v>
      </c>
      <c r="BR102" s="31">
        <f t="shared" si="75"/>
        <v>7.5761054671945569E-14</v>
      </c>
      <c r="BS102" s="31">
        <f t="shared" si="76"/>
        <v>2.8410395501979587E-14</v>
      </c>
      <c r="BT102" s="31">
        <f t="shared" si="77"/>
        <v>9.4701318339931961E-15</v>
      </c>
      <c r="BU102" s="31">
        <f t="shared" si="78"/>
        <v>7.5761054671945569E-14</v>
      </c>
      <c r="BV102" s="31">
        <f t="shared" si="79"/>
        <v>3.7880527335972785E-14</v>
      </c>
      <c r="BW102" s="31">
        <f t="shared" si="80"/>
        <v>9.4701318339931958E-14</v>
      </c>
      <c r="BX102" s="31">
        <f t="shared" si="81"/>
        <v>5.6820791003959174E-14</v>
      </c>
      <c r="BY102" s="31">
        <f t="shared" si="82"/>
        <v>9.4701318339931961E-15</v>
      </c>
      <c r="BZ102" s="31">
        <f t="shared" si="83"/>
        <v>1.1364158200791835E-13</v>
      </c>
      <c r="CA102" s="31">
        <f t="shared" si="84"/>
        <v>7.5761054671945569E-14</v>
      </c>
      <c r="CB102" s="31">
        <f t="shared" si="85"/>
        <v>9.4701318339931961E-15</v>
      </c>
      <c r="CC102" s="31">
        <f t="shared" si="86"/>
        <v>3.7880527335972785E-14</v>
      </c>
      <c r="CD102" s="31">
        <f t="shared" si="87"/>
        <v>2.8410395501979587E-14</v>
      </c>
      <c r="CE102" s="31">
        <f t="shared" si="88"/>
        <v>1.9887276851385712E-13</v>
      </c>
    </row>
    <row r="103" spans="35:83" x14ac:dyDescent="0.2">
      <c r="AI103" s="29" t="s">
        <v>322</v>
      </c>
      <c r="AJ103" s="30">
        <v>24490</v>
      </c>
      <c r="AK103">
        <v>224</v>
      </c>
      <c r="AL103" t="s">
        <v>323</v>
      </c>
      <c r="AM103">
        <v>1.1082863144795356E-11</v>
      </c>
      <c r="AN103">
        <f t="shared" si="46"/>
        <v>1.1082863144795357E-12</v>
      </c>
      <c r="AO103">
        <f t="shared" si="47"/>
        <v>4.8856163446537767E-6</v>
      </c>
      <c r="AP103" s="31">
        <f t="shared" si="48"/>
        <v>21</v>
      </c>
      <c r="AQ103" s="31">
        <f t="shared" si="49"/>
        <v>0</v>
      </c>
      <c r="AR103" s="31">
        <f t="shared" si="50"/>
        <v>12</v>
      </c>
      <c r="AS103" s="31">
        <f t="shared" si="51"/>
        <v>13</v>
      </c>
      <c r="AT103" s="31">
        <f t="shared" si="52"/>
        <v>8</v>
      </c>
      <c r="AU103" s="31">
        <f t="shared" si="53"/>
        <v>15</v>
      </c>
      <c r="AV103" s="31">
        <f t="shared" si="54"/>
        <v>5</v>
      </c>
      <c r="AW103" s="31">
        <f t="shared" si="55"/>
        <v>15</v>
      </c>
      <c r="AX103" s="31">
        <f t="shared" si="56"/>
        <v>10</v>
      </c>
      <c r="AY103" s="31">
        <f t="shared" si="57"/>
        <v>15</v>
      </c>
      <c r="AZ103" s="31">
        <f t="shared" si="58"/>
        <v>8</v>
      </c>
      <c r="BA103" s="31">
        <f t="shared" si="59"/>
        <v>18</v>
      </c>
      <c r="BB103" s="31">
        <f t="shared" si="60"/>
        <v>20</v>
      </c>
      <c r="BC103" s="31">
        <f t="shared" si="61"/>
        <v>16</v>
      </c>
      <c r="BD103" s="31">
        <f t="shared" si="62"/>
        <v>11</v>
      </c>
      <c r="BE103" s="31">
        <f t="shared" si="63"/>
        <v>19</v>
      </c>
      <c r="BF103" s="31">
        <f t="shared" si="64"/>
        <v>8</v>
      </c>
      <c r="BG103" s="31">
        <f t="shared" si="65"/>
        <v>6</v>
      </c>
      <c r="BH103" s="31">
        <f t="shared" si="66"/>
        <v>0</v>
      </c>
      <c r="BI103" s="31">
        <f t="shared" si="67"/>
        <v>4</v>
      </c>
      <c r="BJ103" s="6">
        <f t="shared" si="68"/>
        <v>224</v>
      </c>
      <c r="BL103" s="31">
        <f t="shared" si="69"/>
        <v>1.0390184198245647E-13</v>
      </c>
      <c r="BM103" s="31">
        <f t="shared" si="70"/>
        <v>0</v>
      </c>
      <c r="BN103" s="31">
        <f t="shared" si="71"/>
        <v>5.9372481132832266E-14</v>
      </c>
      <c r="BO103" s="31">
        <f t="shared" si="72"/>
        <v>6.432018789390163E-14</v>
      </c>
      <c r="BP103" s="31">
        <f t="shared" si="73"/>
        <v>3.9581654088554842E-14</v>
      </c>
      <c r="BQ103" s="31">
        <f t="shared" si="74"/>
        <v>7.4215601416040333E-14</v>
      </c>
      <c r="BR103" s="31">
        <f t="shared" si="75"/>
        <v>2.4738533805346779E-14</v>
      </c>
      <c r="BS103" s="31">
        <f t="shared" si="76"/>
        <v>7.4215601416040333E-14</v>
      </c>
      <c r="BT103" s="31">
        <f t="shared" si="77"/>
        <v>4.9477067610693557E-14</v>
      </c>
      <c r="BU103" s="31">
        <f t="shared" si="78"/>
        <v>7.4215601416040333E-14</v>
      </c>
      <c r="BV103" s="31">
        <f t="shared" si="79"/>
        <v>3.9581654088554842E-14</v>
      </c>
      <c r="BW103" s="31">
        <f t="shared" si="80"/>
        <v>8.9058721699248412E-14</v>
      </c>
      <c r="BX103" s="31">
        <f t="shared" si="81"/>
        <v>9.8954135221387115E-14</v>
      </c>
      <c r="BY103" s="31">
        <f t="shared" si="82"/>
        <v>7.9163308177109684E-14</v>
      </c>
      <c r="BZ103" s="31">
        <f t="shared" si="83"/>
        <v>5.4424774371762915E-14</v>
      </c>
      <c r="CA103" s="31">
        <f t="shared" si="84"/>
        <v>9.4006428460317764E-14</v>
      </c>
      <c r="CB103" s="31">
        <f t="shared" si="85"/>
        <v>3.9581654088554842E-14</v>
      </c>
      <c r="CC103" s="31">
        <f t="shared" si="86"/>
        <v>2.9686240566416133E-14</v>
      </c>
      <c r="CD103" s="31">
        <f t="shared" si="87"/>
        <v>0</v>
      </c>
      <c r="CE103" s="31">
        <f t="shared" si="88"/>
        <v>1.9790827044277421E-14</v>
      </c>
    </row>
    <row r="104" spans="35:83" x14ac:dyDescent="0.2">
      <c r="AI104" s="29" t="s">
        <v>324</v>
      </c>
      <c r="AJ104" s="30">
        <v>53364</v>
      </c>
      <c r="AK104">
        <v>474</v>
      </c>
      <c r="AL104" t="s">
        <v>325</v>
      </c>
      <c r="AM104">
        <v>1.1128098985120374E-11</v>
      </c>
      <c r="AN104">
        <f t="shared" si="46"/>
        <v>1.1128098985120375E-12</v>
      </c>
      <c r="AO104">
        <f t="shared" si="47"/>
        <v>4.9055574878375078E-6</v>
      </c>
      <c r="AP104" s="31">
        <f t="shared" si="48"/>
        <v>23</v>
      </c>
      <c r="AQ104" s="31">
        <f t="shared" si="49"/>
        <v>5</v>
      </c>
      <c r="AR104" s="31">
        <f t="shared" si="50"/>
        <v>33</v>
      </c>
      <c r="AS104" s="31">
        <f t="shared" si="51"/>
        <v>21</v>
      </c>
      <c r="AT104" s="31">
        <f t="shared" si="52"/>
        <v>31</v>
      </c>
      <c r="AU104" s="31">
        <f t="shared" si="53"/>
        <v>33</v>
      </c>
      <c r="AV104" s="31">
        <f t="shared" si="54"/>
        <v>10</v>
      </c>
      <c r="AW104" s="31">
        <f t="shared" si="55"/>
        <v>36</v>
      </c>
      <c r="AX104" s="31">
        <f t="shared" si="56"/>
        <v>42</v>
      </c>
      <c r="AY104" s="31">
        <f t="shared" si="57"/>
        <v>53</v>
      </c>
      <c r="AZ104" s="31">
        <f t="shared" si="58"/>
        <v>9</v>
      </c>
      <c r="BA104" s="31">
        <f t="shared" si="59"/>
        <v>18</v>
      </c>
      <c r="BB104" s="31">
        <f t="shared" si="60"/>
        <v>24</v>
      </c>
      <c r="BC104" s="31">
        <f t="shared" si="61"/>
        <v>24</v>
      </c>
      <c r="BD104" s="31">
        <f t="shared" si="62"/>
        <v>14</v>
      </c>
      <c r="BE104" s="31">
        <f t="shared" si="63"/>
        <v>34</v>
      </c>
      <c r="BF104" s="31">
        <f t="shared" si="64"/>
        <v>31</v>
      </c>
      <c r="BG104" s="31">
        <f t="shared" si="65"/>
        <v>15</v>
      </c>
      <c r="BH104" s="31">
        <f t="shared" si="66"/>
        <v>3</v>
      </c>
      <c r="BI104" s="31">
        <f t="shared" si="67"/>
        <v>15</v>
      </c>
      <c r="BJ104" s="6">
        <f t="shared" si="68"/>
        <v>474</v>
      </c>
      <c r="BL104" s="31">
        <f t="shared" si="69"/>
        <v>5.3997104780119961E-14</v>
      </c>
      <c r="BM104" s="31">
        <f t="shared" si="70"/>
        <v>1.1738501039156513E-14</v>
      </c>
      <c r="BN104" s="31">
        <f t="shared" si="71"/>
        <v>7.7474106858432987E-14</v>
      </c>
      <c r="BO104" s="31">
        <f t="shared" si="72"/>
        <v>4.9301704364457359E-14</v>
      </c>
      <c r="BP104" s="31">
        <f t="shared" si="73"/>
        <v>7.2778706442770397E-14</v>
      </c>
      <c r="BQ104" s="31">
        <f t="shared" si="74"/>
        <v>7.7474106858432987E-14</v>
      </c>
      <c r="BR104" s="31">
        <f t="shared" si="75"/>
        <v>2.3477002078313026E-14</v>
      </c>
      <c r="BS104" s="31">
        <f t="shared" si="76"/>
        <v>8.4517207481926897E-14</v>
      </c>
      <c r="BT104" s="31">
        <f t="shared" si="77"/>
        <v>9.8603408728914718E-14</v>
      </c>
      <c r="BU104" s="31">
        <f t="shared" si="78"/>
        <v>1.2442811101505904E-13</v>
      </c>
      <c r="BV104" s="31">
        <f t="shared" si="79"/>
        <v>2.1129301870481724E-14</v>
      </c>
      <c r="BW104" s="31">
        <f t="shared" si="80"/>
        <v>4.2258603740963449E-14</v>
      </c>
      <c r="BX104" s="31">
        <f t="shared" si="81"/>
        <v>5.6344804987951263E-14</v>
      </c>
      <c r="BY104" s="31">
        <f t="shared" si="82"/>
        <v>5.6344804987951263E-14</v>
      </c>
      <c r="BZ104" s="31">
        <f t="shared" si="83"/>
        <v>3.2867802909638237E-14</v>
      </c>
      <c r="CA104" s="31">
        <f t="shared" si="84"/>
        <v>7.9821807066264295E-14</v>
      </c>
      <c r="CB104" s="31">
        <f t="shared" si="85"/>
        <v>7.2778706442770397E-14</v>
      </c>
      <c r="CC104" s="31">
        <f t="shared" si="86"/>
        <v>3.5215503117469545E-14</v>
      </c>
      <c r="CD104" s="31">
        <f t="shared" si="87"/>
        <v>7.0431006234939078E-15</v>
      </c>
      <c r="CE104" s="31">
        <f t="shared" si="88"/>
        <v>3.5215503117469545E-14</v>
      </c>
    </row>
    <row r="105" spans="35:83" x14ac:dyDescent="0.2">
      <c r="AI105" s="29" t="s">
        <v>326</v>
      </c>
      <c r="AJ105" s="30">
        <v>31145</v>
      </c>
      <c r="AK105">
        <v>274</v>
      </c>
      <c r="AL105" t="s">
        <v>327</v>
      </c>
      <c r="AM105">
        <v>1.1163042664870494E-11</v>
      </c>
      <c r="AN105">
        <f t="shared" si="46"/>
        <v>1.1163042664870496E-12</v>
      </c>
      <c r="AO105">
        <f t="shared" si="47"/>
        <v>4.9209615770786265E-6</v>
      </c>
      <c r="AP105" s="31">
        <f t="shared" si="48"/>
        <v>22</v>
      </c>
      <c r="AQ105" s="31">
        <f t="shared" si="49"/>
        <v>6</v>
      </c>
      <c r="AR105" s="31">
        <f t="shared" si="50"/>
        <v>5</v>
      </c>
      <c r="AS105" s="31">
        <f t="shared" si="51"/>
        <v>13</v>
      </c>
      <c r="AT105" s="31">
        <f t="shared" si="52"/>
        <v>20</v>
      </c>
      <c r="AU105" s="31">
        <f t="shared" si="53"/>
        <v>20</v>
      </c>
      <c r="AV105" s="31">
        <f t="shared" si="54"/>
        <v>5</v>
      </c>
      <c r="AW105" s="31">
        <f t="shared" si="55"/>
        <v>35</v>
      </c>
      <c r="AX105" s="31">
        <f t="shared" si="56"/>
        <v>4</v>
      </c>
      <c r="AY105" s="31">
        <f t="shared" si="57"/>
        <v>30</v>
      </c>
      <c r="AZ105" s="31">
        <f t="shared" si="58"/>
        <v>12</v>
      </c>
      <c r="BA105" s="31">
        <f t="shared" si="59"/>
        <v>10</v>
      </c>
      <c r="BB105" s="31">
        <f t="shared" si="60"/>
        <v>11</v>
      </c>
      <c r="BC105" s="31">
        <f t="shared" si="61"/>
        <v>4</v>
      </c>
      <c r="BD105" s="31">
        <f t="shared" si="62"/>
        <v>17</v>
      </c>
      <c r="BE105" s="31">
        <f t="shared" si="63"/>
        <v>17</v>
      </c>
      <c r="BF105" s="31">
        <f t="shared" si="64"/>
        <v>13</v>
      </c>
      <c r="BG105" s="31">
        <f t="shared" si="65"/>
        <v>11</v>
      </c>
      <c r="BH105" s="31">
        <f t="shared" si="66"/>
        <v>5</v>
      </c>
      <c r="BI105" s="31">
        <f t="shared" si="67"/>
        <v>14</v>
      </c>
      <c r="BJ105" s="6">
        <f t="shared" si="68"/>
        <v>274</v>
      </c>
      <c r="BL105" s="31">
        <f t="shared" si="69"/>
        <v>8.9630269571952885E-14</v>
      </c>
      <c r="BM105" s="31">
        <f t="shared" si="70"/>
        <v>2.444461897416897E-14</v>
      </c>
      <c r="BN105" s="31">
        <f t="shared" si="71"/>
        <v>2.0370515811807472E-14</v>
      </c>
      <c r="BO105" s="31">
        <f t="shared" si="72"/>
        <v>5.2963341110699431E-14</v>
      </c>
      <c r="BP105" s="31">
        <f t="shared" si="73"/>
        <v>8.1482063247229889E-14</v>
      </c>
      <c r="BQ105" s="31">
        <f t="shared" si="74"/>
        <v>8.1482063247229889E-14</v>
      </c>
      <c r="BR105" s="31">
        <f t="shared" si="75"/>
        <v>2.0370515811807472E-14</v>
      </c>
      <c r="BS105" s="31">
        <f t="shared" si="76"/>
        <v>1.4259361068265233E-13</v>
      </c>
      <c r="BT105" s="31">
        <f t="shared" si="77"/>
        <v>1.6296412649445978E-14</v>
      </c>
      <c r="BU105" s="31">
        <f t="shared" si="78"/>
        <v>1.2222309487084485E-13</v>
      </c>
      <c r="BV105" s="31">
        <f t="shared" si="79"/>
        <v>4.888923794833794E-14</v>
      </c>
      <c r="BW105" s="31">
        <f t="shared" si="80"/>
        <v>4.0741031623614945E-14</v>
      </c>
      <c r="BX105" s="31">
        <f t="shared" si="81"/>
        <v>4.4815134785976442E-14</v>
      </c>
      <c r="BY105" s="31">
        <f t="shared" si="82"/>
        <v>1.6296412649445978E-14</v>
      </c>
      <c r="BZ105" s="31">
        <f t="shared" si="83"/>
        <v>6.9259753760145409E-14</v>
      </c>
      <c r="CA105" s="31">
        <f t="shared" si="84"/>
        <v>6.9259753760145409E-14</v>
      </c>
      <c r="CB105" s="31">
        <f t="shared" si="85"/>
        <v>5.2963341110699431E-14</v>
      </c>
      <c r="CC105" s="31">
        <f t="shared" si="86"/>
        <v>4.4815134785976442E-14</v>
      </c>
      <c r="CD105" s="31">
        <f t="shared" si="87"/>
        <v>2.0370515811807472E-14</v>
      </c>
      <c r="CE105" s="31">
        <f t="shared" si="88"/>
        <v>5.7037444273060929E-14</v>
      </c>
    </row>
    <row r="106" spans="35:83" x14ac:dyDescent="0.2">
      <c r="AI106" s="29" t="s">
        <v>328</v>
      </c>
      <c r="AJ106" s="30">
        <v>11475</v>
      </c>
      <c r="AK106">
        <v>103</v>
      </c>
      <c r="AL106" t="s">
        <v>329</v>
      </c>
      <c r="AM106">
        <v>1.121674941753699E-11</v>
      </c>
      <c r="AN106">
        <f t="shared" si="46"/>
        <v>1.1216749417536992E-12</v>
      </c>
      <c r="AO106">
        <f t="shared" si="47"/>
        <v>4.9446369202835038E-6</v>
      </c>
      <c r="AP106" s="31">
        <f t="shared" si="48"/>
        <v>3</v>
      </c>
      <c r="AQ106" s="31">
        <f t="shared" si="49"/>
        <v>1</v>
      </c>
      <c r="AR106" s="31">
        <f t="shared" si="50"/>
        <v>4</v>
      </c>
      <c r="AS106" s="31">
        <f t="shared" si="51"/>
        <v>4</v>
      </c>
      <c r="AT106" s="31">
        <f t="shared" si="52"/>
        <v>4</v>
      </c>
      <c r="AU106" s="31">
        <f t="shared" si="53"/>
        <v>6</v>
      </c>
      <c r="AV106" s="31">
        <f t="shared" si="54"/>
        <v>1</v>
      </c>
      <c r="AW106" s="31">
        <f t="shared" si="55"/>
        <v>11</v>
      </c>
      <c r="AX106" s="31">
        <f t="shared" si="56"/>
        <v>10</v>
      </c>
      <c r="AY106" s="31">
        <f t="shared" si="57"/>
        <v>20</v>
      </c>
      <c r="AZ106" s="31">
        <f t="shared" si="58"/>
        <v>3</v>
      </c>
      <c r="BA106" s="31">
        <f t="shared" si="59"/>
        <v>3</v>
      </c>
      <c r="BB106" s="31">
        <f t="shared" si="60"/>
        <v>6</v>
      </c>
      <c r="BC106" s="31">
        <f t="shared" si="61"/>
        <v>3</v>
      </c>
      <c r="BD106" s="31">
        <f t="shared" si="62"/>
        <v>3</v>
      </c>
      <c r="BE106" s="31">
        <f t="shared" si="63"/>
        <v>9</v>
      </c>
      <c r="BF106" s="31">
        <f t="shared" si="64"/>
        <v>5</v>
      </c>
      <c r="BG106" s="31">
        <f t="shared" si="65"/>
        <v>5</v>
      </c>
      <c r="BH106" s="31">
        <f t="shared" si="66"/>
        <v>1</v>
      </c>
      <c r="BI106" s="31">
        <f t="shared" si="67"/>
        <v>1</v>
      </c>
      <c r="BJ106" s="6">
        <f t="shared" si="68"/>
        <v>103</v>
      </c>
      <c r="BL106" s="31">
        <f t="shared" si="69"/>
        <v>3.2670143934573764E-14</v>
      </c>
      <c r="BM106" s="31">
        <f t="shared" si="70"/>
        <v>1.0890047978191253E-14</v>
      </c>
      <c r="BN106" s="31">
        <f t="shared" si="71"/>
        <v>4.3560191912765012E-14</v>
      </c>
      <c r="BO106" s="31">
        <f t="shared" si="72"/>
        <v>4.3560191912765012E-14</v>
      </c>
      <c r="BP106" s="31">
        <f t="shared" si="73"/>
        <v>4.3560191912765012E-14</v>
      </c>
      <c r="BQ106" s="31">
        <f t="shared" si="74"/>
        <v>6.5340287869147528E-14</v>
      </c>
      <c r="BR106" s="31">
        <f t="shared" si="75"/>
        <v>1.0890047978191253E-14</v>
      </c>
      <c r="BS106" s="31">
        <f t="shared" si="76"/>
        <v>1.1979052776010378E-13</v>
      </c>
      <c r="BT106" s="31">
        <f t="shared" si="77"/>
        <v>1.0890047978191255E-13</v>
      </c>
      <c r="BU106" s="31">
        <f t="shared" si="78"/>
        <v>2.1780095956382509E-13</v>
      </c>
      <c r="BV106" s="31">
        <f t="shared" si="79"/>
        <v>3.2670143934573764E-14</v>
      </c>
      <c r="BW106" s="31">
        <f t="shared" si="80"/>
        <v>3.2670143934573764E-14</v>
      </c>
      <c r="BX106" s="31">
        <f t="shared" si="81"/>
        <v>6.5340287869147528E-14</v>
      </c>
      <c r="BY106" s="31">
        <f t="shared" si="82"/>
        <v>3.2670143934573764E-14</v>
      </c>
      <c r="BZ106" s="31">
        <f t="shared" si="83"/>
        <v>3.2670143934573764E-14</v>
      </c>
      <c r="CA106" s="31">
        <f t="shared" si="84"/>
        <v>9.8010431803721286E-14</v>
      </c>
      <c r="CB106" s="31">
        <f t="shared" si="85"/>
        <v>5.4450239890956273E-14</v>
      </c>
      <c r="CC106" s="31">
        <f t="shared" si="86"/>
        <v>5.4450239890956273E-14</v>
      </c>
      <c r="CD106" s="31">
        <f t="shared" si="87"/>
        <v>1.0890047978191253E-14</v>
      </c>
      <c r="CE106" s="31">
        <f t="shared" si="88"/>
        <v>1.0890047978191253E-14</v>
      </c>
    </row>
    <row r="107" spans="35:83" x14ac:dyDescent="0.2">
      <c r="AI107" s="29" t="s">
        <v>330</v>
      </c>
      <c r="AJ107" s="30">
        <v>35218</v>
      </c>
      <c r="AK107">
        <v>313</v>
      </c>
      <c r="AL107" t="s">
        <v>331</v>
      </c>
      <c r="AM107">
        <v>1.1462778195629546E-11</v>
      </c>
      <c r="AN107">
        <f t="shared" si="46"/>
        <v>1.1462778195629546E-12</v>
      </c>
      <c r="AO107">
        <f t="shared" si="47"/>
        <v>5.0530928493877672E-6</v>
      </c>
      <c r="AP107" s="31">
        <f t="shared" si="48"/>
        <v>28</v>
      </c>
      <c r="AQ107" s="31">
        <f t="shared" si="49"/>
        <v>4</v>
      </c>
      <c r="AR107" s="31">
        <f t="shared" si="50"/>
        <v>16</v>
      </c>
      <c r="AS107" s="31">
        <f t="shared" si="51"/>
        <v>15</v>
      </c>
      <c r="AT107" s="31">
        <f t="shared" si="52"/>
        <v>10</v>
      </c>
      <c r="AU107" s="31">
        <f t="shared" si="53"/>
        <v>15</v>
      </c>
      <c r="AV107" s="31">
        <f t="shared" si="54"/>
        <v>10</v>
      </c>
      <c r="AW107" s="31">
        <f t="shared" si="55"/>
        <v>22</v>
      </c>
      <c r="AX107" s="31">
        <f t="shared" si="56"/>
        <v>10</v>
      </c>
      <c r="AY107" s="31">
        <f t="shared" si="57"/>
        <v>38</v>
      </c>
      <c r="AZ107" s="31">
        <f t="shared" si="58"/>
        <v>8</v>
      </c>
      <c r="BA107" s="31">
        <f t="shared" si="59"/>
        <v>13</v>
      </c>
      <c r="BB107" s="31">
        <f t="shared" si="60"/>
        <v>21</v>
      </c>
      <c r="BC107" s="31">
        <f t="shared" si="61"/>
        <v>22</v>
      </c>
      <c r="BD107" s="31">
        <f t="shared" si="62"/>
        <v>19</v>
      </c>
      <c r="BE107" s="31">
        <f t="shared" si="63"/>
        <v>16</v>
      </c>
      <c r="BF107" s="31">
        <f t="shared" si="64"/>
        <v>15</v>
      </c>
      <c r="BG107" s="31">
        <f t="shared" si="65"/>
        <v>19</v>
      </c>
      <c r="BH107" s="31">
        <f t="shared" si="66"/>
        <v>6</v>
      </c>
      <c r="BI107" s="31">
        <f t="shared" si="67"/>
        <v>6</v>
      </c>
      <c r="BJ107" s="6">
        <f t="shared" si="68"/>
        <v>313</v>
      </c>
      <c r="BL107" s="31">
        <f t="shared" si="69"/>
        <v>1.0254242475323555E-13</v>
      </c>
      <c r="BM107" s="31">
        <f t="shared" si="70"/>
        <v>1.4648917821890791E-14</v>
      </c>
      <c r="BN107" s="31">
        <f t="shared" si="71"/>
        <v>5.8595671287563164E-14</v>
      </c>
      <c r="BO107" s="31">
        <f t="shared" si="72"/>
        <v>5.4933441832090468E-14</v>
      </c>
      <c r="BP107" s="31">
        <f t="shared" si="73"/>
        <v>3.6622294554726979E-14</v>
      </c>
      <c r="BQ107" s="31">
        <f t="shared" si="74"/>
        <v>5.4933441832090468E-14</v>
      </c>
      <c r="BR107" s="31">
        <f t="shared" si="75"/>
        <v>3.6622294554726979E-14</v>
      </c>
      <c r="BS107" s="31">
        <f t="shared" si="76"/>
        <v>8.0569048020399361E-14</v>
      </c>
      <c r="BT107" s="31">
        <f t="shared" si="77"/>
        <v>3.6622294554726979E-14</v>
      </c>
      <c r="BU107" s="31">
        <f t="shared" si="78"/>
        <v>1.3916471930796254E-13</v>
      </c>
      <c r="BV107" s="31">
        <f t="shared" si="79"/>
        <v>2.9297835643781582E-14</v>
      </c>
      <c r="BW107" s="31">
        <f t="shared" si="80"/>
        <v>4.7608982921145078E-14</v>
      </c>
      <c r="BX107" s="31">
        <f t="shared" si="81"/>
        <v>7.6906818564926659E-14</v>
      </c>
      <c r="BY107" s="31">
        <f t="shared" si="82"/>
        <v>8.0569048020399361E-14</v>
      </c>
      <c r="BZ107" s="31">
        <f t="shared" si="83"/>
        <v>6.9582359653981269E-14</v>
      </c>
      <c r="CA107" s="31">
        <f t="shared" si="84"/>
        <v>5.8595671287563164E-14</v>
      </c>
      <c r="CB107" s="31">
        <f t="shared" si="85"/>
        <v>5.4933441832090468E-14</v>
      </c>
      <c r="CC107" s="31">
        <f t="shared" si="86"/>
        <v>6.9582359653981269E-14</v>
      </c>
      <c r="CD107" s="31">
        <f t="shared" si="87"/>
        <v>2.1973376732836188E-14</v>
      </c>
      <c r="CE107" s="31">
        <f t="shared" si="88"/>
        <v>2.1973376732836188E-14</v>
      </c>
    </row>
    <row r="108" spans="35:83" x14ac:dyDescent="0.2">
      <c r="AI108" s="29" t="s">
        <v>332</v>
      </c>
      <c r="AJ108" s="30">
        <v>17941</v>
      </c>
      <c r="AK108">
        <v>158</v>
      </c>
      <c r="AL108" t="s">
        <v>333</v>
      </c>
      <c r="AM108">
        <v>1.1742387525061548E-11</v>
      </c>
      <c r="AN108">
        <f t="shared" si="46"/>
        <v>1.1742387525061548E-12</v>
      </c>
      <c r="AO108">
        <f t="shared" si="47"/>
        <v>5.1763519650281328E-6</v>
      </c>
      <c r="AP108" s="31">
        <f t="shared" si="48"/>
        <v>18</v>
      </c>
      <c r="AQ108" s="31">
        <f t="shared" si="49"/>
        <v>1</v>
      </c>
      <c r="AR108" s="31">
        <f t="shared" si="50"/>
        <v>10</v>
      </c>
      <c r="AS108" s="31">
        <f t="shared" si="51"/>
        <v>8</v>
      </c>
      <c r="AT108" s="31">
        <f t="shared" si="52"/>
        <v>5</v>
      </c>
      <c r="AU108" s="31">
        <f t="shared" si="53"/>
        <v>4</v>
      </c>
      <c r="AV108" s="31">
        <f t="shared" si="54"/>
        <v>3</v>
      </c>
      <c r="AW108" s="31">
        <f t="shared" si="55"/>
        <v>21</v>
      </c>
      <c r="AX108" s="31">
        <f t="shared" si="56"/>
        <v>5</v>
      </c>
      <c r="AY108" s="31">
        <f t="shared" si="57"/>
        <v>11</v>
      </c>
      <c r="AZ108" s="31">
        <f t="shared" si="58"/>
        <v>6</v>
      </c>
      <c r="BA108" s="31">
        <f t="shared" si="59"/>
        <v>8</v>
      </c>
      <c r="BB108" s="31">
        <f t="shared" si="60"/>
        <v>4</v>
      </c>
      <c r="BC108" s="31">
        <f t="shared" si="61"/>
        <v>8</v>
      </c>
      <c r="BD108" s="31">
        <f t="shared" si="62"/>
        <v>15</v>
      </c>
      <c r="BE108" s="31">
        <f t="shared" si="63"/>
        <v>7</v>
      </c>
      <c r="BF108" s="31">
        <f t="shared" si="64"/>
        <v>9</v>
      </c>
      <c r="BG108" s="31">
        <f t="shared" si="65"/>
        <v>11</v>
      </c>
      <c r="BH108" s="31">
        <f t="shared" si="66"/>
        <v>0</v>
      </c>
      <c r="BI108" s="31">
        <f t="shared" si="67"/>
        <v>4</v>
      </c>
      <c r="BJ108" s="6">
        <f t="shared" si="68"/>
        <v>158</v>
      </c>
      <c r="BL108" s="31">
        <f t="shared" si="69"/>
        <v>1.3377403509563789E-13</v>
      </c>
      <c r="BM108" s="31">
        <f t="shared" si="70"/>
        <v>7.4318908386465498E-15</v>
      </c>
      <c r="BN108" s="31">
        <f t="shared" si="71"/>
        <v>7.4318908386465507E-14</v>
      </c>
      <c r="BO108" s="31">
        <f t="shared" si="72"/>
        <v>5.9455126709172398E-14</v>
      </c>
      <c r="BP108" s="31">
        <f t="shared" si="73"/>
        <v>3.7159454193232754E-14</v>
      </c>
      <c r="BQ108" s="31">
        <f t="shared" si="74"/>
        <v>2.9727563354586199E-14</v>
      </c>
      <c r="BR108" s="31">
        <f t="shared" si="75"/>
        <v>2.2295672515939651E-14</v>
      </c>
      <c r="BS108" s="31">
        <f t="shared" si="76"/>
        <v>1.5606970761157752E-13</v>
      </c>
      <c r="BT108" s="31">
        <f t="shared" si="77"/>
        <v>3.7159454193232754E-14</v>
      </c>
      <c r="BU108" s="31">
        <f t="shared" si="78"/>
        <v>8.1750799225112043E-14</v>
      </c>
      <c r="BV108" s="31">
        <f t="shared" si="79"/>
        <v>4.4591345031879302E-14</v>
      </c>
      <c r="BW108" s="31">
        <f t="shared" si="80"/>
        <v>5.9455126709172398E-14</v>
      </c>
      <c r="BX108" s="31">
        <f t="shared" si="81"/>
        <v>2.9727563354586199E-14</v>
      </c>
      <c r="BY108" s="31">
        <f t="shared" si="82"/>
        <v>5.9455126709172398E-14</v>
      </c>
      <c r="BZ108" s="31">
        <f t="shared" si="83"/>
        <v>1.1147836257969825E-13</v>
      </c>
      <c r="CA108" s="31">
        <f t="shared" si="84"/>
        <v>5.202323587052585E-14</v>
      </c>
      <c r="CB108" s="31">
        <f t="shared" si="85"/>
        <v>6.6887017547818946E-14</v>
      </c>
      <c r="CC108" s="31">
        <f t="shared" si="86"/>
        <v>8.1750799225112043E-14</v>
      </c>
      <c r="CD108" s="31">
        <f t="shared" si="87"/>
        <v>0</v>
      </c>
      <c r="CE108" s="31">
        <f t="shared" si="88"/>
        <v>2.9727563354586199E-14</v>
      </c>
    </row>
    <row r="109" spans="35:83" x14ac:dyDescent="0.2">
      <c r="AI109" s="29" t="s">
        <v>334</v>
      </c>
      <c r="AJ109" s="30">
        <v>14901</v>
      </c>
      <c r="AK109">
        <v>133</v>
      </c>
      <c r="AL109" t="s">
        <v>335</v>
      </c>
      <c r="AM109">
        <v>1.2112017627946561E-11</v>
      </c>
      <c r="AN109">
        <f t="shared" si="46"/>
        <v>1.2112017627946562E-12</v>
      </c>
      <c r="AO109">
        <f t="shared" si="47"/>
        <v>5.3392945953338342E-6</v>
      </c>
      <c r="AP109" s="31">
        <f t="shared" si="48"/>
        <v>15</v>
      </c>
      <c r="AQ109" s="31">
        <f t="shared" si="49"/>
        <v>4</v>
      </c>
      <c r="AR109" s="31">
        <f t="shared" si="50"/>
        <v>4</v>
      </c>
      <c r="AS109" s="31">
        <f t="shared" si="51"/>
        <v>13</v>
      </c>
      <c r="AT109" s="31">
        <f t="shared" si="52"/>
        <v>6</v>
      </c>
      <c r="AU109" s="31">
        <f t="shared" si="53"/>
        <v>10</v>
      </c>
      <c r="AV109" s="31">
        <f t="shared" si="54"/>
        <v>8</v>
      </c>
      <c r="AW109" s="31">
        <f t="shared" si="55"/>
        <v>10</v>
      </c>
      <c r="AX109" s="31">
        <f t="shared" si="56"/>
        <v>7</v>
      </c>
      <c r="AY109" s="31">
        <f t="shared" si="57"/>
        <v>8</v>
      </c>
      <c r="AZ109" s="31">
        <f t="shared" si="58"/>
        <v>3</v>
      </c>
      <c r="BA109" s="31">
        <f t="shared" si="59"/>
        <v>5</v>
      </c>
      <c r="BB109" s="31">
        <f t="shared" si="60"/>
        <v>6</v>
      </c>
      <c r="BC109" s="31">
        <f t="shared" si="61"/>
        <v>2</v>
      </c>
      <c r="BD109" s="31">
        <f t="shared" si="62"/>
        <v>8</v>
      </c>
      <c r="BE109" s="31">
        <f t="shared" si="63"/>
        <v>9</v>
      </c>
      <c r="BF109" s="31">
        <f t="shared" si="64"/>
        <v>2</v>
      </c>
      <c r="BG109" s="31">
        <f t="shared" si="65"/>
        <v>7</v>
      </c>
      <c r="BH109" s="31">
        <f t="shared" si="66"/>
        <v>3</v>
      </c>
      <c r="BI109" s="31">
        <f t="shared" si="67"/>
        <v>3</v>
      </c>
      <c r="BJ109" s="6">
        <f t="shared" si="68"/>
        <v>133</v>
      </c>
      <c r="BL109" s="31">
        <f t="shared" si="69"/>
        <v>1.3660170257082589E-13</v>
      </c>
      <c r="BM109" s="31">
        <f t="shared" si="70"/>
        <v>3.6427120685553565E-14</v>
      </c>
      <c r="BN109" s="31">
        <f t="shared" si="71"/>
        <v>3.6427120685553565E-14</v>
      </c>
      <c r="BO109" s="31">
        <f t="shared" si="72"/>
        <v>1.1838814222804909E-13</v>
      </c>
      <c r="BP109" s="31">
        <f t="shared" si="73"/>
        <v>5.4640681028330348E-14</v>
      </c>
      <c r="BQ109" s="31">
        <f t="shared" si="74"/>
        <v>9.1067801713883913E-14</v>
      </c>
      <c r="BR109" s="31">
        <f t="shared" si="75"/>
        <v>7.285424137110713E-14</v>
      </c>
      <c r="BS109" s="31">
        <f t="shared" si="76"/>
        <v>9.1067801713883913E-14</v>
      </c>
      <c r="BT109" s="31">
        <f t="shared" si="77"/>
        <v>6.3747461199718745E-14</v>
      </c>
      <c r="BU109" s="31">
        <f t="shared" si="78"/>
        <v>7.285424137110713E-14</v>
      </c>
      <c r="BV109" s="31">
        <f t="shared" si="79"/>
        <v>2.7320340514165174E-14</v>
      </c>
      <c r="BW109" s="31">
        <f t="shared" si="80"/>
        <v>4.5533900856941956E-14</v>
      </c>
      <c r="BX109" s="31">
        <f t="shared" si="81"/>
        <v>5.4640681028330348E-14</v>
      </c>
      <c r="BY109" s="31">
        <f t="shared" si="82"/>
        <v>1.8213560342776783E-14</v>
      </c>
      <c r="BZ109" s="31">
        <f t="shared" si="83"/>
        <v>7.285424137110713E-14</v>
      </c>
      <c r="CA109" s="31">
        <f t="shared" si="84"/>
        <v>8.1961021542495528E-14</v>
      </c>
      <c r="CB109" s="31">
        <f t="shared" si="85"/>
        <v>1.8213560342776783E-14</v>
      </c>
      <c r="CC109" s="31">
        <f t="shared" si="86"/>
        <v>6.3747461199718745E-14</v>
      </c>
      <c r="CD109" s="31">
        <f t="shared" si="87"/>
        <v>2.7320340514165174E-14</v>
      </c>
      <c r="CE109" s="31">
        <f t="shared" si="88"/>
        <v>2.7320340514165174E-14</v>
      </c>
    </row>
    <row r="110" spans="35:83" x14ac:dyDescent="0.2">
      <c r="AI110" s="29" t="s">
        <v>336</v>
      </c>
      <c r="AJ110" s="30">
        <v>24774</v>
      </c>
      <c r="AK110">
        <v>217</v>
      </c>
      <c r="AL110" t="s">
        <v>337</v>
      </c>
      <c r="AM110">
        <v>1.222437395563417E-11</v>
      </c>
      <c r="AN110">
        <f t="shared" si="46"/>
        <v>1.2224373955634171E-12</v>
      </c>
      <c r="AO110">
        <f t="shared" si="47"/>
        <v>5.388824207294589E-6</v>
      </c>
      <c r="AP110" s="31">
        <f t="shared" si="48"/>
        <v>23</v>
      </c>
      <c r="AQ110" s="31">
        <f t="shared" si="49"/>
        <v>6</v>
      </c>
      <c r="AR110" s="31">
        <f t="shared" si="50"/>
        <v>9</v>
      </c>
      <c r="AS110" s="31">
        <f t="shared" si="51"/>
        <v>13</v>
      </c>
      <c r="AT110" s="31">
        <f t="shared" si="52"/>
        <v>19</v>
      </c>
      <c r="AU110" s="31">
        <f t="shared" si="53"/>
        <v>8</v>
      </c>
      <c r="AV110" s="31">
        <f t="shared" si="54"/>
        <v>6</v>
      </c>
      <c r="AW110" s="31">
        <f t="shared" si="55"/>
        <v>13</v>
      </c>
      <c r="AX110" s="31">
        <f t="shared" si="56"/>
        <v>12</v>
      </c>
      <c r="AY110" s="31">
        <f t="shared" si="57"/>
        <v>16</v>
      </c>
      <c r="AZ110" s="31">
        <f t="shared" si="58"/>
        <v>4</v>
      </c>
      <c r="BA110" s="31">
        <f t="shared" si="59"/>
        <v>9</v>
      </c>
      <c r="BB110" s="31">
        <f t="shared" si="60"/>
        <v>13</v>
      </c>
      <c r="BC110" s="31">
        <f t="shared" si="61"/>
        <v>10</v>
      </c>
      <c r="BD110" s="31">
        <f t="shared" si="62"/>
        <v>10</v>
      </c>
      <c r="BE110" s="31">
        <f t="shared" si="63"/>
        <v>9</v>
      </c>
      <c r="BF110" s="31">
        <f t="shared" si="64"/>
        <v>14</v>
      </c>
      <c r="BG110" s="31">
        <f t="shared" si="65"/>
        <v>13</v>
      </c>
      <c r="BH110" s="31">
        <f t="shared" si="66"/>
        <v>5</v>
      </c>
      <c r="BI110" s="31">
        <f t="shared" si="67"/>
        <v>5</v>
      </c>
      <c r="BJ110" s="6">
        <f t="shared" si="68"/>
        <v>217</v>
      </c>
      <c r="BL110" s="31">
        <f t="shared" si="69"/>
        <v>1.2956709722561564E-13</v>
      </c>
      <c r="BM110" s="31">
        <f t="shared" si="70"/>
        <v>3.3800112319725821E-14</v>
      </c>
      <c r="BN110" s="31">
        <f t="shared" si="71"/>
        <v>5.0700168479588728E-14</v>
      </c>
      <c r="BO110" s="31">
        <f t="shared" si="72"/>
        <v>7.3233576692739271E-14</v>
      </c>
      <c r="BP110" s="31">
        <f t="shared" si="73"/>
        <v>1.0703368901246509E-13</v>
      </c>
      <c r="BQ110" s="31">
        <f t="shared" si="74"/>
        <v>4.5066816426301092E-14</v>
      </c>
      <c r="BR110" s="31">
        <f t="shared" si="75"/>
        <v>3.3800112319725821E-14</v>
      </c>
      <c r="BS110" s="31">
        <f t="shared" si="76"/>
        <v>7.3233576692739271E-14</v>
      </c>
      <c r="BT110" s="31">
        <f t="shared" si="77"/>
        <v>6.7600224639451642E-14</v>
      </c>
      <c r="BU110" s="31">
        <f t="shared" si="78"/>
        <v>9.0133632852602185E-14</v>
      </c>
      <c r="BV110" s="31">
        <f t="shared" si="79"/>
        <v>2.2533408213150546E-14</v>
      </c>
      <c r="BW110" s="31">
        <f t="shared" si="80"/>
        <v>5.0700168479588728E-14</v>
      </c>
      <c r="BX110" s="31">
        <f t="shared" si="81"/>
        <v>7.3233576692739271E-14</v>
      </c>
      <c r="BY110" s="31">
        <f t="shared" si="82"/>
        <v>5.6333520532876364E-14</v>
      </c>
      <c r="BZ110" s="31">
        <f t="shared" si="83"/>
        <v>5.6333520532876364E-14</v>
      </c>
      <c r="CA110" s="31">
        <f t="shared" si="84"/>
        <v>5.0700168479588728E-14</v>
      </c>
      <c r="CB110" s="31">
        <f t="shared" si="85"/>
        <v>7.8866928746026913E-14</v>
      </c>
      <c r="CC110" s="31">
        <f t="shared" si="86"/>
        <v>7.3233576692739271E-14</v>
      </c>
      <c r="CD110" s="31">
        <f t="shared" si="87"/>
        <v>2.8166760266438182E-14</v>
      </c>
      <c r="CE110" s="31">
        <f t="shared" si="88"/>
        <v>2.8166760266438182E-14</v>
      </c>
    </row>
    <row r="111" spans="35:83" x14ac:dyDescent="0.2">
      <c r="AI111" s="29" t="s">
        <v>338</v>
      </c>
      <c r="AJ111" s="30">
        <v>23936</v>
      </c>
      <c r="AK111">
        <v>221</v>
      </c>
      <c r="AL111" t="s">
        <v>339</v>
      </c>
      <c r="AM111">
        <v>1.2482786717783302E-11</v>
      </c>
      <c r="AN111">
        <f t="shared" si="46"/>
        <v>1.2482786717783303E-12</v>
      </c>
      <c r="AO111">
        <f t="shared" si="47"/>
        <v>5.5027393209189784E-6</v>
      </c>
      <c r="AP111" s="31">
        <f t="shared" si="48"/>
        <v>31</v>
      </c>
      <c r="AQ111" s="31">
        <f t="shared" si="49"/>
        <v>2</v>
      </c>
      <c r="AR111" s="31">
        <f t="shared" si="50"/>
        <v>14</v>
      </c>
      <c r="AS111" s="31">
        <f t="shared" si="51"/>
        <v>12</v>
      </c>
      <c r="AT111" s="31">
        <f t="shared" si="52"/>
        <v>10</v>
      </c>
      <c r="AU111" s="31">
        <f t="shared" si="53"/>
        <v>19</v>
      </c>
      <c r="AV111" s="31">
        <f t="shared" si="54"/>
        <v>8</v>
      </c>
      <c r="AW111" s="31">
        <f t="shared" si="55"/>
        <v>9</v>
      </c>
      <c r="AX111" s="31">
        <f t="shared" si="56"/>
        <v>10</v>
      </c>
      <c r="AY111" s="31">
        <f t="shared" si="57"/>
        <v>35</v>
      </c>
      <c r="AZ111" s="31">
        <f t="shared" si="58"/>
        <v>6</v>
      </c>
      <c r="BA111" s="31">
        <f t="shared" si="59"/>
        <v>5</v>
      </c>
      <c r="BB111" s="31">
        <f t="shared" si="60"/>
        <v>4</v>
      </c>
      <c r="BC111" s="31">
        <f t="shared" si="61"/>
        <v>5</v>
      </c>
      <c r="BD111" s="31">
        <f t="shared" si="62"/>
        <v>14</v>
      </c>
      <c r="BE111" s="31">
        <f t="shared" si="63"/>
        <v>17</v>
      </c>
      <c r="BF111" s="31">
        <f t="shared" si="64"/>
        <v>4</v>
      </c>
      <c r="BG111" s="31">
        <f t="shared" si="65"/>
        <v>11</v>
      </c>
      <c r="BH111" s="31">
        <f t="shared" si="66"/>
        <v>3</v>
      </c>
      <c r="BI111" s="31">
        <f t="shared" si="67"/>
        <v>2</v>
      </c>
      <c r="BJ111" s="6">
        <f t="shared" si="68"/>
        <v>221</v>
      </c>
      <c r="BL111" s="31">
        <f t="shared" si="69"/>
        <v>1.7509791323587438E-13</v>
      </c>
      <c r="BM111" s="31">
        <f t="shared" si="70"/>
        <v>1.12966395636048E-14</v>
      </c>
      <c r="BN111" s="31">
        <f t="shared" si="71"/>
        <v>7.907647694523359E-14</v>
      </c>
      <c r="BO111" s="31">
        <f t="shared" si="72"/>
        <v>6.7779837381628793E-14</v>
      </c>
      <c r="BP111" s="31">
        <f t="shared" si="73"/>
        <v>5.6483197818023996E-14</v>
      </c>
      <c r="BQ111" s="31">
        <f t="shared" si="74"/>
        <v>1.0731807585424559E-13</v>
      </c>
      <c r="BR111" s="31">
        <f t="shared" si="75"/>
        <v>4.5186558254419199E-14</v>
      </c>
      <c r="BS111" s="31">
        <f t="shared" si="76"/>
        <v>5.0834878036221598E-14</v>
      </c>
      <c r="BT111" s="31">
        <f t="shared" si="77"/>
        <v>5.6483197818023996E-14</v>
      </c>
      <c r="BU111" s="31">
        <f t="shared" si="78"/>
        <v>1.9769119236308397E-13</v>
      </c>
      <c r="BV111" s="31">
        <f t="shared" si="79"/>
        <v>3.3889918690814396E-14</v>
      </c>
      <c r="BW111" s="31">
        <f t="shared" si="80"/>
        <v>2.8241598909011998E-14</v>
      </c>
      <c r="BX111" s="31">
        <f t="shared" si="81"/>
        <v>2.25932791272096E-14</v>
      </c>
      <c r="BY111" s="31">
        <f t="shared" si="82"/>
        <v>2.8241598909011998E-14</v>
      </c>
      <c r="BZ111" s="31">
        <f t="shared" si="83"/>
        <v>7.907647694523359E-14</v>
      </c>
      <c r="CA111" s="31">
        <f t="shared" si="84"/>
        <v>9.6021436290640791E-14</v>
      </c>
      <c r="CB111" s="31">
        <f t="shared" si="85"/>
        <v>2.25932791272096E-14</v>
      </c>
      <c r="CC111" s="31">
        <f t="shared" si="86"/>
        <v>6.2131517599826388E-14</v>
      </c>
      <c r="CD111" s="31">
        <f t="shared" si="87"/>
        <v>1.6944959345407198E-14</v>
      </c>
      <c r="CE111" s="31">
        <f t="shared" si="88"/>
        <v>1.12966395636048E-14</v>
      </c>
    </row>
    <row r="112" spans="35:83" x14ac:dyDescent="0.2">
      <c r="AI112" s="29" t="s">
        <v>340</v>
      </c>
      <c r="AJ112" s="30">
        <v>35067</v>
      </c>
      <c r="AK112">
        <v>318</v>
      </c>
      <c r="AL112" t="s">
        <v>341</v>
      </c>
      <c r="AM112">
        <v>1.2691410027767548E-11</v>
      </c>
      <c r="AN112">
        <f t="shared" si="46"/>
        <v>1.269141002776755E-12</v>
      </c>
      <c r="AO112">
        <f t="shared" si="47"/>
        <v>5.5947059399973225E-6</v>
      </c>
      <c r="AP112" s="31">
        <f t="shared" si="48"/>
        <v>41</v>
      </c>
      <c r="AQ112" s="31">
        <f t="shared" si="49"/>
        <v>6</v>
      </c>
      <c r="AR112" s="31">
        <f t="shared" si="50"/>
        <v>14</v>
      </c>
      <c r="AS112" s="31">
        <f t="shared" si="51"/>
        <v>5</v>
      </c>
      <c r="AT112" s="31">
        <f t="shared" si="52"/>
        <v>25</v>
      </c>
      <c r="AU112" s="31">
        <f t="shared" si="53"/>
        <v>24</v>
      </c>
      <c r="AV112" s="31">
        <f t="shared" si="54"/>
        <v>3</v>
      </c>
      <c r="AW112" s="31">
        <f t="shared" si="55"/>
        <v>23</v>
      </c>
      <c r="AX112" s="31">
        <f t="shared" si="56"/>
        <v>9</v>
      </c>
      <c r="AY112" s="31">
        <f t="shared" si="57"/>
        <v>41</v>
      </c>
      <c r="AZ112" s="31">
        <f t="shared" si="58"/>
        <v>6</v>
      </c>
      <c r="BA112" s="31">
        <f t="shared" si="59"/>
        <v>9</v>
      </c>
      <c r="BB112" s="31">
        <f t="shared" si="60"/>
        <v>13</v>
      </c>
      <c r="BC112" s="31">
        <f t="shared" si="61"/>
        <v>7</v>
      </c>
      <c r="BD112" s="31">
        <f t="shared" si="62"/>
        <v>18</v>
      </c>
      <c r="BE112" s="31">
        <f t="shared" si="63"/>
        <v>21</v>
      </c>
      <c r="BF112" s="31">
        <f t="shared" si="64"/>
        <v>10</v>
      </c>
      <c r="BG112" s="31">
        <f t="shared" si="65"/>
        <v>24</v>
      </c>
      <c r="BH112" s="31">
        <f t="shared" si="66"/>
        <v>13</v>
      </c>
      <c r="BI112" s="31">
        <f t="shared" si="67"/>
        <v>6</v>
      </c>
      <c r="BJ112" s="6">
        <f t="shared" si="68"/>
        <v>318</v>
      </c>
      <c r="BL112" s="31">
        <f t="shared" si="69"/>
        <v>1.6363138715046212E-13</v>
      </c>
      <c r="BM112" s="31">
        <f t="shared" si="70"/>
        <v>2.3946056656165188E-14</v>
      </c>
      <c r="BN112" s="31">
        <f t="shared" si="71"/>
        <v>5.5874132197718772E-14</v>
      </c>
      <c r="BO112" s="31">
        <f t="shared" si="72"/>
        <v>1.9955047213470989E-14</v>
      </c>
      <c r="BP112" s="31">
        <f t="shared" si="73"/>
        <v>9.9775236067354943E-14</v>
      </c>
      <c r="BQ112" s="31">
        <f t="shared" si="74"/>
        <v>9.5784226624660751E-14</v>
      </c>
      <c r="BR112" s="31">
        <f t="shared" si="75"/>
        <v>1.1973028328082594E-14</v>
      </c>
      <c r="BS112" s="31">
        <f t="shared" si="76"/>
        <v>9.1793217181966558E-14</v>
      </c>
      <c r="BT112" s="31">
        <f t="shared" si="77"/>
        <v>3.5919084984247786E-14</v>
      </c>
      <c r="BU112" s="31">
        <f t="shared" si="78"/>
        <v>1.6363138715046212E-13</v>
      </c>
      <c r="BV112" s="31">
        <f t="shared" si="79"/>
        <v>2.3946056656165188E-14</v>
      </c>
      <c r="BW112" s="31">
        <f t="shared" si="80"/>
        <v>3.5919084984247786E-14</v>
      </c>
      <c r="BX112" s="31">
        <f t="shared" si="81"/>
        <v>5.1883122755024574E-14</v>
      </c>
      <c r="BY112" s="31">
        <f t="shared" si="82"/>
        <v>2.7937066098859386E-14</v>
      </c>
      <c r="BZ112" s="31">
        <f t="shared" si="83"/>
        <v>7.1838169968495572E-14</v>
      </c>
      <c r="CA112" s="31">
        <f t="shared" si="84"/>
        <v>8.3811198296578162E-14</v>
      </c>
      <c r="CB112" s="31">
        <f t="shared" si="85"/>
        <v>3.9910094426941978E-14</v>
      </c>
      <c r="CC112" s="31">
        <f t="shared" si="86"/>
        <v>9.5784226624660751E-14</v>
      </c>
      <c r="CD112" s="31">
        <f t="shared" si="87"/>
        <v>5.1883122755024574E-14</v>
      </c>
      <c r="CE112" s="31">
        <f t="shared" si="88"/>
        <v>2.3946056656165188E-14</v>
      </c>
    </row>
    <row r="113" spans="35:83" x14ac:dyDescent="0.2">
      <c r="AI113" s="29" t="s">
        <v>342</v>
      </c>
      <c r="AJ113" s="30">
        <v>57978</v>
      </c>
      <c r="AK113">
        <v>537</v>
      </c>
      <c r="AL113" t="s">
        <v>343</v>
      </c>
      <c r="AM113">
        <v>1.2812797591938406E-11</v>
      </c>
      <c r="AN113">
        <f t="shared" si="46"/>
        <v>1.2812797591938407E-12</v>
      </c>
      <c r="AO113">
        <f t="shared" si="47"/>
        <v>5.6482167575363219E-6</v>
      </c>
      <c r="AP113" s="31">
        <f t="shared" si="48"/>
        <v>76</v>
      </c>
      <c r="AQ113" s="31">
        <f t="shared" si="49"/>
        <v>3</v>
      </c>
      <c r="AR113" s="31">
        <f t="shared" si="50"/>
        <v>8</v>
      </c>
      <c r="AS113" s="31">
        <f t="shared" si="51"/>
        <v>11</v>
      </c>
      <c r="AT113" s="31">
        <f t="shared" si="52"/>
        <v>33</v>
      </c>
      <c r="AU113" s="31">
        <f t="shared" si="53"/>
        <v>42</v>
      </c>
      <c r="AV113" s="31">
        <f t="shared" si="54"/>
        <v>11</v>
      </c>
      <c r="AW113" s="31">
        <f t="shared" si="55"/>
        <v>45</v>
      </c>
      <c r="AX113" s="31">
        <f t="shared" si="56"/>
        <v>13</v>
      </c>
      <c r="AY113" s="31">
        <f t="shared" si="57"/>
        <v>86</v>
      </c>
      <c r="AZ113" s="31">
        <f t="shared" si="58"/>
        <v>13</v>
      </c>
      <c r="BA113" s="31">
        <f t="shared" si="59"/>
        <v>19</v>
      </c>
      <c r="BB113" s="31">
        <f t="shared" si="60"/>
        <v>25</v>
      </c>
      <c r="BC113" s="31">
        <f t="shared" si="61"/>
        <v>15</v>
      </c>
      <c r="BD113" s="31">
        <f t="shared" si="62"/>
        <v>28</v>
      </c>
      <c r="BE113" s="31">
        <f t="shared" si="63"/>
        <v>30</v>
      </c>
      <c r="BF113" s="31">
        <f t="shared" si="64"/>
        <v>32</v>
      </c>
      <c r="BG113" s="31">
        <f t="shared" si="65"/>
        <v>26</v>
      </c>
      <c r="BH113" s="31">
        <f t="shared" si="66"/>
        <v>9</v>
      </c>
      <c r="BI113" s="31">
        <f t="shared" si="67"/>
        <v>12</v>
      </c>
      <c r="BJ113" s="6">
        <f t="shared" si="68"/>
        <v>537</v>
      </c>
      <c r="BL113" s="31">
        <f t="shared" si="69"/>
        <v>1.8133568286542251E-13</v>
      </c>
      <c r="BM113" s="31">
        <f t="shared" si="70"/>
        <v>7.157987481529837E-15</v>
      </c>
      <c r="BN113" s="31">
        <f t="shared" si="71"/>
        <v>1.9087966617412897E-14</v>
      </c>
      <c r="BO113" s="31">
        <f t="shared" si="72"/>
        <v>2.6245954098942732E-14</v>
      </c>
      <c r="BP113" s="31">
        <f t="shared" si="73"/>
        <v>7.8737862296828196E-14</v>
      </c>
      <c r="BQ113" s="31">
        <f t="shared" si="74"/>
        <v>1.0021182474141771E-13</v>
      </c>
      <c r="BR113" s="31">
        <f t="shared" si="75"/>
        <v>2.6245954098942732E-14</v>
      </c>
      <c r="BS113" s="31">
        <f t="shared" si="76"/>
        <v>1.0736981222294754E-13</v>
      </c>
      <c r="BT113" s="31">
        <f t="shared" si="77"/>
        <v>3.1017945753295958E-14</v>
      </c>
      <c r="BU113" s="31">
        <f t="shared" si="78"/>
        <v>2.0519564113718864E-13</v>
      </c>
      <c r="BV113" s="31">
        <f t="shared" si="79"/>
        <v>3.1017945753295958E-14</v>
      </c>
      <c r="BW113" s="31">
        <f t="shared" si="80"/>
        <v>4.5333920716355629E-14</v>
      </c>
      <c r="BX113" s="31">
        <f t="shared" si="81"/>
        <v>5.9649895679415306E-14</v>
      </c>
      <c r="BY113" s="31">
        <f t="shared" si="82"/>
        <v>3.5789937407649177E-14</v>
      </c>
      <c r="BZ113" s="31">
        <f t="shared" si="83"/>
        <v>6.6807883160945135E-14</v>
      </c>
      <c r="CA113" s="31">
        <f t="shared" si="84"/>
        <v>7.1579874815298354E-14</v>
      </c>
      <c r="CB113" s="31">
        <f t="shared" si="85"/>
        <v>7.6351866469651586E-14</v>
      </c>
      <c r="CC113" s="31">
        <f t="shared" si="86"/>
        <v>6.2035891506591915E-14</v>
      </c>
      <c r="CD113" s="31">
        <f t="shared" si="87"/>
        <v>2.1473962444589509E-14</v>
      </c>
      <c r="CE113" s="31">
        <f t="shared" si="88"/>
        <v>2.8631949926119348E-14</v>
      </c>
    </row>
    <row r="114" spans="35:83" x14ac:dyDescent="0.2">
      <c r="AI114" s="29" t="s">
        <v>344</v>
      </c>
      <c r="AJ114" s="30">
        <v>78534</v>
      </c>
      <c r="AK114">
        <v>683</v>
      </c>
      <c r="AL114" t="s">
        <v>345</v>
      </c>
      <c r="AM114">
        <v>1.2876036915150467E-11</v>
      </c>
      <c r="AN114">
        <f t="shared" si="46"/>
        <v>1.2876036915150468E-12</v>
      </c>
      <c r="AO114">
        <f t="shared" si="47"/>
        <v>5.6760943075045161E-6</v>
      </c>
      <c r="AP114" s="31">
        <f t="shared" si="48"/>
        <v>43</v>
      </c>
      <c r="AQ114" s="31">
        <f t="shared" si="49"/>
        <v>11</v>
      </c>
      <c r="AR114" s="31">
        <f t="shared" si="50"/>
        <v>32</v>
      </c>
      <c r="AS114" s="31">
        <f t="shared" si="51"/>
        <v>33</v>
      </c>
      <c r="AT114" s="31">
        <f t="shared" si="52"/>
        <v>57</v>
      </c>
      <c r="AU114" s="31">
        <f t="shared" si="53"/>
        <v>30</v>
      </c>
      <c r="AV114" s="31">
        <f t="shared" si="54"/>
        <v>21</v>
      </c>
      <c r="AW114" s="31">
        <f t="shared" si="55"/>
        <v>77</v>
      </c>
      <c r="AX114" s="31">
        <f t="shared" si="56"/>
        <v>44</v>
      </c>
      <c r="AY114" s="31">
        <f t="shared" si="57"/>
        <v>74</v>
      </c>
      <c r="AZ114" s="31">
        <f t="shared" si="58"/>
        <v>4</v>
      </c>
      <c r="BA114" s="31">
        <f t="shared" si="59"/>
        <v>40</v>
      </c>
      <c r="BB114" s="31">
        <f t="shared" si="60"/>
        <v>25</v>
      </c>
      <c r="BC114" s="31">
        <f t="shared" si="61"/>
        <v>27</v>
      </c>
      <c r="BD114" s="31">
        <f t="shared" si="62"/>
        <v>32</v>
      </c>
      <c r="BE114" s="31">
        <f t="shared" si="63"/>
        <v>49</v>
      </c>
      <c r="BF114" s="31">
        <f t="shared" si="64"/>
        <v>26</v>
      </c>
      <c r="BG114" s="31">
        <f t="shared" si="65"/>
        <v>27</v>
      </c>
      <c r="BH114" s="31">
        <f t="shared" si="66"/>
        <v>3</v>
      </c>
      <c r="BI114" s="31">
        <f t="shared" si="67"/>
        <v>28</v>
      </c>
      <c r="BJ114" s="6">
        <f t="shared" si="68"/>
        <v>683</v>
      </c>
      <c r="BL114" s="31">
        <f t="shared" si="69"/>
        <v>8.1064361252045415E-14</v>
      </c>
      <c r="BM114" s="31">
        <f t="shared" si="70"/>
        <v>2.0737394738895337E-14</v>
      </c>
      <c r="BN114" s="31">
        <f t="shared" si="71"/>
        <v>6.0326966513150078E-14</v>
      </c>
      <c r="BO114" s="31">
        <f t="shared" si="72"/>
        <v>6.221218421668601E-14</v>
      </c>
      <c r="BP114" s="31">
        <f t="shared" si="73"/>
        <v>1.0745740910154857E-13</v>
      </c>
      <c r="BQ114" s="31">
        <f t="shared" si="74"/>
        <v>5.6556531106078196E-14</v>
      </c>
      <c r="BR114" s="31">
        <f t="shared" si="75"/>
        <v>3.9589571774254735E-14</v>
      </c>
      <c r="BS114" s="31">
        <f t="shared" si="76"/>
        <v>1.4516176317226736E-13</v>
      </c>
      <c r="BT114" s="31">
        <f t="shared" si="77"/>
        <v>8.2949578955581347E-14</v>
      </c>
      <c r="BU114" s="31">
        <f t="shared" si="78"/>
        <v>1.3950611006165955E-13</v>
      </c>
      <c r="BV114" s="31">
        <f t="shared" si="79"/>
        <v>7.5408708141437598E-15</v>
      </c>
      <c r="BW114" s="31">
        <f t="shared" si="80"/>
        <v>7.5408708141437595E-14</v>
      </c>
      <c r="BX114" s="31">
        <f t="shared" si="81"/>
        <v>4.7130442588398493E-14</v>
      </c>
      <c r="BY114" s="31">
        <f t="shared" si="82"/>
        <v>5.0900877995470376E-14</v>
      </c>
      <c r="BZ114" s="31">
        <f t="shared" si="83"/>
        <v>6.0326966513150078E-14</v>
      </c>
      <c r="CA114" s="31">
        <f t="shared" si="84"/>
        <v>9.2375667473261055E-14</v>
      </c>
      <c r="CB114" s="31">
        <f t="shared" si="85"/>
        <v>4.9015660291934431E-14</v>
      </c>
      <c r="CC114" s="31">
        <f t="shared" si="86"/>
        <v>5.0900877995470376E-14</v>
      </c>
      <c r="CD114" s="31">
        <f t="shared" si="87"/>
        <v>5.6556531106078194E-15</v>
      </c>
      <c r="CE114" s="31">
        <f t="shared" si="88"/>
        <v>5.2786095699006314E-14</v>
      </c>
    </row>
    <row r="115" spans="35:83" x14ac:dyDescent="0.2">
      <c r="AI115" s="29" t="s">
        <v>346</v>
      </c>
      <c r="AJ115" s="30">
        <v>15943</v>
      </c>
      <c r="AK115">
        <v>139</v>
      </c>
      <c r="AL115" t="s">
        <v>347</v>
      </c>
      <c r="AM115">
        <v>1.3144305884211617E-11</v>
      </c>
      <c r="AN115">
        <f t="shared" si="46"/>
        <v>1.3144305884211618E-12</v>
      </c>
      <c r="AO115">
        <f t="shared" si="47"/>
        <v>5.7943542952788914E-6</v>
      </c>
      <c r="AP115" s="31">
        <f t="shared" si="48"/>
        <v>11</v>
      </c>
      <c r="AQ115" s="31">
        <f t="shared" si="49"/>
        <v>0</v>
      </c>
      <c r="AR115" s="31">
        <f t="shared" si="50"/>
        <v>6</v>
      </c>
      <c r="AS115" s="31">
        <f t="shared" si="51"/>
        <v>8</v>
      </c>
      <c r="AT115" s="31">
        <f t="shared" si="52"/>
        <v>7</v>
      </c>
      <c r="AU115" s="31">
        <f t="shared" si="53"/>
        <v>6</v>
      </c>
      <c r="AV115" s="31">
        <f t="shared" si="54"/>
        <v>0</v>
      </c>
      <c r="AW115" s="31">
        <f t="shared" si="55"/>
        <v>13</v>
      </c>
      <c r="AX115" s="31">
        <f t="shared" si="56"/>
        <v>11</v>
      </c>
      <c r="AY115" s="31">
        <f t="shared" si="57"/>
        <v>9</v>
      </c>
      <c r="AZ115" s="31">
        <f t="shared" si="58"/>
        <v>3</v>
      </c>
      <c r="BA115" s="31">
        <f t="shared" si="59"/>
        <v>6</v>
      </c>
      <c r="BB115" s="31">
        <f t="shared" si="60"/>
        <v>6</v>
      </c>
      <c r="BC115" s="31">
        <f t="shared" si="61"/>
        <v>8</v>
      </c>
      <c r="BD115" s="31">
        <f t="shared" si="62"/>
        <v>17</v>
      </c>
      <c r="BE115" s="31">
        <f t="shared" si="63"/>
        <v>14</v>
      </c>
      <c r="BF115" s="31">
        <f t="shared" si="64"/>
        <v>4</v>
      </c>
      <c r="BG115" s="31">
        <f t="shared" si="65"/>
        <v>7</v>
      </c>
      <c r="BH115" s="31">
        <f t="shared" si="66"/>
        <v>0</v>
      </c>
      <c r="BI115" s="31">
        <f t="shared" si="67"/>
        <v>3</v>
      </c>
      <c r="BJ115" s="6">
        <f t="shared" si="68"/>
        <v>139</v>
      </c>
      <c r="BL115" s="31">
        <f t="shared" si="69"/>
        <v>1.0401968685347322E-13</v>
      </c>
      <c r="BM115" s="31">
        <f t="shared" si="70"/>
        <v>0</v>
      </c>
      <c r="BN115" s="31">
        <f t="shared" si="71"/>
        <v>5.6738011010985404E-14</v>
      </c>
      <c r="BO115" s="31">
        <f t="shared" si="72"/>
        <v>7.5650681347980538E-14</v>
      </c>
      <c r="BP115" s="31">
        <f t="shared" si="73"/>
        <v>6.6194346179482965E-14</v>
      </c>
      <c r="BQ115" s="31">
        <f t="shared" si="74"/>
        <v>5.6738011010985404E-14</v>
      </c>
      <c r="BR115" s="31">
        <f t="shared" si="75"/>
        <v>0</v>
      </c>
      <c r="BS115" s="31">
        <f t="shared" si="76"/>
        <v>1.2293235719046837E-13</v>
      </c>
      <c r="BT115" s="31">
        <f t="shared" si="77"/>
        <v>1.0401968685347322E-13</v>
      </c>
      <c r="BU115" s="31">
        <f t="shared" si="78"/>
        <v>8.5107016516478099E-14</v>
      </c>
      <c r="BV115" s="31">
        <f t="shared" si="79"/>
        <v>2.8369005505492702E-14</v>
      </c>
      <c r="BW115" s="31">
        <f t="shared" si="80"/>
        <v>5.6738011010985404E-14</v>
      </c>
      <c r="BX115" s="31">
        <f t="shared" si="81"/>
        <v>5.6738011010985404E-14</v>
      </c>
      <c r="BY115" s="31">
        <f t="shared" si="82"/>
        <v>7.5650681347980538E-14</v>
      </c>
      <c r="BZ115" s="31">
        <f t="shared" si="83"/>
        <v>1.6075769786445864E-13</v>
      </c>
      <c r="CA115" s="31">
        <f t="shared" si="84"/>
        <v>1.3238869235896593E-13</v>
      </c>
      <c r="CB115" s="31">
        <f t="shared" si="85"/>
        <v>3.7825340673990269E-14</v>
      </c>
      <c r="CC115" s="31">
        <f t="shared" si="86"/>
        <v>6.6194346179482965E-14</v>
      </c>
      <c r="CD115" s="31">
        <f t="shared" si="87"/>
        <v>0</v>
      </c>
      <c r="CE115" s="31">
        <f t="shared" si="88"/>
        <v>2.8369005505492702E-14</v>
      </c>
    </row>
    <row r="116" spans="35:83" x14ac:dyDescent="0.2">
      <c r="AI116" s="29" t="s">
        <v>348</v>
      </c>
      <c r="AJ116" s="30">
        <v>33230</v>
      </c>
      <c r="AK116">
        <v>297</v>
      </c>
      <c r="AL116" t="s">
        <v>349</v>
      </c>
      <c r="AM116">
        <v>1.3289352910875485E-11</v>
      </c>
      <c r="AN116">
        <f t="shared" si="46"/>
        <v>1.3289352910875485E-12</v>
      </c>
      <c r="AO116">
        <f t="shared" si="47"/>
        <v>5.8582948235479971E-6</v>
      </c>
      <c r="AP116" s="31">
        <f t="shared" si="48"/>
        <v>23</v>
      </c>
      <c r="AQ116" s="31">
        <f t="shared" si="49"/>
        <v>2</v>
      </c>
      <c r="AR116" s="31">
        <f t="shared" si="50"/>
        <v>13</v>
      </c>
      <c r="AS116" s="31">
        <f t="shared" si="51"/>
        <v>18</v>
      </c>
      <c r="AT116" s="31">
        <f t="shared" si="52"/>
        <v>9</v>
      </c>
      <c r="AU116" s="31">
        <f t="shared" si="53"/>
        <v>15</v>
      </c>
      <c r="AV116" s="31">
        <f t="shared" si="54"/>
        <v>6</v>
      </c>
      <c r="AW116" s="31">
        <f t="shared" si="55"/>
        <v>27</v>
      </c>
      <c r="AX116" s="31">
        <f t="shared" si="56"/>
        <v>11</v>
      </c>
      <c r="AY116" s="31">
        <f t="shared" si="57"/>
        <v>34</v>
      </c>
      <c r="AZ116" s="31">
        <f t="shared" si="58"/>
        <v>8</v>
      </c>
      <c r="BA116" s="31">
        <f t="shared" si="59"/>
        <v>10</v>
      </c>
      <c r="BB116" s="31">
        <f t="shared" si="60"/>
        <v>17</v>
      </c>
      <c r="BC116" s="31">
        <f t="shared" si="61"/>
        <v>11</v>
      </c>
      <c r="BD116" s="31">
        <f t="shared" si="62"/>
        <v>28</v>
      </c>
      <c r="BE116" s="31">
        <f t="shared" si="63"/>
        <v>24</v>
      </c>
      <c r="BF116" s="31">
        <f t="shared" si="64"/>
        <v>13</v>
      </c>
      <c r="BG116" s="31">
        <f t="shared" si="65"/>
        <v>22</v>
      </c>
      <c r="BH116" s="31">
        <f t="shared" si="66"/>
        <v>2</v>
      </c>
      <c r="BI116" s="31">
        <f t="shared" si="67"/>
        <v>4</v>
      </c>
      <c r="BJ116" s="6">
        <f t="shared" si="68"/>
        <v>297</v>
      </c>
      <c r="BL116" s="31">
        <f t="shared" si="69"/>
        <v>1.0291418079129162E-13</v>
      </c>
      <c r="BM116" s="31">
        <f t="shared" si="70"/>
        <v>8.94905919924275E-15</v>
      </c>
      <c r="BN116" s="31">
        <f t="shared" si="71"/>
        <v>5.8168884795077879E-14</v>
      </c>
      <c r="BO116" s="31">
        <f t="shared" si="72"/>
        <v>8.0541532793184752E-14</v>
      </c>
      <c r="BP116" s="31">
        <f t="shared" si="73"/>
        <v>4.0270766396592376E-14</v>
      </c>
      <c r="BQ116" s="31">
        <f t="shared" si="74"/>
        <v>6.711794399432063E-14</v>
      </c>
      <c r="BR116" s="31">
        <f t="shared" si="75"/>
        <v>2.6847177597728255E-14</v>
      </c>
      <c r="BS116" s="31">
        <f t="shared" si="76"/>
        <v>1.2081229918977713E-13</v>
      </c>
      <c r="BT116" s="31">
        <f t="shared" si="77"/>
        <v>4.9219825595835127E-14</v>
      </c>
      <c r="BU116" s="31">
        <f t="shared" si="78"/>
        <v>1.5213400638712676E-13</v>
      </c>
      <c r="BV116" s="31">
        <f t="shared" si="79"/>
        <v>3.5796236796971E-14</v>
      </c>
      <c r="BW116" s="31">
        <f t="shared" si="80"/>
        <v>4.4745295996213752E-14</v>
      </c>
      <c r="BX116" s="31">
        <f t="shared" si="81"/>
        <v>7.6067003193563382E-14</v>
      </c>
      <c r="BY116" s="31">
        <f t="shared" si="82"/>
        <v>4.9219825595835127E-14</v>
      </c>
      <c r="BZ116" s="31">
        <f t="shared" si="83"/>
        <v>1.252868287893985E-13</v>
      </c>
      <c r="CA116" s="31">
        <f t="shared" si="84"/>
        <v>1.0738871039091302E-13</v>
      </c>
      <c r="CB116" s="31">
        <f t="shared" si="85"/>
        <v>5.8168884795077879E-14</v>
      </c>
      <c r="CC116" s="31">
        <f t="shared" si="86"/>
        <v>9.8439651191670255E-14</v>
      </c>
      <c r="CD116" s="31">
        <f t="shared" si="87"/>
        <v>8.94905919924275E-15</v>
      </c>
      <c r="CE116" s="31">
        <f t="shared" si="88"/>
        <v>1.78981183984855E-14</v>
      </c>
    </row>
    <row r="117" spans="35:83" x14ac:dyDescent="0.2">
      <c r="AI117" s="29" t="s">
        <v>350</v>
      </c>
      <c r="AJ117" s="30">
        <v>26055</v>
      </c>
      <c r="AK117">
        <v>235</v>
      </c>
      <c r="AL117" t="s">
        <v>351</v>
      </c>
      <c r="AM117">
        <v>1.3580307869640155E-11</v>
      </c>
      <c r="AN117">
        <f t="shared" si="46"/>
        <v>1.3580307869640155E-12</v>
      </c>
      <c r="AO117">
        <f t="shared" si="47"/>
        <v>5.9865553897507196E-6</v>
      </c>
      <c r="AP117" s="31">
        <f t="shared" si="48"/>
        <v>20</v>
      </c>
      <c r="AQ117" s="31">
        <f t="shared" si="49"/>
        <v>5</v>
      </c>
      <c r="AR117" s="31">
        <f t="shared" si="50"/>
        <v>9</v>
      </c>
      <c r="AS117" s="31">
        <f t="shared" si="51"/>
        <v>11</v>
      </c>
      <c r="AT117" s="31">
        <f t="shared" si="52"/>
        <v>9</v>
      </c>
      <c r="AU117" s="31">
        <f t="shared" si="53"/>
        <v>16</v>
      </c>
      <c r="AV117" s="31">
        <f t="shared" si="54"/>
        <v>9</v>
      </c>
      <c r="AW117" s="31">
        <f t="shared" si="55"/>
        <v>20</v>
      </c>
      <c r="AX117" s="31">
        <f t="shared" si="56"/>
        <v>7</v>
      </c>
      <c r="AY117" s="31">
        <f t="shared" si="57"/>
        <v>29</v>
      </c>
      <c r="AZ117" s="31">
        <f t="shared" si="58"/>
        <v>7</v>
      </c>
      <c r="BA117" s="31">
        <f t="shared" si="59"/>
        <v>12</v>
      </c>
      <c r="BB117" s="31">
        <f t="shared" si="60"/>
        <v>3</v>
      </c>
      <c r="BC117" s="31">
        <f t="shared" si="61"/>
        <v>7</v>
      </c>
      <c r="BD117" s="31">
        <f t="shared" si="62"/>
        <v>12</v>
      </c>
      <c r="BE117" s="31">
        <f t="shared" si="63"/>
        <v>14</v>
      </c>
      <c r="BF117" s="31">
        <f t="shared" si="64"/>
        <v>16</v>
      </c>
      <c r="BG117" s="31">
        <f t="shared" si="65"/>
        <v>20</v>
      </c>
      <c r="BH117" s="31">
        <f t="shared" si="66"/>
        <v>4</v>
      </c>
      <c r="BI117" s="31">
        <f t="shared" si="67"/>
        <v>5</v>
      </c>
      <c r="BJ117" s="6">
        <f t="shared" si="68"/>
        <v>235</v>
      </c>
      <c r="BL117" s="31">
        <f t="shared" si="69"/>
        <v>1.1557708825225663E-13</v>
      </c>
      <c r="BM117" s="31">
        <f t="shared" si="70"/>
        <v>2.8894272063064158E-14</v>
      </c>
      <c r="BN117" s="31">
        <f t="shared" si="71"/>
        <v>5.2009689713515484E-14</v>
      </c>
      <c r="BO117" s="31">
        <f t="shared" si="72"/>
        <v>6.3567398538741147E-14</v>
      </c>
      <c r="BP117" s="31">
        <f t="shared" si="73"/>
        <v>5.2009689713515484E-14</v>
      </c>
      <c r="BQ117" s="31">
        <f t="shared" si="74"/>
        <v>9.2461670601805318E-14</v>
      </c>
      <c r="BR117" s="31">
        <f t="shared" si="75"/>
        <v>5.2009689713515484E-14</v>
      </c>
      <c r="BS117" s="31">
        <f t="shared" si="76"/>
        <v>1.1557708825225663E-13</v>
      </c>
      <c r="BT117" s="31">
        <f t="shared" si="77"/>
        <v>4.0451980888289827E-14</v>
      </c>
      <c r="BU117" s="31">
        <f t="shared" si="78"/>
        <v>1.6758677796577213E-13</v>
      </c>
      <c r="BV117" s="31">
        <f t="shared" si="79"/>
        <v>4.0451980888289827E-14</v>
      </c>
      <c r="BW117" s="31">
        <f t="shared" si="80"/>
        <v>6.9346252951353979E-14</v>
      </c>
      <c r="BX117" s="31">
        <f t="shared" si="81"/>
        <v>1.7336563237838495E-14</v>
      </c>
      <c r="BY117" s="31">
        <f t="shared" si="82"/>
        <v>4.0451980888289827E-14</v>
      </c>
      <c r="BZ117" s="31">
        <f t="shared" si="83"/>
        <v>6.9346252951353979E-14</v>
      </c>
      <c r="CA117" s="31">
        <f t="shared" si="84"/>
        <v>8.0903961776579655E-14</v>
      </c>
      <c r="CB117" s="31">
        <f t="shared" si="85"/>
        <v>9.2461670601805318E-14</v>
      </c>
      <c r="CC117" s="31">
        <f t="shared" si="86"/>
        <v>1.1557708825225663E-13</v>
      </c>
      <c r="CD117" s="31">
        <f t="shared" si="87"/>
        <v>2.3115417650451329E-14</v>
      </c>
      <c r="CE117" s="31">
        <f t="shared" si="88"/>
        <v>2.8894272063064158E-14</v>
      </c>
    </row>
    <row r="118" spans="35:83" x14ac:dyDescent="0.2">
      <c r="AI118" s="29" t="s">
        <v>352</v>
      </c>
      <c r="AJ118" s="30">
        <v>14514</v>
      </c>
      <c r="AK118">
        <v>130</v>
      </c>
      <c r="AL118" t="s">
        <v>353</v>
      </c>
      <c r="AM118">
        <v>1.3785903721579104E-11</v>
      </c>
      <c r="AN118">
        <f t="shared" si="46"/>
        <v>1.3785903721579105E-12</v>
      </c>
      <c r="AO118">
        <f t="shared" si="47"/>
        <v>6.0771874260307726E-6</v>
      </c>
      <c r="AP118" s="31">
        <f t="shared" si="48"/>
        <v>17</v>
      </c>
      <c r="AQ118" s="31">
        <f t="shared" si="49"/>
        <v>2</v>
      </c>
      <c r="AR118" s="31">
        <f t="shared" si="50"/>
        <v>8</v>
      </c>
      <c r="AS118" s="31">
        <f t="shared" si="51"/>
        <v>8</v>
      </c>
      <c r="AT118" s="31">
        <f t="shared" si="52"/>
        <v>2</v>
      </c>
      <c r="AU118" s="31">
        <f t="shared" si="53"/>
        <v>5</v>
      </c>
      <c r="AV118" s="31">
        <f t="shared" si="54"/>
        <v>0</v>
      </c>
      <c r="AW118" s="31">
        <f t="shared" si="55"/>
        <v>7</v>
      </c>
      <c r="AX118" s="31">
        <f t="shared" si="56"/>
        <v>9</v>
      </c>
      <c r="AY118" s="31">
        <f t="shared" si="57"/>
        <v>18</v>
      </c>
      <c r="AZ118" s="31">
        <f t="shared" si="58"/>
        <v>5</v>
      </c>
      <c r="BA118" s="31">
        <f t="shared" si="59"/>
        <v>6</v>
      </c>
      <c r="BB118" s="31">
        <f t="shared" si="60"/>
        <v>3</v>
      </c>
      <c r="BC118" s="31">
        <f t="shared" si="61"/>
        <v>15</v>
      </c>
      <c r="BD118" s="31">
        <f t="shared" si="62"/>
        <v>4</v>
      </c>
      <c r="BE118" s="31">
        <f t="shared" si="63"/>
        <v>9</v>
      </c>
      <c r="BF118" s="31">
        <f t="shared" si="64"/>
        <v>3</v>
      </c>
      <c r="BG118" s="31">
        <f t="shared" si="65"/>
        <v>3</v>
      </c>
      <c r="BH118" s="31">
        <f t="shared" si="66"/>
        <v>1</v>
      </c>
      <c r="BI118" s="31">
        <f t="shared" si="67"/>
        <v>5</v>
      </c>
      <c r="BJ118" s="6">
        <f t="shared" si="68"/>
        <v>130</v>
      </c>
      <c r="BL118" s="31">
        <f t="shared" si="69"/>
        <v>1.8027720251295755E-13</v>
      </c>
      <c r="BM118" s="31">
        <f t="shared" si="70"/>
        <v>2.1209082648583239E-14</v>
      </c>
      <c r="BN118" s="31">
        <f t="shared" si="71"/>
        <v>8.4836330594332955E-14</v>
      </c>
      <c r="BO118" s="31">
        <f t="shared" si="72"/>
        <v>8.4836330594332955E-14</v>
      </c>
      <c r="BP118" s="31">
        <f t="shared" si="73"/>
        <v>2.1209082648583239E-14</v>
      </c>
      <c r="BQ118" s="31">
        <f t="shared" si="74"/>
        <v>5.3022706621458098E-14</v>
      </c>
      <c r="BR118" s="31">
        <f t="shared" si="75"/>
        <v>0</v>
      </c>
      <c r="BS118" s="31">
        <f t="shared" si="76"/>
        <v>7.423178927004134E-14</v>
      </c>
      <c r="BT118" s="31">
        <f t="shared" si="77"/>
        <v>9.5440871918624582E-14</v>
      </c>
      <c r="BU118" s="31">
        <f t="shared" si="78"/>
        <v>1.9088174383724916E-13</v>
      </c>
      <c r="BV118" s="31">
        <f t="shared" si="79"/>
        <v>5.3022706621458098E-14</v>
      </c>
      <c r="BW118" s="31">
        <f t="shared" si="80"/>
        <v>6.3627247945749713E-14</v>
      </c>
      <c r="BX118" s="31">
        <f t="shared" si="81"/>
        <v>3.1813623972874857E-14</v>
      </c>
      <c r="BY118" s="31">
        <f t="shared" si="82"/>
        <v>1.590681198643743E-13</v>
      </c>
      <c r="BZ118" s="31">
        <f t="shared" si="83"/>
        <v>4.2418165297166478E-14</v>
      </c>
      <c r="CA118" s="31">
        <f t="shared" si="84"/>
        <v>9.5440871918624582E-14</v>
      </c>
      <c r="CB118" s="31">
        <f t="shared" si="85"/>
        <v>3.1813623972874857E-14</v>
      </c>
      <c r="CC118" s="31">
        <f t="shared" si="86"/>
        <v>3.1813623972874857E-14</v>
      </c>
      <c r="CD118" s="31">
        <f t="shared" si="87"/>
        <v>1.0604541324291619E-14</v>
      </c>
      <c r="CE118" s="31">
        <f t="shared" si="88"/>
        <v>5.3022706621458098E-14</v>
      </c>
    </row>
    <row r="119" spans="35:83" x14ac:dyDescent="0.2">
      <c r="AI119" s="29" t="s">
        <v>354</v>
      </c>
      <c r="AJ119" s="30">
        <v>17377</v>
      </c>
      <c r="AK119">
        <v>160</v>
      </c>
      <c r="AL119" t="s">
        <v>355</v>
      </c>
      <c r="AM119">
        <v>1.4188065363704334E-11</v>
      </c>
      <c r="AN119">
        <f t="shared" si="46"/>
        <v>1.4188065363704335E-12</v>
      </c>
      <c r="AO119">
        <f t="shared" si="47"/>
        <v>6.2544708108646383E-6</v>
      </c>
      <c r="AP119" s="31">
        <f t="shared" si="48"/>
        <v>20</v>
      </c>
      <c r="AQ119" s="31">
        <f t="shared" si="49"/>
        <v>4</v>
      </c>
      <c r="AR119" s="31">
        <f t="shared" si="50"/>
        <v>6</v>
      </c>
      <c r="AS119" s="31">
        <f t="shared" si="51"/>
        <v>7</v>
      </c>
      <c r="AT119" s="31">
        <f t="shared" si="52"/>
        <v>8</v>
      </c>
      <c r="AU119" s="31">
        <f t="shared" si="53"/>
        <v>12</v>
      </c>
      <c r="AV119" s="31">
        <f t="shared" si="54"/>
        <v>4</v>
      </c>
      <c r="AW119" s="31">
        <f t="shared" si="55"/>
        <v>7</v>
      </c>
      <c r="AX119" s="31">
        <f t="shared" si="56"/>
        <v>7</v>
      </c>
      <c r="AY119" s="31">
        <f t="shared" si="57"/>
        <v>14</v>
      </c>
      <c r="AZ119" s="31">
        <f t="shared" si="58"/>
        <v>4</v>
      </c>
      <c r="BA119" s="31">
        <f t="shared" si="59"/>
        <v>2</v>
      </c>
      <c r="BB119" s="31">
        <f t="shared" si="60"/>
        <v>12</v>
      </c>
      <c r="BC119" s="31">
        <f t="shared" si="61"/>
        <v>10</v>
      </c>
      <c r="BD119" s="31">
        <f t="shared" si="62"/>
        <v>11</v>
      </c>
      <c r="BE119" s="31">
        <f t="shared" si="63"/>
        <v>11</v>
      </c>
      <c r="BF119" s="31">
        <f t="shared" si="64"/>
        <v>5</v>
      </c>
      <c r="BG119" s="31">
        <f t="shared" si="65"/>
        <v>12</v>
      </c>
      <c r="BH119" s="31">
        <f t="shared" si="66"/>
        <v>1</v>
      </c>
      <c r="BI119" s="31">
        <f t="shared" si="67"/>
        <v>3</v>
      </c>
      <c r="BJ119" s="6">
        <f t="shared" si="68"/>
        <v>160</v>
      </c>
      <c r="BL119" s="31">
        <f t="shared" si="69"/>
        <v>1.7735081704630419E-13</v>
      </c>
      <c r="BM119" s="31">
        <f t="shared" si="70"/>
        <v>3.5470163409260837E-14</v>
      </c>
      <c r="BN119" s="31">
        <f t="shared" si="71"/>
        <v>5.3205245113891256E-14</v>
      </c>
      <c r="BO119" s="31">
        <f t="shared" si="72"/>
        <v>6.2072785966206459E-14</v>
      </c>
      <c r="BP119" s="31">
        <f t="shared" si="73"/>
        <v>7.0940326818521674E-14</v>
      </c>
      <c r="BQ119" s="31">
        <f t="shared" si="74"/>
        <v>1.0641049022778251E-13</v>
      </c>
      <c r="BR119" s="31">
        <f t="shared" si="75"/>
        <v>3.5470163409260837E-14</v>
      </c>
      <c r="BS119" s="31">
        <f t="shared" si="76"/>
        <v>6.2072785966206459E-14</v>
      </c>
      <c r="BT119" s="31">
        <f t="shared" si="77"/>
        <v>6.2072785966206459E-14</v>
      </c>
      <c r="BU119" s="31">
        <f t="shared" si="78"/>
        <v>1.2414557193241292E-13</v>
      </c>
      <c r="BV119" s="31">
        <f t="shared" si="79"/>
        <v>3.5470163409260837E-14</v>
      </c>
      <c r="BW119" s="31">
        <f t="shared" si="80"/>
        <v>1.7735081704630419E-14</v>
      </c>
      <c r="BX119" s="31">
        <f t="shared" si="81"/>
        <v>1.0641049022778251E-13</v>
      </c>
      <c r="BY119" s="31">
        <f t="shared" si="82"/>
        <v>8.8675408523152093E-14</v>
      </c>
      <c r="BZ119" s="31">
        <f t="shared" si="83"/>
        <v>9.7542949375467309E-14</v>
      </c>
      <c r="CA119" s="31">
        <f t="shared" si="84"/>
        <v>9.7542949375467309E-14</v>
      </c>
      <c r="CB119" s="31">
        <f t="shared" si="85"/>
        <v>4.4337704261576047E-14</v>
      </c>
      <c r="CC119" s="31">
        <f t="shared" si="86"/>
        <v>1.0641049022778251E-13</v>
      </c>
      <c r="CD119" s="31">
        <f t="shared" si="87"/>
        <v>8.8675408523152093E-15</v>
      </c>
      <c r="CE119" s="31">
        <f t="shared" si="88"/>
        <v>2.6602622556945628E-14</v>
      </c>
    </row>
    <row r="120" spans="35:83" x14ac:dyDescent="0.2">
      <c r="AI120" s="29" t="s">
        <v>356</v>
      </c>
      <c r="AJ120" s="30">
        <v>29381</v>
      </c>
      <c r="AK120">
        <v>273</v>
      </c>
      <c r="AL120" t="s">
        <v>357</v>
      </c>
      <c r="AM120">
        <v>1.4264641601598312E-11</v>
      </c>
      <c r="AN120">
        <f t="shared" si="46"/>
        <v>1.4264641601598313E-12</v>
      </c>
      <c r="AO120">
        <f t="shared" si="47"/>
        <v>6.2882276221307419E-6</v>
      </c>
      <c r="AP120" s="31">
        <f t="shared" si="48"/>
        <v>36</v>
      </c>
      <c r="AQ120" s="31">
        <f t="shared" si="49"/>
        <v>2</v>
      </c>
      <c r="AR120" s="31">
        <f t="shared" si="50"/>
        <v>3</v>
      </c>
      <c r="AS120" s="31">
        <f t="shared" si="51"/>
        <v>10</v>
      </c>
      <c r="AT120" s="31">
        <f t="shared" si="52"/>
        <v>23</v>
      </c>
      <c r="AU120" s="31">
        <f t="shared" si="53"/>
        <v>26</v>
      </c>
      <c r="AV120" s="31">
        <f t="shared" si="54"/>
        <v>3</v>
      </c>
      <c r="AW120" s="31">
        <f t="shared" si="55"/>
        <v>16</v>
      </c>
      <c r="AX120" s="31">
        <f t="shared" si="56"/>
        <v>4</v>
      </c>
      <c r="AY120" s="31">
        <f t="shared" si="57"/>
        <v>35</v>
      </c>
      <c r="AZ120" s="31">
        <f t="shared" si="58"/>
        <v>11</v>
      </c>
      <c r="BA120" s="31">
        <f t="shared" si="59"/>
        <v>8</v>
      </c>
      <c r="BB120" s="31">
        <f t="shared" si="60"/>
        <v>13</v>
      </c>
      <c r="BC120" s="31">
        <f t="shared" si="61"/>
        <v>4</v>
      </c>
      <c r="BD120" s="31">
        <f t="shared" si="62"/>
        <v>16</v>
      </c>
      <c r="BE120" s="31">
        <f t="shared" si="63"/>
        <v>14</v>
      </c>
      <c r="BF120" s="31">
        <f t="shared" si="64"/>
        <v>14</v>
      </c>
      <c r="BG120" s="31">
        <f t="shared" si="65"/>
        <v>25</v>
      </c>
      <c r="BH120" s="31">
        <f t="shared" si="66"/>
        <v>1</v>
      </c>
      <c r="BI120" s="31">
        <f t="shared" si="67"/>
        <v>9</v>
      </c>
      <c r="BJ120" s="6">
        <f t="shared" si="68"/>
        <v>273</v>
      </c>
      <c r="BL120" s="31">
        <f t="shared" si="69"/>
        <v>1.8810516397712062E-13</v>
      </c>
      <c r="BM120" s="31">
        <f t="shared" si="70"/>
        <v>1.0450286887617811E-14</v>
      </c>
      <c r="BN120" s="31">
        <f t="shared" si="71"/>
        <v>1.5675430331426718E-14</v>
      </c>
      <c r="BO120" s="31">
        <f t="shared" si="72"/>
        <v>5.2251434438089062E-14</v>
      </c>
      <c r="BP120" s="31">
        <f t="shared" si="73"/>
        <v>1.2017829920760485E-13</v>
      </c>
      <c r="BQ120" s="31">
        <f t="shared" si="74"/>
        <v>1.3585372953903153E-13</v>
      </c>
      <c r="BR120" s="31">
        <f t="shared" si="75"/>
        <v>1.5675430331426718E-14</v>
      </c>
      <c r="BS120" s="31">
        <f t="shared" si="76"/>
        <v>8.3602295100942492E-14</v>
      </c>
      <c r="BT120" s="31">
        <f t="shared" si="77"/>
        <v>2.0900573775235623E-14</v>
      </c>
      <c r="BU120" s="31">
        <f t="shared" si="78"/>
        <v>1.828800205333117E-13</v>
      </c>
      <c r="BV120" s="31">
        <f t="shared" si="79"/>
        <v>5.7476577881897964E-14</v>
      </c>
      <c r="BW120" s="31">
        <f t="shared" si="80"/>
        <v>4.1801147550471246E-14</v>
      </c>
      <c r="BX120" s="31">
        <f t="shared" si="81"/>
        <v>6.7926864769515767E-14</v>
      </c>
      <c r="BY120" s="31">
        <f t="shared" si="82"/>
        <v>2.0900573775235623E-14</v>
      </c>
      <c r="BZ120" s="31">
        <f t="shared" si="83"/>
        <v>8.3602295100942492E-14</v>
      </c>
      <c r="CA120" s="31">
        <f t="shared" si="84"/>
        <v>7.3152008213324676E-14</v>
      </c>
      <c r="CB120" s="31">
        <f t="shared" si="85"/>
        <v>7.3152008213324676E-14</v>
      </c>
      <c r="CC120" s="31">
        <f t="shared" si="86"/>
        <v>1.3062858609522264E-13</v>
      </c>
      <c r="CD120" s="31">
        <f t="shared" si="87"/>
        <v>5.2251434438089057E-15</v>
      </c>
      <c r="CE120" s="31">
        <f t="shared" si="88"/>
        <v>4.7026290994280154E-14</v>
      </c>
    </row>
    <row r="121" spans="35:83" x14ac:dyDescent="0.2">
      <c r="AI121" s="29" t="s">
        <v>358</v>
      </c>
      <c r="AJ121" s="30">
        <v>33298</v>
      </c>
      <c r="AK121">
        <v>301</v>
      </c>
      <c r="AL121" t="s">
        <v>359</v>
      </c>
      <c r="AM121">
        <v>1.4280452975094444E-11</v>
      </c>
      <c r="AN121">
        <f t="shared" si="46"/>
        <v>1.4280452975094445E-12</v>
      </c>
      <c r="AO121">
        <f t="shared" si="47"/>
        <v>6.2951976896823213E-6</v>
      </c>
      <c r="AP121" s="31">
        <f t="shared" si="48"/>
        <v>25</v>
      </c>
      <c r="AQ121" s="31">
        <f t="shared" si="49"/>
        <v>4</v>
      </c>
      <c r="AR121" s="31">
        <f t="shared" si="50"/>
        <v>13</v>
      </c>
      <c r="AS121" s="31">
        <f t="shared" si="51"/>
        <v>17</v>
      </c>
      <c r="AT121" s="31">
        <f t="shared" si="52"/>
        <v>5</v>
      </c>
      <c r="AU121" s="31">
        <f t="shared" si="53"/>
        <v>15</v>
      </c>
      <c r="AV121" s="31">
        <f t="shared" si="54"/>
        <v>9</v>
      </c>
      <c r="AW121" s="31">
        <f t="shared" si="55"/>
        <v>25</v>
      </c>
      <c r="AX121" s="31">
        <f t="shared" si="56"/>
        <v>13</v>
      </c>
      <c r="AY121" s="31">
        <f t="shared" si="57"/>
        <v>45</v>
      </c>
      <c r="AZ121" s="31">
        <f t="shared" si="58"/>
        <v>8</v>
      </c>
      <c r="BA121" s="31">
        <f t="shared" si="59"/>
        <v>11</v>
      </c>
      <c r="BB121" s="31">
        <f t="shared" si="60"/>
        <v>21</v>
      </c>
      <c r="BC121" s="31">
        <f t="shared" si="61"/>
        <v>12</v>
      </c>
      <c r="BD121" s="31">
        <f t="shared" si="62"/>
        <v>18</v>
      </c>
      <c r="BE121" s="31">
        <f t="shared" si="63"/>
        <v>27</v>
      </c>
      <c r="BF121" s="31">
        <f t="shared" si="64"/>
        <v>15</v>
      </c>
      <c r="BG121" s="31">
        <f t="shared" si="65"/>
        <v>8</v>
      </c>
      <c r="BH121" s="31">
        <f t="shared" si="66"/>
        <v>0</v>
      </c>
      <c r="BI121" s="31">
        <f t="shared" si="67"/>
        <v>10</v>
      </c>
      <c r="BJ121" s="6">
        <f t="shared" si="68"/>
        <v>301</v>
      </c>
      <c r="BL121" s="31">
        <f t="shared" si="69"/>
        <v>1.1860841341440569E-13</v>
      </c>
      <c r="BM121" s="31">
        <f t="shared" si="70"/>
        <v>1.8977346146304911E-14</v>
      </c>
      <c r="BN121" s="31">
        <f t="shared" si="71"/>
        <v>6.1676374975490961E-14</v>
      </c>
      <c r="BO121" s="31">
        <f t="shared" si="72"/>
        <v>8.0653721121795865E-14</v>
      </c>
      <c r="BP121" s="31">
        <f t="shared" si="73"/>
        <v>2.372168268288114E-14</v>
      </c>
      <c r="BQ121" s="31">
        <f t="shared" si="74"/>
        <v>7.1165048048643407E-14</v>
      </c>
      <c r="BR121" s="31">
        <f t="shared" si="75"/>
        <v>4.269902882918605E-14</v>
      </c>
      <c r="BS121" s="31">
        <f t="shared" si="76"/>
        <v>1.1860841341440569E-13</v>
      </c>
      <c r="BT121" s="31">
        <f t="shared" si="77"/>
        <v>6.1676374975490961E-14</v>
      </c>
      <c r="BU121" s="31">
        <f t="shared" si="78"/>
        <v>2.1349514414593025E-13</v>
      </c>
      <c r="BV121" s="31">
        <f t="shared" si="79"/>
        <v>3.7954692292609821E-14</v>
      </c>
      <c r="BW121" s="31">
        <f t="shared" si="80"/>
        <v>5.2187701902338509E-14</v>
      </c>
      <c r="BX121" s="31">
        <f t="shared" si="81"/>
        <v>9.9631067268100769E-14</v>
      </c>
      <c r="BY121" s="31">
        <f t="shared" si="82"/>
        <v>5.6932038438914725E-14</v>
      </c>
      <c r="BZ121" s="31">
        <f t="shared" si="83"/>
        <v>8.5398057658372101E-14</v>
      </c>
      <c r="CA121" s="31">
        <f t="shared" si="84"/>
        <v>1.2809708648755816E-13</v>
      </c>
      <c r="CB121" s="31">
        <f t="shared" si="85"/>
        <v>7.1165048048643407E-14</v>
      </c>
      <c r="CC121" s="31">
        <f t="shared" si="86"/>
        <v>3.7954692292609821E-14</v>
      </c>
      <c r="CD121" s="31">
        <f t="shared" si="87"/>
        <v>0</v>
      </c>
      <c r="CE121" s="31">
        <f t="shared" si="88"/>
        <v>4.744336536576228E-14</v>
      </c>
    </row>
    <row r="122" spans="35:83" x14ac:dyDescent="0.2">
      <c r="AI122" s="29" t="s">
        <v>360</v>
      </c>
      <c r="AJ122" s="30">
        <v>52692</v>
      </c>
      <c r="AK122">
        <v>473</v>
      </c>
      <c r="AL122" t="s">
        <v>361</v>
      </c>
      <c r="AM122">
        <v>1.4351855979528486E-11</v>
      </c>
      <c r="AN122">
        <f t="shared" si="46"/>
        <v>1.4351855979528487E-12</v>
      </c>
      <c r="AO122">
        <f t="shared" si="47"/>
        <v>6.3266740041475202E-6</v>
      </c>
      <c r="AP122" s="31">
        <f t="shared" si="48"/>
        <v>31</v>
      </c>
      <c r="AQ122" s="31">
        <f t="shared" si="49"/>
        <v>7</v>
      </c>
      <c r="AR122" s="31">
        <f t="shared" si="50"/>
        <v>25</v>
      </c>
      <c r="AS122" s="31">
        <f t="shared" si="51"/>
        <v>32</v>
      </c>
      <c r="AT122" s="31">
        <f t="shared" si="52"/>
        <v>27</v>
      </c>
      <c r="AU122" s="31">
        <f t="shared" si="53"/>
        <v>33</v>
      </c>
      <c r="AV122" s="31">
        <f t="shared" si="54"/>
        <v>8</v>
      </c>
      <c r="AW122" s="31">
        <f t="shared" si="55"/>
        <v>32</v>
      </c>
      <c r="AX122" s="31">
        <f t="shared" si="56"/>
        <v>38</v>
      </c>
      <c r="AY122" s="31">
        <f t="shared" si="57"/>
        <v>56</v>
      </c>
      <c r="AZ122" s="31">
        <f t="shared" si="58"/>
        <v>7</v>
      </c>
      <c r="BA122" s="31">
        <f t="shared" si="59"/>
        <v>24</v>
      </c>
      <c r="BB122" s="31">
        <f t="shared" si="60"/>
        <v>29</v>
      </c>
      <c r="BC122" s="31">
        <f t="shared" si="61"/>
        <v>20</v>
      </c>
      <c r="BD122" s="31">
        <f t="shared" si="62"/>
        <v>19</v>
      </c>
      <c r="BE122" s="31">
        <f t="shared" si="63"/>
        <v>33</v>
      </c>
      <c r="BF122" s="31">
        <f t="shared" si="64"/>
        <v>24</v>
      </c>
      <c r="BG122" s="31">
        <f t="shared" si="65"/>
        <v>15</v>
      </c>
      <c r="BH122" s="31">
        <f t="shared" si="66"/>
        <v>2</v>
      </c>
      <c r="BI122" s="31">
        <f t="shared" si="67"/>
        <v>11</v>
      </c>
      <c r="BJ122" s="6">
        <f t="shared" si="68"/>
        <v>473</v>
      </c>
      <c r="BL122" s="31">
        <f t="shared" si="69"/>
        <v>9.4060789717839993E-14</v>
      </c>
      <c r="BM122" s="31">
        <f t="shared" si="70"/>
        <v>2.1239533162092897E-14</v>
      </c>
      <c r="BN122" s="31">
        <f t="shared" si="71"/>
        <v>7.5855475578903207E-14</v>
      </c>
      <c r="BO122" s="31">
        <f t="shared" si="72"/>
        <v>9.7095008740996107E-14</v>
      </c>
      <c r="BP122" s="31">
        <f t="shared" si="73"/>
        <v>8.1923913625215461E-14</v>
      </c>
      <c r="BQ122" s="31">
        <f t="shared" si="74"/>
        <v>1.0012922776415223E-13</v>
      </c>
      <c r="BR122" s="31">
        <f t="shared" si="75"/>
        <v>2.4273752185249027E-14</v>
      </c>
      <c r="BS122" s="31">
        <f t="shared" si="76"/>
        <v>9.7095008740996107E-14</v>
      </c>
      <c r="BT122" s="31">
        <f t="shared" si="77"/>
        <v>1.1530032287993287E-13</v>
      </c>
      <c r="BU122" s="31">
        <f t="shared" si="78"/>
        <v>1.6991626529674318E-13</v>
      </c>
      <c r="BV122" s="31">
        <f t="shared" si="79"/>
        <v>2.1239533162092897E-14</v>
      </c>
      <c r="BW122" s="31">
        <f t="shared" si="80"/>
        <v>7.2821256555747081E-14</v>
      </c>
      <c r="BX122" s="31">
        <f t="shared" si="81"/>
        <v>8.7992351671527727E-14</v>
      </c>
      <c r="BY122" s="31">
        <f t="shared" si="82"/>
        <v>6.0684380463122561E-14</v>
      </c>
      <c r="BZ122" s="31">
        <f t="shared" si="83"/>
        <v>5.7650161439966434E-14</v>
      </c>
      <c r="CA122" s="31">
        <f t="shared" si="84"/>
        <v>1.0012922776415223E-13</v>
      </c>
      <c r="CB122" s="31">
        <f t="shared" si="85"/>
        <v>7.2821256555747081E-14</v>
      </c>
      <c r="CC122" s="31">
        <f t="shared" si="86"/>
        <v>4.5513285347341921E-14</v>
      </c>
      <c r="CD122" s="31">
        <f t="shared" si="87"/>
        <v>6.0684380463122567E-15</v>
      </c>
      <c r="CE122" s="31">
        <f t="shared" si="88"/>
        <v>3.3376409254717414E-14</v>
      </c>
    </row>
    <row r="123" spans="35:83" x14ac:dyDescent="0.2">
      <c r="AI123" s="29" t="s">
        <v>362</v>
      </c>
      <c r="AJ123" s="30">
        <v>26566</v>
      </c>
      <c r="AK123">
        <v>241</v>
      </c>
      <c r="AL123" t="s">
        <v>363</v>
      </c>
      <c r="AM123">
        <v>1.4492812196504478E-11</v>
      </c>
      <c r="AN123">
        <f t="shared" si="46"/>
        <v>1.4492812196504478E-12</v>
      </c>
      <c r="AO123">
        <f t="shared" si="47"/>
        <v>6.3888111963641243E-6</v>
      </c>
      <c r="AP123" s="31">
        <f t="shared" si="48"/>
        <v>25</v>
      </c>
      <c r="AQ123" s="31">
        <f t="shared" si="49"/>
        <v>2</v>
      </c>
      <c r="AR123" s="31">
        <f t="shared" si="50"/>
        <v>10</v>
      </c>
      <c r="AS123" s="31">
        <f t="shared" si="51"/>
        <v>8</v>
      </c>
      <c r="AT123" s="31">
        <f t="shared" si="52"/>
        <v>17</v>
      </c>
      <c r="AU123" s="31">
        <f t="shared" si="53"/>
        <v>18</v>
      </c>
      <c r="AV123" s="31">
        <f t="shared" si="54"/>
        <v>7</v>
      </c>
      <c r="AW123" s="31">
        <f t="shared" si="55"/>
        <v>21</v>
      </c>
      <c r="AX123" s="31">
        <f t="shared" si="56"/>
        <v>16</v>
      </c>
      <c r="AY123" s="31">
        <f t="shared" si="57"/>
        <v>22</v>
      </c>
      <c r="AZ123" s="31">
        <f t="shared" si="58"/>
        <v>3</v>
      </c>
      <c r="BA123" s="31">
        <f t="shared" si="59"/>
        <v>9</v>
      </c>
      <c r="BB123" s="31">
        <f t="shared" si="60"/>
        <v>12</v>
      </c>
      <c r="BC123" s="31">
        <f t="shared" si="61"/>
        <v>3</v>
      </c>
      <c r="BD123" s="31">
        <f t="shared" si="62"/>
        <v>8</v>
      </c>
      <c r="BE123" s="31">
        <f t="shared" si="63"/>
        <v>19</v>
      </c>
      <c r="BF123" s="31">
        <f t="shared" si="64"/>
        <v>10</v>
      </c>
      <c r="BG123" s="31">
        <f t="shared" si="65"/>
        <v>18</v>
      </c>
      <c r="BH123" s="31">
        <f t="shared" si="66"/>
        <v>8</v>
      </c>
      <c r="BI123" s="31">
        <f t="shared" si="67"/>
        <v>5</v>
      </c>
      <c r="BJ123" s="6">
        <f t="shared" si="68"/>
        <v>241</v>
      </c>
      <c r="BL123" s="31">
        <f t="shared" si="69"/>
        <v>1.503403754824116E-13</v>
      </c>
      <c r="BM123" s="31">
        <f t="shared" si="70"/>
        <v>1.2027230038592928E-14</v>
      </c>
      <c r="BN123" s="31">
        <f t="shared" si="71"/>
        <v>6.0136150192964637E-14</v>
      </c>
      <c r="BO123" s="31">
        <f t="shared" si="72"/>
        <v>4.8108920154371712E-14</v>
      </c>
      <c r="BP123" s="31">
        <f t="shared" si="73"/>
        <v>1.0223145532803989E-13</v>
      </c>
      <c r="BQ123" s="31">
        <f t="shared" si="74"/>
        <v>1.0824507034733635E-13</v>
      </c>
      <c r="BR123" s="31">
        <f t="shared" si="75"/>
        <v>4.209530513507525E-14</v>
      </c>
      <c r="BS123" s="31">
        <f t="shared" si="76"/>
        <v>1.2628591540522575E-13</v>
      </c>
      <c r="BT123" s="31">
        <f t="shared" si="77"/>
        <v>9.6217840308743425E-14</v>
      </c>
      <c r="BU123" s="31">
        <f t="shared" si="78"/>
        <v>1.322995304245222E-13</v>
      </c>
      <c r="BV123" s="31">
        <f t="shared" si="79"/>
        <v>1.8040845057889391E-14</v>
      </c>
      <c r="BW123" s="31">
        <f t="shared" si="80"/>
        <v>5.4122535173668175E-14</v>
      </c>
      <c r="BX123" s="31">
        <f t="shared" si="81"/>
        <v>7.2163380231557562E-14</v>
      </c>
      <c r="BY123" s="31">
        <f t="shared" si="82"/>
        <v>1.8040845057889391E-14</v>
      </c>
      <c r="BZ123" s="31">
        <f t="shared" si="83"/>
        <v>4.8108920154371712E-14</v>
      </c>
      <c r="CA123" s="31">
        <f t="shared" si="84"/>
        <v>1.1425868536663283E-13</v>
      </c>
      <c r="CB123" s="31">
        <f t="shared" si="85"/>
        <v>6.0136150192964637E-14</v>
      </c>
      <c r="CC123" s="31">
        <f t="shared" si="86"/>
        <v>1.0824507034733635E-13</v>
      </c>
      <c r="CD123" s="31">
        <f t="shared" si="87"/>
        <v>4.8108920154371712E-14</v>
      </c>
      <c r="CE123" s="31">
        <f t="shared" si="88"/>
        <v>3.0068075096482319E-14</v>
      </c>
    </row>
    <row r="124" spans="35:83" x14ac:dyDescent="0.2">
      <c r="AI124" s="29" t="s">
        <v>364</v>
      </c>
      <c r="AJ124" s="30">
        <v>16564</v>
      </c>
      <c r="AK124">
        <v>144</v>
      </c>
      <c r="AL124" t="s">
        <v>365</v>
      </c>
      <c r="AM124">
        <v>1.47527833648685E-11</v>
      </c>
      <c r="AN124">
        <f t="shared" si="46"/>
        <v>1.4752783364868502E-12</v>
      </c>
      <c r="AO124">
        <f t="shared" si="47"/>
        <v>6.5034132962641373E-6</v>
      </c>
      <c r="AP124" s="31">
        <f t="shared" si="48"/>
        <v>8</v>
      </c>
      <c r="AQ124" s="31">
        <f t="shared" si="49"/>
        <v>10</v>
      </c>
      <c r="AR124" s="31">
        <f t="shared" si="50"/>
        <v>12</v>
      </c>
      <c r="AS124" s="31">
        <f t="shared" si="51"/>
        <v>14</v>
      </c>
      <c r="AT124" s="31">
        <f t="shared" si="52"/>
        <v>2</v>
      </c>
      <c r="AU124" s="31">
        <f t="shared" si="53"/>
        <v>10</v>
      </c>
      <c r="AV124" s="31">
        <f t="shared" si="54"/>
        <v>4</v>
      </c>
      <c r="AW124" s="31">
        <f t="shared" si="55"/>
        <v>4</v>
      </c>
      <c r="AX124" s="31">
        <f t="shared" si="56"/>
        <v>8</v>
      </c>
      <c r="AY124" s="31">
        <f t="shared" si="57"/>
        <v>17</v>
      </c>
      <c r="AZ124" s="31">
        <f t="shared" si="58"/>
        <v>2</v>
      </c>
      <c r="BA124" s="31">
        <f t="shared" si="59"/>
        <v>3</v>
      </c>
      <c r="BB124" s="31">
        <f t="shared" si="60"/>
        <v>7</v>
      </c>
      <c r="BC124" s="31">
        <f t="shared" si="61"/>
        <v>4</v>
      </c>
      <c r="BD124" s="31">
        <f t="shared" si="62"/>
        <v>9</v>
      </c>
      <c r="BE124" s="31">
        <f t="shared" si="63"/>
        <v>5</v>
      </c>
      <c r="BF124" s="31">
        <f t="shared" si="64"/>
        <v>3</v>
      </c>
      <c r="BG124" s="31">
        <f t="shared" si="65"/>
        <v>11</v>
      </c>
      <c r="BH124" s="31">
        <f t="shared" si="66"/>
        <v>5</v>
      </c>
      <c r="BI124" s="31">
        <f t="shared" si="67"/>
        <v>6</v>
      </c>
      <c r="BJ124" s="6">
        <f t="shared" si="68"/>
        <v>144</v>
      </c>
      <c r="BL124" s="31">
        <f t="shared" si="69"/>
        <v>8.195990758260278E-14</v>
      </c>
      <c r="BM124" s="31">
        <f t="shared" si="70"/>
        <v>1.0244988447825349E-13</v>
      </c>
      <c r="BN124" s="31">
        <f t="shared" si="71"/>
        <v>1.2293986137390416E-13</v>
      </c>
      <c r="BO124" s="31">
        <f t="shared" si="72"/>
        <v>1.4342983826955487E-13</v>
      </c>
      <c r="BP124" s="31">
        <f t="shared" si="73"/>
        <v>2.0489976895650695E-14</v>
      </c>
      <c r="BQ124" s="31">
        <f t="shared" si="74"/>
        <v>1.0244988447825349E-13</v>
      </c>
      <c r="BR124" s="31">
        <f t="shared" si="75"/>
        <v>4.097995379130139E-14</v>
      </c>
      <c r="BS124" s="31">
        <f t="shared" si="76"/>
        <v>4.097995379130139E-14</v>
      </c>
      <c r="BT124" s="31">
        <f t="shared" si="77"/>
        <v>8.195990758260278E-14</v>
      </c>
      <c r="BU124" s="31">
        <f t="shared" si="78"/>
        <v>1.7416480361303091E-13</v>
      </c>
      <c r="BV124" s="31">
        <f t="shared" si="79"/>
        <v>2.0489976895650695E-14</v>
      </c>
      <c r="BW124" s="31">
        <f t="shared" si="80"/>
        <v>3.0734965343476041E-14</v>
      </c>
      <c r="BX124" s="31">
        <f t="shared" si="81"/>
        <v>7.1714919134777437E-14</v>
      </c>
      <c r="BY124" s="31">
        <f t="shared" si="82"/>
        <v>4.097995379130139E-14</v>
      </c>
      <c r="BZ124" s="31">
        <f t="shared" si="83"/>
        <v>9.2204896030428135E-14</v>
      </c>
      <c r="CA124" s="31">
        <f t="shared" si="84"/>
        <v>5.1224942239126745E-14</v>
      </c>
      <c r="CB124" s="31">
        <f t="shared" si="85"/>
        <v>3.0734965343476041E-14</v>
      </c>
      <c r="CC124" s="31">
        <f t="shared" si="86"/>
        <v>1.1269487292607885E-13</v>
      </c>
      <c r="CD124" s="31">
        <f t="shared" si="87"/>
        <v>5.1224942239126745E-14</v>
      </c>
      <c r="CE124" s="31">
        <f t="shared" si="88"/>
        <v>6.1469930686952082E-14</v>
      </c>
    </row>
    <row r="125" spans="35:83" x14ac:dyDescent="0.2">
      <c r="AI125" s="29" t="s">
        <v>366</v>
      </c>
      <c r="AJ125" s="30">
        <v>53248</v>
      </c>
      <c r="AK125">
        <v>475</v>
      </c>
      <c r="AL125" t="s">
        <v>367</v>
      </c>
      <c r="AM125">
        <v>1.4921575583330608E-11</v>
      </c>
      <c r="AN125">
        <f t="shared" si="46"/>
        <v>1.4921575583330609E-12</v>
      </c>
      <c r="AO125">
        <f t="shared" si="47"/>
        <v>6.5778213269864254E-6</v>
      </c>
      <c r="AP125" s="31">
        <f t="shared" si="48"/>
        <v>29</v>
      </c>
      <c r="AQ125" s="31">
        <f t="shared" si="49"/>
        <v>6</v>
      </c>
      <c r="AR125" s="31">
        <f t="shared" si="50"/>
        <v>28</v>
      </c>
      <c r="AS125" s="31">
        <f t="shared" si="51"/>
        <v>24</v>
      </c>
      <c r="AT125" s="31">
        <f t="shared" si="52"/>
        <v>23</v>
      </c>
      <c r="AU125" s="31">
        <f t="shared" si="53"/>
        <v>28</v>
      </c>
      <c r="AV125" s="31">
        <f t="shared" si="54"/>
        <v>9</v>
      </c>
      <c r="AW125" s="31">
        <f t="shared" si="55"/>
        <v>47</v>
      </c>
      <c r="AX125" s="31">
        <f t="shared" si="56"/>
        <v>44</v>
      </c>
      <c r="AY125" s="31">
        <f t="shared" si="57"/>
        <v>54</v>
      </c>
      <c r="AZ125" s="31">
        <f t="shared" si="58"/>
        <v>6</v>
      </c>
      <c r="BA125" s="31">
        <f t="shared" si="59"/>
        <v>31</v>
      </c>
      <c r="BB125" s="31">
        <f t="shared" si="60"/>
        <v>26</v>
      </c>
      <c r="BC125" s="31">
        <f t="shared" si="61"/>
        <v>27</v>
      </c>
      <c r="BD125" s="31">
        <f t="shared" si="62"/>
        <v>10</v>
      </c>
      <c r="BE125" s="31">
        <f t="shared" si="63"/>
        <v>29</v>
      </c>
      <c r="BF125" s="31">
        <f t="shared" si="64"/>
        <v>18</v>
      </c>
      <c r="BG125" s="31">
        <f t="shared" si="65"/>
        <v>19</v>
      </c>
      <c r="BH125" s="31">
        <f t="shared" si="66"/>
        <v>3</v>
      </c>
      <c r="BI125" s="31">
        <f t="shared" si="67"/>
        <v>14</v>
      </c>
      <c r="BJ125" s="6">
        <f t="shared" si="68"/>
        <v>475</v>
      </c>
      <c r="BL125" s="31">
        <f t="shared" si="69"/>
        <v>9.1100145666650035E-14</v>
      </c>
      <c r="BM125" s="31">
        <f t="shared" si="70"/>
        <v>1.8848305999996559E-14</v>
      </c>
      <c r="BN125" s="31">
        <f t="shared" si="71"/>
        <v>8.7958761333317273E-14</v>
      </c>
      <c r="BO125" s="31">
        <f t="shared" si="72"/>
        <v>7.5393223999986237E-14</v>
      </c>
      <c r="BP125" s="31">
        <f t="shared" si="73"/>
        <v>7.2251839666653475E-14</v>
      </c>
      <c r="BQ125" s="31">
        <f t="shared" si="74"/>
        <v>8.7958761333317273E-14</v>
      </c>
      <c r="BR125" s="31">
        <f t="shared" si="75"/>
        <v>2.8272458999994839E-14</v>
      </c>
      <c r="BS125" s="31">
        <f t="shared" si="76"/>
        <v>1.4764506366663971E-13</v>
      </c>
      <c r="BT125" s="31">
        <f t="shared" si="77"/>
        <v>1.3822091066664143E-13</v>
      </c>
      <c r="BU125" s="31">
        <f t="shared" si="78"/>
        <v>1.6963475399996902E-13</v>
      </c>
      <c r="BV125" s="31">
        <f t="shared" si="79"/>
        <v>1.8848305999996559E-14</v>
      </c>
      <c r="BW125" s="31">
        <f t="shared" si="80"/>
        <v>9.7382914333315559E-14</v>
      </c>
      <c r="BX125" s="31">
        <f t="shared" si="81"/>
        <v>8.1675992666651761E-14</v>
      </c>
      <c r="BY125" s="31">
        <f t="shared" si="82"/>
        <v>8.4817376999984511E-14</v>
      </c>
      <c r="BZ125" s="31">
        <f t="shared" si="83"/>
        <v>3.1413843333327595E-14</v>
      </c>
      <c r="CA125" s="31">
        <f t="shared" si="84"/>
        <v>9.1100145666650035E-14</v>
      </c>
      <c r="CB125" s="31">
        <f t="shared" si="85"/>
        <v>5.6544917999989678E-14</v>
      </c>
      <c r="CC125" s="31">
        <f t="shared" si="86"/>
        <v>5.968630233332244E-14</v>
      </c>
      <c r="CD125" s="31">
        <f t="shared" si="87"/>
        <v>9.4241529999982797E-15</v>
      </c>
      <c r="CE125" s="31">
        <f t="shared" si="88"/>
        <v>4.3979380666658636E-14</v>
      </c>
    </row>
    <row r="126" spans="35:83" x14ac:dyDescent="0.2">
      <c r="AI126" s="29" t="s">
        <v>368</v>
      </c>
      <c r="AJ126" s="30">
        <v>17059</v>
      </c>
      <c r="AK126">
        <v>155</v>
      </c>
      <c r="AL126" t="s">
        <v>369</v>
      </c>
      <c r="AM126">
        <v>1.4924771430390645E-11</v>
      </c>
      <c r="AN126">
        <f t="shared" si="46"/>
        <v>1.4924771430390646E-12</v>
      </c>
      <c r="AO126">
        <f t="shared" si="47"/>
        <v>6.5792301400726772E-6</v>
      </c>
      <c r="AP126" s="31">
        <f t="shared" si="48"/>
        <v>4</v>
      </c>
      <c r="AQ126" s="31">
        <f t="shared" si="49"/>
        <v>2</v>
      </c>
      <c r="AR126" s="31">
        <f t="shared" si="50"/>
        <v>6</v>
      </c>
      <c r="AS126" s="31">
        <f t="shared" si="51"/>
        <v>5</v>
      </c>
      <c r="AT126" s="31">
        <f t="shared" si="52"/>
        <v>5</v>
      </c>
      <c r="AU126" s="31">
        <f t="shared" si="53"/>
        <v>13</v>
      </c>
      <c r="AV126" s="31">
        <f t="shared" si="54"/>
        <v>2</v>
      </c>
      <c r="AW126" s="31">
        <f t="shared" si="55"/>
        <v>13</v>
      </c>
      <c r="AX126" s="31">
        <f t="shared" si="56"/>
        <v>9</v>
      </c>
      <c r="AY126" s="31">
        <f t="shared" si="57"/>
        <v>15</v>
      </c>
      <c r="AZ126" s="31">
        <f t="shared" si="58"/>
        <v>2</v>
      </c>
      <c r="BA126" s="31">
        <f t="shared" si="59"/>
        <v>22</v>
      </c>
      <c r="BB126" s="31">
        <f t="shared" si="60"/>
        <v>14</v>
      </c>
      <c r="BC126" s="31">
        <f t="shared" si="61"/>
        <v>5</v>
      </c>
      <c r="BD126" s="31">
        <f t="shared" si="62"/>
        <v>6</v>
      </c>
      <c r="BE126" s="31">
        <f t="shared" si="63"/>
        <v>18</v>
      </c>
      <c r="BF126" s="31">
        <f t="shared" si="64"/>
        <v>2</v>
      </c>
      <c r="BG126" s="31">
        <f t="shared" si="65"/>
        <v>5</v>
      </c>
      <c r="BH126" s="31">
        <f t="shared" si="66"/>
        <v>1</v>
      </c>
      <c r="BI126" s="31">
        <f t="shared" si="67"/>
        <v>6</v>
      </c>
      <c r="BJ126" s="6">
        <f t="shared" si="68"/>
        <v>155</v>
      </c>
      <c r="BL126" s="31">
        <f t="shared" si="69"/>
        <v>3.851553917520167E-14</v>
      </c>
      <c r="BM126" s="31">
        <f t="shared" si="70"/>
        <v>1.9257769587600835E-14</v>
      </c>
      <c r="BN126" s="31">
        <f t="shared" si="71"/>
        <v>5.7773308762802508E-14</v>
      </c>
      <c r="BO126" s="31">
        <f t="shared" si="72"/>
        <v>4.8144423969002085E-14</v>
      </c>
      <c r="BP126" s="31">
        <f t="shared" si="73"/>
        <v>4.8144423969002085E-14</v>
      </c>
      <c r="BQ126" s="31">
        <f t="shared" si="74"/>
        <v>1.2517550231940543E-13</v>
      </c>
      <c r="BR126" s="31">
        <f t="shared" si="75"/>
        <v>1.9257769587600835E-14</v>
      </c>
      <c r="BS126" s="31">
        <f t="shared" si="76"/>
        <v>1.2517550231940543E-13</v>
      </c>
      <c r="BT126" s="31">
        <f t="shared" si="77"/>
        <v>8.6659963144203755E-14</v>
      </c>
      <c r="BU126" s="31">
        <f t="shared" si="78"/>
        <v>1.4443327190700624E-13</v>
      </c>
      <c r="BV126" s="31">
        <f t="shared" si="79"/>
        <v>1.9257769587600835E-14</v>
      </c>
      <c r="BW126" s="31">
        <f t="shared" si="80"/>
        <v>2.1183546546360917E-13</v>
      </c>
      <c r="BX126" s="31">
        <f t="shared" si="81"/>
        <v>1.3480438711320582E-13</v>
      </c>
      <c r="BY126" s="31">
        <f t="shared" si="82"/>
        <v>4.8144423969002085E-14</v>
      </c>
      <c r="BZ126" s="31">
        <f t="shared" si="83"/>
        <v>5.7773308762802508E-14</v>
      </c>
      <c r="CA126" s="31">
        <f t="shared" si="84"/>
        <v>1.7331992628840751E-13</v>
      </c>
      <c r="CB126" s="31">
        <f t="shared" si="85"/>
        <v>1.9257769587600835E-14</v>
      </c>
      <c r="CC126" s="31">
        <f t="shared" si="86"/>
        <v>4.8144423969002085E-14</v>
      </c>
      <c r="CD126" s="31">
        <f t="shared" si="87"/>
        <v>9.6288847938004174E-15</v>
      </c>
      <c r="CE126" s="31">
        <f t="shared" si="88"/>
        <v>5.7773308762802508E-14</v>
      </c>
    </row>
    <row r="127" spans="35:83" x14ac:dyDescent="0.2">
      <c r="AI127" s="29" t="s">
        <v>370</v>
      </c>
      <c r="AJ127" s="30">
        <v>40191</v>
      </c>
      <c r="AK127">
        <v>358</v>
      </c>
      <c r="AL127" t="s">
        <v>371</v>
      </c>
      <c r="AM127">
        <v>1.5100973547580312E-11</v>
      </c>
      <c r="AN127">
        <f t="shared" si="46"/>
        <v>1.5100973547580312E-12</v>
      </c>
      <c r="AO127">
        <f t="shared" si="47"/>
        <v>6.6569046482261685E-6</v>
      </c>
      <c r="AP127" s="31">
        <f t="shared" si="48"/>
        <v>35</v>
      </c>
      <c r="AQ127" s="31">
        <f t="shared" si="49"/>
        <v>4</v>
      </c>
      <c r="AR127" s="31">
        <f t="shared" si="50"/>
        <v>18</v>
      </c>
      <c r="AS127" s="31">
        <f t="shared" si="51"/>
        <v>27</v>
      </c>
      <c r="AT127" s="31">
        <f t="shared" si="52"/>
        <v>12</v>
      </c>
      <c r="AU127" s="31">
        <f t="shared" si="53"/>
        <v>22</v>
      </c>
      <c r="AV127" s="31">
        <f t="shared" si="54"/>
        <v>8</v>
      </c>
      <c r="AW127" s="31">
        <f t="shared" si="55"/>
        <v>18</v>
      </c>
      <c r="AX127" s="31">
        <f t="shared" si="56"/>
        <v>15</v>
      </c>
      <c r="AY127" s="31">
        <f t="shared" si="57"/>
        <v>44</v>
      </c>
      <c r="AZ127" s="31">
        <f t="shared" si="58"/>
        <v>4</v>
      </c>
      <c r="BA127" s="31">
        <f t="shared" si="59"/>
        <v>14</v>
      </c>
      <c r="BB127" s="31">
        <f t="shared" si="60"/>
        <v>16</v>
      </c>
      <c r="BC127" s="31">
        <f t="shared" si="61"/>
        <v>14</v>
      </c>
      <c r="BD127" s="31">
        <f t="shared" si="62"/>
        <v>30</v>
      </c>
      <c r="BE127" s="31">
        <f t="shared" si="63"/>
        <v>22</v>
      </c>
      <c r="BF127" s="31">
        <f t="shared" si="64"/>
        <v>18</v>
      </c>
      <c r="BG127" s="31">
        <f t="shared" si="65"/>
        <v>22</v>
      </c>
      <c r="BH127" s="31">
        <f t="shared" si="66"/>
        <v>6</v>
      </c>
      <c r="BI127" s="31">
        <f t="shared" si="67"/>
        <v>9</v>
      </c>
      <c r="BJ127" s="6">
        <f t="shared" si="68"/>
        <v>358</v>
      </c>
      <c r="BL127" s="31">
        <f t="shared" si="69"/>
        <v>1.4763521624729355E-13</v>
      </c>
      <c r="BM127" s="31">
        <f t="shared" si="70"/>
        <v>1.6872596142547836E-14</v>
      </c>
      <c r="BN127" s="31">
        <f t="shared" si="71"/>
        <v>7.5926682641465264E-14</v>
      </c>
      <c r="BO127" s="31">
        <f t="shared" si="72"/>
        <v>1.1389002396219789E-13</v>
      </c>
      <c r="BP127" s="31">
        <f t="shared" si="73"/>
        <v>5.0617788427643501E-14</v>
      </c>
      <c r="BQ127" s="31">
        <f t="shared" si="74"/>
        <v>9.2799278784013093E-14</v>
      </c>
      <c r="BR127" s="31">
        <f t="shared" si="75"/>
        <v>3.3745192285095671E-14</v>
      </c>
      <c r="BS127" s="31">
        <f t="shared" si="76"/>
        <v>7.5926682641465264E-14</v>
      </c>
      <c r="BT127" s="31">
        <f t="shared" si="77"/>
        <v>6.3272235534554376E-14</v>
      </c>
      <c r="BU127" s="31">
        <f t="shared" si="78"/>
        <v>1.8559855756802619E-13</v>
      </c>
      <c r="BV127" s="31">
        <f t="shared" si="79"/>
        <v>1.6872596142547836E-14</v>
      </c>
      <c r="BW127" s="31">
        <f t="shared" si="80"/>
        <v>5.9054086498917422E-14</v>
      </c>
      <c r="BX127" s="31">
        <f t="shared" si="81"/>
        <v>6.7490384570191343E-14</v>
      </c>
      <c r="BY127" s="31">
        <f t="shared" si="82"/>
        <v>5.9054086498917422E-14</v>
      </c>
      <c r="BZ127" s="31">
        <f t="shared" si="83"/>
        <v>1.2654447106910875E-13</v>
      </c>
      <c r="CA127" s="31">
        <f t="shared" si="84"/>
        <v>9.2799278784013093E-14</v>
      </c>
      <c r="CB127" s="31">
        <f t="shared" si="85"/>
        <v>7.5926682641465264E-14</v>
      </c>
      <c r="CC127" s="31">
        <f t="shared" si="86"/>
        <v>9.2799278784013093E-14</v>
      </c>
      <c r="CD127" s="31">
        <f t="shared" si="87"/>
        <v>2.530889421382175E-14</v>
      </c>
      <c r="CE127" s="31">
        <f t="shared" si="88"/>
        <v>3.7963341320732632E-14</v>
      </c>
    </row>
    <row r="128" spans="35:83" x14ac:dyDescent="0.2">
      <c r="AI128" s="29" t="s">
        <v>372</v>
      </c>
      <c r="AJ128" s="30">
        <v>27078</v>
      </c>
      <c r="AK128">
        <v>261</v>
      </c>
      <c r="AL128" t="s">
        <v>373</v>
      </c>
      <c r="AM128">
        <v>1.512081341489569E-11</v>
      </c>
      <c r="AN128">
        <f t="shared" si="46"/>
        <v>1.5120813414895692E-12</v>
      </c>
      <c r="AO128">
        <f t="shared" si="47"/>
        <v>6.6656505813632481E-6</v>
      </c>
      <c r="AP128" s="31">
        <f t="shared" si="48"/>
        <v>20</v>
      </c>
      <c r="AQ128" s="31">
        <f t="shared" si="49"/>
        <v>1</v>
      </c>
      <c r="AR128" s="31">
        <f t="shared" si="50"/>
        <v>3</v>
      </c>
      <c r="AS128" s="31">
        <f t="shared" si="51"/>
        <v>3</v>
      </c>
      <c r="AT128" s="31">
        <f t="shared" si="52"/>
        <v>10</v>
      </c>
      <c r="AU128" s="31">
        <f t="shared" si="53"/>
        <v>31</v>
      </c>
      <c r="AV128" s="31">
        <f t="shared" si="54"/>
        <v>6</v>
      </c>
      <c r="AW128" s="31">
        <f t="shared" si="55"/>
        <v>22</v>
      </c>
      <c r="AX128" s="31">
        <f t="shared" si="56"/>
        <v>8</v>
      </c>
      <c r="AY128" s="31">
        <f t="shared" si="57"/>
        <v>46</v>
      </c>
      <c r="AZ128" s="31">
        <f t="shared" si="58"/>
        <v>7</v>
      </c>
      <c r="BA128" s="31">
        <f t="shared" si="59"/>
        <v>2</v>
      </c>
      <c r="BB128" s="31">
        <f t="shared" si="60"/>
        <v>12</v>
      </c>
      <c r="BC128" s="31">
        <f t="shared" si="61"/>
        <v>3</v>
      </c>
      <c r="BD128" s="31">
        <f t="shared" si="62"/>
        <v>8</v>
      </c>
      <c r="BE128" s="31">
        <f t="shared" si="63"/>
        <v>26</v>
      </c>
      <c r="BF128" s="31">
        <f t="shared" si="64"/>
        <v>19</v>
      </c>
      <c r="BG128" s="31">
        <f t="shared" si="65"/>
        <v>27</v>
      </c>
      <c r="BH128" s="31">
        <f t="shared" si="66"/>
        <v>3</v>
      </c>
      <c r="BI128" s="31">
        <f t="shared" si="67"/>
        <v>4</v>
      </c>
      <c r="BJ128" s="6">
        <f t="shared" si="68"/>
        <v>261</v>
      </c>
      <c r="BL128" s="31">
        <f t="shared" si="69"/>
        <v>1.1586830202985204E-13</v>
      </c>
      <c r="BM128" s="31">
        <f t="shared" si="70"/>
        <v>5.7934151014926016E-15</v>
      </c>
      <c r="BN128" s="31">
        <f t="shared" si="71"/>
        <v>1.7380245304477806E-14</v>
      </c>
      <c r="BO128" s="31">
        <f t="shared" si="72"/>
        <v>1.7380245304477806E-14</v>
      </c>
      <c r="BP128" s="31">
        <f t="shared" si="73"/>
        <v>5.7934151014926021E-14</v>
      </c>
      <c r="BQ128" s="31">
        <f t="shared" si="74"/>
        <v>1.7959586814627066E-13</v>
      </c>
      <c r="BR128" s="31">
        <f t="shared" si="75"/>
        <v>3.4760490608955611E-14</v>
      </c>
      <c r="BS128" s="31">
        <f t="shared" si="76"/>
        <v>1.2745513223283724E-13</v>
      </c>
      <c r="BT128" s="31">
        <f t="shared" si="77"/>
        <v>4.6347320811940813E-14</v>
      </c>
      <c r="BU128" s="31">
        <f t="shared" si="78"/>
        <v>2.6649709466865966E-13</v>
      </c>
      <c r="BV128" s="31">
        <f t="shared" si="79"/>
        <v>4.0553905710448218E-14</v>
      </c>
      <c r="BW128" s="31">
        <f t="shared" si="80"/>
        <v>1.1586830202985203E-14</v>
      </c>
      <c r="BX128" s="31">
        <f t="shared" si="81"/>
        <v>6.9520981217911223E-14</v>
      </c>
      <c r="BY128" s="31">
        <f t="shared" si="82"/>
        <v>1.7380245304477806E-14</v>
      </c>
      <c r="BZ128" s="31">
        <f t="shared" si="83"/>
        <v>4.6347320811940813E-14</v>
      </c>
      <c r="CA128" s="31">
        <f t="shared" si="84"/>
        <v>1.5062879263880765E-13</v>
      </c>
      <c r="CB128" s="31">
        <f t="shared" si="85"/>
        <v>1.1007488692835944E-13</v>
      </c>
      <c r="CC128" s="31">
        <f t="shared" si="86"/>
        <v>1.5642220774030026E-13</v>
      </c>
      <c r="CD128" s="31">
        <f t="shared" si="87"/>
        <v>1.7380245304477806E-14</v>
      </c>
      <c r="CE128" s="31">
        <f t="shared" si="88"/>
        <v>2.3173660405970406E-14</v>
      </c>
    </row>
    <row r="129" spans="35:83" x14ac:dyDescent="0.2">
      <c r="AI129" s="29" t="s">
        <v>374</v>
      </c>
      <c r="AJ129" s="30">
        <v>33639</v>
      </c>
      <c r="AK129">
        <v>303</v>
      </c>
      <c r="AL129" t="s">
        <v>375</v>
      </c>
      <c r="AM129">
        <v>1.5353695944713001E-11</v>
      </c>
      <c r="AN129">
        <f t="shared" si="46"/>
        <v>1.5353695944713002E-12</v>
      </c>
      <c r="AO129">
        <f t="shared" si="47"/>
        <v>6.7683112999153924E-6</v>
      </c>
      <c r="AP129" s="31">
        <f t="shared" si="48"/>
        <v>33</v>
      </c>
      <c r="AQ129" s="31">
        <f t="shared" si="49"/>
        <v>0</v>
      </c>
      <c r="AR129" s="31">
        <f t="shared" si="50"/>
        <v>20</v>
      </c>
      <c r="AS129" s="31">
        <f t="shared" si="51"/>
        <v>20</v>
      </c>
      <c r="AT129" s="31">
        <f t="shared" si="52"/>
        <v>12</v>
      </c>
      <c r="AU129" s="31">
        <f t="shared" si="53"/>
        <v>18</v>
      </c>
      <c r="AV129" s="31">
        <f t="shared" si="54"/>
        <v>6</v>
      </c>
      <c r="AW129" s="31">
        <f t="shared" si="55"/>
        <v>14</v>
      </c>
      <c r="AX129" s="31">
        <f t="shared" si="56"/>
        <v>11</v>
      </c>
      <c r="AY129" s="31">
        <f t="shared" si="57"/>
        <v>44</v>
      </c>
      <c r="AZ129" s="31">
        <f t="shared" si="58"/>
        <v>4</v>
      </c>
      <c r="BA129" s="31">
        <f t="shared" si="59"/>
        <v>3</v>
      </c>
      <c r="BB129" s="31">
        <f t="shared" si="60"/>
        <v>12</v>
      </c>
      <c r="BC129" s="31">
        <f t="shared" si="61"/>
        <v>12</v>
      </c>
      <c r="BD129" s="31">
        <f t="shared" si="62"/>
        <v>26</v>
      </c>
      <c r="BE129" s="31">
        <f t="shared" si="63"/>
        <v>25</v>
      </c>
      <c r="BF129" s="31">
        <f t="shared" si="64"/>
        <v>11</v>
      </c>
      <c r="BG129" s="31">
        <f t="shared" si="65"/>
        <v>22</v>
      </c>
      <c r="BH129" s="31">
        <f t="shared" si="66"/>
        <v>3</v>
      </c>
      <c r="BI129" s="31">
        <f t="shared" si="67"/>
        <v>7</v>
      </c>
      <c r="BJ129" s="6">
        <f t="shared" si="68"/>
        <v>303</v>
      </c>
      <c r="BL129" s="31">
        <f t="shared" si="69"/>
        <v>1.672184706849931E-13</v>
      </c>
      <c r="BM129" s="31">
        <f t="shared" si="70"/>
        <v>0</v>
      </c>
      <c r="BN129" s="31">
        <f t="shared" si="71"/>
        <v>1.0134452768787459E-13</v>
      </c>
      <c r="BO129" s="31">
        <f t="shared" si="72"/>
        <v>1.0134452768787459E-13</v>
      </c>
      <c r="BP129" s="31">
        <f t="shared" si="73"/>
        <v>6.0806716612724755E-14</v>
      </c>
      <c r="BQ129" s="31">
        <f t="shared" si="74"/>
        <v>9.1210074919087133E-14</v>
      </c>
      <c r="BR129" s="31">
        <f t="shared" si="75"/>
        <v>3.0403358306362378E-14</v>
      </c>
      <c r="BS129" s="31">
        <f t="shared" si="76"/>
        <v>7.0941169381512214E-14</v>
      </c>
      <c r="BT129" s="31">
        <f t="shared" si="77"/>
        <v>5.5739490228331032E-14</v>
      </c>
      <c r="BU129" s="31">
        <f t="shared" si="78"/>
        <v>2.2295796091332413E-13</v>
      </c>
      <c r="BV129" s="31">
        <f t="shared" si="79"/>
        <v>2.0268905537574922E-14</v>
      </c>
      <c r="BW129" s="31">
        <f t="shared" si="80"/>
        <v>1.5201679153181189E-14</v>
      </c>
      <c r="BX129" s="31">
        <f t="shared" si="81"/>
        <v>6.0806716612724755E-14</v>
      </c>
      <c r="BY129" s="31">
        <f t="shared" si="82"/>
        <v>6.0806716612724755E-14</v>
      </c>
      <c r="BZ129" s="31">
        <f t="shared" si="83"/>
        <v>1.3174788599423698E-13</v>
      </c>
      <c r="CA129" s="31">
        <f t="shared" si="84"/>
        <v>1.2668065960984326E-13</v>
      </c>
      <c r="CB129" s="31">
        <f t="shared" si="85"/>
        <v>5.5739490228331032E-14</v>
      </c>
      <c r="CC129" s="31">
        <f t="shared" si="86"/>
        <v>1.1147898045666206E-13</v>
      </c>
      <c r="CD129" s="31">
        <f t="shared" si="87"/>
        <v>1.5201679153181189E-14</v>
      </c>
      <c r="CE129" s="31">
        <f t="shared" si="88"/>
        <v>3.5470584690756107E-14</v>
      </c>
    </row>
    <row r="130" spans="35:83" x14ac:dyDescent="0.2">
      <c r="AI130" s="29" t="s">
        <v>376</v>
      </c>
      <c r="AJ130" s="30">
        <v>22121</v>
      </c>
      <c r="AK130">
        <v>209</v>
      </c>
      <c r="AL130" t="s">
        <v>377</v>
      </c>
      <c r="AM130">
        <v>1.547880772225527E-11</v>
      </c>
      <c r="AN130">
        <f t="shared" si="46"/>
        <v>1.5478807722255271E-12</v>
      </c>
      <c r="AO130">
        <f t="shared" si="47"/>
        <v>6.8234638482491007E-6</v>
      </c>
      <c r="AP130" s="31">
        <f t="shared" si="48"/>
        <v>30</v>
      </c>
      <c r="AQ130" s="31">
        <f t="shared" si="49"/>
        <v>1</v>
      </c>
      <c r="AR130" s="31">
        <f t="shared" si="50"/>
        <v>7</v>
      </c>
      <c r="AS130" s="31">
        <f t="shared" si="51"/>
        <v>3</v>
      </c>
      <c r="AT130" s="31">
        <f t="shared" si="52"/>
        <v>12</v>
      </c>
      <c r="AU130" s="31">
        <f t="shared" si="53"/>
        <v>24</v>
      </c>
      <c r="AV130" s="31">
        <f t="shared" si="54"/>
        <v>2</v>
      </c>
      <c r="AW130" s="31">
        <f t="shared" si="55"/>
        <v>19</v>
      </c>
      <c r="AX130" s="31">
        <f t="shared" si="56"/>
        <v>8</v>
      </c>
      <c r="AY130" s="31">
        <f t="shared" si="57"/>
        <v>32</v>
      </c>
      <c r="AZ130" s="31">
        <f t="shared" si="58"/>
        <v>5</v>
      </c>
      <c r="BA130" s="31">
        <f t="shared" si="59"/>
        <v>3</v>
      </c>
      <c r="BB130" s="31">
        <f t="shared" si="60"/>
        <v>8</v>
      </c>
      <c r="BC130" s="31">
        <f t="shared" si="61"/>
        <v>3</v>
      </c>
      <c r="BD130" s="31">
        <f t="shared" si="62"/>
        <v>8</v>
      </c>
      <c r="BE130" s="31">
        <f t="shared" si="63"/>
        <v>10</v>
      </c>
      <c r="BF130" s="31">
        <f t="shared" si="64"/>
        <v>8</v>
      </c>
      <c r="BG130" s="31">
        <f t="shared" si="65"/>
        <v>16</v>
      </c>
      <c r="BH130" s="31">
        <f t="shared" si="66"/>
        <v>7</v>
      </c>
      <c r="BI130" s="31">
        <f t="shared" si="67"/>
        <v>3</v>
      </c>
      <c r="BJ130" s="6">
        <f t="shared" si="68"/>
        <v>209</v>
      </c>
      <c r="BL130" s="31">
        <f t="shared" si="69"/>
        <v>2.221838429031857E-13</v>
      </c>
      <c r="BM130" s="31">
        <f t="shared" si="70"/>
        <v>7.4061280967728567E-15</v>
      </c>
      <c r="BN130" s="31">
        <f t="shared" si="71"/>
        <v>5.1842896677409998E-14</v>
      </c>
      <c r="BO130" s="31">
        <f t="shared" si="72"/>
        <v>2.2218384290318572E-14</v>
      </c>
      <c r="BP130" s="31">
        <f t="shared" si="73"/>
        <v>8.8873537161274286E-14</v>
      </c>
      <c r="BQ130" s="31">
        <f t="shared" si="74"/>
        <v>1.7774707432254857E-13</v>
      </c>
      <c r="BR130" s="31">
        <f t="shared" si="75"/>
        <v>1.4812256193545713E-14</v>
      </c>
      <c r="BS130" s="31">
        <f t="shared" si="76"/>
        <v>1.4071643383868428E-13</v>
      </c>
      <c r="BT130" s="31">
        <f t="shared" si="77"/>
        <v>5.9249024774182853E-14</v>
      </c>
      <c r="BU130" s="31">
        <f t="shared" si="78"/>
        <v>2.3699609909673141E-13</v>
      </c>
      <c r="BV130" s="31">
        <f t="shared" si="79"/>
        <v>3.7030640483864282E-14</v>
      </c>
      <c r="BW130" s="31">
        <f t="shared" si="80"/>
        <v>2.2218384290318572E-14</v>
      </c>
      <c r="BX130" s="31">
        <f t="shared" si="81"/>
        <v>5.9249024774182853E-14</v>
      </c>
      <c r="BY130" s="31">
        <f t="shared" si="82"/>
        <v>2.2218384290318572E-14</v>
      </c>
      <c r="BZ130" s="31">
        <f t="shared" si="83"/>
        <v>5.9249024774182853E-14</v>
      </c>
      <c r="CA130" s="31">
        <f t="shared" si="84"/>
        <v>7.4061280967728564E-14</v>
      </c>
      <c r="CB130" s="31">
        <f t="shared" si="85"/>
        <v>5.9249024774182853E-14</v>
      </c>
      <c r="CC130" s="31">
        <f t="shared" si="86"/>
        <v>1.1849804954836571E-13</v>
      </c>
      <c r="CD130" s="31">
        <f t="shared" si="87"/>
        <v>5.1842896677409998E-14</v>
      </c>
      <c r="CE130" s="31">
        <f t="shared" si="88"/>
        <v>2.2218384290318572E-14</v>
      </c>
    </row>
    <row r="131" spans="35:83" x14ac:dyDescent="0.2">
      <c r="AI131" s="29" t="s">
        <v>378</v>
      </c>
      <c r="AJ131" s="30">
        <v>32577</v>
      </c>
      <c r="AK131">
        <v>298</v>
      </c>
      <c r="AL131" t="s">
        <v>379</v>
      </c>
      <c r="AM131">
        <v>1.568639016133847E-11</v>
      </c>
      <c r="AN131">
        <f t="shared" ref="AN131:AN194" si="89">AM131*0.1</f>
        <v>1.5686390161338471E-12</v>
      </c>
      <c r="AO131">
        <f t="shared" ref="AO131:AO194" si="90">AN131/$AN$1588</f>
        <v>6.9149716241728915E-6</v>
      </c>
      <c r="AP131" s="31">
        <f t="shared" ref="AP131:AP194" si="91">LEN(AL131)-LEN(SUBSTITUTE(AL131,"A",""))</f>
        <v>51</v>
      </c>
      <c r="AQ131" s="31">
        <f t="shared" ref="AQ131:AQ194" si="92">LEN(AL131)-LEN(SUBSTITUTE(AL131,"C",""))</f>
        <v>3</v>
      </c>
      <c r="AR131" s="31">
        <f t="shared" ref="AR131:AR194" si="93">LEN(AL131)-LEN(SUBSTITUTE(AL131,"D",""))</f>
        <v>15</v>
      </c>
      <c r="AS131" s="31">
        <f t="shared" ref="AS131:AS194" si="94">LEN(AL131)-LEN(SUBSTITUTE(AL131,"E",""))</f>
        <v>15</v>
      </c>
      <c r="AT131" s="31">
        <f t="shared" ref="AT131:AT194" si="95">LEN(AL131)-LEN(SUBSTITUTE(AL131,"F",""))</f>
        <v>13</v>
      </c>
      <c r="AU131" s="31">
        <f t="shared" ref="AU131:AU194" si="96">LEN(AL131)-LEN(SUBSTITUTE(AL131,"G",""))</f>
        <v>22</v>
      </c>
      <c r="AV131" s="31">
        <f t="shared" ref="AV131:AV194" si="97">LEN(AL131)-LEN(SUBSTITUTE(AL131,"H",""))</f>
        <v>12</v>
      </c>
      <c r="AW131" s="31">
        <f t="shared" ref="AW131:AW194" si="98">LEN(AL131)-LEN(SUBSTITUTE(AL131,"I",""))</f>
        <v>9</v>
      </c>
      <c r="AX131" s="31">
        <f t="shared" ref="AX131:AX194" si="99">LEN(AL131)-LEN(SUBSTITUTE(AL131,"K",""))</f>
        <v>15</v>
      </c>
      <c r="AY131" s="31">
        <f t="shared" ref="AY131:AY194" si="100">LEN(AL131)-LEN(SUBSTITUTE(AL131,"L",""))</f>
        <v>24</v>
      </c>
      <c r="AZ131" s="31">
        <f t="shared" ref="AZ131:AZ194" si="101">LEN(AL131)-LEN(SUBSTITUTE(AL131,"M",""))</f>
        <v>10</v>
      </c>
      <c r="BA131" s="31">
        <f t="shared" ref="BA131:BA194" si="102">LEN(AL131)-LEN(SUBSTITUTE(AL131,"N",""))</f>
        <v>16</v>
      </c>
      <c r="BB131" s="31">
        <f t="shared" ref="BB131:BB194" si="103">LEN(AL131)-LEN(SUBSTITUTE(AL131,"P",""))</f>
        <v>7</v>
      </c>
      <c r="BC131" s="31">
        <f t="shared" ref="BC131:BC194" si="104">LEN(AL131)-LEN(SUBSTITUTE(AL131,"Q",""))</f>
        <v>12</v>
      </c>
      <c r="BD131" s="31">
        <f t="shared" ref="BD131:BD194" si="105">LEN(AL131)-LEN(SUBSTITUTE(AL131,"R",""))</f>
        <v>19</v>
      </c>
      <c r="BE131" s="31">
        <f t="shared" ref="BE131:BE194" si="106">LEN(AL131)-LEN(SUBSTITUTE(AL131,"S",""))</f>
        <v>24</v>
      </c>
      <c r="BF131" s="31">
        <f t="shared" ref="BF131:BF194" si="107">LEN(AL131)-LEN(SUBSTITUTE(AL131,"T",""))</f>
        <v>8</v>
      </c>
      <c r="BG131" s="31">
        <f t="shared" ref="BG131:BG194" si="108">LEN(AL131)-LEN(SUBSTITUTE(AL131,"V",""))</f>
        <v>9</v>
      </c>
      <c r="BH131" s="31">
        <f t="shared" ref="BH131:BH194" si="109">LEN(AL131)-LEN(SUBSTITUTE(AL131,"W",""))</f>
        <v>4</v>
      </c>
      <c r="BI131" s="31">
        <f t="shared" ref="BI131:BI194" si="110">LEN(AL131)-LEN(SUBSTITUTE(AL131,"Y",""))</f>
        <v>10</v>
      </c>
      <c r="BJ131" s="6">
        <f t="shared" ref="BJ131:BJ194" si="111">SUM(AP131:BI131)</f>
        <v>298</v>
      </c>
      <c r="BL131" s="31">
        <f t="shared" ref="BL131:BL194" si="112">(AP131/$BJ131)*$AN131</f>
        <v>2.6845835511015507E-13</v>
      </c>
      <c r="BM131" s="31">
        <f t="shared" ref="BM131:BM194" si="113">(AQ131/$BJ131)*$AN131</f>
        <v>1.5791667947656177E-14</v>
      </c>
      <c r="BN131" s="31">
        <f t="shared" ref="BN131:BN194" si="114">(AR131/$BJ131)*$AN131</f>
        <v>7.8958339738280887E-14</v>
      </c>
      <c r="BO131" s="31">
        <f t="shared" ref="BO131:BO194" si="115">(AS131/$BJ131)*$AN131</f>
        <v>7.8958339738280887E-14</v>
      </c>
      <c r="BP131" s="31">
        <f t="shared" ref="BP131:BP194" si="116">(AT131/$BJ131)*$AN131</f>
        <v>6.8430561106510105E-14</v>
      </c>
      <c r="BQ131" s="31">
        <f t="shared" ref="BQ131:BQ194" si="117">(AU131/$BJ131)*$AN131</f>
        <v>1.1580556494947864E-13</v>
      </c>
      <c r="BR131" s="31">
        <f t="shared" ref="BR131:BR194" si="118">(AV131/$BJ131)*$AN131</f>
        <v>6.3166671790624707E-14</v>
      </c>
      <c r="BS131" s="31">
        <f t="shared" ref="BS131:BS194" si="119">(AW131/$BJ131)*$AN131</f>
        <v>4.737500384296854E-14</v>
      </c>
      <c r="BT131" s="31">
        <f t="shared" ref="BT131:BT194" si="120">(AX131/$BJ131)*$AN131</f>
        <v>7.8958339738280887E-14</v>
      </c>
      <c r="BU131" s="31">
        <f t="shared" ref="BU131:BU194" si="121">(AY131/$BJ131)*$AN131</f>
        <v>1.2633334358124941E-13</v>
      </c>
      <c r="BV131" s="31">
        <f t="shared" ref="BV131:BV194" si="122">(AZ131/$BJ131)*$AN131</f>
        <v>5.2638893158853931E-14</v>
      </c>
      <c r="BW131" s="31">
        <f t="shared" ref="BW131:BW194" si="123">(BA131/$BJ131)*$AN131</f>
        <v>8.4222229054166285E-14</v>
      </c>
      <c r="BX131" s="31">
        <f t="shared" ref="BX131:BX194" si="124">(BB131/$BJ131)*$AN131</f>
        <v>3.6847225211197751E-14</v>
      </c>
      <c r="BY131" s="31">
        <f t="shared" ref="BY131:BY194" si="125">(BC131/$BJ131)*$AN131</f>
        <v>6.3166671790624707E-14</v>
      </c>
      <c r="BZ131" s="31">
        <f t="shared" ref="BZ131:BZ194" si="126">(BD131/$BJ131)*$AN131</f>
        <v>1.0001389700182248E-13</v>
      </c>
      <c r="CA131" s="31">
        <f t="shared" ref="CA131:CA194" si="127">(BE131/$BJ131)*$AN131</f>
        <v>1.2633334358124941E-13</v>
      </c>
      <c r="CB131" s="31">
        <f t="shared" ref="CB131:CB194" si="128">(BF131/$BJ131)*$AN131</f>
        <v>4.2111114527083142E-14</v>
      </c>
      <c r="CC131" s="31">
        <f t="shared" ref="CC131:CC194" si="129">(BG131/$BJ131)*$AN131</f>
        <v>4.737500384296854E-14</v>
      </c>
      <c r="CD131" s="31">
        <f t="shared" ref="CD131:CD194" si="130">(BH131/$BJ131)*$AN131</f>
        <v>2.1055557263541571E-14</v>
      </c>
      <c r="CE131" s="31">
        <f t="shared" ref="CE131:CE194" si="131">(BI131/$BJ131)*$AN131</f>
        <v>5.2638893158853931E-14</v>
      </c>
    </row>
    <row r="132" spans="35:83" x14ac:dyDescent="0.2">
      <c r="AI132" s="29" t="s">
        <v>380</v>
      </c>
      <c r="AJ132" s="30">
        <v>38866</v>
      </c>
      <c r="AK132">
        <v>356</v>
      </c>
      <c r="AL132" t="s">
        <v>381</v>
      </c>
      <c r="AM132">
        <v>1.586090732530449E-11</v>
      </c>
      <c r="AN132">
        <f t="shared" si="89"/>
        <v>1.5860907325304491E-12</v>
      </c>
      <c r="AO132">
        <f t="shared" si="90"/>
        <v>6.9919033608149179E-6</v>
      </c>
      <c r="AP132" s="31">
        <f t="shared" si="91"/>
        <v>38</v>
      </c>
      <c r="AQ132" s="31">
        <f t="shared" si="92"/>
        <v>3</v>
      </c>
      <c r="AR132" s="31">
        <f t="shared" si="93"/>
        <v>11</v>
      </c>
      <c r="AS132" s="31">
        <f t="shared" si="94"/>
        <v>7</v>
      </c>
      <c r="AT132" s="31">
        <f t="shared" si="95"/>
        <v>31</v>
      </c>
      <c r="AU132" s="31">
        <f t="shared" si="96"/>
        <v>40</v>
      </c>
      <c r="AV132" s="31">
        <f t="shared" si="97"/>
        <v>10</v>
      </c>
      <c r="AW132" s="31">
        <f t="shared" si="98"/>
        <v>35</v>
      </c>
      <c r="AX132" s="31">
        <f t="shared" si="99"/>
        <v>9</v>
      </c>
      <c r="AY132" s="31">
        <f t="shared" si="100"/>
        <v>41</v>
      </c>
      <c r="AZ132" s="31">
        <f t="shared" si="101"/>
        <v>9</v>
      </c>
      <c r="BA132" s="31">
        <f t="shared" si="102"/>
        <v>9</v>
      </c>
      <c r="BB132" s="31">
        <f t="shared" si="103"/>
        <v>15</v>
      </c>
      <c r="BC132" s="31">
        <f t="shared" si="104"/>
        <v>6</v>
      </c>
      <c r="BD132" s="31">
        <f t="shared" si="105"/>
        <v>14</v>
      </c>
      <c r="BE132" s="31">
        <f t="shared" si="106"/>
        <v>13</v>
      </c>
      <c r="BF132" s="31">
        <f t="shared" si="107"/>
        <v>19</v>
      </c>
      <c r="BG132" s="31">
        <f t="shared" si="108"/>
        <v>26</v>
      </c>
      <c r="BH132" s="31">
        <f t="shared" si="109"/>
        <v>8</v>
      </c>
      <c r="BI132" s="31">
        <f t="shared" si="110"/>
        <v>12</v>
      </c>
      <c r="BJ132" s="6">
        <f t="shared" si="111"/>
        <v>356</v>
      </c>
      <c r="BL132" s="31">
        <f t="shared" si="112"/>
        <v>1.6930181976448614E-13</v>
      </c>
      <c r="BM132" s="31">
        <f t="shared" si="113"/>
        <v>1.3365933139301537E-14</v>
      </c>
      <c r="BN132" s="31">
        <f t="shared" si="114"/>
        <v>4.9008421510772301E-14</v>
      </c>
      <c r="BO132" s="31">
        <f t="shared" si="115"/>
        <v>3.1187177325036922E-14</v>
      </c>
      <c r="BP132" s="31">
        <f t="shared" si="116"/>
        <v>1.3811464243944923E-13</v>
      </c>
      <c r="BQ132" s="31">
        <f t="shared" si="117"/>
        <v>1.7821244185735384E-13</v>
      </c>
      <c r="BR132" s="31">
        <f t="shared" si="118"/>
        <v>4.4553110464338459E-14</v>
      </c>
      <c r="BS132" s="31">
        <f t="shared" si="119"/>
        <v>1.5593588662518462E-13</v>
      </c>
      <c r="BT132" s="31">
        <f t="shared" si="120"/>
        <v>4.0097799417904611E-14</v>
      </c>
      <c r="BU132" s="31">
        <f t="shared" si="121"/>
        <v>1.8266775290378768E-13</v>
      </c>
      <c r="BV132" s="31">
        <f t="shared" si="122"/>
        <v>4.0097799417904611E-14</v>
      </c>
      <c r="BW132" s="31">
        <f t="shared" si="123"/>
        <v>4.0097799417904611E-14</v>
      </c>
      <c r="BX132" s="31">
        <f t="shared" si="124"/>
        <v>6.6829665696507679E-14</v>
      </c>
      <c r="BY132" s="31">
        <f t="shared" si="125"/>
        <v>2.6731866278603074E-14</v>
      </c>
      <c r="BZ132" s="31">
        <f t="shared" si="126"/>
        <v>6.2374354650073844E-14</v>
      </c>
      <c r="CA132" s="31">
        <f t="shared" si="127"/>
        <v>5.7919043603639996E-14</v>
      </c>
      <c r="CB132" s="31">
        <f t="shared" si="128"/>
        <v>8.465090988224307E-14</v>
      </c>
      <c r="CC132" s="31">
        <f t="shared" si="129"/>
        <v>1.1583808720727999E-13</v>
      </c>
      <c r="CD132" s="31">
        <f t="shared" si="130"/>
        <v>3.5642488371470763E-14</v>
      </c>
      <c r="CE132" s="31">
        <f t="shared" si="131"/>
        <v>5.3463732557206148E-14</v>
      </c>
    </row>
    <row r="133" spans="35:83" x14ac:dyDescent="0.2">
      <c r="AI133" s="29" t="s">
        <v>382</v>
      </c>
      <c r="AJ133" s="30">
        <v>47590</v>
      </c>
      <c r="AK133">
        <v>418</v>
      </c>
      <c r="AL133" t="s">
        <v>383</v>
      </c>
      <c r="AM133">
        <v>1.6042744505071995E-11</v>
      </c>
      <c r="AN133">
        <f t="shared" si="89"/>
        <v>1.6042744505071996E-12</v>
      </c>
      <c r="AO133">
        <f t="shared" si="90"/>
        <v>7.0720619521402166E-6</v>
      </c>
      <c r="AP133" s="31">
        <f t="shared" si="91"/>
        <v>35</v>
      </c>
      <c r="AQ133" s="31">
        <f t="shared" si="92"/>
        <v>4</v>
      </c>
      <c r="AR133" s="31">
        <f t="shared" si="93"/>
        <v>9</v>
      </c>
      <c r="AS133" s="31">
        <f t="shared" si="94"/>
        <v>14</v>
      </c>
      <c r="AT133" s="31">
        <f t="shared" si="95"/>
        <v>35</v>
      </c>
      <c r="AU133" s="31">
        <f t="shared" si="96"/>
        <v>31</v>
      </c>
      <c r="AV133" s="31">
        <f t="shared" si="97"/>
        <v>8</v>
      </c>
      <c r="AW133" s="31">
        <f t="shared" si="98"/>
        <v>26</v>
      </c>
      <c r="AX133" s="31">
        <f t="shared" si="99"/>
        <v>15</v>
      </c>
      <c r="AY133" s="31">
        <f t="shared" si="100"/>
        <v>50</v>
      </c>
      <c r="AZ133" s="31">
        <f t="shared" si="101"/>
        <v>12</v>
      </c>
      <c r="BA133" s="31">
        <f t="shared" si="102"/>
        <v>14</v>
      </c>
      <c r="BB133" s="31">
        <f t="shared" si="103"/>
        <v>29</v>
      </c>
      <c r="BC133" s="31">
        <f t="shared" si="104"/>
        <v>8</v>
      </c>
      <c r="BD133" s="31">
        <f t="shared" si="105"/>
        <v>18</v>
      </c>
      <c r="BE133" s="31">
        <f t="shared" si="106"/>
        <v>19</v>
      </c>
      <c r="BF133" s="31">
        <f t="shared" si="107"/>
        <v>14</v>
      </c>
      <c r="BG133" s="31">
        <f t="shared" si="108"/>
        <v>40</v>
      </c>
      <c r="BH133" s="31">
        <f t="shared" si="109"/>
        <v>17</v>
      </c>
      <c r="BI133" s="31">
        <f t="shared" si="110"/>
        <v>20</v>
      </c>
      <c r="BJ133" s="6">
        <f t="shared" si="111"/>
        <v>418</v>
      </c>
      <c r="BL133" s="31">
        <f t="shared" si="112"/>
        <v>1.3432920040132054E-13</v>
      </c>
      <c r="BM133" s="31">
        <f t="shared" si="113"/>
        <v>1.5351908617293774E-14</v>
      </c>
      <c r="BN133" s="31">
        <f t="shared" si="114"/>
        <v>3.4541794388910997E-14</v>
      </c>
      <c r="BO133" s="31">
        <f t="shared" si="115"/>
        <v>5.3731680160528217E-14</v>
      </c>
      <c r="BP133" s="31">
        <f t="shared" si="116"/>
        <v>1.3432920040132054E-13</v>
      </c>
      <c r="BQ133" s="31">
        <f t="shared" si="117"/>
        <v>1.1897729178402677E-13</v>
      </c>
      <c r="BR133" s="31">
        <f t="shared" si="118"/>
        <v>3.0703817234587548E-14</v>
      </c>
      <c r="BS133" s="31">
        <f t="shared" si="119"/>
        <v>9.9787406012409536E-14</v>
      </c>
      <c r="BT133" s="31">
        <f t="shared" si="120"/>
        <v>5.756965731485166E-14</v>
      </c>
      <c r="BU133" s="31">
        <f t="shared" si="121"/>
        <v>1.918988577161722E-13</v>
      </c>
      <c r="BV133" s="31">
        <f t="shared" si="122"/>
        <v>4.6055725851881332E-14</v>
      </c>
      <c r="BW133" s="31">
        <f t="shared" si="123"/>
        <v>5.3731680160528217E-14</v>
      </c>
      <c r="BX133" s="31">
        <f t="shared" si="124"/>
        <v>1.1130133747537987E-13</v>
      </c>
      <c r="BY133" s="31">
        <f t="shared" si="125"/>
        <v>3.0703817234587548E-14</v>
      </c>
      <c r="BZ133" s="31">
        <f t="shared" si="126"/>
        <v>6.9083588777821994E-14</v>
      </c>
      <c r="CA133" s="31">
        <f t="shared" si="127"/>
        <v>7.2921565932145443E-14</v>
      </c>
      <c r="CB133" s="31">
        <f t="shared" si="128"/>
        <v>5.3731680160528217E-14</v>
      </c>
      <c r="CC133" s="31">
        <f t="shared" si="129"/>
        <v>1.5351908617293776E-13</v>
      </c>
      <c r="CD133" s="31">
        <f t="shared" si="130"/>
        <v>6.5245611623498545E-14</v>
      </c>
      <c r="CE133" s="31">
        <f t="shared" si="131"/>
        <v>7.675954308646888E-14</v>
      </c>
    </row>
    <row r="134" spans="35:83" x14ac:dyDescent="0.2">
      <c r="AI134" s="29" t="s">
        <v>384</v>
      </c>
      <c r="AJ134" s="30">
        <v>21500</v>
      </c>
      <c r="AK134">
        <v>198</v>
      </c>
      <c r="AL134" t="s">
        <v>385</v>
      </c>
      <c r="AM134">
        <v>1.6199188825555005E-11</v>
      </c>
      <c r="AN134">
        <f t="shared" si="89"/>
        <v>1.6199188825555006E-12</v>
      </c>
      <c r="AO134">
        <f t="shared" si="90"/>
        <v>7.1410267060304585E-6</v>
      </c>
      <c r="AP134" s="31">
        <f t="shared" si="91"/>
        <v>21</v>
      </c>
      <c r="AQ134" s="31">
        <f t="shared" si="92"/>
        <v>7</v>
      </c>
      <c r="AR134" s="31">
        <f t="shared" si="93"/>
        <v>14</v>
      </c>
      <c r="AS134" s="31">
        <f t="shared" si="94"/>
        <v>11</v>
      </c>
      <c r="AT134" s="31">
        <f t="shared" si="95"/>
        <v>2</v>
      </c>
      <c r="AU134" s="31">
        <f t="shared" si="96"/>
        <v>13</v>
      </c>
      <c r="AV134" s="31">
        <f t="shared" si="97"/>
        <v>3</v>
      </c>
      <c r="AW134" s="31">
        <f t="shared" si="98"/>
        <v>11</v>
      </c>
      <c r="AX134" s="31">
        <f t="shared" si="99"/>
        <v>8</v>
      </c>
      <c r="AY134" s="31">
        <f t="shared" si="100"/>
        <v>28</v>
      </c>
      <c r="AZ134" s="31">
        <f t="shared" si="101"/>
        <v>3</v>
      </c>
      <c r="BA134" s="31">
        <f t="shared" si="102"/>
        <v>5</v>
      </c>
      <c r="BB134" s="31">
        <f t="shared" si="103"/>
        <v>10</v>
      </c>
      <c r="BC134" s="31">
        <f t="shared" si="104"/>
        <v>7</v>
      </c>
      <c r="BD134" s="31">
        <f t="shared" si="105"/>
        <v>14</v>
      </c>
      <c r="BE134" s="31">
        <f t="shared" si="106"/>
        <v>13</v>
      </c>
      <c r="BF134" s="31">
        <f t="shared" si="107"/>
        <v>8</v>
      </c>
      <c r="BG134" s="31">
        <f t="shared" si="108"/>
        <v>14</v>
      </c>
      <c r="BH134" s="31">
        <f t="shared" si="109"/>
        <v>1</v>
      </c>
      <c r="BI134" s="31">
        <f t="shared" si="110"/>
        <v>5</v>
      </c>
      <c r="BJ134" s="6">
        <f t="shared" si="111"/>
        <v>198</v>
      </c>
      <c r="BL134" s="31">
        <f t="shared" si="112"/>
        <v>1.7180957845285613E-13</v>
      </c>
      <c r="BM134" s="31">
        <f t="shared" si="113"/>
        <v>5.7269859484285369E-14</v>
      </c>
      <c r="BN134" s="31">
        <f t="shared" si="114"/>
        <v>1.1453971896857074E-13</v>
      </c>
      <c r="BO134" s="31">
        <f t="shared" si="115"/>
        <v>8.9995493475305588E-14</v>
      </c>
      <c r="BP134" s="31">
        <f t="shared" si="116"/>
        <v>1.636281699551011E-14</v>
      </c>
      <c r="BQ134" s="31">
        <f t="shared" si="117"/>
        <v>1.063583104708157E-13</v>
      </c>
      <c r="BR134" s="31">
        <f t="shared" si="118"/>
        <v>2.4544225493265162E-14</v>
      </c>
      <c r="BS134" s="31">
        <f t="shared" si="119"/>
        <v>8.9995493475305588E-14</v>
      </c>
      <c r="BT134" s="31">
        <f t="shared" si="120"/>
        <v>6.5451267982040439E-14</v>
      </c>
      <c r="BU134" s="31">
        <f t="shared" si="121"/>
        <v>2.2907943793714147E-13</v>
      </c>
      <c r="BV134" s="31">
        <f t="shared" si="122"/>
        <v>2.4544225493265162E-14</v>
      </c>
      <c r="BW134" s="31">
        <f t="shared" si="123"/>
        <v>4.0907042488775265E-14</v>
      </c>
      <c r="BX134" s="31">
        <f t="shared" si="124"/>
        <v>8.181408497755053E-14</v>
      </c>
      <c r="BY134" s="31">
        <f t="shared" si="125"/>
        <v>5.7269859484285369E-14</v>
      </c>
      <c r="BZ134" s="31">
        <f t="shared" si="126"/>
        <v>1.1453971896857074E-13</v>
      </c>
      <c r="CA134" s="31">
        <f t="shared" si="127"/>
        <v>1.063583104708157E-13</v>
      </c>
      <c r="CB134" s="31">
        <f t="shared" si="128"/>
        <v>6.5451267982040439E-14</v>
      </c>
      <c r="CC134" s="31">
        <f t="shared" si="129"/>
        <v>1.1453971896857074E-13</v>
      </c>
      <c r="CD134" s="31">
        <f t="shared" si="130"/>
        <v>8.1814084977550549E-15</v>
      </c>
      <c r="CE134" s="31">
        <f t="shared" si="131"/>
        <v>4.0907042488775265E-14</v>
      </c>
    </row>
    <row r="135" spans="35:83" x14ac:dyDescent="0.2">
      <c r="AI135" s="29" t="s">
        <v>386</v>
      </c>
      <c r="AJ135" s="30">
        <v>23768</v>
      </c>
      <c r="AK135">
        <v>218</v>
      </c>
      <c r="AL135" t="s">
        <v>387</v>
      </c>
      <c r="AM135">
        <v>1.6561832829945473E-11</v>
      </c>
      <c r="AN135">
        <f t="shared" si="89"/>
        <v>1.6561832829945473E-12</v>
      </c>
      <c r="AO135">
        <f t="shared" si="90"/>
        <v>7.3008896811473888E-6</v>
      </c>
      <c r="AP135" s="31">
        <f t="shared" si="91"/>
        <v>30</v>
      </c>
      <c r="AQ135" s="31">
        <f t="shared" si="92"/>
        <v>2</v>
      </c>
      <c r="AR135" s="31">
        <f t="shared" si="93"/>
        <v>19</v>
      </c>
      <c r="AS135" s="31">
        <f t="shared" si="94"/>
        <v>7</v>
      </c>
      <c r="AT135" s="31">
        <f t="shared" si="95"/>
        <v>8</v>
      </c>
      <c r="AU135" s="31">
        <f t="shared" si="96"/>
        <v>11</v>
      </c>
      <c r="AV135" s="31">
        <f t="shared" si="97"/>
        <v>6</v>
      </c>
      <c r="AW135" s="31">
        <f t="shared" si="98"/>
        <v>8</v>
      </c>
      <c r="AX135" s="31">
        <f t="shared" si="99"/>
        <v>19</v>
      </c>
      <c r="AY135" s="31">
        <f t="shared" si="100"/>
        <v>19</v>
      </c>
      <c r="AZ135" s="31">
        <f t="shared" si="101"/>
        <v>7</v>
      </c>
      <c r="BA135" s="31">
        <f t="shared" si="102"/>
        <v>16</v>
      </c>
      <c r="BB135" s="31">
        <f t="shared" si="103"/>
        <v>8</v>
      </c>
      <c r="BC135" s="31">
        <f t="shared" si="104"/>
        <v>7</v>
      </c>
      <c r="BD135" s="31">
        <f t="shared" si="105"/>
        <v>9</v>
      </c>
      <c r="BE135" s="31">
        <f t="shared" si="106"/>
        <v>15</v>
      </c>
      <c r="BF135" s="31">
        <f t="shared" si="107"/>
        <v>15</v>
      </c>
      <c r="BG135" s="31">
        <f t="shared" si="108"/>
        <v>7</v>
      </c>
      <c r="BH135" s="31">
        <f t="shared" si="109"/>
        <v>2</v>
      </c>
      <c r="BI135" s="31">
        <f t="shared" si="110"/>
        <v>3</v>
      </c>
      <c r="BJ135" s="6">
        <f t="shared" si="111"/>
        <v>218</v>
      </c>
      <c r="BL135" s="31">
        <f t="shared" si="112"/>
        <v>2.2791513068732303E-13</v>
      </c>
      <c r="BM135" s="31">
        <f t="shared" si="113"/>
        <v>1.5194342045821535E-14</v>
      </c>
      <c r="BN135" s="31">
        <f t="shared" si="114"/>
        <v>1.443462494353046E-13</v>
      </c>
      <c r="BO135" s="31">
        <f t="shared" si="115"/>
        <v>5.3180197160375374E-14</v>
      </c>
      <c r="BP135" s="31">
        <f t="shared" si="116"/>
        <v>6.077736818328614E-14</v>
      </c>
      <c r="BQ135" s="31">
        <f t="shared" si="117"/>
        <v>8.3568881252018451E-14</v>
      </c>
      <c r="BR135" s="31">
        <f t="shared" si="118"/>
        <v>4.5583026137464608E-14</v>
      </c>
      <c r="BS135" s="31">
        <f t="shared" si="119"/>
        <v>6.077736818328614E-14</v>
      </c>
      <c r="BT135" s="31">
        <f t="shared" si="120"/>
        <v>1.443462494353046E-13</v>
      </c>
      <c r="BU135" s="31">
        <f t="shared" si="121"/>
        <v>1.443462494353046E-13</v>
      </c>
      <c r="BV135" s="31">
        <f t="shared" si="122"/>
        <v>5.3180197160375374E-14</v>
      </c>
      <c r="BW135" s="31">
        <f t="shared" si="123"/>
        <v>1.2155473636657228E-13</v>
      </c>
      <c r="BX135" s="31">
        <f t="shared" si="124"/>
        <v>6.077736818328614E-14</v>
      </c>
      <c r="BY135" s="31">
        <f t="shared" si="125"/>
        <v>5.3180197160375374E-14</v>
      </c>
      <c r="BZ135" s="31">
        <f t="shared" si="126"/>
        <v>6.8374539206196906E-14</v>
      </c>
      <c r="CA135" s="31">
        <f t="shared" si="127"/>
        <v>1.1395756534366151E-13</v>
      </c>
      <c r="CB135" s="31">
        <f t="shared" si="128"/>
        <v>1.1395756534366151E-13</v>
      </c>
      <c r="CC135" s="31">
        <f t="shared" si="129"/>
        <v>5.3180197160375374E-14</v>
      </c>
      <c r="CD135" s="31">
        <f t="shared" si="130"/>
        <v>1.5194342045821535E-14</v>
      </c>
      <c r="CE135" s="31">
        <f t="shared" si="131"/>
        <v>2.2791513068732304E-14</v>
      </c>
    </row>
    <row r="136" spans="35:83" x14ac:dyDescent="0.2">
      <c r="AI136" s="29" t="s">
        <v>388</v>
      </c>
      <c r="AJ136" s="30">
        <v>20866</v>
      </c>
      <c r="AK136">
        <v>183</v>
      </c>
      <c r="AL136" t="s">
        <v>389</v>
      </c>
      <c r="AM136">
        <v>1.670972762908286E-11</v>
      </c>
      <c r="AN136">
        <f t="shared" si="89"/>
        <v>1.670972762908286E-12</v>
      </c>
      <c r="AO136">
        <f t="shared" si="90"/>
        <v>7.3660855821086151E-6</v>
      </c>
      <c r="AP136" s="31">
        <f t="shared" si="91"/>
        <v>21</v>
      </c>
      <c r="AQ136" s="31">
        <f t="shared" si="92"/>
        <v>1</v>
      </c>
      <c r="AR136" s="31">
        <f t="shared" si="93"/>
        <v>4</v>
      </c>
      <c r="AS136" s="31">
        <f t="shared" si="94"/>
        <v>7</v>
      </c>
      <c r="AT136" s="31">
        <f t="shared" si="95"/>
        <v>7</v>
      </c>
      <c r="AU136" s="31">
        <f t="shared" si="96"/>
        <v>13</v>
      </c>
      <c r="AV136" s="31">
        <f t="shared" si="97"/>
        <v>4</v>
      </c>
      <c r="AW136" s="31">
        <f t="shared" si="98"/>
        <v>14</v>
      </c>
      <c r="AX136" s="31">
        <f t="shared" si="99"/>
        <v>15</v>
      </c>
      <c r="AY136" s="31">
        <f t="shared" si="100"/>
        <v>21</v>
      </c>
      <c r="AZ136" s="31">
        <f t="shared" si="101"/>
        <v>1</v>
      </c>
      <c r="BA136" s="31">
        <f t="shared" si="102"/>
        <v>4</v>
      </c>
      <c r="BB136" s="31">
        <f t="shared" si="103"/>
        <v>13</v>
      </c>
      <c r="BC136" s="31">
        <f t="shared" si="104"/>
        <v>8</v>
      </c>
      <c r="BD136" s="31">
        <f t="shared" si="105"/>
        <v>17</v>
      </c>
      <c r="BE136" s="31">
        <f t="shared" si="106"/>
        <v>8</v>
      </c>
      <c r="BF136" s="31">
        <f t="shared" si="107"/>
        <v>4</v>
      </c>
      <c r="BG136" s="31">
        <f t="shared" si="108"/>
        <v>8</v>
      </c>
      <c r="BH136" s="31">
        <f t="shared" si="109"/>
        <v>6</v>
      </c>
      <c r="BI136" s="31">
        <f t="shared" si="110"/>
        <v>7</v>
      </c>
      <c r="BJ136" s="6">
        <f t="shared" si="111"/>
        <v>183</v>
      </c>
      <c r="BL136" s="31">
        <f t="shared" si="112"/>
        <v>1.9175097279275413E-13</v>
      </c>
      <c r="BM136" s="31">
        <f t="shared" si="113"/>
        <v>9.1309987044168635E-15</v>
      </c>
      <c r="BN136" s="31">
        <f t="shared" si="114"/>
        <v>3.6523994817667454E-14</v>
      </c>
      <c r="BO136" s="31">
        <f t="shared" si="115"/>
        <v>6.3916990930918049E-14</v>
      </c>
      <c r="BP136" s="31">
        <f t="shared" si="116"/>
        <v>6.3916990930918049E-14</v>
      </c>
      <c r="BQ136" s="31">
        <f t="shared" si="117"/>
        <v>1.1870298315741921E-13</v>
      </c>
      <c r="BR136" s="31">
        <f t="shared" si="118"/>
        <v>3.6523994817667454E-14</v>
      </c>
      <c r="BS136" s="31">
        <f t="shared" si="119"/>
        <v>1.278339818618361E-13</v>
      </c>
      <c r="BT136" s="31">
        <f t="shared" si="120"/>
        <v>1.3696498056625293E-13</v>
      </c>
      <c r="BU136" s="31">
        <f t="shared" si="121"/>
        <v>1.9175097279275413E-13</v>
      </c>
      <c r="BV136" s="31">
        <f t="shared" si="122"/>
        <v>9.1309987044168635E-15</v>
      </c>
      <c r="BW136" s="31">
        <f t="shared" si="123"/>
        <v>3.6523994817667454E-14</v>
      </c>
      <c r="BX136" s="31">
        <f t="shared" si="124"/>
        <v>1.1870298315741921E-13</v>
      </c>
      <c r="BY136" s="31">
        <f t="shared" si="125"/>
        <v>7.3047989635334908E-14</v>
      </c>
      <c r="BZ136" s="31">
        <f t="shared" si="126"/>
        <v>1.552269779750867E-13</v>
      </c>
      <c r="CA136" s="31">
        <f t="shared" si="127"/>
        <v>7.3047989635334908E-14</v>
      </c>
      <c r="CB136" s="31">
        <f t="shared" si="128"/>
        <v>3.6523994817667454E-14</v>
      </c>
      <c r="CC136" s="31">
        <f t="shared" si="129"/>
        <v>7.3047989635334908E-14</v>
      </c>
      <c r="CD136" s="31">
        <f t="shared" si="130"/>
        <v>5.4785992226501184E-14</v>
      </c>
      <c r="CE136" s="31">
        <f t="shared" si="131"/>
        <v>6.3916990930918049E-14</v>
      </c>
    </row>
    <row r="137" spans="35:83" x14ac:dyDescent="0.2">
      <c r="AI137" s="29" t="s">
        <v>390</v>
      </c>
      <c r="AJ137" s="30">
        <v>20921</v>
      </c>
      <c r="AK137">
        <v>188</v>
      </c>
      <c r="AL137" t="s">
        <v>391</v>
      </c>
      <c r="AM137">
        <v>1.683053572090259E-11</v>
      </c>
      <c r="AN137">
        <f t="shared" si="89"/>
        <v>1.6830535720902591E-12</v>
      </c>
      <c r="AO137">
        <f t="shared" si="90"/>
        <v>7.4193409530583225E-6</v>
      </c>
      <c r="AP137" s="31">
        <f t="shared" si="91"/>
        <v>27</v>
      </c>
      <c r="AQ137" s="31">
        <f t="shared" si="92"/>
        <v>2</v>
      </c>
      <c r="AR137" s="31">
        <f t="shared" si="93"/>
        <v>11</v>
      </c>
      <c r="AS137" s="31">
        <f t="shared" si="94"/>
        <v>13</v>
      </c>
      <c r="AT137" s="31">
        <f t="shared" si="95"/>
        <v>9</v>
      </c>
      <c r="AU137" s="31">
        <f t="shared" si="96"/>
        <v>11</v>
      </c>
      <c r="AV137" s="31">
        <f t="shared" si="97"/>
        <v>2</v>
      </c>
      <c r="AW137" s="31">
        <f t="shared" si="98"/>
        <v>9</v>
      </c>
      <c r="AX137" s="31">
        <f t="shared" si="99"/>
        <v>12</v>
      </c>
      <c r="AY137" s="31">
        <f t="shared" si="100"/>
        <v>15</v>
      </c>
      <c r="AZ137" s="31">
        <f t="shared" si="101"/>
        <v>7</v>
      </c>
      <c r="BA137" s="31">
        <f t="shared" si="102"/>
        <v>2</v>
      </c>
      <c r="BB137" s="31">
        <f t="shared" si="103"/>
        <v>4</v>
      </c>
      <c r="BC137" s="31">
        <f t="shared" si="104"/>
        <v>10</v>
      </c>
      <c r="BD137" s="31">
        <f t="shared" si="105"/>
        <v>13</v>
      </c>
      <c r="BE137" s="31">
        <f t="shared" si="106"/>
        <v>15</v>
      </c>
      <c r="BF137" s="31">
        <f t="shared" si="107"/>
        <v>9</v>
      </c>
      <c r="BG137" s="31">
        <f t="shared" si="108"/>
        <v>9</v>
      </c>
      <c r="BH137" s="31">
        <f t="shared" si="109"/>
        <v>4</v>
      </c>
      <c r="BI137" s="31">
        <f t="shared" si="110"/>
        <v>4</v>
      </c>
      <c r="BJ137" s="6">
        <f t="shared" si="111"/>
        <v>188</v>
      </c>
      <c r="BL137" s="31">
        <f t="shared" si="112"/>
        <v>2.4171514067253721E-13</v>
      </c>
      <c r="BM137" s="31">
        <f t="shared" si="113"/>
        <v>1.7904825235002756E-14</v>
      </c>
      <c r="BN137" s="31">
        <f t="shared" si="114"/>
        <v>9.8476538792515167E-14</v>
      </c>
      <c r="BO137" s="31">
        <f t="shared" si="115"/>
        <v>1.1638136402751793E-13</v>
      </c>
      <c r="BP137" s="31">
        <f t="shared" si="116"/>
        <v>8.0571713557512404E-14</v>
      </c>
      <c r="BQ137" s="31">
        <f t="shared" si="117"/>
        <v>9.8476538792515167E-14</v>
      </c>
      <c r="BR137" s="31">
        <f t="shared" si="118"/>
        <v>1.7904825235002756E-14</v>
      </c>
      <c r="BS137" s="31">
        <f t="shared" si="119"/>
        <v>8.0571713557512404E-14</v>
      </c>
      <c r="BT137" s="31">
        <f t="shared" si="120"/>
        <v>1.0742895141001654E-13</v>
      </c>
      <c r="BU137" s="31">
        <f t="shared" si="121"/>
        <v>1.3428618926252069E-13</v>
      </c>
      <c r="BV137" s="31">
        <f t="shared" si="122"/>
        <v>6.2666888322509642E-14</v>
      </c>
      <c r="BW137" s="31">
        <f t="shared" si="123"/>
        <v>1.7904825235002756E-14</v>
      </c>
      <c r="BX137" s="31">
        <f t="shared" si="124"/>
        <v>3.5809650470005512E-14</v>
      </c>
      <c r="BY137" s="31">
        <f t="shared" si="125"/>
        <v>8.9524126175013786E-14</v>
      </c>
      <c r="BZ137" s="31">
        <f t="shared" si="126"/>
        <v>1.1638136402751793E-13</v>
      </c>
      <c r="CA137" s="31">
        <f t="shared" si="127"/>
        <v>1.3428618926252069E-13</v>
      </c>
      <c r="CB137" s="31">
        <f t="shared" si="128"/>
        <v>8.0571713557512404E-14</v>
      </c>
      <c r="CC137" s="31">
        <f t="shared" si="129"/>
        <v>8.0571713557512404E-14</v>
      </c>
      <c r="CD137" s="31">
        <f t="shared" si="130"/>
        <v>3.5809650470005512E-14</v>
      </c>
      <c r="CE137" s="31">
        <f t="shared" si="131"/>
        <v>3.5809650470005512E-14</v>
      </c>
    </row>
    <row r="138" spans="35:83" x14ac:dyDescent="0.2">
      <c r="AI138" s="29" t="s">
        <v>392</v>
      </c>
      <c r="AJ138" s="30">
        <v>33468</v>
      </c>
      <c r="AK138">
        <v>303</v>
      </c>
      <c r="AL138" t="s">
        <v>393</v>
      </c>
      <c r="AM138">
        <v>1.6931128597685098E-11</v>
      </c>
      <c r="AN138">
        <f t="shared" si="89"/>
        <v>1.6931128597685099E-12</v>
      </c>
      <c r="AO138">
        <f t="shared" si="90"/>
        <v>7.4636849277644577E-6</v>
      </c>
      <c r="AP138" s="31">
        <f t="shared" si="91"/>
        <v>36</v>
      </c>
      <c r="AQ138" s="31">
        <f t="shared" si="92"/>
        <v>1</v>
      </c>
      <c r="AR138" s="31">
        <f t="shared" si="93"/>
        <v>15</v>
      </c>
      <c r="AS138" s="31">
        <f t="shared" si="94"/>
        <v>18</v>
      </c>
      <c r="AT138" s="31">
        <f t="shared" si="95"/>
        <v>14</v>
      </c>
      <c r="AU138" s="31">
        <f t="shared" si="96"/>
        <v>19</v>
      </c>
      <c r="AV138" s="31">
        <f t="shared" si="97"/>
        <v>5</v>
      </c>
      <c r="AW138" s="31">
        <f t="shared" si="98"/>
        <v>18</v>
      </c>
      <c r="AX138" s="31">
        <f t="shared" si="99"/>
        <v>16</v>
      </c>
      <c r="AY138" s="31">
        <f t="shared" si="100"/>
        <v>40</v>
      </c>
      <c r="AZ138" s="31">
        <f t="shared" si="101"/>
        <v>6</v>
      </c>
      <c r="BA138" s="31">
        <f t="shared" si="102"/>
        <v>8</v>
      </c>
      <c r="BB138" s="31">
        <f t="shared" si="103"/>
        <v>17</v>
      </c>
      <c r="BC138" s="31">
        <f t="shared" si="104"/>
        <v>8</v>
      </c>
      <c r="BD138" s="31">
        <f t="shared" si="105"/>
        <v>21</v>
      </c>
      <c r="BE138" s="31">
        <f t="shared" si="106"/>
        <v>26</v>
      </c>
      <c r="BF138" s="31">
        <f t="shared" si="107"/>
        <v>10</v>
      </c>
      <c r="BG138" s="31">
        <f t="shared" si="108"/>
        <v>13</v>
      </c>
      <c r="BH138" s="31">
        <f t="shared" si="109"/>
        <v>5</v>
      </c>
      <c r="BI138" s="31">
        <f t="shared" si="110"/>
        <v>7</v>
      </c>
      <c r="BJ138" s="6">
        <f t="shared" si="111"/>
        <v>303</v>
      </c>
      <c r="BL138" s="31">
        <f t="shared" si="112"/>
        <v>2.0116192393289225E-13</v>
      </c>
      <c r="BM138" s="31">
        <f t="shared" si="113"/>
        <v>5.5878312203581189E-15</v>
      </c>
      <c r="BN138" s="31">
        <f t="shared" si="114"/>
        <v>8.3817468305371784E-14</v>
      </c>
      <c r="BO138" s="31">
        <f t="shared" si="115"/>
        <v>1.0058096196644613E-13</v>
      </c>
      <c r="BP138" s="31">
        <f t="shared" si="116"/>
        <v>7.8229637085013653E-14</v>
      </c>
      <c r="BQ138" s="31">
        <f t="shared" si="117"/>
        <v>1.0616879318680424E-13</v>
      </c>
      <c r="BR138" s="31">
        <f t="shared" si="118"/>
        <v>2.7939156101790591E-14</v>
      </c>
      <c r="BS138" s="31">
        <f t="shared" si="119"/>
        <v>1.0058096196644613E-13</v>
      </c>
      <c r="BT138" s="31">
        <f t="shared" si="120"/>
        <v>8.9405299525729902E-14</v>
      </c>
      <c r="BU138" s="31">
        <f t="shared" si="121"/>
        <v>2.2351324881432472E-13</v>
      </c>
      <c r="BV138" s="31">
        <f t="shared" si="122"/>
        <v>3.3526987322148715E-14</v>
      </c>
      <c r="BW138" s="31">
        <f t="shared" si="123"/>
        <v>4.4702649762864951E-14</v>
      </c>
      <c r="BX138" s="31">
        <f t="shared" si="124"/>
        <v>9.499313074608802E-14</v>
      </c>
      <c r="BY138" s="31">
        <f t="shared" si="125"/>
        <v>4.4702649762864951E-14</v>
      </c>
      <c r="BZ138" s="31">
        <f t="shared" si="126"/>
        <v>1.1734445562752049E-13</v>
      </c>
      <c r="CA138" s="31">
        <f t="shared" si="127"/>
        <v>1.4528361172931107E-13</v>
      </c>
      <c r="CB138" s="31">
        <f t="shared" si="128"/>
        <v>5.5878312203581181E-14</v>
      </c>
      <c r="CC138" s="31">
        <f t="shared" si="129"/>
        <v>7.2641805864655535E-14</v>
      </c>
      <c r="CD138" s="31">
        <f t="shared" si="130"/>
        <v>2.7939156101790591E-14</v>
      </c>
      <c r="CE138" s="31">
        <f t="shared" si="131"/>
        <v>3.9114818542506827E-14</v>
      </c>
    </row>
    <row r="139" spans="35:83" x14ac:dyDescent="0.2">
      <c r="AI139" s="29" t="s">
        <v>394</v>
      </c>
      <c r="AJ139" s="30">
        <v>37327</v>
      </c>
      <c r="AK139">
        <v>345</v>
      </c>
      <c r="AL139" t="s">
        <v>395</v>
      </c>
      <c r="AM139">
        <v>1.7080802661562076E-11</v>
      </c>
      <c r="AN139">
        <f t="shared" si="89"/>
        <v>1.7080802661562077E-12</v>
      </c>
      <c r="AO139">
        <f t="shared" si="90"/>
        <v>7.5296651752234834E-6</v>
      </c>
      <c r="AP139" s="31">
        <f t="shared" si="91"/>
        <v>28</v>
      </c>
      <c r="AQ139" s="31">
        <f t="shared" si="92"/>
        <v>1</v>
      </c>
      <c r="AR139" s="31">
        <f t="shared" si="93"/>
        <v>15</v>
      </c>
      <c r="AS139" s="31">
        <f t="shared" si="94"/>
        <v>29</v>
      </c>
      <c r="AT139" s="31">
        <f t="shared" si="95"/>
        <v>10</v>
      </c>
      <c r="AU139" s="31">
        <f t="shared" si="96"/>
        <v>26</v>
      </c>
      <c r="AV139" s="31">
        <f t="shared" si="97"/>
        <v>6</v>
      </c>
      <c r="AW139" s="31">
        <f t="shared" si="98"/>
        <v>22</v>
      </c>
      <c r="AX139" s="31">
        <f t="shared" si="99"/>
        <v>15</v>
      </c>
      <c r="AY139" s="31">
        <f t="shared" si="100"/>
        <v>45</v>
      </c>
      <c r="AZ139" s="31">
        <f t="shared" si="101"/>
        <v>6</v>
      </c>
      <c r="BA139" s="31">
        <f t="shared" si="102"/>
        <v>9</v>
      </c>
      <c r="BB139" s="31">
        <f t="shared" si="103"/>
        <v>13</v>
      </c>
      <c r="BC139" s="31">
        <f t="shared" si="104"/>
        <v>11</v>
      </c>
      <c r="BD139" s="31">
        <f t="shared" si="105"/>
        <v>21</v>
      </c>
      <c r="BE139" s="31">
        <f t="shared" si="106"/>
        <v>43</v>
      </c>
      <c r="BF139" s="31">
        <f t="shared" si="107"/>
        <v>10</v>
      </c>
      <c r="BG139" s="31">
        <f t="shared" si="108"/>
        <v>28</v>
      </c>
      <c r="BH139" s="31">
        <f t="shared" si="109"/>
        <v>1</v>
      </c>
      <c r="BI139" s="31">
        <f t="shared" si="110"/>
        <v>6</v>
      </c>
      <c r="BJ139" s="6">
        <f t="shared" si="111"/>
        <v>345</v>
      </c>
      <c r="BL139" s="31">
        <f t="shared" si="112"/>
        <v>1.3862680420977917E-13</v>
      </c>
      <c r="BM139" s="31">
        <f t="shared" si="113"/>
        <v>4.9509572932063993E-15</v>
      </c>
      <c r="BN139" s="31">
        <f t="shared" si="114"/>
        <v>7.4264359398095988E-14</v>
      </c>
      <c r="BO139" s="31">
        <f t="shared" si="115"/>
        <v>1.4357776150298556E-13</v>
      </c>
      <c r="BP139" s="31">
        <f t="shared" si="116"/>
        <v>4.950957293206399E-14</v>
      </c>
      <c r="BQ139" s="31">
        <f t="shared" si="117"/>
        <v>1.2872488962336637E-13</v>
      </c>
      <c r="BR139" s="31">
        <f t="shared" si="118"/>
        <v>2.9705743759238393E-14</v>
      </c>
      <c r="BS139" s="31">
        <f t="shared" si="119"/>
        <v>1.0892106045054077E-13</v>
      </c>
      <c r="BT139" s="31">
        <f t="shared" si="120"/>
        <v>7.4264359398095988E-14</v>
      </c>
      <c r="BU139" s="31">
        <f t="shared" si="121"/>
        <v>2.2279307819428795E-13</v>
      </c>
      <c r="BV139" s="31">
        <f t="shared" si="122"/>
        <v>2.9705743759238393E-14</v>
      </c>
      <c r="BW139" s="31">
        <f t="shared" si="123"/>
        <v>4.4558615638857589E-14</v>
      </c>
      <c r="BX139" s="31">
        <f t="shared" si="124"/>
        <v>6.4362444811683186E-14</v>
      </c>
      <c r="BY139" s="31">
        <f t="shared" si="125"/>
        <v>5.4460530225270384E-14</v>
      </c>
      <c r="BZ139" s="31">
        <f t="shared" si="126"/>
        <v>1.0397010315733438E-13</v>
      </c>
      <c r="CA139" s="31">
        <f t="shared" si="127"/>
        <v>2.1289116360787517E-13</v>
      </c>
      <c r="CB139" s="31">
        <f t="shared" si="128"/>
        <v>4.950957293206399E-14</v>
      </c>
      <c r="CC139" s="31">
        <f t="shared" si="129"/>
        <v>1.3862680420977917E-13</v>
      </c>
      <c r="CD139" s="31">
        <f t="shared" si="130"/>
        <v>4.9509572932063993E-15</v>
      </c>
      <c r="CE139" s="31">
        <f t="shared" si="131"/>
        <v>2.9705743759238393E-14</v>
      </c>
    </row>
    <row r="140" spans="35:83" x14ac:dyDescent="0.2">
      <c r="AI140" s="29" t="s">
        <v>396</v>
      </c>
      <c r="AJ140" s="30">
        <v>53593</v>
      </c>
      <c r="AK140">
        <v>481</v>
      </c>
      <c r="AL140" t="s">
        <v>397</v>
      </c>
      <c r="AM140">
        <v>1.7314459640729871E-11</v>
      </c>
      <c r="AN140">
        <f t="shared" si="89"/>
        <v>1.7314459640729873E-12</v>
      </c>
      <c r="AO140">
        <f t="shared" si="90"/>
        <v>7.632667291332866E-6</v>
      </c>
      <c r="AP140" s="31">
        <f t="shared" si="91"/>
        <v>54</v>
      </c>
      <c r="AQ140" s="31">
        <f t="shared" si="92"/>
        <v>3</v>
      </c>
      <c r="AR140" s="31">
        <f t="shared" si="93"/>
        <v>31</v>
      </c>
      <c r="AS140" s="31">
        <f t="shared" si="94"/>
        <v>28</v>
      </c>
      <c r="AT140" s="31">
        <f t="shared" si="95"/>
        <v>18</v>
      </c>
      <c r="AU140" s="31">
        <f t="shared" si="96"/>
        <v>30</v>
      </c>
      <c r="AV140" s="31">
        <f t="shared" si="97"/>
        <v>14</v>
      </c>
      <c r="AW140" s="31">
        <f t="shared" si="98"/>
        <v>38</v>
      </c>
      <c r="AX140" s="31">
        <f t="shared" si="99"/>
        <v>12</v>
      </c>
      <c r="AY140" s="31">
        <f t="shared" si="100"/>
        <v>56</v>
      </c>
      <c r="AZ140" s="31">
        <f t="shared" si="101"/>
        <v>10</v>
      </c>
      <c r="BA140" s="31">
        <f t="shared" si="102"/>
        <v>13</v>
      </c>
      <c r="BB140" s="31">
        <f t="shared" si="103"/>
        <v>32</v>
      </c>
      <c r="BC140" s="31">
        <f t="shared" si="104"/>
        <v>13</v>
      </c>
      <c r="BD140" s="31">
        <f t="shared" si="105"/>
        <v>41</v>
      </c>
      <c r="BE140" s="31">
        <f t="shared" si="106"/>
        <v>27</v>
      </c>
      <c r="BF140" s="31">
        <f t="shared" si="107"/>
        <v>23</v>
      </c>
      <c r="BG140" s="31">
        <f t="shared" si="108"/>
        <v>18</v>
      </c>
      <c r="BH140" s="31">
        <f t="shared" si="109"/>
        <v>4</v>
      </c>
      <c r="BI140" s="31">
        <f t="shared" si="110"/>
        <v>16</v>
      </c>
      <c r="BJ140" s="6">
        <f t="shared" si="111"/>
        <v>481</v>
      </c>
      <c r="BL140" s="31">
        <f t="shared" si="112"/>
        <v>1.9438270698532499E-13</v>
      </c>
      <c r="BM140" s="31">
        <f t="shared" si="113"/>
        <v>1.0799039276962499E-14</v>
      </c>
      <c r="BN140" s="31">
        <f t="shared" si="114"/>
        <v>1.1159007252861249E-13</v>
      </c>
      <c r="BO140" s="31">
        <f t="shared" si="115"/>
        <v>1.0079103325164999E-13</v>
      </c>
      <c r="BP140" s="31">
        <f t="shared" si="116"/>
        <v>6.4794235661774993E-14</v>
      </c>
      <c r="BQ140" s="31">
        <f t="shared" si="117"/>
        <v>1.0799039276962499E-13</v>
      </c>
      <c r="BR140" s="31">
        <f t="shared" si="118"/>
        <v>5.0395516625824994E-14</v>
      </c>
      <c r="BS140" s="31">
        <f t="shared" si="119"/>
        <v>1.36787830841525E-13</v>
      </c>
      <c r="BT140" s="31">
        <f t="shared" si="120"/>
        <v>4.3196157107849995E-14</v>
      </c>
      <c r="BU140" s="31">
        <f t="shared" si="121"/>
        <v>2.0158206650329998E-13</v>
      </c>
      <c r="BV140" s="31">
        <f t="shared" si="122"/>
        <v>3.5996797589874996E-14</v>
      </c>
      <c r="BW140" s="31">
        <f t="shared" si="123"/>
        <v>4.6795836866837495E-14</v>
      </c>
      <c r="BX140" s="31">
        <f t="shared" si="124"/>
        <v>1.1518975228759999E-13</v>
      </c>
      <c r="BY140" s="31">
        <f t="shared" si="125"/>
        <v>4.6795836866837495E-14</v>
      </c>
      <c r="BZ140" s="31">
        <f t="shared" si="126"/>
        <v>1.4758687011848749E-13</v>
      </c>
      <c r="CA140" s="31">
        <f t="shared" si="127"/>
        <v>9.7191353492662495E-14</v>
      </c>
      <c r="CB140" s="31">
        <f t="shared" si="128"/>
        <v>8.2792634456712497E-14</v>
      </c>
      <c r="CC140" s="31">
        <f t="shared" si="129"/>
        <v>6.4794235661774993E-14</v>
      </c>
      <c r="CD140" s="31">
        <f t="shared" si="130"/>
        <v>1.4398719035949998E-14</v>
      </c>
      <c r="CE140" s="31">
        <f t="shared" si="131"/>
        <v>5.7594876143799993E-14</v>
      </c>
    </row>
    <row r="141" spans="35:83" x14ac:dyDescent="0.2">
      <c r="AI141" s="29" t="s">
        <v>398</v>
      </c>
      <c r="AJ141" s="30">
        <v>21825</v>
      </c>
      <c r="AK141">
        <v>195</v>
      </c>
      <c r="AL141" t="s">
        <v>399</v>
      </c>
      <c r="AM141">
        <v>1.7365877668337115E-11</v>
      </c>
      <c r="AN141">
        <f t="shared" si="89"/>
        <v>1.7365877668337116E-12</v>
      </c>
      <c r="AO141">
        <f t="shared" si="90"/>
        <v>7.6553337045878007E-6</v>
      </c>
      <c r="AP141" s="31">
        <f t="shared" si="91"/>
        <v>13</v>
      </c>
      <c r="AQ141" s="31">
        <f t="shared" si="92"/>
        <v>4</v>
      </c>
      <c r="AR141" s="31">
        <f t="shared" si="93"/>
        <v>24</v>
      </c>
      <c r="AS141" s="31">
        <f t="shared" si="94"/>
        <v>7</v>
      </c>
      <c r="AT141" s="31">
        <f t="shared" si="95"/>
        <v>12</v>
      </c>
      <c r="AU141" s="31">
        <f t="shared" si="96"/>
        <v>15</v>
      </c>
      <c r="AV141" s="31">
        <f t="shared" si="97"/>
        <v>3</v>
      </c>
      <c r="AW141" s="31">
        <f t="shared" si="98"/>
        <v>21</v>
      </c>
      <c r="AX141" s="31">
        <f t="shared" si="99"/>
        <v>8</v>
      </c>
      <c r="AY141" s="31">
        <f t="shared" si="100"/>
        <v>23</v>
      </c>
      <c r="AZ141" s="31">
        <f t="shared" si="101"/>
        <v>3</v>
      </c>
      <c r="BA141" s="31">
        <f t="shared" si="102"/>
        <v>9</v>
      </c>
      <c r="BB141" s="31">
        <f t="shared" si="103"/>
        <v>4</v>
      </c>
      <c r="BC141" s="31">
        <f t="shared" si="104"/>
        <v>6</v>
      </c>
      <c r="BD141" s="31">
        <f t="shared" si="105"/>
        <v>8</v>
      </c>
      <c r="BE141" s="31">
        <f t="shared" si="106"/>
        <v>9</v>
      </c>
      <c r="BF141" s="31">
        <f t="shared" si="107"/>
        <v>10</v>
      </c>
      <c r="BG141" s="31">
        <f t="shared" si="108"/>
        <v>8</v>
      </c>
      <c r="BH141" s="31">
        <f t="shared" si="109"/>
        <v>2</v>
      </c>
      <c r="BI141" s="31">
        <f t="shared" si="110"/>
        <v>6</v>
      </c>
      <c r="BJ141" s="6">
        <f t="shared" si="111"/>
        <v>195</v>
      </c>
      <c r="BL141" s="31">
        <f t="shared" si="112"/>
        <v>1.1577251778891411E-13</v>
      </c>
      <c r="BM141" s="31">
        <f t="shared" si="113"/>
        <v>3.5622313165819727E-14</v>
      </c>
      <c r="BN141" s="31">
        <f t="shared" si="114"/>
        <v>2.1373387899491838E-13</v>
      </c>
      <c r="BO141" s="31">
        <f t="shared" si="115"/>
        <v>6.2339048040184509E-14</v>
      </c>
      <c r="BP141" s="31">
        <f t="shared" si="116"/>
        <v>1.0686693949745919E-13</v>
      </c>
      <c r="BQ141" s="31">
        <f t="shared" si="117"/>
        <v>1.3358367437182398E-13</v>
      </c>
      <c r="BR141" s="31">
        <f t="shared" si="118"/>
        <v>2.6716734874364797E-14</v>
      </c>
      <c r="BS141" s="31">
        <f t="shared" si="119"/>
        <v>1.8701714412055358E-13</v>
      </c>
      <c r="BT141" s="31">
        <f t="shared" si="120"/>
        <v>7.1244626331639455E-14</v>
      </c>
      <c r="BU141" s="31">
        <f t="shared" si="121"/>
        <v>2.0482830070346342E-13</v>
      </c>
      <c r="BV141" s="31">
        <f t="shared" si="122"/>
        <v>2.6716734874364797E-14</v>
      </c>
      <c r="BW141" s="31">
        <f t="shared" si="123"/>
        <v>8.0150204623094388E-14</v>
      </c>
      <c r="BX141" s="31">
        <f t="shared" si="124"/>
        <v>3.5622313165819727E-14</v>
      </c>
      <c r="BY141" s="31">
        <f t="shared" si="125"/>
        <v>5.3433469748729594E-14</v>
      </c>
      <c r="BZ141" s="31">
        <f t="shared" si="126"/>
        <v>7.1244626331639455E-14</v>
      </c>
      <c r="CA141" s="31">
        <f t="shared" si="127"/>
        <v>8.0150204623094388E-14</v>
      </c>
      <c r="CB141" s="31">
        <f t="shared" si="128"/>
        <v>8.9055782914549309E-14</v>
      </c>
      <c r="CC141" s="31">
        <f t="shared" si="129"/>
        <v>7.1244626331639455E-14</v>
      </c>
      <c r="CD141" s="31">
        <f t="shared" si="130"/>
        <v>1.7811156582909864E-14</v>
      </c>
      <c r="CE141" s="31">
        <f t="shared" si="131"/>
        <v>5.3433469748729594E-14</v>
      </c>
    </row>
    <row r="142" spans="35:83" x14ac:dyDescent="0.2">
      <c r="AI142" s="29" t="s">
        <v>400</v>
      </c>
      <c r="AJ142" s="30">
        <v>32739</v>
      </c>
      <c r="AK142">
        <v>297</v>
      </c>
      <c r="AL142" t="s">
        <v>401</v>
      </c>
      <c r="AM142">
        <v>1.7546929893123119E-11</v>
      </c>
      <c r="AN142">
        <f t="shared" si="89"/>
        <v>1.7546929893123121E-12</v>
      </c>
      <c r="AO142">
        <f t="shared" si="90"/>
        <v>7.7351462671985582E-6</v>
      </c>
      <c r="AP142" s="31">
        <f t="shared" si="91"/>
        <v>35</v>
      </c>
      <c r="AQ142" s="31">
        <f t="shared" si="92"/>
        <v>5</v>
      </c>
      <c r="AR142" s="31">
        <f t="shared" si="93"/>
        <v>9</v>
      </c>
      <c r="AS142" s="31">
        <f t="shared" si="94"/>
        <v>16</v>
      </c>
      <c r="AT142" s="31">
        <f t="shared" si="95"/>
        <v>12</v>
      </c>
      <c r="AU142" s="31">
        <f t="shared" si="96"/>
        <v>21</v>
      </c>
      <c r="AV142" s="31">
        <f t="shared" si="97"/>
        <v>10</v>
      </c>
      <c r="AW142" s="31">
        <f t="shared" si="98"/>
        <v>31</v>
      </c>
      <c r="AX142" s="31">
        <f t="shared" si="99"/>
        <v>22</v>
      </c>
      <c r="AY142" s="31">
        <f t="shared" si="100"/>
        <v>20</v>
      </c>
      <c r="AZ142" s="31">
        <f t="shared" si="101"/>
        <v>6</v>
      </c>
      <c r="BA142" s="31">
        <f t="shared" si="102"/>
        <v>9</v>
      </c>
      <c r="BB142" s="31">
        <f t="shared" si="103"/>
        <v>9</v>
      </c>
      <c r="BC142" s="31">
        <f t="shared" si="104"/>
        <v>10</v>
      </c>
      <c r="BD142" s="31">
        <f t="shared" si="105"/>
        <v>15</v>
      </c>
      <c r="BE142" s="31">
        <f t="shared" si="106"/>
        <v>18</v>
      </c>
      <c r="BF142" s="31">
        <f t="shared" si="107"/>
        <v>14</v>
      </c>
      <c r="BG142" s="31">
        <f t="shared" si="108"/>
        <v>22</v>
      </c>
      <c r="BH142" s="31">
        <f t="shared" si="109"/>
        <v>4</v>
      </c>
      <c r="BI142" s="31">
        <f t="shared" si="110"/>
        <v>9</v>
      </c>
      <c r="BJ142" s="6">
        <f t="shared" si="111"/>
        <v>297</v>
      </c>
      <c r="BL142" s="31">
        <f t="shared" si="112"/>
        <v>2.0678200210751153E-13</v>
      </c>
      <c r="BM142" s="31">
        <f t="shared" si="113"/>
        <v>2.9540286015358792E-14</v>
      </c>
      <c r="BN142" s="31">
        <f t="shared" si="114"/>
        <v>5.3172514827645824E-14</v>
      </c>
      <c r="BO142" s="31">
        <f t="shared" si="115"/>
        <v>9.4528915249148125E-14</v>
      </c>
      <c r="BP142" s="31">
        <f t="shared" si="116"/>
        <v>7.0896686436861106E-14</v>
      </c>
      <c r="BQ142" s="31">
        <f t="shared" si="117"/>
        <v>1.2406920126450691E-13</v>
      </c>
      <c r="BR142" s="31">
        <f t="shared" si="118"/>
        <v>5.9080572030717584E-14</v>
      </c>
      <c r="BS142" s="31">
        <f t="shared" si="119"/>
        <v>1.8314977329522448E-13</v>
      </c>
      <c r="BT142" s="31">
        <f t="shared" si="120"/>
        <v>1.2997725846757868E-13</v>
      </c>
      <c r="BU142" s="31">
        <f t="shared" si="121"/>
        <v>1.1816114406143517E-13</v>
      </c>
      <c r="BV142" s="31">
        <f t="shared" si="122"/>
        <v>3.5448343218430553E-14</v>
      </c>
      <c r="BW142" s="31">
        <f t="shared" si="123"/>
        <v>5.3172514827645824E-14</v>
      </c>
      <c r="BX142" s="31">
        <f t="shared" si="124"/>
        <v>5.3172514827645824E-14</v>
      </c>
      <c r="BY142" s="31">
        <f t="shared" si="125"/>
        <v>5.9080572030717584E-14</v>
      </c>
      <c r="BZ142" s="31">
        <f t="shared" si="126"/>
        <v>8.862085804607637E-14</v>
      </c>
      <c r="CA142" s="31">
        <f t="shared" si="127"/>
        <v>1.0634502965529165E-13</v>
      </c>
      <c r="CB142" s="31">
        <f t="shared" si="128"/>
        <v>8.2712800843004616E-14</v>
      </c>
      <c r="CC142" s="31">
        <f t="shared" si="129"/>
        <v>1.2997725846757868E-13</v>
      </c>
      <c r="CD142" s="31">
        <f t="shared" si="130"/>
        <v>2.3632228812287031E-14</v>
      </c>
      <c r="CE142" s="31">
        <f t="shared" si="131"/>
        <v>5.3172514827645824E-14</v>
      </c>
    </row>
    <row r="143" spans="35:83" x14ac:dyDescent="0.2">
      <c r="AI143" s="29" t="s">
        <v>402</v>
      </c>
      <c r="AJ143" s="30">
        <v>28636</v>
      </c>
      <c r="AK143">
        <v>261</v>
      </c>
      <c r="AL143" t="s">
        <v>403</v>
      </c>
      <c r="AM143">
        <v>1.779076790161036E-11</v>
      </c>
      <c r="AN143">
        <f t="shared" si="89"/>
        <v>1.7790767901610361E-12</v>
      </c>
      <c r="AO143">
        <f t="shared" si="90"/>
        <v>7.8426364476825187E-6</v>
      </c>
      <c r="AP143" s="31">
        <f t="shared" si="91"/>
        <v>31</v>
      </c>
      <c r="AQ143" s="31">
        <f t="shared" si="92"/>
        <v>4</v>
      </c>
      <c r="AR143" s="31">
        <f t="shared" si="93"/>
        <v>17</v>
      </c>
      <c r="AS143" s="31">
        <f t="shared" si="94"/>
        <v>11</v>
      </c>
      <c r="AT143" s="31">
        <f t="shared" si="95"/>
        <v>3</v>
      </c>
      <c r="AU143" s="31">
        <f t="shared" si="96"/>
        <v>21</v>
      </c>
      <c r="AV143" s="31">
        <f t="shared" si="97"/>
        <v>8</v>
      </c>
      <c r="AW143" s="31">
        <f t="shared" si="98"/>
        <v>18</v>
      </c>
      <c r="AX143" s="31">
        <f t="shared" si="99"/>
        <v>9</v>
      </c>
      <c r="AY143" s="31">
        <f t="shared" si="100"/>
        <v>36</v>
      </c>
      <c r="AZ143" s="31">
        <f t="shared" si="101"/>
        <v>5</v>
      </c>
      <c r="BA143" s="31">
        <f t="shared" si="102"/>
        <v>6</v>
      </c>
      <c r="BB143" s="31">
        <f t="shared" si="103"/>
        <v>9</v>
      </c>
      <c r="BC143" s="31">
        <f t="shared" si="104"/>
        <v>16</v>
      </c>
      <c r="BD143" s="31">
        <f t="shared" si="105"/>
        <v>20</v>
      </c>
      <c r="BE143" s="31">
        <f t="shared" si="106"/>
        <v>13</v>
      </c>
      <c r="BF143" s="31">
        <f t="shared" si="107"/>
        <v>12</v>
      </c>
      <c r="BG143" s="31">
        <f t="shared" si="108"/>
        <v>12</v>
      </c>
      <c r="BH143" s="31">
        <f t="shared" si="109"/>
        <v>3</v>
      </c>
      <c r="BI143" s="31">
        <f t="shared" si="110"/>
        <v>7</v>
      </c>
      <c r="BJ143" s="6">
        <f t="shared" si="111"/>
        <v>261</v>
      </c>
      <c r="BL143" s="31">
        <f t="shared" si="112"/>
        <v>2.1130797124518055E-13</v>
      </c>
      <c r="BM143" s="31">
        <f t="shared" si="113"/>
        <v>2.7265544676797487E-14</v>
      </c>
      <c r="BN143" s="31">
        <f t="shared" si="114"/>
        <v>1.1587856487638931E-13</v>
      </c>
      <c r="BO143" s="31">
        <f t="shared" si="115"/>
        <v>7.4980247861193101E-14</v>
      </c>
      <c r="BP143" s="31">
        <f t="shared" si="116"/>
        <v>2.0449158507598116E-14</v>
      </c>
      <c r="BQ143" s="31">
        <f t="shared" si="117"/>
        <v>1.431441095531868E-13</v>
      </c>
      <c r="BR143" s="31">
        <f t="shared" si="118"/>
        <v>5.4531089353594975E-14</v>
      </c>
      <c r="BS143" s="31">
        <f t="shared" si="119"/>
        <v>1.2269495104558869E-13</v>
      </c>
      <c r="BT143" s="31">
        <f t="shared" si="120"/>
        <v>6.1347475522794346E-14</v>
      </c>
      <c r="BU143" s="31">
        <f t="shared" si="121"/>
        <v>2.4538990209117738E-13</v>
      </c>
      <c r="BV143" s="31">
        <f t="shared" si="122"/>
        <v>3.4081930845996855E-14</v>
      </c>
      <c r="BW143" s="31">
        <f t="shared" si="123"/>
        <v>4.0898317015196233E-14</v>
      </c>
      <c r="BX143" s="31">
        <f t="shared" si="124"/>
        <v>6.1347475522794346E-14</v>
      </c>
      <c r="BY143" s="31">
        <f t="shared" si="125"/>
        <v>1.0906217870718995E-13</v>
      </c>
      <c r="BZ143" s="31">
        <f t="shared" si="126"/>
        <v>1.3632772338398742E-13</v>
      </c>
      <c r="CA143" s="31">
        <f t="shared" si="127"/>
        <v>8.861302019959183E-14</v>
      </c>
      <c r="CB143" s="31">
        <f t="shared" si="128"/>
        <v>8.1796634030392466E-14</v>
      </c>
      <c r="CC143" s="31">
        <f t="shared" si="129"/>
        <v>8.1796634030392466E-14</v>
      </c>
      <c r="CD143" s="31">
        <f t="shared" si="130"/>
        <v>2.0449158507598116E-14</v>
      </c>
      <c r="CE143" s="31">
        <f t="shared" si="131"/>
        <v>4.7714703184395604E-14</v>
      </c>
    </row>
    <row r="144" spans="35:83" x14ac:dyDescent="0.2">
      <c r="AI144" s="29" t="s">
        <v>404</v>
      </c>
      <c r="AJ144" s="30">
        <v>25378</v>
      </c>
      <c r="AK144">
        <v>231</v>
      </c>
      <c r="AL144" t="s">
        <v>405</v>
      </c>
      <c r="AM144">
        <v>1.7815198863031386E-11</v>
      </c>
      <c r="AN144">
        <f t="shared" si="89"/>
        <v>1.7815198863031387E-12</v>
      </c>
      <c r="AO144">
        <f t="shared" si="90"/>
        <v>7.853406255346364E-6</v>
      </c>
      <c r="AP144" s="31">
        <f t="shared" si="91"/>
        <v>26</v>
      </c>
      <c r="AQ144" s="31">
        <f t="shared" si="92"/>
        <v>2</v>
      </c>
      <c r="AR144" s="31">
        <f t="shared" si="93"/>
        <v>16</v>
      </c>
      <c r="AS144" s="31">
        <f t="shared" si="94"/>
        <v>7</v>
      </c>
      <c r="AT144" s="31">
        <f t="shared" si="95"/>
        <v>12</v>
      </c>
      <c r="AU144" s="31">
        <f t="shared" si="96"/>
        <v>13</v>
      </c>
      <c r="AV144" s="31">
        <f t="shared" si="97"/>
        <v>4</v>
      </c>
      <c r="AW144" s="31">
        <f t="shared" si="98"/>
        <v>16</v>
      </c>
      <c r="AX144" s="31">
        <f t="shared" si="99"/>
        <v>11</v>
      </c>
      <c r="AY144" s="31">
        <f t="shared" si="100"/>
        <v>29</v>
      </c>
      <c r="AZ144" s="31">
        <f t="shared" si="101"/>
        <v>6</v>
      </c>
      <c r="BA144" s="31">
        <f t="shared" si="102"/>
        <v>4</v>
      </c>
      <c r="BB144" s="31">
        <f t="shared" si="103"/>
        <v>11</v>
      </c>
      <c r="BC144" s="31">
        <f t="shared" si="104"/>
        <v>9</v>
      </c>
      <c r="BD144" s="31">
        <f t="shared" si="105"/>
        <v>11</v>
      </c>
      <c r="BE144" s="31">
        <f t="shared" si="106"/>
        <v>14</v>
      </c>
      <c r="BF144" s="31">
        <f t="shared" si="107"/>
        <v>15</v>
      </c>
      <c r="BG144" s="31">
        <f t="shared" si="108"/>
        <v>17</v>
      </c>
      <c r="BH144" s="31">
        <f t="shared" si="109"/>
        <v>4</v>
      </c>
      <c r="BI144" s="31">
        <f t="shared" si="110"/>
        <v>4</v>
      </c>
      <c r="BJ144" s="6">
        <f t="shared" si="111"/>
        <v>231</v>
      </c>
      <c r="BL144" s="31">
        <f t="shared" si="112"/>
        <v>2.0051738980035328E-13</v>
      </c>
      <c r="BM144" s="31">
        <f t="shared" si="113"/>
        <v>1.5424414600027174E-14</v>
      </c>
      <c r="BN144" s="31">
        <f t="shared" si="114"/>
        <v>1.2339531680021739E-13</v>
      </c>
      <c r="BO144" s="31">
        <f t="shared" si="115"/>
        <v>5.3985451100095112E-14</v>
      </c>
      <c r="BP144" s="31">
        <f t="shared" si="116"/>
        <v>9.2546487600163056E-14</v>
      </c>
      <c r="BQ144" s="31">
        <f t="shared" si="117"/>
        <v>1.0025869490017664E-13</v>
      </c>
      <c r="BR144" s="31">
        <f t="shared" si="118"/>
        <v>3.0848829200054348E-14</v>
      </c>
      <c r="BS144" s="31">
        <f t="shared" si="119"/>
        <v>1.2339531680021739E-13</v>
      </c>
      <c r="BT144" s="31">
        <f t="shared" si="120"/>
        <v>8.483428030014946E-14</v>
      </c>
      <c r="BU144" s="31">
        <f t="shared" si="121"/>
        <v>2.2365401170039403E-13</v>
      </c>
      <c r="BV144" s="31">
        <f t="shared" si="122"/>
        <v>4.6273243800081528E-14</v>
      </c>
      <c r="BW144" s="31">
        <f t="shared" si="123"/>
        <v>3.0848829200054348E-14</v>
      </c>
      <c r="BX144" s="31">
        <f t="shared" si="124"/>
        <v>8.483428030014946E-14</v>
      </c>
      <c r="BY144" s="31">
        <f t="shared" si="125"/>
        <v>6.9409865700122292E-14</v>
      </c>
      <c r="BZ144" s="31">
        <f t="shared" si="126"/>
        <v>8.483428030014946E-14</v>
      </c>
      <c r="CA144" s="31">
        <f t="shared" si="127"/>
        <v>1.0797090220019022E-13</v>
      </c>
      <c r="CB144" s="31">
        <f t="shared" si="128"/>
        <v>1.1568310950020381E-13</v>
      </c>
      <c r="CC144" s="31">
        <f t="shared" si="129"/>
        <v>1.31107524100231E-13</v>
      </c>
      <c r="CD144" s="31">
        <f t="shared" si="130"/>
        <v>3.0848829200054348E-14</v>
      </c>
      <c r="CE144" s="31">
        <f t="shared" si="131"/>
        <v>3.0848829200054348E-14</v>
      </c>
    </row>
    <row r="145" spans="35:83" x14ac:dyDescent="0.2">
      <c r="AI145" s="29" t="s">
        <v>406</v>
      </c>
      <c r="AJ145" s="30">
        <v>100578</v>
      </c>
      <c r="AK145">
        <v>922</v>
      </c>
      <c r="AL145" t="s">
        <v>407</v>
      </c>
      <c r="AM145">
        <v>1.7823324555335907E-11</v>
      </c>
      <c r="AN145">
        <f t="shared" si="89"/>
        <v>1.7823324555335909E-12</v>
      </c>
      <c r="AO145">
        <f t="shared" si="90"/>
        <v>7.8569882733335883E-6</v>
      </c>
      <c r="AP145" s="31">
        <f t="shared" si="91"/>
        <v>86</v>
      </c>
      <c r="AQ145" s="31">
        <f t="shared" si="92"/>
        <v>11</v>
      </c>
      <c r="AR145" s="31">
        <f t="shared" si="93"/>
        <v>48</v>
      </c>
      <c r="AS145" s="31">
        <f t="shared" si="94"/>
        <v>37</v>
      </c>
      <c r="AT145" s="31">
        <f t="shared" si="95"/>
        <v>45</v>
      </c>
      <c r="AU145" s="31">
        <f t="shared" si="96"/>
        <v>67</v>
      </c>
      <c r="AV145" s="31">
        <f t="shared" si="97"/>
        <v>15</v>
      </c>
      <c r="AW145" s="31">
        <f t="shared" si="98"/>
        <v>56</v>
      </c>
      <c r="AX145" s="31">
        <f t="shared" si="99"/>
        <v>40</v>
      </c>
      <c r="AY145" s="31">
        <f t="shared" si="100"/>
        <v>121</v>
      </c>
      <c r="AZ145" s="31">
        <f t="shared" si="101"/>
        <v>23</v>
      </c>
      <c r="BA145" s="31">
        <f t="shared" si="102"/>
        <v>34</v>
      </c>
      <c r="BB145" s="31">
        <f t="shared" si="103"/>
        <v>41</v>
      </c>
      <c r="BC145" s="31">
        <f t="shared" si="104"/>
        <v>41</v>
      </c>
      <c r="BD145" s="31">
        <f t="shared" si="105"/>
        <v>40</v>
      </c>
      <c r="BE145" s="31">
        <f t="shared" si="106"/>
        <v>77</v>
      </c>
      <c r="BF145" s="31">
        <f t="shared" si="107"/>
        <v>58</v>
      </c>
      <c r="BG145" s="31">
        <f t="shared" si="108"/>
        <v>49</v>
      </c>
      <c r="BH145" s="31">
        <f t="shared" si="109"/>
        <v>7</v>
      </c>
      <c r="BI145" s="31">
        <f t="shared" si="110"/>
        <v>26</v>
      </c>
      <c r="BJ145" s="6">
        <f t="shared" si="111"/>
        <v>922</v>
      </c>
      <c r="BL145" s="31">
        <f t="shared" si="112"/>
        <v>1.6624792969185337E-13</v>
      </c>
      <c r="BM145" s="31">
        <f t="shared" si="113"/>
        <v>2.1264270076864966E-14</v>
      </c>
      <c r="BN145" s="31">
        <f t="shared" si="114"/>
        <v>9.2789542153592577E-14</v>
      </c>
      <c r="BO145" s="31">
        <f t="shared" si="115"/>
        <v>7.152527207672762E-14</v>
      </c>
      <c r="BP145" s="31">
        <f t="shared" si="116"/>
        <v>8.6990195768993046E-14</v>
      </c>
      <c r="BQ145" s="31">
        <f t="shared" si="117"/>
        <v>1.2951873592272297E-13</v>
      </c>
      <c r="BR145" s="31">
        <f t="shared" si="118"/>
        <v>2.8996731922997682E-14</v>
      </c>
      <c r="BS145" s="31">
        <f t="shared" si="119"/>
        <v>1.08254465845858E-13</v>
      </c>
      <c r="BT145" s="31">
        <f t="shared" si="120"/>
        <v>7.7324618461327152E-14</v>
      </c>
      <c r="BU145" s="31">
        <f t="shared" si="121"/>
        <v>2.3390697084551464E-13</v>
      </c>
      <c r="BV145" s="31">
        <f t="shared" si="122"/>
        <v>4.4461655615263113E-14</v>
      </c>
      <c r="BW145" s="31">
        <f t="shared" si="123"/>
        <v>6.5725925692128076E-14</v>
      </c>
      <c r="BX145" s="31">
        <f t="shared" si="124"/>
        <v>7.9257733922860333E-14</v>
      </c>
      <c r="BY145" s="31">
        <f t="shared" si="125"/>
        <v>7.9257733922860333E-14</v>
      </c>
      <c r="BZ145" s="31">
        <f t="shared" si="126"/>
        <v>7.7324618461327152E-14</v>
      </c>
      <c r="CA145" s="31">
        <f t="shared" si="127"/>
        <v>1.4884989053805476E-13</v>
      </c>
      <c r="CB145" s="31">
        <f t="shared" si="128"/>
        <v>1.1212069676892438E-13</v>
      </c>
      <c r="CC145" s="31">
        <f t="shared" si="129"/>
        <v>9.4722657615125758E-14</v>
      </c>
      <c r="CD145" s="31">
        <f t="shared" si="130"/>
        <v>1.353180823073225E-14</v>
      </c>
      <c r="CE145" s="31">
        <f t="shared" si="131"/>
        <v>5.0261001999862645E-14</v>
      </c>
    </row>
    <row r="146" spans="35:83" x14ac:dyDescent="0.2">
      <c r="AI146" s="29" t="s">
        <v>408</v>
      </c>
      <c r="AJ146" s="30">
        <v>17241</v>
      </c>
      <c r="AK146">
        <v>153</v>
      </c>
      <c r="AL146" t="s">
        <v>409</v>
      </c>
      <c r="AM146">
        <v>1.8257967685385971E-11</v>
      </c>
      <c r="AN146">
        <f t="shared" si="89"/>
        <v>1.8257967685385973E-12</v>
      </c>
      <c r="AO146">
        <f t="shared" si="90"/>
        <v>8.0485903487649068E-6</v>
      </c>
      <c r="AP146" s="31">
        <f t="shared" si="91"/>
        <v>10</v>
      </c>
      <c r="AQ146" s="31">
        <f t="shared" si="92"/>
        <v>3</v>
      </c>
      <c r="AR146" s="31">
        <f t="shared" si="93"/>
        <v>10</v>
      </c>
      <c r="AS146" s="31">
        <f t="shared" si="94"/>
        <v>8</v>
      </c>
      <c r="AT146" s="31">
        <f t="shared" si="95"/>
        <v>7</v>
      </c>
      <c r="AU146" s="31">
        <f t="shared" si="96"/>
        <v>6</v>
      </c>
      <c r="AV146" s="31">
        <f t="shared" si="97"/>
        <v>3</v>
      </c>
      <c r="AW146" s="31">
        <f t="shared" si="98"/>
        <v>14</v>
      </c>
      <c r="AX146" s="31">
        <f t="shared" si="99"/>
        <v>11</v>
      </c>
      <c r="AY146" s="31">
        <f t="shared" si="100"/>
        <v>21</v>
      </c>
      <c r="AZ146" s="31">
        <f t="shared" si="101"/>
        <v>2</v>
      </c>
      <c r="BA146" s="31">
        <f t="shared" si="102"/>
        <v>1</v>
      </c>
      <c r="BB146" s="31">
        <f t="shared" si="103"/>
        <v>4</v>
      </c>
      <c r="BC146" s="31">
        <f t="shared" si="104"/>
        <v>8</v>
      </c>
      <c r="BD146" s="31">
        <f t="shared" si="105"/>
        <v>8</v>
      </c>
      <c r="BE146" s="31">
        <f t="shared" si="106"/>
        <v>15</v>
      </c>
      <c r="BF146" s="31">
        <f t="shared" si="107"/>
        <v>9</v>
      </c>
      <c r="BG146" s="31">
        <f t="shared" si="108"/>
        <v>8</v>
      </c>
      <c r="BH146" s="31">
        <f t="shared" si="109"/>
        <v>0</v>
      </c>
      <c r="BI146" s="31">
        <f t="shared" si="110"/>
        <v>5</v>
      </c>
      <c r="BJ146" s="6">
        <f t="shared" si="111"/>
        <v>153</v>
      </c>
      <c r="BL146" s="31">
        <f t="shared" si="112"/>
        <v>1.1933312212670572E-13</v>
      </c>
      <c r="BM146" s="31">
        <f t="shared" si="113"/>
        <v>3.5799936638011712E-14</v>
      </c>
      <c r="BN146" s="31">
        <f t="shared" si="114"/>
        <v>1.1933312212670572E-13</v>
      </c>
      <c r="BO146" s="31">
        <f t="shared" si="115"/>
        <v>9.546649770136457E-14</v>
      </c>
      <c r="BP146" s="31">
        <f t="shared" si="116"/>
        <v>8.3533185488693991E-14</v>
      </c>
      <c r="BQ146" s="31">
        <f t="shared" si="117"/>
        <v>7.1599873276023425E-14</v>
      </c>
      <c r="BR146" s="31">
        <f t="shared" si="118"/>
        <v>3.5799936638011712E-14</v>
      </c>
      <c r="BS146" s="31">
        <f t="shared" si="119"/>
        <v>1.6706637097738798E-13</v>
      </c>
      <c r="BT146" s="31">
        <f t="shared" si="120"/>
        <v>1.3126643433937627E-13</v>
      </c>
      <c r="BU146" s="31">
        <f t="shared" si="121"/>
        <v>2.5059955646608201E-13</v>
      </c>
      <c r="BV146" s="31">
        <f t="shared" si="122"/>
        <v>2.3866624425341143E-14</v>
      </c>
      <c r="BW146" s="31">
        <f t="shared" si="123"/>
        <v>1.1933312212670571E-14</v>
      </c>
      <c r="BX146" s="31">
        <f t="shared" si="124"/>
        <v>4.7733248850682285E-14</v>
      </c>
      <c r="BY146" s="31">
        <f t="shared" si="125"/>
        <v>9.546649770136457E-14</v>
      </c>
      <c r="BZ146" s="31">
        <f t="shared" si="126"/>
        <v>9.546649770136457E-14</v>
      </c>
      <c r="CA146" s="31">
        <f t="shared" si="127"/>
        <v>1.7899968319005856E-13</v>
      </c>
      <c r="CB146" s="31">
        <f t="shared" si="128"/>
        <v>1.0739980991403514E-13</v>
      </c>
      <c r="CC146" s="31">
        <f t="shared" si="129"/>
        <v>9.546649770136457E-14</v>
      </c>
      <c r="CD146" s="31">
        <f t="shared" si="130"/>
        <v>0</v>
      </c>
      <c r="CE146" s="31">
        <f t="shared" si="131"/>
        <v>5.9666561063352858E-14</v>
      </c>
    </row>
    <row r="147" spans="35:83" x14ac:dyDescent="0.2">
      <c r="AI147" s="29" t="s">
        <v>410</v>
      </c>
      <c r="AJ147" s="30">
        <v>24393</v>
      </c>
      <c r="AK147">
        <v>224</v>
      </c>
      <c r="AL147" t="s">
        <v>411</v>
      </c>
      <c r="AM147">
        <v>1.8335348723659419E-11</v>
      </c>
      <c r="AN147">
        <f t="shared" si="89"/>
        <v>1.833534872365942E-12</v>
      </c>
      <c r="AO147">
        <f t="shared" si="90"/>
        <v>8.0827019371167468E-6</v>
      </c>
      <c r="AP147" s="31">
        <f t="shared" si="91"/>
        <v>34</v>
      </c>
      <c r="AQ147" s="31">
        <f t="shared" si="92"/>
        <v>1</v>
      </c>
      <c r="AR147" s="31">
        <f t="shared" si="93"/>
        <v>10</v>
      </c>
      <c r="AS147" s="31">
        <f t="shared" si="94"/>
        <v>6</v>
      </c>
      <c r="AT147" s="31">
        <f t="shared" si="95"/>
        <v>7</v>
      </c>
      <c r="AU147" s="31">
        <f t="shared" si="96"/>
        <v>13</v>
      </c>
      <c r="AV147" s="31">
        <f t="shared" si="97"/>
        <v>4</v>
      </c>
      <c r="AW147" s="31">
        <f t="shared" si="98"/>
        <v>17</v>
      </c>
      <c r="AX147" s="31">
        <f t="shared" si="99"/>
        <v>21</v>
      </c>
      <c r="AY147" s="31">
        <f t="shared" si="100"/>
        <v>22</v>
      </c>
      <c r="AZ147" s="31">
        <f t="shared" si="101"/>
        <v>1</v>
      </c>
      <c r="BA147" s="31">
        <f t="shared" si="102"/>
        <v>9</v>
      </c>
      <c r="BB147" s="31">
        <f t="shared" si="103"/>
        <v>11</v>
      </c>
      <c r="BC147" s="31">
        <f t="shared" si="104"/>
        <v>9</v>
      </c>
      <c r="BD147" s="31">
        <f t="shared" si="105"/>
        <v>14</v>
      </c>
      <c r="BE147" s="31">
        <f t="shared" si="106"/>
        <v>22</v>
      </c>
      <c r="BF147" s="31">
        <f t="shared" si="107"/>
        <v>5</v>
      </c>
      <c r="BG147" s="31">
        <f t="shared" si="108"/>
        <v>8</v>
      </c>
      <c r="BH147" s="31">
        <f t="shared" si="109"/>
        <v>4</v>
      </c>
      <c r="BI147" s="31">
        <f t="shared" si="110"/>
        <v>6</v>
      </c>
      <c r="BJ147" s="6">
        <f t="shared" si="111"/>
        <v>224</v>
      </c>
      <c r="BL147" s="31">
        <f t="shared" si="112"/>
        <v>2.7830440026983047E-13</v>
      </c>
      <c r="BM147" s="31">
        <f t="shared" si="113"/>
        <v>8.1854235373479551E-15</v>
      </c>
      <c r="BN147" s="31">
        <f t="shared" si="114"/>
        <v>8.1854235373479557E-14</v>
      </c>
      <c r="BO147" s="31">
        <f t="shared" si="115"/>
        <v>4.9112541224087731E-14</v>
      </c>
      <c r="BP147" s="31">
        <f t="shared" si="116"/>
        <v>5.7297964761435689E-14</v>
      </c>
      <c r="BQ147" s="31">
        <f t="shared" si="117"/>
        <v>1.0641050598552343E-13</v>
      </c>
      <c r="BR147" s="31">
        <f t="shared" si="118"/>
        <v>3.274169414939182E-14</v>
      </c>
      <c r="BS147" s="31">
        <f t="shared" si="119"/>
        <v>1.3915220013491523E-13</v>
      </c>
      <c r="BT147" s="31">
        <f t="shared" si="120"/>
        <v>1.7189389428430707E-13</v>
      </c>
      <c r="BU147" s="31">
        <f t="shared" si="121"/>
        <v>1.8007931782165502E-13</v>
      </c>
      <c r="BV147" s="31">
        <f t="shared" si="122"/>
        <v>8.1854235373479551E-15</v>
      </c>
      <c r="BW147" s="31">
        <f t="shared" si="123"/>
        <v>7.3668811836131605E-14</v>
      </c>
      <c r="BX147" s="31">
        <f t="shared" si="124"/>
        <v>9.0039658910827509E-14</v>
      </c>
      <c r="BY147" s="31">
        <f t="shared" si="125"/>
        <v>7.3668811836131605E-14</v>
      </c>
      <c r="BZ147" s="31">
        <f t="shared" si="126"/>
        <v>1.1459592952287138E-13</v>
      </c>
      <c r="CA147" s="31">
        <f t="shared" si="127"/>
        <v>1.8007931782165502E-13</v>
      </c>
      <c r="CB147" s="31">
        <f t="shared" si="128"/>
        <v>4.0927117686739779E-14</v>
      </c>
      <c r="CC147" s="31">
        <f t="shared" si="129"/>
        <v>6.5483388298783641E-14</v>
      </c>
      <c r="CD147" s="31">
        <f t="shared" si="130"/>
        <v>3.274169414939182E-14</v>
      </c>
      <c r="CE147" s="31">
        <f t="shared" si="131"/>
        <v>4.9112541224087731E-14</v>
      </c>
    </row>
    <row r="148" spans="35:83" x14ac:dyDescent="0.2">
      <c r="AI148" s="29" t="s">
        <v>412</v>
      </c>
      <c r="AJ148" s="30">
        <v>29753</v>
      </c>
      <c r="AK148">
        <v>267</v>
      </c>
      <c r="AL148" t="s">
        <v>413</v>
      </c>
      <c r="AM148">
        <v>1.8347484600173487E-11</v>
      </c>
      <c r="AN148">
        <f t="shared" si="89"/>
        <v>1.8347484600173486E-12</v>
      </c>
      <c r="AO148">
        <f t="shared" si="90"/>
        <v>8.0880517493339689E-6</v>
      </c>
      <c r="AP148" s="31">
        <f t="shared" si="91"/>
        <v>30</v>
      </c>
      <c r="AQ148" s="31">
        <f t="shared" si="92"/>
        <v>3</v>
      </c>
      <c r="AR148" s="31">
        <f t="shared" si="93"/>
        <v>17</v>
      </c>
      <c r="AS148" s="31">
        <f t="shared" si="94"/>
        <v>15</v>
      </c>
      <c r="AT148" s="31">
        <f t="shared" si="95"/>
        <v>11</v>
      </c>
      <c r="AU148" s="31">
        <f t="shared" si="96"/>
        <v>19</v>
      </c>
      <c r="AV148" s="31">
        <f t="shared" si="97"/>
        <v>8</v>
      </c>
      <c r="AW148" s="31">
        <f t="shared" si="98"/>
        <v>15</v>
      </c>
      <c r="AX148" s="31">
        <f t="shared" si="99"/>
        <v>20</v>
      </c>
      <c r="AY148" s="31">
        <f t="shared" si="100"/>
        <v>36</v>
      </c>
      <c r="AZ148" s="31">
        <f t="shared" si="101"/>
        <v>5</v>
      </c>
      <c r="BA148" s="31">
        <f t="shared" si="102"/>
        <v>10</v>
      </c>
      <c r="BB148" s="31">
        <f t="shared" si="103"/>
        <v>8</v>
      </c>
      <c r="BC148" s="31">
        <f t="shared" si="104"/>
        <v>10</v>
      </c>
      <c r="BD148" s="31">
        <f t="shared" si="105"/>
        <v>14</v>
      </c>
      <c r="BE148" s="31">
        <f t="shared" si="106"/>
        <v>15</v>
      </c>
      <c r="BF148" s="31">
        <f t="shared" si="107"/>
        <v>10</v>
      </c>
      <c r="BG148" s="31">
        <f t="shared" si="108"/>
        <v>11</v>
      </c>
      <c r="BH148" s="31">
        <f t="shared" si="109"/>
        <v>8</v>
      </c>
      <c r="BI148" s="31">
        <f t="shared" si="110"/>
        <v>2</v>
      </c>
      <c r="BJ148" s="6">
        <f t="shared" si="111"/>
        <v>267</v>
      </c>
      <c r="BL148" s="31">
        <f t="shared" si="112"/>
        <v>2.0615151236149983E-13</v>
      </c>
      <c r="BM148" s="31">
        <f t="shared" si="113"/>
        <v>2.0615151236149984E-14</v>
      </c>
      <c r="BN148" s="31">
        <f t="shared" si="114"/>
        <v>1.1681919033818324E-13</v>
      </c>
      <c r="BO148" s="31">
        <f t="shared" si="115"/>
        <v>1.0307575618074991E-13</v>
      </c>
      <c r="BP148" s="31">
        <f t="shared" si="116"/>
        <v>7.5588887865883266E-14</v>
      </c>
      <c r="BQ148" s="31">
        <f t="shared" si="117"/>
        <v>1.3056262449561655E-13</v>
      </c>
      <c r="BR148" s="31">
        <f t="shared" si="118"/>
        <v>5.4973736629733292E-14</v>
      </c>
      <c r="BS148" s="31">
        <f t="shared" si="119"/>
        <v>1.0307575618074991E-13</v>
      </c>
      <c r="BT148" s="31">
        <f t="shared" si="120"/>
        <v>1.3743434157433324E-13</v>
      </c>
      <c r="BU148" s="31">
        <f t="shared" si="121"/>
        <v>2.4738181483379982E-13</v>
      </c>
      <c r="BV148" s="31">
        <f t="shared" si="122"/>
        <v>3.4358585393583311E-14</v>
      </c>
      <c r="BW148" s="31">
        <f t="shared" si="123"/>
        <v>6.8717170787166622E-14</v>
      </c>
      <c r="BX148" s="31">
        <f t="shared" si="124"/>
        <v>5.4973736629733292E-14</v>
      </c>
      <c r="BY148" s="31">
        <f t="shared" si="125"/>
        <v>6.8717170787166622E-14</v>
      </c>
      <c r="BZ148" s="31">
        <f t="shared" si="126"/>
        <v>9.6204039102033271E-14</v>
      </c>
      <c r="CA148" s="31">
        <f t="shared" si="127"/>
        <v>1.0307575618074991E-13</v>
      </c>
      <c r="CB148" s="31">
        <f t="shared" si="128"/>
        <v>6.8717170787166622E-14</v>
      </c>
      <c r="CC148" s="31">
        <f t="shared" si="129"/>
        <v>7.5588887865883266E-14</v>
      </c>
      <c r="CD148" s="31">
        <f t="shared" si="130"/>
        <v>5.4973736629733292E-14</v>
      </c>
      <c r="CE148" s="31">
        <f t="shared" si="131"/>
        <v>1.3743434157433323E-14</v>
      </c>
    </row>
    <row r="149" spans="35:83" x14ac:dyDescent="0.2">
      <c r="AI149" s="29" t="s">
        <v>414</v>
      </c>
      <c r="AJ149" s="30">
        <v>20863</v>
      </c>
      <c r="AK149">
        <v>181</v>
      </c>
      <c r="AL149" t="s">
        <v>415</v>
      </c>
      <c r="AM149">
        <v>1.8639543875089803E-11</v>
      </c>
      <c r="AN149">
        <f t="shared" si="89"/>
        <v>1.8639543875089803E-12</v>
      </c>
      <c r="AO149">
        <f t="shared" si="90"/>
        <v>8.2167991270193968E-6</v>
      </c>
      <c r="AP149" s="31">
        <f t="shared" si="91"/>
        <v>18</v>
      </c>
      <c r="AQ149" s="31">
        <f t="shared" si="92"/>
        <v>1</v>
      </c>
      <c r="AR149" s="31">
        <f t="shared" si="93"/>
        <v>13</v>
      </c>
      <c r="AS149" s="31">
        <f t="shared" si="94"/>
        <v>11</v>
      </c>
      <c r="AT149" s="31">
        <f t="shared" si="95"/>
        <v>5</v>
      </c>
      <c r="AU149" s="31">
        <f t="shared" si="96"/>
        <v>9</v>
      </c>
      <c r="AV149" s="31">
        <f t="shared" si="97"/>
        <v>7</v>
      </c>
      <c r="AW149" s="31">
        <f t="shared" si="98"/>
        <v>17</v>
      </c>
      <c r="AX149" s="31">
        <f t="shared" si="99"/>
        <v>19</v>
      </c>
      <c r="AY149" s="31">
        <f t="shared" si="100"/>
        <v>14</v>
      </c>
      <c r="AZ149" s="31">
        <f t="shared" si="101"/>
        <v>4</v>
      </c>
      <c r="BA149" s="31">
        <f t="shared" si="102"/>
        <v>7</v>
      </c>
      <c r="BB149" s="31">
        <f t="shared" si="103"/>
        <v>5</v>
      </c>
      <c r="BC149" s="31">
        <f t="shared" si="104"/>
        <v>4</v>
      </c>
      <c r="BD149" s="31">
        <f t="shared" si="105"/>
        <v>13</v>
      </c>
      <c r="BE149" s="31">
        <f t="shared" si="106"/>
        <v>11</v>
      </c>
      <c r="BF149" s="31">
        <f t="shared" si="107"/>
        <v>6</v>
      </c>
      <c r="BG149" s="31">
        <f t="shared" si="108"/>
        <v>5</v>
      </c>
      <c r="BH149" s="31">
        <f t="shared" si="109"/>
        <v>1</v>
      </c>
      <c r="BI149" s="31">
        <f t="shared" si="110"/>
        <v>11</v>
      </c>
      <c r="BJ149" s="6">
        <f t="shared" si="111"/>
        <v>181</v>
      </c>
      <c r="BL149" s="31">
        <f t="shared" si="112"/>
        <v>1.8536562969702565E-13</v>
      </c>
      <c r="BM149" s="31">
        <f t="shared" si="113"/>
        <v>1.0298090538723647E-14</v>
      </c>
      <c r="BN149" s="31">
        <f t="shared" si="114"/>
        <v>1.3387517700340741E-13</v>
      </c>
      <c r="BO149" s="31">
        <f t="shared" si="115"/>
        <v>1.1327899592596013E-13</v>
      </c>
      <c r="BP149" s="31">
        <f t="shared" si="116"/>
        <v>5.1490452693618236E-14</v>
      </c>
      <c r="BQ149" s="31">
        <f t="shared" si="117"/>
        <v>9.2682814848512826E-14</v>
      </c>
      <c r="BR149" s="31">
        <f t="shared" si="118"/>
        <v>7.2086633771065534E-14</v>
      </c>
      <c r="BS149" s="31">
        <f t="shared" si="119"/>
        <v>1.7506753915830202E-13</v>
      </c>
      <c r="BT149" s="31">
        <f t="shared" si="120"/>
        <v>1.9566372023574931E-13</v>
      </c>
      <c r="BU149" s="31">
        <f t="shared" si="121"/>
        <v>1.4417326754213107E-13</v>
      </c>
      <c r="BV149" s="31">
        <f t="shared" si="122"/>
        <v>4.119236215489459E-14</v>
      </c>
      <c r="BW149" s="31">
        <f t="shared" si="123"/>
        <v>7.2086633771065534E-14</v>
      </c>
      <c r="BX149" s="31">
        <f t="shared" si="124"/>
        <v>5.1490452693618236E-14</v>
      </c>
      <c r="BY149" s="31">
        <f t="shared" si="125"/>
        <v>4.119236215489459E-14</v>
      </c>
      <c r="BZ149" s="31">
        <f t="shared" si="126"/>
        <v>1.3387517700340741E-13</v>
      </c>
      <c r="CA149" s="31">
        <f t="shared" si="127"/>
        <v>1.1327899592596013E-13</v>
      </c>
      <c r="CB149" s="31">
        <f t="shared" si="128"/>
        <v>6.1788543232341888E-14</v>
      </c>
      <c r="CC149" s="31">
        <f t="shared" si="129"/>
        <v>5.1490452693618236E-14</v>
      </c>
      <c r="CD149" s="31">
        <f t="shared" si="130"/>
        <v>1.0298090538723647E-14</v>
      </c>
      <c r="CE149" s="31">
        <f t="shared" si="131"/>
        <v>1.1327899592596013E-13</v>
      </c>
    </row>
    <row r="150" spans="35:83" x14ac:dyDescent="0.2">
      <c r="AI150" s="29" t="s">
        <v>416</v>
      </c>
      <c r="AJ150" s="30">
        <v>72585</v>
      </c>
      <c r="AK150">
        <v>656</v>
      </c>
      <c r="AL150" t="s">
        <v>417</v>
      </c>
      <c r="AM150">
        <v>1.8975338091888459E-11</v>
      </c>
      <c r="AN150">
        <f t="shared" si="89"/>
        <v>1.8975338091888462E-12</v>
      </c>
      <c r="AO150">
        <f t="shared" si="90"/>
        <v>8.3648260125451079E-6</v>
      </c>
      <c r="AP150" s="31">
        <f t="shared" si="91"/>
        <v>76</v>
      </c>
      <c r="AQ150" s="31">
        <f t="shared" si="92"/>
        <v>10</v>
      </c>
      <c r="AR150" s="31">
        <f t="shared" si="93"/>
        <v>15</v>
      </c>
      <c r="AS150" s="31">
        <f t="shared" si="94"/>
        <v>20</v>
      </c>
      <c r="AT150" s="31">
        <f t="shared" si="95"/>
        <v>31</v>
      </c>
      <c r="AU150" s="31">
        <f t="shared" si="96"/>
        <v>41</v>
      </c>
      <c r="AV150" s="31">
        <f t="shared" si="97"/>
        <v>24</v>
      </c>
      <c r="AW150" s="31">
        <f t="shared" si="98"/>
        <v>54</v>
      </c>
      <c r="AX150" s="31">
        <f t="shared" si="99"/>
        <v>26</v>
      </c>
      <c r="AY150" s="31">
        <f t="shared" si="100"/>
        <v>89</v>
      </c>
      <c r="AZ150" s="31">
        <f t="shared" si="101"/>
        <v>12</v>
      </c>
      <c r="BA150" s="31">
        <f t="shared" si="102"/>
        <v>24</v>
      </c>
      <c r="BB150" s="31">
        <f t="shared" si="103"/>
        <v>40</v>
      </c>
      <c r="BC150" s="31">
        <f t="shared" si="104"/>
        <v>20</v>
      </c>
      <c r="BD150" s="31">
        <f t="shared" si="105"/>
        <v>32</v>
      </c>
      <c r="BE150" s="31">
        <f t="shared" si="106"/>
        <v>45</v>
      </c>
      <c r="BF150" s="31">
        <f t="shared" si="107"/>
        <v>30</v>
      </c>
      <c r="BG150" s="31">
        <f t="shared" si="108"/>
        <v>31</v>
      </c>
      <c r="BH150" s="31">
        <f t="shared" si="109"/>
        <v>20</v>
      </c>
      <c r="BI150" s="31">
        <f t="shared" si="110"/>
        <v>16</v>
      </c>
      <c r="BJ150" s="6">
        <f t="shared" si="111"/>
        <v>656</v>
      </c>
      <c r="BL150" s="31">
        <f t="shared" si="112"/>
        <v>2.1983623399139072E-13</v>
      </c>
      <c r="BM150" s="31">
        <f t="shared" si="113"/>
        <v>2.8925820262025095E-14</v>
      </c>
      <c r="BN150" s="31">
        <f t="shared" si="114"/>
        <v>4.338873039303764E-14</v>
      </c>
      <c r="BO150" s="31">
        <f t="shared" si="115"/>
        <v>5.7851640524050191E-14</v>
      </c>
      <c r="BP150" s="31">
        <f t="shared" si="116"/>
        <v>8.9670042812277796E-14</v>
      </c>
      <c r="BQ150" s="31">
        <f t="shared" si="117"/>
        <v>1.1859586307430289E-13</v>
      </c>
      <c r="BR150" s="31">
        <f t="shared" si="118"/>
        <v>6.9421968628860219E-14</v>
      </c>
      <c r="BS150" s="31">
        <f t="shared" si="119"/>
        <v>1.5619942941493551E-13</v>
      </c>
      <c r="BT150" s="31">
        <f t="shared" si="120"/>
        <v>7.5207132681265239E-14</v>
      </c>
      <c r="BU150" s="31">
        <f t="shared" si="121"/>
        <v>2.5743980033202335E-13</v>
      </c>
      <c r="BV150" s="31">
        <f t="shared" si="122"/>
        <v>3.4710984314430109E-14</v>
      </c>
      <c r="BW150" s="31">
        <f t="shared" si="123"/>
        <v>6.9421968628860219E-14</v>
      </c>
      <c r="BX150" s="31">
        <f t="shared" si="124"/>
        <v>1.1570328104810038E-13</v>
      </c>
      <c r="BY150" s="31">
        <f t="shared" si="125"/>
        <v>5.7851640524050191E-14</v>
      </c>
      <c r="BZ150" s="31">
        <f t="shared" si="126"/>
        <v>9.25626248384803E-14</v>
      </c>
      <c r="CA150" s="31">
        <f t="shared" si="127"/>
        <v>1.3016619117911293E-13</v>
      </c>
      <c r="CB150" s="31">
        <f t="shared" si="128"/>
        <v>8.677746078607528E-14</v>
      </c>
      <c r="CC150" s="31">
        <f t="shared" si="129"/>
        <v>8.9670042812277796E-14</v>
      </c>
      <c r="CD150" s="31">
        <f t="shared" si="130"/>
        <v>5.7851640524050191E-14</v>
      </c>
      <c r="CE150" s="31">
        <f t="shared" si="131"/>
        <v>4.628131241924015E-14</v>
      </c>
    </row>
    <row r="151" spans="35:83" x14ac:dyDescent="0.2">
      <c r="AI151" s="29" t="s">
        <v>418</v>
      </c>
      <c r="AJ151" s="30">
        <v>43941</v>
      </c>
      <c r="AK151">
        <v>393</v>
      </c>
      <c r="AL151" t="s">
        <v>419</v>
      </c>
      <c r="AM151">
        <v>1.9173649641235965E-11</v>
      </c>
      <c r="AN151">
        <f t="shared" si="89"/>
        <v>1.9173649641235967E-12</v>
      </c>
      <c r="AO151">
        <f t="shared" si="90"/>
        <v>8.4522469374602358E-6</v>
      </c>
      <c r="AP151" s="31">
        <f t="shared" si="91"/>
        <v>38</v>
      </c>
      <c r="AQ151" s="31">
        <f t="shared" si="92"/>
        <v>3</v>
      </c>
      <c r="AR151" s="31">
        <f t="shared" si="93"/>
        <v>27</v>
      </c>
      <c r="AS151" s="31">
        <f t="shared" si="94"/>
        <v>23</v>
      </c>
      <c r="AT151" s="31">
        <f t="shared" si="95"/>
        <v>14</v>
      </c>
      <c r="AU151" s="31">
        <f t="shared" si="96"/>
        <v>26</v>
      </c>
      <c r="AV151" s="31">
        <f t="shared" si="97"/>
        <v>12</v>
      </c>
      <c r="AW151" s="31">
        <f t="shared" si="98"/>
        <v>25</v>
      </c>
      <c r="AX151" s="31">
        <f t="shared" si="99"/>
        <v>15</v>
      </c>
      <c r="AY151" s="31">
        <f t="shared" si="100"/>
        <v>49</v>
      </c>
      <c r="AZ151" s="31">
        <f t="shared" si="101"/>
        <v>7</v>
      </c>
      <c r="BA151" s="31">
        <f t="shared" si="102"/>
        <v>15</v>
      </c>
      <c r="BB151" s="31">
        <f t="shared" si="103"/>
        <v>14</v>
      </c>
      <c r="BC151" s="31">
        <f t="shared" si="104"/>
        <v>25</v>
      </c>
      <c r="BD151" s="31">
        <f t="shared" si="105"/>
        <v>23</v>
      </c>
      <c r="BE151" s="31">
        <f t="shared" si="106"/>
        <v>28</v>
      </c>
      <c r="BF151" s="31">
        <f t="shared" si="107"/>
        <v>21</v>
      </c>
      <c r="BG151" s="31">
        <f t="shared" si="108"/>
        <v>11</v>
      </c>
      <c r="BH151" s="31">
        <f t="shared" si="109"/>
        <v>6</v>
      </c>
      <c r="BI151" s="31">
        <f t="shared" si="110"/>
        <v>11</v>
      </c>
      <c r="BJ151" s="6">
        <f t="shared" si="111"/>
        <v>393</v>
      </c>
      <c r="BL151" s="31">
        <f t="shared" si="112"/>
        <v>1.8539406777785415E-13</v>
      </c>
      <c r="BM151" s="31">
        <f t="shared" si="113"/>
        <v>1.4636373771935851E-14</v>
      </c>
      <c r="BN151" s="31">
        <f t="shared" si="114"/>
        <v>1.3172736394742269E-13</v>
      </c>
      <c r="BO151" s="31">
        <f t="shared" si="115"/>
        <v>1.1221219891817488E-13</v>
      </c>
      <c r="BP151" s="31">
        <f t="shared" si="116"/>
        <v>6.8303077602367313E-14</v>
      </c>
      <c r="BQ151" s="31">
        <f t="shared" si="117"/>
        <v>1.2684857269011071E-13</v>
      </c>
      <c r="BR151" s="31">
        <f t="shared" si="118"/>
        <v>5.8545495087743406E-14</v>
      </c>
      <c r="BS151" s="31">
        <f t="shared" si="119"/>
        <v>1.2196978143279877E-13</v>
      </c>
      <c r="BT151" s="31">
        <f t="shared" si="120"/>
        <v>7.318186885967926E-14</v>
      </c>
      <c r="BU151" s="31">
        <f t="shared" si="121"/>
        <v>2.3906077160828558E-13</v>
      </c>
      <c r="BV151" s="31">
        <f t="shared" si="122"/>
        <v>3.4151538801183656E-14</v>
      </c>
      <c r="BW151" s="31">
        <f t="shared" si="123"/>
        <v>7.318186885967926E-14</v>
      </c>
      <c r="BX151" s="31">
        <f t="shared" si="124"/>
        <v>6.8303077602367313E-14</v>
      </c>
      <c r="BY151" s="31">
        <f t="shared" si="125"/>
        <v>1.2196978143279877E-13</v>
      </c>
      <c r="BZ151" s="31">
        <f t="shared" si="126"/>
        <v>1.1221219891817488E-13</v>
      </c>
      <c r="CA151" s="31">
        <f t="shared" si="127"/>
        <v>1.3660615520473463E-13</v>
      </c>
      <c r="CB151" s="31">
        <f t="shared" si="128"/>
        <v>1.0245461640355097E-13</v>
      </c>
      <c r="CC151" s="31">
        <f t="shared" si="129"/>
        <v>5.3666703830431458E-14</v>
      </c>
      <c r="CD151" s="31">
        <f t="shared" si="130"/>
        <v>2.9272747543871703E-14</v>
      </c>
      <c r="CE151" s="31">
        <f t="shared" si="131"/>
        <v>5.3666703830431458E-14</v>
      </c>
    </row>
    <row r="152" spans="35:83" x14ac:dyDescent="0.2">
      <c r="AI152" s="29" t="s">
        <v>420</v>
      </c>
      <c r="AJ152" s="30">
        <v>47381</v>
      </c>
      <c r="AK152">
        <v>418</v>
      </c>
      <c r="AL152" t="s">
        <v>421</v>
      </c>
      <c r="AM152">
        <v>1.923440922529307E-11</v>
      </c>
      <c r="AN152">
        <f t="shared" si="89"/>
        <v>1.9234409225293071E-12</v>
      </c>
      <c r="AO152">
        <f t="shared" si="90"/>
        <v>8.4790313534622642E-6</v>
      </c>
      <c r="AP152" s="31">
        <f t="shared" si="91"/>
        <v>45</v>
      </c>
      <c r="AQ152" s="31">
        <f t="shared" si="92"/>
        <v>0</v>
      </c>
      <c r="AR152" s="31">
        <f t="shared" si="93"/>
        <v>25</v>
      </c>
      <c r="AS152" s="31">
        <f t="shared" si="94"/>
        <v>17</v>
      </c>
      <c r="AT152" s="31">
        <f t="shared" si="95"/>
        <v>24</v>
      </c>
      <c r="AU152" s="31">
        <f t="shared" si="96"/>
        <v>24</v>
      </c>
      <c r="AV152" s="31">
        <f t="shared" si="97"/>
        <v>19</v>
      </c>
      <c r="AW152" s="31">
        <f t="shared" si="98"/>
        <v>27</v>
      </c>
      <c r="AX152" s="31">
        <f t="shared" si="99"/>
        <v>19</v>
      </c>
      <c r="AY152" s="31">
        <f t="shared" si="100"/>
        <v>58</v>
      </c>
      <c r="AZ152" s="31">
        <f t="shared" si="101"/>
        <v>9</v>
      </c>
      <c r="BA152" s="31">
        <f t="shared" si="102"/>
        <v>13</v>
      </c>
      <c r="BB152" s="31">
        <f t="shared" si="103"/>
        <v>16</v>
      </c>
      <c r="BC152" s="31">
        <f t="shared" si="104"/>
        <v>13</v>
      </c>
      <c r="BD152" s="31">
        <f t="shared" si="105"/>
        <v>31</v>
      </c>
      <c r="BE152" s="31">
        <f t="shared" si="106"/>
        <v>17</v>
      </c>
      <c r="BF152" s="31">
        <f t="shared" si="107"/>
        <v>21</v>
      </c>
      <c r="BG152" s="31">
        <f t="shared" si="108"/>
        <v>25</v>
      </c>
      <c r="BH152" s="31">
        <f t="shared" si="109"/>
        <v>12</v>
      </c>
      <c r="BI152" s="31">
        <f t="shared" si="110"/>
        <v>3</v>
      </c>
      <c r="BJ152" s="6">
        <f t="shared" si="111"/>
        <v>418</v>
      </c>
      <c r="BL152" s="31">
        <f t="shared" si="112"/>
        <v>2.0706899883688715E-13</v>
      </c>
      <c r="BM152" s="31">
        <f t="shared" si="113"/>
        <v>0</v>
      </c>
      <c r="BN152" s="31">
        <f t="shared" si="114"/>
        <v>1.1503833268715952E-13</v>
      </c>
      <c r="BO152" s="31">
        <f t="shared" si="115"/>
        <v>7.8226066227268466E-14</v>
      </c>
      <c r="BP152" s="31">
        <f t="shared" si="116"/>
        <v>1.1043679937967313E-13</v>
      </c>
      <c r="BQ152" s="31">
        <f t="shared" si="117"/>
        <v>1.1043679937967313E-13</v>
      </c>
      <c r="BR152" s="31">
        <f t="shared" si="118"/>
        <v>8.7429132842241234E-14</v>
      </c>
      <c r="BS152" s="31">
        <f t="shared" si="119"/>
        <v>1.2424139930213228E-13</v>
      </c>
      <c r="BT152" s="31">
        <f t="shared" si="120"/>
        <v>8.7429132842241234E-14</v>
      </c>
      <c r="BU152" s="31">
        <f t="shared" si="121"/>
        <v>2.6688893183421007E-13</v>
      </c>
      <c r="BV152" s="31">
        <f t="shared" si="122"/>
        <v>4.1413799767377428E-14</v>
      </c>
      <c r="BW152" s="31">
        <f t="shared" si="123"/>
        <v>5.9819932997322944E-14</v>
      </c>
      <c r="BX152" s="31">
        <f t="shared" si="124"/>
        <v>7.3624532919782089E-14</v>
      </c>
      <c r="BY152" s="31">
        <f t="shared" si="125"/>
        <v>5.9819932997322944E-14</v>
      </c>
      <c r="BZ152" s="31">
        <f t="shared" si="126"/>
        <v>1.4264753253207779E-13</v>
      </c>
      <c r="CA152" s="31">
        <f t="shared" si="127"/>
        <v>7.8226066227268466E-14</v>
      </c>
      <c r="CB152" s="31">
        <f t="shared" si="128"/>
        <v>9.6632199457213989E-14</v>
      </c>
      <c r="CC152" s="31">
        <f t="shared" si="129"/>
        <v>1.1503833268715952E-13</v>
      </c>
      <c r="CD152" s="31">
        <f t="shared" si="130"/>
        <v>5.5218399689836567E-14</v>
      </c>
      <c r="CE152" s="31">
        <f t="shared" si="131"/>
        <v>1.3804599922459142E-14</v>
      </c>
    </row>
    <row r="153" spans="35:83" x14ac:dyDescent="0.2">
      <c r="AI153" s="29" t="s">
        <v>422</v>
      </c>
      <c r="AJ153" s="30">
        <v>27850</v>
      </c>
      <c r="AK153">
        <v>245</v>
      </c>
      <c r="AL153" t="s">
        <v>423</v>
      </c>
      <c r="AM153">
        <v>1.9571766146651689E-11</v>
      </c>
      <c r="AN153">
        <f t="shared" si="89"/>
        <v>1.9571766146651691E-12</v>
      </c>
      <c r="AO153">
        <f t="shared" si="90"/>
        <v>8.6277471200866822E-6</v>
      </c>
      <c r="AP153" s="31">
        <f t="shared" si="91"/>
        <v>16</v>
      </c>
      <c r="AQ153" s="31">
        <f t="shared" si="92"/>
        <v>5</v>
      </c>
      <c r="AR153" s="31">
        <f t="shared" si="93"/>
        <v>17</v>
      </c>
      <c r="AS153" s="31">
        <f t="shared" si="94"/>
        <v>13</v>
      </c>
      <c r="AT153" s="31">
        <f t="shared" si="95"/>
        <v>6</v>
      </c>
      <c r="AU153" s="31">
        <f t="shared" si="96"/>
        <v>14</v>
      </c>
      <c r="AV153" s="31">
        <f t="shared" si="97"/>
        <v>9</v>
      </c>
      <c r="AW153" s="31">
        <f t="shared" si="98"/>
        <v>23</v>
      </c>
      <c r="AX153" s="31">
        <f t="shared" si="99"/>
        <v>10</v>
      </c>
      <c r="AY153" s="31">
        <f t="shared" si="100"/>
        <v>29</v>
      </c>
      <c r="AZ153" s="31">
        <f t="shared" si="101"/>
        <v>4</v>
      </c>
      <c r="BA153" s="31">
        <f t="shared" si="102"/>
        <v>17</v>
      </c>
      <c r="BB153" s="31">
        <f t="shared" si="103"/>
        <v>9</v>
      </c>
      <c r="BC153" s="31">
        <f t="shared" si="104"/>
        <v>13</v>
      </c>
      <c r="BD153" s="31">
        <f t="shared" si="105"/>
        <v>14</v>
      </c>
      <c r="BE153" s="31">
        <f t="shared" si="106"/>
        <v>12</v>
      </c>
      <c r="BF153" s="31">
        <f t="shared" si="107"/>
        <v>9</v>
      </c>
      <c r="BG153" s="31">
        <f t="shared" si="108"/>
        <v>13</v>
      </c>
      <c r="BH153" s="31">
        <f t="shared" si="109"/>
        <v>3</v>
      </c>
      <c r="BI153" s="31">
        <f t="shared" si="110"/>
        <v>9</v>
      </c>
      <c r="BJ153" s="6">
        <f t="shared" si="111"/>
        <v>245</v>
      </c>
      <c r="BL153" s="31">
        <f t="shared" si="112"/>
        <v>1.2781561565160289E-13</v>
      </c>
      <c r="BM153" s="31">
        <f t="shared" si="113"/>
        <v>3.9942379891125897E-14</v>
      </c>
      <c r="BN153" s="31">
        <f t="shared" si="114"/>
        <v>1.3580409162982805E-13</v>
      </c>
      <c r="BO153" s="31">
        <f t="shared" si="115"/>
        <v>1.0385018771692733E-13</v>
      </c>
      <c r="BP153" s="31">
        <f t="shared" si="116"/>
        <v>4.7930855869351079E-14</v>
      </c>
      <c r="BQ153" s="31">
        <f t="shared" si="117"/>
        <v>1.1183866369515251E-13</v>
      </c>
      <c r="BR153" s="31">
        <f t="shared" si="118"/>
        <v>7.1896283804026632E-14</v>
      </c>
      <c r="BS153" s="31">
        <f t="shared" si="119"/>
        <v>1.8373494749917915E-13</v>
      </c>
      <c r="BT153" s="31">
        <f t="shared" si="120"/>
        <v>7.9884759782251795E-14</v>
      </c>
      <c r="BU153" s="31">
        <f t="shared" si="121"/>
        <v>2.3166580336853023E-13</v>
      </c>
      <c r="BV153" s="31">
        <f t="shared" si="122"/>
        <v>3.1953903912900722E-14</v>
      </c>
      <c r="BW153" s="31">
        <f t="shared" si="123"/>
        <v>1.3580409162982805E-13</v>
      </c>
      <c r="BX153" s="31">
        <f t="shared" si="124"/>
        <v>7.1896283804026632E-14</v>
      </c>
      <c r="BY153" s="31">
        <f t="shared" si="125"/>
        <v>1.0385018771692733E-13</v>
      </c>
      <c r="BZ153" s="31">
        <f t="shared" si="126"/>
        <v>1.1183866369515251E-13</v>
      </c>
      <c r="CA153" s="31">
        <f t="shared" si="127"/>
        <v>9.5861711738702159E-14</v>
      </c>
      <c r="CB153" s="31">
        <f t="shared" si="128"/>
        <v>7.1896283804026632E-14</v>
      </c>
      <c r="CC153" s="31">
        <f t="shared" si="129"/>
        <v>1.0385018771692733E-13</v>
      </c>
      <c r="CD153" s="31">
        <f t="shared" si="130"/>
        <v>2.396542793467554E-14</v>
      </c>
      <c r="CE153" s="31">
        <f t="shared" si="131"/>
        <v>7.1896283804026632E-14</v>
      </c>
    </row>
    <row r="154" spans="35:83" x14ac:dyDescent="0.2">
      <c r="AI154" s="29" t="s">
        <v>424</v>
      </c>
      <c r="AJ154" s="30">
        <v>27296</v>
      </c>
      <c r="AK154">
        <v>240</v>
      </c>
      <c r="AL154" t="s">
        <v>425</v>
      </c>
      <c r="AM154">
        <v>1.9729045858837594E-11</v>
      </c>
      <c r="AN154">
        <f t="shared" si="89"/>
        <v>1.9729045858837594E-12</v>
      </c>
      <c r="AO154">
        <f t="shared" si="90"/>
        <v>8.6970801365192397E-6</v>
      </c>
      <c r="AP154" s="31">
        <f t="shared" si="91"/>
        <v>14</v>
      </c>
      <c r="AQ154" s="31">
        <f t="shared" si="92"/>
        <v>3</v>
      </c>
      <c r="AR154" s="31">
        <f t="shared" si="93"/>
        <v>13</v>
      </c>
      <c r="AS154" s="31">
        <f t="shared" si="94"/>
        <v>20</v>
      </c>
      <c r="AT154" s="31">
        <f t="shared" si="95"/>
        <v>7</v>
      </c>
      <c r="AU154" s="31">
        <f t="shared" si="96"/>
        <v>14</v>
      </c>
      <c r="AV154" s="31">
        <f t="shared" si="97"/>
        <v>3</v>
      </c>
      <c r="AW154" s="31">
        <f t="shared" si="98"/>
        <v>16</v>
      </c>
      <c r="AX154" s="31">
        <f t="shared" si="99"/>
        <v>18</v>
      </c>
      <c r="AY154" s="31">
        <f t="shared" si="100"/>
        <v>37</v>
      </c>
      <c r="AZ154" s="31">
        <f t="shared" si="101"/>
        <v>3</v>
      </c>
      <c r="BA154" s="31">
        <f t="shared" si="102"/>
        <v>8</v>
      </c>
      <c r="BB154" s="31">
        <f t="shared" si="103"/>
        <v>10</v>
      </c>
      <c r="BC154" s="31">
        <f t="shared" si="104"/>
        <v>10</v>
      </c>
      <c r="BD154" s="31">
        <f t="shared" si="105"/>
        <v>19</v>
      </c>
      <c r="BE154" s="31">
        <f t="shared" si="106"/>
        <v>14</v>
      </c>
      <c r="BF154" s="31">
        <f t="shared" si="107"/>
        <v>7</v>
      </c>
      <c r="BG154" s="31">
        <f t="shared" si="108"/>
        <v>17</v>
      </c>
      <c r="BH154" s="31">
        <f t="shared" si="109"/>
        <v>3</v>
      </c>
      <c r="BI154" s="31">
        <f t="shared" si="110"/>
        <v>4</v>
      </c>
      <c r="BJ154" s="6">
        <f t="shared" si="111"/>
        <v>240</v>
      </c>
      <c r="BL154" s="31">
        <f t="shared" si="112"/>
        <v>1.1508610084321929E-13</v>
      </c>
      <c r="BM154" s="31">
        <f t="shared" si="113"/>
        <v>2.4661307323546994E-14</v>
      </c>
      <c r="BN154" s="31">
        <f t="shared" si="114"/>
        <v>1.0686566506870363E-13</v>
      </c>
      <c r="BO154" s="31">
        <f t="shared" si="115"/>
        <v>1.6440871549031327E-13</v>
      </c>
      <c r="BP154" s="31">
        <f t="shared" si="116"/>
        <v>5.7543050421609645E-14</v>
      </c>
      <c r="BQ154" s="31">
        <f t="shared" si="117"/>
        <v>1.1508610084321929E-13</v>
      </c>
      <c r="BR154" s="31">
        <f t="shared" si="118"/>
        <v>2.4661307323546994E-14</v>
      </c>
      <c r="BS154" s="31">
        <f t="shared" si="119"/>
        <v>1.3152697239225063E-13</v>
      </c>
      <c r="BT154" s="31">
        <f t="shared" si="120"/>
        <v>1.4796784394128195E-13</v>
      </c>
      <c r="BU154" s="31">
        <f t="shared" si="121"/>
        <v>3.0415612365707957E-13</v>
      </c>
      <c r="BV154" s="31">
        <f t="shared" si="122"/>
        <v>2.4661307323546994E-14</v>
      </c>
      <c r="BW154" s="31">
        <f t="shared" si="123"/>
        <v>6.5763486196125316E-14</v>
      </c>
      <c r="BX154" s="31">
        <f t="shared" si="124"/>
        <v>8.2204357745156633E-14</v>
      </c>
      <c r="BY154" s="31">
        <f t="shared" si="125"/>
        <v>8.2204357745156633E-14</v>
      </c>
      <c r="BZ154" s="31">
        <f t="shared" si="126"/>
        <v>1.5618827971579762E-13</v>
      </c>
      <c r="CA154" s="31">
        <f t="shared" si="127"/>
        <v>1.1508610084321929E-13</v>
      </c>
      <c r="CB154" s="31">
        <f t="shared" si="128"/>
        <v>5.7543050421609645E-14</v>
      </c>
      <c r="CC154" s="31">
        <f t="shared" si="129"/>
        <v>1.3974740816676628E-13</v>
      </c>
      <c r="CD154" s="31">
        <f t="shared" si="130"/>
        <v>2.4661307323546994E-14</v>
      </c>
      <c r="CE154" s="31">
        <f t="shared" si="131"/>
        <v>3.2881743098062658E-14</v>
      </c>
    </row>
    <row r="155" spans="35:83" x14ac:dyDescent="0.2">
      <c r="AI155" s="29" t="s">
        <v>426</v>
      </c>
      <c r="AJ155" s="30">
        <v>52186</v>
      </c>
      <c r="AK155">
        <v>480</v>
      </c>
      <c r="AL155" t="s">
        <v>427</v>
      </c>
      <c r="AM155">
        <v>1.9966319774952452E-11</v>
      </c>
      <c r="AN155">
        <f t="shared" si="89"/>
        <v>1.9966319774952453E-12</v>
      </c>
      <c r="AO155">
        <f t="shared" si="90"/>
        <v>8.8016766931658109E-6</v>
      </c>
      <c r="AP155" s="31">
        <f t="shared" si="91"/>
        <v>54</v>
      </c>
      <c r="AQ155" s="31">
        <f t="shared" si="92"/>
        <v>5</v>
      </c>
      <c r="AR155" s="31">
        <f t="shared" si="93"/>
        <v>13</v>
      </c>
      <c r="AS155" s="31">
        <f t="shared" si="94"/>
        <v>22</v>
      </c>
      <c r="AT155" s="31">
        <f t="shared" si="95"/>
        <v>26</v>
      </c>
      <c r="AU155" s="31">
        <f t="shared" si="96"/>
        <v>45</v>
      </c>
      <c r="AV155" s="31">
        <f t="shared" si="97"/>
        <v>7</v>
      </c>
      <c r="AW155" s="31">
        <f t="shared" si="98"/>
        <v>38</v>
      </c>
      <c r="AX155" s="31">
        <f t="shared" si="99"/>
        <v>13</v>
      </c>
      <c r="AY155" s="31">
        <f t="shared" si="100"/>
        <v>56</v>
      </c>
      <c r="AZ155" s="31">
        <f t="shared" si="101"/>
        <v>20</v>
      </c>
      <c r="BA155" s="31">
        <f t="shared" si="102"/>
        <v>13</v>
      </c>
      <c r="BB155" s="31">
        <f t="shared" si="103"/>
        <v>14</v>
      </c>
      <c r="BC155" s="31">
        <f t="shared" si="104"/>
        <v>12</v>
      </c>
      <c r="BD155" s="31">
        <f t="shared" si="105"/>
        <v>23</v>
      </c>
      <c r="BE155" s="31">
        <f t="shared" si="106"/>
        <v>33</v>
      </c>
      <c r="BF155" s="31">
        <f t="shared" si="107"/>
        <v>29</v>
      </c>
      <c r="BG155" s="31">
        <f t="shared" si="108"/>
        <v>33</v>
      </c>
      <c r="BH155" s="31">
        <f t="shared" si="109"/>
        <v>10</v>
      </c>
      <c r="BI155" s="31">
        <f t="shared" si="110"/>
        <v>14</v>
      </c>
      <c r="BJ155" s="6">
        <f t="shared" si="111"/>
        <v>480</v>
      </c>
      <c r="BL155" s="31">
        <f t="shared" si="112"/>
        <v>2.246210974682151E-13</v>
      </c>
      <c r="BM155" s="31">
        <f t="shared" si="113"/>
        <v>2.079824976557547E-14</v>
      </c>
      <c r="BN155" s="31">
        <f t="shared" si="114"/>
        <v>5.4075449390496227E-14</v>
      </c>
      <c r="BO155" s="31">
        <f t="shared" si="115"/>
        <v>9.1512298968532076E-14</v>
      </c>
      <c r="BP155" s="31">
        <f t="shared" si="116"/>
        <v>1.0815089878099245E-13</v>
      </c>
      <c r="BQ155" s="31">
        <f t="shared" si="117"/>
        <v>1.8718424789017926E-13</v>
      </c>
      <c r="BR155" s="31">
        <f t="shared" si="118"/>
        <v>2.9117549671805659E-14</v>
      </c>
      <c r="BS155" s="31">
        <f t="shared" si="119"/>
        <v>1.5806669821837359E-13</v>
      </c>
      <c r="BT155" s="31">
        <f t="shared" si="120"/>
        <v>5.4075449390496227E-14</v>
      </c>
      <c r="BU155" s="31">
        <f t="shared" si="121"/>
        <v>2.3294039737444527E-13</v>
      </c>
      <c r="BV155" s="31">
        <f t="shared" si="122"/>
        <v>8.319299906230188E-14</v>
      </c>
      <c r="BW155" s="31">
        <f t="shared" si="123"/>
        <v>5.4075449390496227E-14</v>
      </c>
      <c r="BX155" s="31">
        <f t="shared" si="124"/>
        <v>5.8235099343611319E-14</v>
      </c>
      <c r="BY155" s="31">
        <f t="shared" si="125"/>
        <v>4.9915799437381136E-14</v>
      </c>
      <c r="BZ155" s="31">
        <f t="shared" si="126"/>
        <v>9.5671948921647173E-14</v>
      </c>
      <c r="CA155" s="31">
        <f t="shared" si="127"/>
        <v>1.3726844845279814E-13</v>
      </c>
      <c r="CB155" s="31">
        <f t="shared" si="128"/>
        <v>1.2062984864033775E-13</v>
      </c>
      <c r="CC155" s="31">
        <f t="shared" si="129"/>
        <v>1.3726844845279814E-13</v>
      </c>
      <c r="CD155" s="31">
        <f t="shared" si="130"/>
        <v>4.159649953115094E-14</v>
      </c>
      <c r="CE155" s="31">
        <f t="shared" si="131"/>
        <v>5.8235099343611319E-14</v>
      </c>
    </row>
    <row r="156" spans="35:83" x14ac:dyDescent="0.2">
      <c r="AI156" s="29" t="s">
        <v>428</v>
      </c>
      <c r="AJ156" s="30">
        <v>9286</v>
      </c>
      <c r="AK156">
        <v>83</v>
      </c>
      <c r="AL156" t="s">
        <v>429</v>
      </c>
      <c r="AM156">
        <v>1.9999832437512543E-11</v>
      </c>
      <c r="AN156">
        <f t="shared" si="89"/>
        <v>1.9999832437512543E-12</v>
      </c>
      <c r="AO156">
        <f t="shared" si="90"/>
        <v>8.8164499525499013E-6</v>
      </c>
      <c r="AP156" s="31">
        <f t="shared" si="91"/>
        <v>4</v>
      </c>
      <c r="AQ156" s="31">
        <f t="shared" si="92"/>
        <v>1</v>
      </c>
      <c r="AR156" s="31">
        <f t="shared" si="93"/>
        <v>6</v>
      </c>
      <c r="AS156" s="31">
        <f t="shared" si="94"/>
        <v>2</v>
      </c>
      <c r="AT156" s="31">
        <f t="shared" si="95"/>
        <v>2</v>
      </c>
      <c r="AU156" s="31">
        <f t="shared" si="96"/>
        <v>6</v>
      </c>
      <c r="AV156" s="31">
        <f t="shared" si="97"/>
        <v>3</v>
      </c>
      <c r="AW156" s="31">
        <f t="shared" si="98"/>
        <v>4</v>
      </c>
      <c r="AX156" s="31">
        <f t="shared" si="99"/>
        <v>1</v>
      </c>
      <c r="AY156" s="31">
        <f t="shared" si="100"/>
        <v>9</v>
      </c>
      <c r="AZ156" s="31">
        <f t="shared" si="101"/>
        <v>4</v>
      </c>
      <c r="BA156" s="31">
        <f t="shared" si="102"/>
        <v>1</v>
      </c>
      <c r="BB156" s="31">
        <f t="shared" si="103"/>
        <v>11</v>
      </c>
      <c r="BC156" s="31">
        <f t="shared" si="104"/>
        <v>5</v>
      </c>
      <c r="BD156" s="31">
        <f t="shared" si="105"/>
        <v>8</v>
      </c>
      <c r="BE156" s="31">
        <f t="shared" si="106"/>
        <v>5</v>
      </c>
      <c r="BF156" s="31">
        <f t="shared" si="107"/>
        <v>5</v>
      </c>
      <c r="BG156" s="31">
        <f t="shared" si="108"/>
        <v>4</v>
      </c>
      <c r="BH156" s="31">
        <f t="shared" si="109"/>
        <v>1</v>
      </c>
      <c r="BI156" s="31">
        <f t="shared" si="110"/>
        <v>1</v>
      </c>
      <c r="BJ156" s="6">
        <f t="shared" si="111"/>
        <v>83</v>
      </c>
      <c r="BL156" s="31">
        <f t="shared" si="112"/>
        <v>9.6384734638614667E-14</v>
      </c>
      <c r="BM156" s="31">
        <f t="shared" si="113"/>
        <v>2.4096183659653667E-14</v>
      </c>
      <c r="BN156" s="31">
        <f t="shared" si="114"/>
        <v>1.4457710195792199E-13</v>
      </c>
      <c r="BO156" s="31">
        <f t="shared" si="115"/>
        <v>4.8192367319307333E-14</v>
      </c>
      <c r="BP156" s="31">
        <f t="shared" si="116"/>
        <v>4.8192367319307333E-14</v>
      </c>
      <c r="BQ156" s="31">
        <f t="shared" si="117"/>
        <v>1.4457710195792199E-13</v>
      </c>
      <c r="BR156" s="31">
        <f t="shared" si="118"/>
        <v>7.2288550978960994E-14</v>
      </c>
      <c r="BS156" s="31">
        <f t="shared" si="119"/>
        <v>9.6384734638614667E-14</v>
      </c>
      <c r="BT156" s="31">
        <f t="shared" si="120"/>
        <v>2.4096183659653667E-14</v>
      </c>
      <c r="BU156" s="31">
        <f t="shared" si="121"/>
        <v>2.1686565293688301E-13</v>
      </c>
      <c r="BV156" s="31">
        <f t="shared" si="122"/>
        <v>9.6384734638614667E-14</v>
      </c>
      <c r="BW156" s="31">
        <f t="shared" si="123"/>
        <v>2.4096183659653667E-14</v>
      </c>
      <c r="BX156" s="31">
        <f t="shared" si="124"/>
        <v>2.6505802025619033E-13</v>
      </c>
      <c r="BY156" s="31">
        <f t="shared" si="125"/>
        <v>1.2048091829826834E-13</v>
      </c>
      <c r="BZ156" s="31">
        <f t="shared" si="126"/>
        <v>1.9276946927722933E-13</v>
      </c>
      <c r="CA156" s="31">
        <f t="shared" si="127"/>
        <v>1.2048091829826834E-13</v>
      </c>
      <c r="CB156" s="31">
        <f t="shared" si="128"/>
        <v>1.2048091829826834E-13</v>
      </c>
      <c r="CC156" s="31">
        <f t="shared" si="129"/>
        <v>9.6384734638614667E-14</v>
      </c>
      <c r="CD156" s="31">
        <f t="shared" si="130"/>
        <v>2.4096183659653667E-14</v>
      </c>
      <c r="CE156" s="31">
        <f t="shared" si="131"/>
        <v>2.4096183659653667E-14</v>
      </c>
    </row>
    <row r="157" spans="35:83" x14ac:dyDescent="0.2">
      <c r="AI157" s="29" t="s">
        <v>430</v>
      </c>
      <c r="AJ157" s="30">
        <v>53112</v>
      </c>
      <c r="AK157">
        <v>472</v>
      </c>
      <c r="AL157" t="s">
        <v>431</v>
      </c>
      <c r="AM157">
        <v>2.0099786117802371E-11</v>
      </c>
      <c r="AN157">
        <f t="shared" si="89"/>
        <v>2.0099786117802372E-12</v>
      </c>
      <c r="AO157">
        <f t="shared" si="90"/>
        <v>8.8605121527009165E-6</v>
      </c>
      <c r="AP157" s="31">
        <f t="shared" si="91"/>
        <v>40</v>
      </c>
      <c r="AQ157" s="31">
        <f t="shared" si="92"/>
        <v>0</v>
      </c>
      <c r="AR157" s="31">
        <f t="shared" si="93"/>
        <v>28</v>
      </c>
      <c r="AS157" s="31">
        <f t="shared" si="94"/>
        <v>27</v>
      </c>
      <c r="AT157" s="31">
        <f t="shared" si="95"/>
        <v>15</v>
      </c>
      <c r="AU157" s="31">
        <f t="shared" si="96"/>
        <v>30</v>
      </c>
      <c r="AV157" s="31">
        <f t="shared" si="97"/>
        <v>15</v>
      </c>
      <c r="AW157" s="31">
        <f t="shared" si="98"/>
        <v>38</v>
      </c>
      <c r="AX157" s="31">
        <f t="shared" si="99"/>
        <v>23</v>
      </c>
      <c r="AY157" s="31">
        <f t="shared" si="100"/>
        <v>60</v>
      </c>
      <c r="AZ157" s="31">
        <f t="shared" si="101"/>
        <v>12</v>
      </c>
      <c r="BA157" s="31">
        <f t="shared" si="102"/>
        <v>15</v>
      </c>
      <c r="BB157" s="31">
        <f t="shared" si="103"/>
        <v>20</v>
      </c>
      <c r="BC157" s="31">
        <f t="shared" si="104"/>
        <v>26</v>
      </c>
      <c r="BD157" s="31">
        <f t="shared" si="105"/>
        <v>39</v>
      </c>
      <c r="BE157" s="31">
        <f t="shared" si="106"/>
        <v>24</v>
      </c>
      <c r="BF157" s="31">
        <f t="shared" si="107"/>
        <v>22</v>
      </c>
      <c r="BG157" s="31">
        <f t="shared" si="108"/>
        <v>27</v>
      </c>
      <c r="BH157" s="31">
        <f t="shared" si="109"/>
        <v>4</v>
      </c>
      <c r="BI157" s="31">
        <f t="shared" si="110"/>
        <v>7</v>
      </c>
      <c r="BJ157" s="6">
        <f t="shared" si="111"/>
        <v>472</v>
      </c>
      <c r="BL157" s="31">
        <f t="shared" si="112"/>
        <v>1.7033717048985061E-13</v>
      </c>
      <c r="BM157" s="31">
        <f t="shared" si="113"/>
        <v>0</v>
      </c>
      <c r="BN157" s="31">
        <f t="shared" si="114"/>
        <v>1.1923601934289544E-13</v>
      </c>
      <c r="BO157" s="31">
        <f t="shared" si="115"/>
        <v>1.1497759008064917E-13</v>
      </c>
      <c r="BP157" s="31">
        <f t="shared" si="116"/>
        <v>6.3876438933693974E-14</v>
      </c>
      <c r="BQ157" s="31">
        <f t="shared" si="117"/>
        <v>1.2775287786738795E-13</v>
      </c>
      <c r="BR157" s="31">
        <f t="shared" si="118"/>
        <v>6.3876438933693974E-14</v>
      </c>
      <c r="BS157" s="31">
        <f t="shared" si="119"/>
        <v>1.6182031196535808E-13</v>
      </c>
      <c r="BT157" s="31">
        <f t="shared" si="120"/>
        <v>9.7943873031664107E-14</v>
      </c>
      <c r="BU157" s="31">
        <f t="shared" si="121"/>
        <v>2.555057557347759E-13</v>
      </c>
      <c r="BV157" s="31">
        <f t="shared" si="122"/>
        <v>5.1101151146955187E-14</v>
      </c>
      <c r="BW157" s="31">
        <f t="shared" si="123"/>
        <v>6.3876438933693974E-14</v>
      </c>
      <c r="BX157" s="31">
        <f t="shared" si="124"/>
        <v>8.5168585244925307E-14</v>
      </c>
      <c r="BY157" s="31">
        <f t="shared" si="125"/>
        <v>1.1071916081840289E-13</v>
      </c>
      <c r="BZ157" s="31">
        <f t="shared" si="126"/>
        <v>1.6607874122760435E-13</v>
      </c>
      <c r="CA157" s="31">
        <f t="shared" si="127"/>
        <v>1.0220230229391037E-13</v>
      </c>
      <c r="CB157" s="31">
        <f t="shared" si="128"/>
        <v>9.3685443769417841E-14</v>
      </c>
      <c r="CC157" s="31">
        <f t="shared" si="129"/>
        <v>1.1497759008064917E-13</v>
      </c>
      <c r="CD157" s="31">
        <f t="shared" si="130"/>
        <v>1.703371704898506E-14</v>
      </c>
      <c r="CE157" s="31">
        <f t="shared" si="131"/>
        <v>2.980900483572386E-14</v>
      </c>
    </row>
    <row r="158" spans="35:83" x14ac:dyDescent="0.2">
      <c r="AI158" s="29" t="s">
        <v>432</v>
      </c>
      <c r="AJ158" s="30">
        <v>34042</v>
      </c>
      <c r="AK158">
        <v>319</v>
      </c>
      <c r="AL158" t="s">
        <v>433</v>
      </c>
      <c r="AM158">
        <v>2.0186404075119404E-11</v>
      </c>
      <c r="AN158">
        <f t="shared" si="89"/>
        <v>2.0186404075119404E-12</v>
      </c>
      <c r="AO158">
        <f t="shared" si="90"/>
        <v>8.8986956168906139E-6</v>
      </c>
      <c r="AP158" s="31">
        <f t="shared" si="91"/>
        <v>39</v>
      </c>
      <c r="AQ158" s="31">
        <f t="shared" si="92"/>
        <v>3</v>
      </c>
      <c r="AR158" s="31">
        <f t="shared" si="93"/>
        <v>3</v>
      </c>
      <c r="AS158" s="31">
        <f t="shared" si="94"/>
        <v>12</v>
      </c>
      <c r="AT158" s="31">
        <f t="shared" si="95"/>
        <v>23</v>
      </c>
      <c r="AU158" s="31">
        <f t="shared" si="96"/>
        <v>27</v>
      </c>
      <c r="AV158" s="31">
        <f t="shared" si="97"/>
        <v>5</v>
      </c>
      <c r="AW158" s="31">
        <f t="shared" si="98"/>
        <v>30</v>
      </c>
      <c r="AX158" s="31">
        <f t="shared" si="99"/>
        <v>2</v>
      </c>
      <c r="AY158" s="31">
        <f t="shared" si="100"/>
        <v>44</v>
      </c>
      <c r="AZ158" s="31">
        <f t="shared" si="101"/>
        <v>12</v>
      </c>
      <c r="BA158" s="31">
        <f t="shared" si="102"/>
        <v>7</v>
      </c>
      <c r="BB158" s="31">
        <f t="shared" si="103"/>
        <v>18</v>
      </c>
      <c r="BC158" s="31">
        <f t="shared" si="104"/>
        <v>3</v>
      </c>
      <c r="BD158" s="31">
        <f t="shared" si="105"/>
        <v>13</v>
      </c>
      <c r="BE158" s="31">
        <f t="shared" si="106"/>
        <v>26</v>
      </c>
      <c r="BF158" s="31">
        <f t="shared" si="107"/>
        <v>16</v>
      </c>
      <c r="BG158" s="31">
        <f t="shared" si="108"/>
        <v>25</v>
      </c>
      <c r="BH158" s="31">
        <f t="shared" si="109"/>
        <v>5</v>
      </c>
      <c r="BI158" s="31">
        <f t="shared" si="110"/>
        <v>6</v>
      </c>
      <c r="BJ158" s="6">
        <f t="shared" si="111"/>
        <v>319</v>
      </c>
      <c r="BL158" s="31">
        <f t="shared" si="112"/>
        <v>2.4679302787763537E-13</v>
      </c>
      <c r="BM158" s="31">
        <f t="shared" si="113"/>
        <v>1.8984079067510413E-14</v>
      </c>
      <c r="BN158" s="31">
        <f t="shared" si="114"/>
        <v>1.8984079067510413E-14</v>
      </c>
      <c r="BO158" s="31">
        <f t="shared" si="115"/>
        <v>7.593631627004165E-14</v>
      </c>
      <c r="BP158" s="31">
        <f t="shared" si="116"/>
        <v>1.455446061842465E-13</v>
      </c>
      <c r="BQ158" s="31">
        <f t="shared" si="117"/>
        <v>1.708567116075937E-13</v>
      </c>
      <c r="BR158" s="31">
        <f t="shared" si="118"/>
        <v>3.1640131779184018E-14</v>
      </c>
      <c r="BS158" s="31">
        <f t="shared" si="119"/>
        <v>1.8984079067510413E-13</v>
      </c>
      <c r="BT158" s="31">
        <f t="shared" si="120"/>
        <v>1.2656052711673607E-14</v>
      </c>
      <c r="BU158" s="31">
        <f t="shared" si="121"/>
        <v>2.7843315965681935E-13</v>
      </c>
      <c r="BV158" s="31">
        <f t="shared" si="122"/>
        <v>7.593631627004165E-14</v>
      </c>
      <c r="BW158" s="31">
        <f t="shared" si="123"/>
        <v>4.4296184490857626E-14</v>
      </c>
      <c r="BX158" s="31">
        <f t="shared" si="124"/>
        <v>1.1390447440506247E-13</v>
      </c>
      <c r="BY158" s="31">
        <f t="shared" si="125"/>
        <v>1.8984079067510413E-14</v>
      </c>
      <c r="BZ158" s="31">
        <f t="shared" si="126"/>
        <v>8.2264342625878439E-14</v>
      </c>
      <c r="CA158" s="31">
        <f t="shared" si="127"/>
        <v>1.6452868525175688E-13</v>
      </c>
      <c r="CB158" s="31">
        <f t="shared" si="128"/>
        <v>1.0124842169338885E-13</v>
      </c>
      <c r="CC158" s="31">
        <f t="shared" si="129"/>
        <v>1.582006588959201E-13</v>
      </c>
      <c r="CD158" s="31">
        <f t="shared" si="130"/>
        <v>3.1640131779184018E-14</v>
      </c>
      <c r="CE158" s="31">
        <f t="shared" si="131"/>
        <v>3.7968158135020825E-14</v>
      </c>
    </row>
    <row r="159" spans="35:83" x14ac:dyDescent="0.2">
      <c r="AI159" s="29" t="s">
        <v>434</v>
      </c>
      <c r="AJ159" s="30">
        <v>14839</v>
      </c>
      <c r="AK159">
        <v>132</v>
      </c>
      <c r="AL159" t="s">
        <v>435</v>
      </c>
      <c r="AM159">
        <v>2.0212160745093458E-11</v>
      </c>
      <c r="AN159">
        <f t="shared" si="89"/>
        <v>2.0212160745093457E-12</v>
      </c>
      <c r="AO159">
        <f t="shared" si="90"/>
        <v>8.9100498316061667E-6</v>
      </c>
      <c r="AP159" s="31">
        <f t="shared" si="91"/>
        <v>14</v>
      </c>
      <c r="AQ159" s="31">
        <f t="shared" si="92"/>
        <v>1</v>
      </c>
      <c r="AR159" s="31">
        <f t="shared" si="93"/>
        <v>1</v>
      </c>
      <c r="AS159" s="31">
        <f t="shared" si="94"/>
        <v>5</v>
      </c>
      <c r="AT159" s="31">
        <f t="shared" si="95"/>
        <v>7</v>
      </c>
      <c r="AU159" s="31">
        <f t="shared" si="96"/>
        <v>9</v>
      </c>
      <c r="AV159" s="31">
        <f t="shared" si="97"/>
        <v>2</v>
      </c>
      <c r="AW159" s="31">
        <f t="shared" si="98"/>
        <v>10</v>
      </c>
      <c r="AX159" s="31">
        <f t="shared" si="99"/>
        <v>3</v>
      </c>
      <c r="AY159" s="31">
        <f t="shared" si="100"/>
        <v>28</v>
      </c>
      <c r="AZ159" s="31">
        <f t="shared" si="101"/>
        <v>2</v>
      </c>
      <c r="BA159" s="31">
        <f t="shared" si="102"/>
        <v>4</v>
      </c>
      <c r="BB159" s="31">
        <f t="shared" si="103"/>
        <v>8</v>
      </c>
      <c r="BC159" s="31">
        <f t="shared" si="104"/>
        <v>4</v>
      </c>
      <c r="BD159" s="31">
        <f t="shared" si="105"/>
        <v>6</v>
      </c>
      <c r="BE159" s="31">
        <f t="shared" si="106"/>
        <v>7</v>
      </c>
      <c r="BF159" s="31">
        <f t="shared" si="107"/>
        <v>4</v>
      </c>
      <c r="BG159" s="31">
        <f t="shared" si="108"/>
        <v>5</v>
      </c>
      <c r="BH159" s="31">
        <f t="shared" si="109"/>
        <v>2</v>
      </c>
      <c r="BI159" s="31">
        <f t="shared" si="110"/>
        <v>10</v>
      </c>
      <c r="BJ159" s="6">
        <f t="shared" si="111"/>
        <v>132</v>
      </c>
      <c r="BL159" s="31">
        <f t="shared" si="112"/>
        <v>2.143714018419003E-13</v>
      </c>
      <c r="BM159" s="31">
        <f t="shared" si="113"/>
        <v>1.5312242988707166E-14</v>
      </c>
      <c r="BN159" s="31">
        <f t="shared" si="114"/>
        <v>1.5312242988707166E-14</v>
      </c>
      <c r="BO159" s="31">
        <f t="shared" si="115"/>
        <v>7.6561214943535829E-14</v>
      </c>
      <c r="BP159" s="31">
        <f t="shared" si="116"/>
        <v>1.0718570092095015E-13</v>
      </c>
      <c r="BQ159" s="31">
        <f t="shared" si="117"/>
        <v>1.3781018689836447E-13</v>
      </c>
      <c r="BR159" s="31">
        <f t="shared" si="118"/>
        <v>3.0624485977414332E-14</v>
      </c>
      <c r="BS159" s="31">
        <f t="shared" si="119"/>
        <v>1.5312242988707166E-13</v>
      </c>
      <c r="BT159" s="31">
        <f t="shared" si="120"/>
        <v>4.5936728966121491E-14</v>
      </c>
      <c r="BU159" s="31">
        <f t="shared" si="121"/>
        <v>4.2874280368380059E-13</v>
      </c>
      <c r="BV159" s="31">
        <f t="shared" si="122"/>
        <v>3.0624485977414332E-14</v>
      </c>
      <c r="BW159" s="31">
        <f t="shared" si="123"/>
        <v>6.1248971954828663E-14</v>
      </c>
      <c r="BX159" s="31">
        <f t="shared" si="124"/>
        <v>1.2249794390965733E-13</v>
      </c>
      <c r="BY159" s="31">
        <f t="shared" si="125"/>
        <v>6.1248971954828663E-14</v>
      </c>
      <c r="BZ159" s="31">
        <f t="shared" si="126"/>
        <v>9.1873457932242982E-14</v>
      </c>
      <c r="CA159" s="31">
        <f t="shared" si="127"/>
        <v>1.0718570092095015E-13</v>
      </c>
      <c r="CB159" s="31">
        <f t="shared" si="128"/>
        <v>6.1248971954828663E-14</v>
      </c>
      <c r="CC159" s="31">
        <f t="shared" si="129"/>
        <v>7.6561214943535829E-14</v>
      </c>
      <c r="CD159" s="31">
        <f t="shared" si="130"/>
        <v>3.0624485977414332E-14</v>
      </c>
      <c r="CE159" s="31">
        <f t="shared" si="131"/>
        <v>1.5312242988707166E-13</v>
      </c>
    </row>
    <row r="160" spans="35:83" x14ac:dyDescent="0.2">
      <c r="AI160" s="29" t="s">
        <v>436</v>
      </c>
      <c r="AJ160" s="30">
        <v>36295</v>
      </c>
      <c r="AK160">
        <v>329</v>
      </c>
      <c r="AL160" t="s">
        <v>437</v>
      </c>
      <c r="AM160">
        <v>2.0215734907873485E-11</v>
      </c>
      <c r="AN160">
        <f t="shared" si="89"/>
        <v>2.0215734907873485E-12</v>
      </c>
      <c r="AO160">
        <f t="shared" si="90"/>
        <v>8.9116254161702293E-6</v>
      </c>
      <c r="AP160" s="31">
        <f t="shared" si="91"/>
        <v>43</v>
      </c>
      <c r="AQ160" s="31">
        <f t="shared" si="92"/>
        <v>2</v>
      </c>
      <c r="AR160" s="31">
        <f t="shared" si="93"/>
        <v>11</v>
      </c>
      <c r="AS160" s="31">
        <f t="shared" si="94"/>
        <v>25</v>
      </c>
      <c r="AT160" s="31">
        <f t="shared" si="95"/>
        <v>10</v>
      </c>
      <c r="AU160" s="31">
        <f t="shared" si="96"/>
        <v>25</v>
      </c>
      <c r="AV160" s="31">
        <f t="shared" si="97"/>
        <v>7</v>
      </c>
      <c r="AW160" s="31">
        <f t="shared" si="98"/>
        <v>21</v>
      </c>
      <c r="AX160" s="31">
        <f t="shared" si="99"/>
        <v>16</v>
      </c>
      <c r="AY160" s="31">
        <f t="shared" si="100"/>
        <v>39</v>
      </c>
      <c r="AZ160" s="31">
        <f t="shared" si="101"/>
        <v>8</v>
      </c>
      <c r="BA160" s="31">
        <f t="shared" si="102"/>
        <v>8</v>
      </c>
      <c r="BB160" s="31">
        <f t="shared" si="103"/>
        <v>14</v>
      </c>
      <c r="BC160" s="31">
        <f t="shared" si="104"/>
        <v>13</v>
      </c>
      <c r="BD160" s="31">
        <f t="shared" si="105"/>
        <v>29</v>
      </c>
      <c r="BE160" s="31">
        <f t="shared" si="106"/>
        <v>17</v>
      </c>
      <c r="BF160" s="31">
        <f t="shared" si="107"/>
        <v>14</v>
      </c>
      <c r="BG160" s="31">
        <f t="shared" si="108"/>
        <v>17</v>
      </c>
      <c r="BH160" s="31">
        <f t="shared" si="109"/>
        <v>4</v>
      </c>
      <c r="BI160" s="31">
        <f t="shared" si="110"/>
        <v>6</v>
      </c>
      <c r="BJ160" s="6">
        <f t="shared" si="111"/>
        <v>329</v>
      </c>
      <c r="BL160" s="31">
        <f t="shared" si="112"/>
        <v>2.6421781186582364E-13</v>
      </c>
      <c r="BM160" s="31">
        <f t="shared" si="113"/>
        <v>1.2289200551898775E-14</v>
      </c>
      <c r="BN160" s="31">
        <f t="shared" si="114"/>
        <v>6.7590603035443259E-14</v>
      </c>
      <c r="BO160" s="31">
        <f t="shared" si="115"/>
        <v>1.5361500689873467E-13</v>
      </c>
      <c r="BP160" s="31">
        <f t="shared" si="116"/>
        <v>6.1446002759493879E-14</v>
      </c>
      <c r="BQ160" s="31">
        <f t="shared" si="117"/>
        <v>1.5361500689873467E-13</v>
      </c>
      <c r="BR160" s="31">
        <f t="shared" si="118"/>
        <v>4.3012201931645713E-14</v>
      </c>
      <c r="BS160" s="31">
        <f t="shared" si="119"/>
        <v>1.2903660579493713E-13</v>
      </c>
      <c r="BT160" s="31">
        <f t="shared" si="120"/>
        <v>9.8313604415190199E-14</v>
      </c>
      <c r="BU160" s="31">
        <f t="shared" si="121"/>
        <v>2.3963941076202612E-13</v>
      </c>
      <c r="BV160" s="31">
        <f t="shared" si="122"/>
        <v>4.91568022075951E-14</v>
      </c>
      <c r="BW160" s="31">
        <f t="shared" si="123"/>
        <v>4.91568022075951E-14</v>
      </c>
      <c r="BX160" s="31">
        <f t="shared" si="124"/>
        <v>8.6024403863291426E-14</v>
      </c>
      <c r="BY160" s="31">
        <f t="shared" si="125"/>
        <v>7.9879803587342033E-14</v>
      </c>
      <c r="BZ160" s="31">
        <f t="shared" si="126"/>
        <v>1.7819340800253224E-13</v>
      </c>
      <c r="CA160" s="31">
        <f t="shared" si="127"/>
        <v>1.0445820469113959E-13</v>
      </c>
      <c r="CB160" s="31">
        <f t="shared" si="128"/>
        <v>8.6024403863291426E-14</v>
      </c>
      <c r="CC160" s="31">
        <f t="shared" si="129"/>
        <v>1.0445820469113959E-13</v>
      </c>
      <c r="CD160" s="31">
        <f t="shared" si="130"/>
        <v>2.457840110379755E-14</v>
      </c>
      <c r="CE160" s="31">
        <f t="shared" si="131"/>
        <v>3.686760165569632E-14</v>
      </c>
    </row>
    <row r="161" spans="35:83" x14ac:dyDescent="0.2">
      <c r="AI161" s="29" t="s">
        <v>438</v>
      </c>
      <c r="AJ161" s="30">
        <v>7038</v>
      </c>
      <c r="AK161">
        <v>63</v>
      </c>
      <c r="AL161" t="s">
        <v>439</v>
      </c>
      <c r="AM161">
        <v>2.0286014157466601E-11</v>
      </c>
      <c r="AN161">
        <f t="shared" si="89"/>
        <v>2.0286014157466601E-12</v>
      </c>
      <c r="AO161">
        <f t="shared" si="90"/>
        <v>8.9426063500693704E-6</v>
      </c>
      <c r="AP161" s="31">
        <f t="shared" si="91"/>
        <v>3</v>
      </c>
      <c r="AQ161" s="31">
        <f t="shared" si="92"/>
        <v>1</v>
      </c>
      <c r="AR161" s="31">
        <f t="shared" si="93"/>
        <v>6</v>
      </c>
      <c r="AS161" s="31">
        <f t="shared" si="94"/>
        <v>3</v>
      </c>
      <c r="AT161" s="31">
        <f t="shared" si="95"/>
        <v>0</v>
      </c>
      <c r="AU161" s="31">
        <f t="shared" si="96"/>
        <v>1</v>
      </c>
      <c r="AV161" s="31">
        <f t="shared" si="97"/>
        <v>1</v>
      </c>
      <c r="AW161" s="31">
        <f t="shared" si="98"/>
        <v>2</v>
      </c>
      <c r="AX161" s="31">
        <f t="shared" si="99"/>
        <v>4</v>
      </c>
      <c r="AY161" s="31">
        <f t="shared" si="100"/>
        <v>11</v>
      </c>
      <c r="AZ161" s="31">
        <f t="shared" si="101"/>
        <v>2</v>
      </c>
      <c r="BA161" s="31">
        <f t="shared" si="102"/>
        <v>1</v>
      </c>
      <c r="BB161" s="31">
        <f t="shared" si="103"/>
        <v>2</v>
      </c>
      <c r="BC161" s="31">
        <f t="shared" si="104"/>
        <v>4</v>
      </c>
      <c r="BD161" s="31">
        <f t="shared" si="105"/>
        <v>2</v>
      </c>
      <c r="BE161" s="31">
        <f t="shared" si="106"/>
        <v>6</v>
      </c>
      <c r="BF161" s="31">
        <f t="shared" si="107"/>
        <v>7</v>
      </c>
      <c r="BG161" s="31">
        <f t="shared" si="108"/>
        <v>5</v>
      </c>
      <c r="BH161" s="31">
        <f t="shared" si="109"/>
        <v>0</v>
      </c>
      <c r="BI161" s="31">
        <f t="shared" si="110"/>
        <v>2</v>
      </c>
      <c r="BJ161" s="6">
        <f t="shared" si="111"/>
        <v>63</v>
      </c>
      <c r="BL161" s="31">
        <f t="shared" si="112"/>
        <v>9.6600067416507622E-14</v>
      </c>
      <c r="BM161" s="31">
        <f t="shared" si="113"/>
        <v>3.2200022472169205E-14</v>
      </c>
      <c r="BN161" s="31">
        <f t="shared" si="114"/>
        <v>1.9320013483301524E-13</v>
      </c>
      <c r="BO161" s="31">
        <f t="shared" si="115"/>
        <v>9.6600067416507622E-14</v>
      </c>
      <c r="BP161" s="31">
        <f t="shared" si="116"/>
        <v>0</v>
      </c>
      <c r="BQ161" s="31">
        <f t="shared" si="117"/>
        <v>3.2200022472169205E-14</v>
      </c>
      <c r="BR161" s="31">
        <f t="shared" si="118"/>
        <v>3.2200022472169205E-14</v>
      </c>
      <c r="BS161" s="31">
        <f t="shared" si="119"/>
        <v>6.440004494433841E-14</v>
      </c>
      <c r="BT161" s="31">
        <f t="shared" si="120"/>
        <v>1.2880008988867682E-13</v>
      </c>
      <c r="BU161" s="31">
        <f t="shared" si="121"/>
        <v>3.5420024719386125E-13</v>
      </c>
      <c r="BV161" s="31">
        <f t="shared" si="122"/>
        <v>6.440004494433841E-14</v>
      </c>
      <c r="BW161" s="31">
        <f t="shared" si="123"/>
        <v>3.2200022472169205E-14</v>
      </c>
      <c r="BX161" s="31">
        <f t="shared" si="124"/>
        <v>6.440004494433841E-14</v>
      </c>
      <c r="BY161" s="31">
        <f t="shared" si="125"/>
        <v>1.2880008988867682E-13</v>
      </c>
      <c r="BZ161" s="31">
        <f t="shared" si="126"/>
        <v>6.440004494433841E-14</v>
      </c>
      <c r="CA161" s="31">
        <f t="shared" si="127"/>
        <v>1.9320013483301524E-13</v>
      </c>
      <c r="CB161" s="31">
        <f t="shared" si="128"/>
        <v>2.2540015730518445E-13</v>
      </c>
      <c r="CC161" s="31">
        <f t="shared" si="129"/>
        <v>1.6100011236084603E-13</v>
      </c>
      <c r="CD161" s="31">
        <f t="shared" si="130"/>
        <v>0</v>
      </c>
      <c r="CE161" s="31">
        <f t="shared" si="131"/>
        <v>6.440004494433841E-14</v>
      </c>
    </row>
    <row r="162" spans="35:83" x14ac:dyDescent="0.2">
      <c r="AI162" s="29" t="s">
        <v>440</v>
      </c>
      <c r="AJ162" s="30">
        <v>23774</v>
      </c>
      <c r="AK162">
        <v>212</v>
      </c>
      <c r="AL162" t="s">
        <v>441</v>
      </c>
      <c r="AM162">
        <v>2.0347399975688972E-11</v>
      </c>
      <c r="AN162">
        <f t="shared" si="89"/>
        <v>2.0347399975688975E-12</v>
      </c>
      <c r="AO162">
        <f t="shared" si="90"/>
        <v>8.9696668264931015E-6</v>
      </c>
      <c r="AP162" s="31">
        <f t="shared" si="91"/>
        <v>16</v>
      </c>
      <c r="AQ162" s="31">
        <f t="shared" si="92"/>
        <v>6</v>
      </c>
      <c r="AR162" s="31">
        <f t="shared" si="93"/>
        <v>14</v>
      </c>
      <c r="AS162" s="31">
        <f t="shared" si="94"/>
        <v>8</v>
      </c>
      <c r="AT162" s="31">
        <f t="shared" si="95"/>
        <v>10</v>
      </c>
      <c r="AU162" s="31">
        <f t="shared" si="96"/>
        <v>16</v>
      </c>
      <c r="AV162" s="31">
        <f t="shared" si="97"/>
        <v>9</v>
      </c>
      <c r="AW162" s="31">
        <f t="shared" si="98"/>
        <v>10</v>
      </c>
      <c r="AX162" s="31">
        <f t="shared" si="99"/>
        <v>10</v>
      </c>
      <c r="AY162" s="31">
        <f t="shared" si="100"/>
        <v>24</v>
      </c>
      <c r="AZ162" s="31">
        <f t="shared" si="101"/>
        <v>6</v>
      </c>
      <c r="BA162" s="31">
        <f t="shared" si="102"/>
        <v>8</v>
      </c>
      <c r="BB162" s="31">
        <f t="shared" si="103"/>
        <v>17</v>
      </c>
      <c r="BC162" s="31">
        <f t="shared" si="104"/>
        <v>9</v>
      </c>
      <c r="BD162" s="31">
        <f t="shared" si="105"/>
        <v>12</v>
      </c>
      <c r="BE162" s="31">
        <f t="shared" si="106"/>
        <v>7</v>
      </c>
      <c r="BF162" s="31">
        <f t="shared" si="107"/>
        <v>12</v>
      </c>
      <c r="BG162" s="31">
        <f t="shared" si="108"/>
        <v>9</v>
      </c>
      <c r="BH162" s="31">
        <f t="shared" si="109"/>
        <v>2</v>
      </c>
      <c r="BI162" s="31">
        <f t="shared" si="110"/>
        <v>7</v>
      </c>
      <c r="BJ162" s="6">
        <f t="shared" si="111"/>
        <v>212</v>
      </c>
      <c r="BL162" s="31">
        <f t="shared" si="112"/>
        <v>1.5356528283538848E-13</v>
      </c>
      <c r="BM162" s="31">
        <f t="shared" si="113"/>
        <v>5.7586981063270688E-14</v>
      </c>
      <c r="BN162" s="31">
        <f t="shared" si="114"/>
        <v>1.3436962248096493E-13</v>
      </c>
      <c r="BO162" s="31">
        <f t="shared" si="115"/>
        <v>7.6782641417694238E-14</v>
      </c>
      <c r="BP162" s="31">
        <f t="shared" si="116"/>
        <v>9.5978301772117814E-14</v>
      </c>
      <c r="BQ162" s="31">
        <f t="shared" si="117"/>
        <v>1.5356528283538848E-13</v>
      </c>
      <c r="BR162" s="31">
        <f t="shared" si="118"/>
        <v>8.6380471594906026E-14</v>
      </c>
      <c r="BS162" s="31">
        <f t="shared" si="119"/>
        <v>9.5978301772117814E-14</v>
      </c>
      <c r="BT162" s="31">
        <f t="shared" si="120"/>
        <v>9.5978301772117814E-14</v>
      </c>
      <c r="BU162" s="31">
        <f t="shared" si="121"/>
        <v>2.3034792425308275E-13</v>
      </c>
      <c r="BV162" s="31">
        <f t="shared" si="122"/>
        <v>5.7586981063270688E-14</v>
      </c>
      <c r="BW162" s="31">
        <f t="shared" si="123"/>
        <v>7.6782641417694238E-14</v>
      </c>
      <c r="BX162" s="31">
        <f t="shared" si="124"/>
        <v>1.6316311301260026E-13</v>
      </c>
      <c r="BY162" s="31">
        <f t="shared" si="125"/>
        <v>8.6380471594906026E-14</v>
      </c>
      <c r="BZ162" s="31">
        <f t="shared" si="126"/>
        <v>1.1517396212654138E-13</v>
      </c>
      <c r="CA162" s="31">
        <f t="shared" si="127"/>
        <v>6.7184811240482463E-14</v>
      </c>
      <c r="CB162" s="31">
        <f t="shared" si="128"/>
        <v>1.1517396212654138E-13</v>
      </c>
      <c r="CC162" s="31">
        <f t="shared" si="129"/>
        <v>8.6380471594906026E-14</v>
      </c>
      <c r="CD162" s="31">
        <f t="shared" si="130"/>
        <v>1.919566035442356E-14</v>
      </c>
      <c r="CE162" s="31">
        <f t="shared" si="131"/>
        <v>6.7184811240482463E-14</v>
      </c>
    </row>
    <row r="163" spans="35:83" x14ac:dyDescent="0.2">
      <c r="AI163" s="29" t="s">
        <v>442</v>
      </c>
      <c r="AJ163" s="30">
        <v>15977</v>
      </c>
      <c r="AK163">
        <v>149</v>
      </c>
      <c r="AL163" t="s">
        <v>443</v>
      </c>
      <c r="AM163">
        <v>2.0590807251351451E-11</v>
      </c>
      <c r="AN163">
        <f t="shared" si="89"/>
        <v>2.0590807251351452E-12</v>
      </c>
      <c r="AO163">
        <f t="shared" si="90"/>
        <v>9.0769671286666148E-6</v>
      </c>
      <c r="AP163" s="31">
        <f t="shared" si="91"/>
        <v>25</v>
      </c>
      <c r="AQ163" s="31">
        <f t="shared" si="92"/>
        <v>5</v>
      </c>
      <c r="AR163" s="31">
        <f t="shared" si="93"/>
        <v>7</v>
      </c>
      <c r="AS163" s="31">
        <f t="shared" si="94"/>
        <v>13</v>
      </c>
      <c r="AT163" s="31">
        <f t="shared" si="95"/>
        <v>3</v>
      </c>
      <c r="AU163" s="31">
        <f t="shared" si="96"/>
        <v>9</v>
      </c>
      <c r="AV163" s="31">
        <f t="shared" si="97"/>
        <v>3</v>
      </c>
      <c r="AW163" s="31">
        <f t="shared" si="98"/>
        <v>12</v>
      </c>
      <c r="AX163" s="31">
        <f t="shared" si="99"/>
        <v>6</v>
      </c>
      <c r="AY163" s="31">
        <f t="shared" si="100"/>
        <v>17</v>
      </c>
      <c r="AZ163" s="31">
        <f t="shared" si="101"/>
        <v>5</v>
      </c>
      <c r="BA163" s="31">
        <f t="shared" si="102"/>
        <v>2</v>
      </c>
      <c r="BB163" s="31">
        <f t="shared" si="103"/>
        <v>8</v>
      </c>
      <c r="BC163" s="31">
        <f t="shared" si="104"/>
        <v>5</v>
      </c>
      <c r="BD163" s="31">
        <f t="shared" si="105"/>
        <v>8</v>
      </c>
      <c r="BE163" s="31">
        <f t="shared" si="106"/>
        <v>8</v>
      </c>
      <c r="BF163" s="31">
        <f t="shared" si="107"/>
        <v>7</v>
      </c>
      <c r="BG163" s="31">
        <f t="shared" si="108"/>
        <v>3</v>
      </c>
      <c r="BH163" s="31">
        <f t="shared" si="109"/>
        <v>1</v>
      </c>
      <c r="BI163" s="31">
        <f t="shared" si="110"/>
        <v>2</v>
      </c>
      <c r="BJ163" s="6">
        <f t="shared" si="111"/>
        <v>149</v>
      </c>
      <c r="BL163" s="31">
        <f t="shared" si="112"/>
        <v>3.4548334314348074E-13</v>
      </c>
      <c r="BM163" s="31">
        <f t="shared" si="113"/>
        <v>6.9096668628696151E-14</v>
      </c>
      <c r="BN163" s="31">
        <f t="shared" si="114"/>
        <v>9.6735336080174616E-14</v>
      </c>
      <c r="BO163" s="31">
        <f t="shared" si="115"/>
        <v>1.7965133843460997E-13</v>
      </c>
      <c r="BP163" s="31">
        <f t="shared" si="116"/>
        <v>4.1458001177217685E-14</v>
      </c>
      <c r="BQ163" s="31">
        <f t="shared" si="117"/>
        <v>1.2437400353165307E-13</v>
      </c>
      <c r="BR163" s="31">
        <f t="shared" si="118"/>
        <v>4.1458001177217685E-14</v>
      </c>
      <c r="BS163" s="31">
        <f t="shared" si="119"/>
        <v>1.6583200470887074E-13</v>
      </c>
      <c r="BT163" s="31">
        <f t="shared" si="120"/>
        <v>8.2916002354435371E-14</v>
      </c>
      <c r="BU163" s="31">
        <f t="shared" si="121"/>
        <v>2.3492867333756693E-13</v>
      </c>
      <c r="BV163" s="31">
        <f t="shared" si="122"/>
        <v>6.9096668628696151E-14</v>
      </c>
      <c r="BW163" s="31">
        <f t="shared" si="123"/>
        <v>2.7638667451478459E-14</v>
      </c>
      <c r="BX163" s="31">
        <f t="shared" si="124"/>
        <v>1.1055466980591384E-13</v>
      </c>
      <c r="BY163" s="31">
        <f t="shared" si="125"/>
        <v>6.9096668628696151E-14</v>
      </c>
      <c r="BZ163" s="31">
        <f t="shared" si="126"/>
        <v>1.1055466980591384E-13</v>
      </c>
      <c r="CA163" s="31">
        <f t="shared" si="127"/>
        <v>1.1055466980591384E-13</v>
      </c>
      <c r="CB163" s="31">
        <f t="shared" si="128"/>
        <v>9.6735336080174616E-14</v>
      </c>
      <c r="CC163" s="31">
        <f t="shared" si="129"/>
        <v>4.1458001177217685E-14</v>
      </c>
      <c r="CD163" s="31">
        <f t="shared" si="130"/>
        <v>1.381933372573923E-14</v>
      </c>
      <c r="CE163" s="31">
        <f t="shared" si="131"/>
        <v>2.7638667451478459E-14</v>
      </c>
    </row>
    <row r="164" spans="35:83" x14ac:dyDescent="0.2">
      <c r="AI164" s="29" t="s">
        <v>444</v>
      </c>
      <c r="AJ164" s="30">
        <v>10221</v>
      </c>
      <c r="AK164">
        <v>94</v>
      </c>
      <c r="AL164" t="s">
        <v>445</v>
      </c>
      <c r="AM164">
        <v>2.0632200117972891E-11</v>
      </c>
      <c r="AN164">
        <f t="shared" si="89"/>
        <v>2.0632200117972892E-12</v>
      </c>
      <c r="AO164">
        <f t="shared" si="90"/>
        <v>9.0952141883907769E-6</v>
      </c>
      <c r="AP164" s="31">
        <f t="shared" si="91"/>
        <v>6</v>
      </c>
      <c r="AQ164" s="31">
        <f t="shared" si="92"/>
        <v>8</v>
      </c>
      <c r="AR164" s="31">
        <f t="shared" si="93"/>
        <v>9</v>
      </c>
      <c r="AS164" s="31">
        <f t="shared" si="94"/>
        <v>6</v>
      </c>
      <c r="AT164" s="31">
        <f t="shared" si="95"/>
        <v>0</v>
      </c>
      <c r="AU164" s="31">
        <f t="shared" si="96"/>
        <v>10</v>
      </c>
      <c r="AV164" s="31">
        <f t="shared" si="97"/>
        <v>2</v>
      </c>
      <c r="AW164" s="31">
        <f t="shared" si="98"/>
        <v>8</v>
      </c>
      <c r="AX164" s="31">
        <f t="shared" si="99"/>
        <v>3</v>
      </c>
      <c r="AY164" s="31">
        <f t="shared" si="100"/>
        <v>5</v>
      </c>
      <c r="AZ164" s="31">
        <f t="shared" si="101"/>
        <v>2</v>
      </c>
      <c r="BA164" s="31">
        <f t="shared" si="102"/>
        <v>2</v>
      </c>
      <c r="BB164" s="31">
        <f t="shared" si="103"/>
        <v>5</v>
      </c>
      <c r="BC164" s="31">
        <f t="shared" si="104"/>
        <v>5</v>
      </c>
      <c r="BD164" s="31">
        <f t="shared" si="105"/>
        <v>4</v>
      </c>
      <c r="BE164" s="31">
        <f t="shared" si="106"/>
        <v>3</v>
      </c>
      <c r="BF164" s="31">
        <f t="shared" si="107"/>
        <v>4</v>
      </c>
      <c r="BG164" s="31">
        <f t="shared" si="108"/>
        <v>7</v>
      </c>
      <c r="BH164" s="31">
        <f t="shared" si="109"/>
        <v>1</v>
      </c>
      <c r="BI164" s="31">
        <f t="shared" si="110"/>
        <v>4</v>
      </c>
      <c r="BJ164" s="6">
        <f t="shared" si="111"/>
        <v>94</v>
      </c>
      <c r="BL164" s="31">
        <f t="shared" si="112"/>
        <v>1.3169489437003974E-13</v>
      </c>
      <c r="BM164" s="31">
        <f t="shared" si="113"/>
        <v>1.7559319249338632E-13</v>
      </c>
      <c r="BN164" s="31">
        <f t="shared" si="114"/>
        <v>1.9754234155505961E-13</v>
      </c>
      <c r="BO164" s="31">
        <f t="shared" si="115"/>
        <v>1.3169489437003974E-13</v>
      </c>
      <c r="BP164" s="31">
        <f t="shared" si="116"/>
        <v>0</v>
      </c>
      <c r="BQ164" s="31">
        <f t="shared" si="117"/>
        <v>2.194914906167329E-13</v>
      </c>
      <c r="BR164" s="31">
        <f t="shared" si="118"/>
        <v>4.389829812334658E-14</v>
      </c>
      <c r="BS164" s="31">
        <f t="shared" si="119"/>
        <v>1.7559319249338632E-13</v>
      </c>
      <c r="BT164" s="31">
        <f t="shared" si="120"/>
        <v>6.5847447185019869E-14</v>
      </c>
      <c r="BU164" s="31">
        <f t="shared" si="121"/>
        <v>1.0974574530836645E-13</v>
      </c>
      <c r="BV164" s="31">
        <f t="shared" si="122"/>
        <v>4.389829812334658E-14</v>
      </c>
      <c r="BW164" s="31">
        <f t="shared" si="123"/>
        <v>4.389829812334658E-14</v>
      </c>
      <c r="BX164" s="31">
        <f t="shared" si="124"/>
        <v>1.0974574530836645E-13</v>
      </c>
      <c r="BY164" s="31">
        <f t="shared" si="125"/>
        <v>1.0974574530836645E-13</v>
      </c>
      <c r="BZ164" s="31">
        <f t="shared" si="126"/>
        <v>8.7796596246693159E-14</v>
      </c>
      <c r="CA164" s="31">
        <f t="shared" si="127"/>
        <v>6.5847447185019869E-14</v>
      </c>
      <c r="CB164" s="31">
        <f t="shared" si="128"/>
        <v>8.7796596246693159E-14</v>
      </c>
      <c r="CC164" s="31">
        <f t="shared" si="129"/>
        <v>1.5364404343171303E-13</v>
      </c>
      <c r="CD164" s="31">
        <f t="shared" si="130"/>
        <v>2.194914906167329E-14</v>
      </c>
      <c r="CE164" s="31">
        <f t="shared" si="131"/>
        <v>8.7796596246693159E-14</v>
      </c>
    </row>
    <row r="165" spans="35:83" x14ac:dyDescent="0.2">
      <c r="AI165" s="29" t="s">
        <v>446</v>
      </c>
      <c r="AJ165" s="30">
        <v>67132</v>
      </c>
      <c r="AK165">
        <v>595</v>
      </c>
      <c r="AL165" t="s">
        <v>447</v>
      </c>
      <c r="AM165">
        <v>2.1674398722167724E-11</v>
      </c>
      <c r="AN165">
        <f t="shared" si="89"/>
        <v>2.1674398722167725E-12</v>
      </c>
      <c r="AO165">
        <f t="shared" si="90"/>
        <v>9.5546426292644491E-6</v>
      </c>
      <c r="AP165" s="31">
        <f t="shared" si="91"/>
        <v>54</v>
      </c>
      <c r="AQ165" s="31">
        <f t="shared" si="92"/>
        <v>1</v>
      </c>
      <c r="AR165" s="31">
        <f t="shared" si="93"/>
        <v>29</v>
      </c>
      <c r="AS165" s="31">
        <f t="shared" si="94"/>
        <v>27</v>
      </c>
      <c r="AT165" s="31">
        <f t="shared" si="95"/>
        <v>27</v>
      </c>
      <c r="AU165" s="31">
        <f t="shared" si="96"/>
        <v>38</v>
      </c>
      <c r="AV165" s="31">
        <f t="shared" si="97"/>
        <v>16</v>
      </c>
      <c r="AW165" s="31">
        <f t="shared" si="98"/>
        <v>53</v>
      </c>
      <c r="AX165" s="31">
        <f t="shared" si="99"/>
        <v>25</v>
      </c>
      <c r="AY165" s="31">
        <f t="shared" si="100"/>
        <v>74</v>
      </c>
      <c r="AZ165" s="31">
        <f t="shared" si="101"/>
        <v>15</v>
      </c>
      <c r="BA165" s="31">
        <f t="shared" si="102"/>
        <v>20</v>
      </c>
      <c r="BB165" s="31">
        <f t="shared" si="103"/>
        <v>15</v>
      </c>
      <c r="BC165" s="31">
        <f t="shared" si="104"/>
        <v>28</v>
      </c>
      <c r="BD165" s="31">
        <f t="shared" si="105"/>
        <v>43</v>
      </c>
      <c r="BE165" s="31">
        <f t="shared" si="106"/>
        <v>35</v>
      </c>
      <c r="BF165" s="31">
        <f t="shared" si="107"/>
        <v>36</v>
      </c>
      <c r="BG165" s="31">
        <f t="shared" si="108"/>
        <v>32</v>
      </c>
      <c r="BH165" s="31">
        <f t="shared" si="109"/>
        <v>7</v>
      </c>
      <c r="BI165" s="31">
        <f t="shared" si="110"/>
        <v>20</v>
      </c>
      <c r="BJ165" s="6">
        <f t="shared" si="111"/>
        <v>595</v>
      </c>
      <c r="BL165" s="31">
        <f t="shared" si="112"/>
        <v>1.967088287390012E-13</v>
      </c>
      <c r="BM165" s="31">
        <f t="shared" si="113"/>
        <v>3.6427560877592816E-15</v>
      </c>
      <c r="BN165" s="31">
        <f t="shared" si="114"/>
        <v>1.0563992654501917E-13</v>
      </c>
      <c r="BO165" s="31">
        <f t="shared" si="115"/>
        <v>9.8354414369500598E-14</v>
      </c>
      <c r="BP165" s="31">
        <f t="shared" si="116"/>
        <v>9.8354414369500598E-14</v>
      </c>
      <c r="BQ165" s="31">
        <f t="shared" si="117"/>
        <v>1.3842473133485269E-13</v>
      </c>
      <c r="BR165" s="31">
        <f t="shared" si="118"/>
        <v>5.8284097404148505E-14</v>
      </c>
      <c r="BS165" s="31">
        <f t="shared" si="119"/>
        <v>1.9306607265124194E-13</v>
      </c>
      <c r="BT165" s="31">
        <f t="shared" si="120"/>
        <v>9.1068902193982051E-14</v>
      </c>
      <c r="BU165" s="31">
        <f t="shared" si="121"/>
        <v>2.6956395049418682E-13</v>
      </c>
      <c r="BV165" s="31">
        <f t="shared" si="122"/>
        <v>5.4641341316389225E-14</v>
      </c>
      <c r="BW165" s="31">
        <f t="shared" si="123"/>
        <v>7.2855121755185625E-14</v>
      </c>
      <c r="BX165" s="31">
        <f t="shared" si="124"/>
        <v>5.4641341316389225E-14</v>
      </c>
      <c r="BY165" s="31">
        <f t="shared" si="125"/>
        <v>1.0199717045725988E-13</v>
      </c>
      <c r="BZ165" s="31">
        <f t="shared" si="126"/>
        <v>1.5663851177364912E-13</v>
      </c>
      <c r="CA165" s="31">
        <f t="shared" si="127"/>
        <v>1.2749646307157485E-13</v>
      </c>
      <c r="CB165" s="31">
        <f t="shared" si="128"/>
        <v>1.3113921915933413E-13</v>
      </c>
      <c r="CC165" s="31">
        <f t="shared" si="129"/>
        <v>1.1656819480829701E-13</v>
      </c>
      <c r="CD165" s="31">
        <f t="shared" si="130"/>
        <v>2.549929261431497E-14</v>
      </c>
      <c r="CE165" s="31">
        <f t="shared" si="131"/>
        <v>7.2855121755185625E-14</v>
      </c>
    </row>
    <row r="166" spans="35:83" x14ac:dyDescent="0.2">
      <c r="AI166" s="29" t="s">
        <v>448</v>
      </c>
      <c r="AJ166" s="30">
        <v>40721</v>
      </c>
      <c r="AK166">
        <v>356</v>
      </c>
      <c r="AL166" t="s">
        <v>449</v>
      </c>
      <c r="AM166">
        <v>2.208174183876117E-11</v>
      </c>
      <c r="AN166">
        <f t="shared" si="89"/>
        <v>2.2081741838761172E-12</v>
      </c>
      <c r="AO166">
        <f t="shared" si="90"/>
        <v>9.7342101437515096E-6</v>
      </c>
      <c r="AP166" s="31">
        <f t="shared" si="91"/>
        <v>25</v>
      </c>
      <c r="AQ166" s="31">
        <f t="shared" si="92"/>
        <v>4</v>
      </c>
      <c r="AR166" s="31">
        <f t="shared" si="93"/>
        <v>15</v>
      </c>
      <c r="AS166" s="31">
        <f t="shared" si="94"/>
        <v>24</v>
      </c>
      <c r="AT166" s="31">
        <f t="shared" si="95"/>
        <v>18</v>
      </c>
      <c r="AU166" s="31">
        <f t="shared" si="96"/>
        <v>22</v>
      </c>
      <c r="AV166" s="31">
        <f t="shared" si="97"/>
        <v>14</v>
      </c>
      <c r="AW166" s="31">
        <f t="shared" si="98"/>
        <v>19</v>
      </c>
      <c r="AX166" s="31">
        <f t="shared" si="99"/>
        <v>16</v>
      </c>
      <c r="AY166" s="31">
        <f t="shared" si="100"/>
        <v>31</v>
      </c>
      <c r="AZ166" s="31">
        <f t="shared" si="101"/>
        <v>14</v>
      </c>
      <c r="BA166" s="31">
        <f t="shared" si="102"/>
        <v>15</v>
      </c>
      <c r="BB166" s="31">
        <f t="shared" si="103"/>
        <v>16</v>
      </c>
      <c r="BC166" s="31">
        <f t="shared" si="104"/>
        <v>15</v>
      </c>
      <c r="BD166" s="31">
        <f t="shared" si="105"/>
        <v>27</v>
      </c>
      <c r="BE166" s="31">
        <f t="shared" si="106"/>
        <v>28</v>
      </c>
      <c r="BF166" s="31">
        <f t="shared" si="107"/>
        <v>18</v>
      </c>
      <c r="BG166" s="31">
        <f t="shared" si="108"/>
        <v>19</v>
      </c>
      <c r="BH166" s="31">
        <f t="shared" si="109"/>
        <v>7</v>
      </c>
      <c r="BI166" s="31">
        <f t="shared" si="110"/>
        <v>9</v>
      </c>
      <c r="BJ166" s="6">
        <f t="shared" si="111"/>
        <v>356</v>
      </c>
      <c r="BL166" s="31">
        <f t="shared" si="112"/>
        <v>1.5506841178905319E-13</v>
      </c>
      <c r="BM166" s="31">
        <f t="shared" si="113"/>
        <v>2.4810945886248508E-14</v>
      </c>
      <c r="BN166" s="31">
        <f t="shared" si="114"/>
        <v>9.3041047073431901E-14</v>
      </c>
      <c r="BO166" s="31">
        <f t="shared" si="115"/>
        <v>1.4886567531749105E-13</v>
      </c>
      <c r="BP166" s="31">
        <f t="shared" si="116"/>
        <v>1.1164925648811828E-13</v>
      </c>
      <c r="BQ166" s="31">
        <f t="shared" si="117"/>
        <v>1.3646020237436679E-13</v>
      </c>
      <c r="BR166" s="31">
        <f t="shared" si="118"/>
        <v>8.6838310601869771E-14</v>
      </c>
      <c r="BS166" s="31">
        <f t="shared" si="119"/>
        <v>1.1785199295968041E-13</v>
      </c>
      <c r="BT166" s="31">
        <f t="shared" si="120"/>
        <v>9.9243783544994031E-14</v>
      </c>
      <c r="BU166" s="31">
        <f t="shared" si="121"/>
        <v>1.9228483061842594E-13</v>
      </c>
      <c r="BV166" s="31">
        <f t="shared" si="122"/>
        <v>8.6838310601869771E-14</v>
      </c>
      <c r="BW166" s="31">
        <f t="shared" si="123"/>
        <v>9.3041047073431901E-14</v>
      </c>
      <c r="BX166" s="31">
        <f t="shared" si="124"/>
        <v>9.9243783544994031E-14</v>
      </c>
      <c r="BY166" s="31">
        <f t="shared" si="125"/>
        <v>9.3041047073431901E-14</v>
      </c>
      <c r="BZ166" s="31">
        <f t="shared" si="126"/>
        <v>1.6747388473217742E-13</v>
      </c>
      <c r="CA166" s="31">
        <f t="shared" si="127"/>
        <v>1.7367662120373954E-13</v>
      </c>
      <c r="CB166" s="31">
        <f t="shared" si="128"/>
        <v>1.1164925648811828E-13</v>
      </c>
      <c r="CC166" s="31">
        <f t="shared" si="129"/>
        <v>1.1785199295968041E-13</v>
      </c>
      <c r="CD166" s="31">
        <f t="shared" si="130"/>
        <v>4.3419155300934886E-14</v>
      </c>
      <c r="CE166" s="31">
        <f t="shared" si="131"/>
        <v>5.5824628244059139E-14</v>
      </c>
    </row>
    <row r="167" spans="35:83" x14ac:dyDescent="0.2">
      <c r="AI167" s="29" t="s">
        <v>450</v>
      </c>
      <c r="AJ167" s="30">
        <v>22005</v>
      </c>
      <c r="AK167">
        <v>188</v>
      </c>
      <c r="AL167" t="s">
        <v>451</v>
      </c>
      <c r="AM167">
        <v>2.2524707818600074E-11</v>
      </c>
      <c r="AN167">
        <f t="shared" si="89"/>
        <v>2.2524707818600076E-12</v>
      </c>
      <c r="AO167">
        <f t="shared" si="90"/>
        <v>9.9294811493528778E-6</v>
      </c>
      <c r="AP167" s="31">
        <f t="shared" si="91"/>
        <v>20</v>
      </c>
      <c r="AQ167" s="31">
        <f t="shared" si="92"/>
        <v>6</v>
      </c>
      <c r="AR167" s="31">
        <f t="shared" si="93"/>
        <v>8</v>
      </c>
      <c r="AS167" s="31">
        <f t="shared" si="94"/>
        <v>1</v>
      </c>
      <c r="AT167" s="31">
        <f t="shared" si="95"/>
        <v>17</v>
      </c>
      <c r="AU167" s="31">
        <f t="shared" si="96"/>
        <v>7</v>
      </c>
      <c r="AV167" s="31">
        <f t="shared" si="97"/>
        <v>4</v>
      </c>
      <c r="AW167" s="31">
        <f t="shared" si="98"/>
        <v>16</v>
      </c>
      <c r="AX167" s="31">
        <f t="shared" si="99"/>
        <v>10</v>
      </c>
      <c r="AY167" s="31">
        <f t="shared" si="100"/>
        <v>23</v>
      </c>
      <c r="AZ167" s="31">
        <f t="shared" si="101"/>
        <v>5</v>
      </c>
      <c r="BA167" s="31">
        <f t="shared" si="102"/>
        <v>4</v>
      </c>
      <c r="BB167" s="31">
        <f t="shared" si="103"/>
        <v>2</v>
      </c>
      <c r="BC167" s="31">
        <f t="shared" si="104"/>
        <v>5</v>
      </c>
      <c r="BD167" s="31">
        <f t="shared" si="105"/>
        <v>5</v>
      </c>
      <c r="BE167" s="31">
        <f t="shared" si="106"/>
        <v>14</v>
      </c>
      <c r="BF167" s="31">
        <f t="shared" si="107"/>
        <v>7</v>
      </c>
      <c r="BG167" s="31">
        <f t="shared" si="108"/>
        <v>11</v>
      </c>
      <c r="BH167" s="31">
        <f t="shared" si="109"/>
        <v>11</v>
      </c>
      <c r="BI167" s="31">
        <f t="shared" si="110"/>
        <v>12</v>
      </c>
      <c r="BJ167" s="6">
        <f t="shared" si="111"/>
        <v>188</v>
      </c>
      <c r="BL167" s="31">
        <f t="shared" si="112"/>
        <v>2.3962455126170291E-13</v>
      </c>
      <c r="BM167" s="31">
        <f t="shared" si="113"/>
        <v>7.1887365378510872E-14</v>
      </c>
      <c r="BN167" s="31">
        <f t="shared" si="114"/>
        <v>9.5849820504681171E-14</v>
      </c>
      <c r="BO167" s="31">
        <f t="shared" si="115"/>
        <v>1.1981227563085146E-14</v>
      </c>
      <c r="BP167" s="31">
        <f t="shared" si="116"/>
        <v>2.036808685724475E-13</v>
      </c>
      <c r="BQ167" s="31">
        <f t="shared" si="117"/>
        <v>8.3868592941596028E-14</v>
      </c>
      <c r="BR167" s="31">
        <f t="shared" si="118"/>
        <v>4.7924910252340585E-14</v>
      </c>
      <c r="BS167" s="31">
        <f t="shared" si="119"/>
        <v>1.9169964100936234E-13</v>
      </c>
      <c r="BT167" s="31">
        <f t="shared" si="120"/>
        <v>1.1981227563085146E-13</v>
      </c>
      <c r="BU167" s="31">
        <f t="shared" si="121"/>
        <v>2.7556823395095836E-13</v>
      </c>
      <c r="BV167" s="31">
        <f t="shared" si="122"/>
        <v>5.9906137815425729E-14</v>
      </c>
      <c r="BW167" s="31">
        <f t="shared" si="123"/>
        <v>4.7924910252340585E-14</v>
      </c>
      <c r="BX167" s="31">
        <f t="shared" si="124"/>
        <v>2.3962455126170293E-14</v>
      </c>
      <c r="BY167" s="31">
        <f t="shared" si="125"/>
        <v>5.9906137815425729E-14</v>
      </c>
      <c r="BZ167" s="31">
        <f t="shared" si="126"/>
        <v>5.9906137815425729E-14</v>
      </c>
      <c r="CA167" s="31">
        <f t="shared" si="127"/>
        <v>1.6773718588319206E-13</v>
      </c>
      <c r="CB167" s="31">
        <f t="shared" si="128"/>
        <v>8.3868592941596028E-14</v>
      </c>
      <c r="CC167" s="31">
        <f t="shared" si="129"/>
        <v>1.3179350319393661E-13</v>
      </c>
      <c r="CD167" s="31">
        <f t="shared" si="130"/>
        <v>1.3179350319393661E-13</v>
      </c>
      <c r="CE167" s="31">
        <f t="shared" si="131"/>
        <v>1.4377473075702174E-13</v>
      </c>
    </row>
    <row r="168" spans="35:83" x14ac:dyDescent="0.2">
      <c r="AI168" s="29" t="s">
        <v>452</v>
      </c>
      <c r="AJ168" s="30">
        <v>60791</v>
      </c>
      <c r="AK168">
        <v>553</v>
      </c>
      <c r="AL168" t="s">
        <v>453</v>
      </c>
      <c r="AM168">
        <v>2.2542824004820048E-11</v>
      </c>
      <c r="AN168">
        <f t="shared" si="89"/>
        <v>2.2542824004820049E-12</v>
      </c>
      <c r="AO168">
        <f t="shared" si="90"/>
        <v>9.9374672387183018E-6</v>
      </c>
      <c r="AP168" s="31">
        <f t="shared" si="91"/>
        <v>42</v>
      </c>
      <c r="AQ168" s="31">
        <f t="shared" si="92"/>
        <v>5</v>
      </c>
      <c r="AR168" s="31">
        <f t="shared" si="93"/>
        <v>39</v>
      </c>
      <c r="AS168" s="31">
        <f t="shared" si="94"/>
        <v>15</v>
      </c>
      <c r="AT168" s="31">
        <f t="shared" si="95"/>
        <v>24</v>
      </c>
      <c r="AU168" s="31">
        <f t="shared" si="96"/>
        <v>53</v>
      </c>
      <c r="AV168" s="31">
        <f t="shared" si="97"/>
        <v>9</v>
      </c>
      <c r="AW168" s="31">
        <f t="shared" si="98"/>
        <v>29</v>
      </c>
      <c r="AX168" s="31">
        <f t="shared" si="99"/>
        <v>21</v>
      </c>
      <c r="AY168" s="31">
        <f t="shared" si="100"/>
        <v>52</v>
      </c>
      <c r="AZ168" s="31">
        <f t="shared" si="101"/>
        <v>15</v>
      </c>
      <c r="BA168" s="31">
        <f t="shared" si="102"/>
        <v>37</v>
      </c>
      <c r="BB168" s="31">
        <f t="shared" si="103"/>
        <v>31</v>
      </c>
      <c r="BC168" s="31">
        <f t="shared" si="104"/>
        <v>24</v>
      </c>
      <c r="BD168" s="31">
        <f t="shared" si="105"/>
        <v>27</v>
      </c>
      <c r="BE168" s="31">
        <f t="shared" si="106"/>
        <v>42</v>
      </c>
      <c r="BF168" s="31">
        <f t="shared" si="107"/>
        <v>35</v>
      </c>
      <c r="BG168" s="31">
        <f t="shared" si="108"/>
        <v>21</v>
      </c>
      <c r="BH168" s="31">
        <f t="shared" si="109"/>
        <v>9</v>
      </c>
      <c r="BI168" s="31">
        <f t="shared" si="110"/>
        <v>23</v>
      </c>
      <c r="BJ168" s="6">
        <f t="shared" si="111"/>
        <v>553</v>
      </c>
      <c r="BL168" s="31">
        <f t="shared" si="112"/>
        <v>1.7121132155559531E-13</v>
      </c>
      <c r="BM168" s="31">
        <f t="shared" si="113"/>
        <v>2.0382300185189919E-14</v>
      </c>
      <c r="BN168" s="31">
        <f t="shared" si="114"/>
        <v>1.5898194144448136E-13</v>
      </c>
      <c r="BO168" s="31">
        <f t="shared" si="115"/>
        <v>6.1146900555569757E-14</v>
      </c>
      <c r="BP168" s="31">
        <f t="shared" si="116"/>
        <v>9.7835040888911603E-14</v>
      </c>
      <c r="BQ168" s="31">
        <f t="shared" si="117"/>
        <v>2.1605238196301314E-13</v>
      </c>
      <c r="BR168" s="31">
        <f t="shared" si="118"/>
        <v>3.6688140333341853E-14</v>
      </c>
      <c r="BS168" s="31">
        <f t="shared" si="119"/>
        <v>1.1821734107410152E-13</v>
      </c>
      <c r="BT168" s="31">
        <f t="shared" si="120"/>
        <v>8.5605660777797654E-14</v>
      </c>
      <c r="BU168" s="31">
        <f t="shared" si="121"/>
        <v>2.1197592192597515E-13</v>
      </c>
      <c r="BV168" s="31">
        <f t="shared" si="122"/>
        <v>6.1146900555569757E-14</v>
      </c>
      <c r="BW168" s="31">
        <f t="shared" si="123"/>
        <v>1.508290213704054E-13</v>
      </c>
      <c r="BX168" s="31">
        <f t="shared" si="124"/>
        <v>1.2637026114817748E-13</v>
      </c>
      <c r="BY168" s="31">
        <f t="shared" si="125"/>
        <v>9.7835040888911603E-14</v>
      </c>
      <c r="BZ168" s="31">
        <f t="shared" si="126"/>
        <v>1.1006442100002555E-13</v>
      </c>
      <c r="CA168" s="31">
        <f t="shared" si="127"/>
        <v>1.7121132155559531E-13</v>
      </c>
      <c r="CB168" s="31">
        <f t="shared" si="128"/>
        <v>1.4267610129632945E-13</v>
      </c>
      <c r="CC168" s="31">
        <f t="shared" si="129"/>
        <v>8.5605660777797654E-14</v>
      </c>
      <c r="CD168" s="31">
        <f t="shared" si="130"/>
        <v>3.6688140333341853E-14</v>
      </c>
      <c r="CE168" s="31">
        <f t="shared" si="131"/>
        <v>9.3758580851873624E-14</v>
      </c>
    </row>
    <row r="169" spans="35:83" x14ac:dyDescent="0.2">
      <c r="AI169" s="29" t="s">
        <v>454</v>
      </c>
      <c r="AJ169" s="30">
        <v>57781</v>
      </c>
      <c r="AK169">
        <v>523</v>
      </c>
      <c r="AL169" t="s">
        <v>455</v>
      </c>
      <c r="AM169">
        <v>2.292218045989203E-11</v>
      </c>
      <c r="AN169">
        <f t="shared" si="89"/>
        <v>2.2922180459892033E-12</v>
      </c>
      <c r="AO169">
        <f t="shared" si="90"/>
        <v>1.0104697499810173E-5</v>
      </c>
      <c r="AP169" s="31">
        <f t="shared" si="91"/>
        <v>42</v>
      </c>
      <c r="AQ169" s="31">
        <f t="shared" si="92"/>
        <v>1</v>
      </c>
      <c r="AR169" s="31">
        <f t="shared" si="93"/>
        <v>24</v>
      </c>
      <c r="AS169" s="31">
        <f t="shared" si="94"/>
        <v>23</v>
      </c>
      <c r="AT169" s="31">
        <f t="shared" si="95"/>
        <v>24</v>
      </c>
      <c r="AU169" s="31">
        <f t="shared" si="96"/>
        <v>35</v>
      </c>
      <c r="AV169" s="31">
        <f t="shared" si="97"/>
        <v>20</v>
      </c>
      <c r="AW169" s="31">
        <f t="shared" si="98"/>
        <v>41</v>
      </c>
      <c r="AX169" s="31">
        <f t="shared" si="99"/>
        <v>28</v>
      </c>
      <c r="AY169" s="31">
        <f t="shared" si="100"/>
        <v>48</v>
      </c>
      <c r="AZ169" s="31">
        <f t="shared" si="101"/>
        <v>10</v>
      </c>
      <c r="BA169" s="31">
        <f t="shared" si="102"/>
        <v>19</v>
      </c>
      <c r="BB169" s="31">
        <f t="shared" si="103"/>
        <v>36</v>
      </c>
      <c r="BC169" s="31">
        <f t="shared" si="104"/>
        <v>26</v>
      </c>
      <c r="BD169" s="31">
        <f t="shared" si="105"/>
        <v>24</v>
      </c>
      <c r="BE169" s="31">
        <f t="shared" si="106"/>
        <v>49</v>
      </c>
      <c r="BF169" s="31">
        <f t="shared" si="107"/>
        <v>37</v>
      </c>
      <c r="BG169" s="31">
        <f t="shared" si="108"/>
        <v>17</v>
      </c>
      <c r="BH169" s="31">
        <f t="shared" si="109"/>
        <v>7</v>
      </c>
      <c r="BI169" s="31">
        <f t="shared" si="110"/>
        <v>12</v>
      </c>
      <c r="BJ169" s="6">
        <f t="shared" si="111"/>
        <v>523</v>
      </c>
      <c r="BL169" s="31">
        <f t="shared" si="112"/>
        <v>1.8407869585381745E-13</v>
      </c>
      <c r="BM169" s="31">
        <f t="shared" si="113"/>
        <v>4.3828260917575586E-15</v>
      </c>
      <c r="BN169" s="31">
        <f t="shared" si="114"/>
        <v>1.0518782620218142E-13</v>
      </c>
      <c r="BO169" s="31">
        <f t="shared" si="115"/>
        <v>1.0080500011042385E-13</v>
      </c>
      <c r="BP169" s="31">
        <f t="shared" si="116"/>
        <v>1.0518782620218142E-13</v>
      </c>
      <c r="BQ169" s="31">
        <f t="shared" si="117"/>
        <v>1.5339891321151458E-13</v>
      </c>
      <c r="BR169" s="31">
        <f t="shared" si="118"/>
        <v>8.7656521835151178E-14</v>
      </c>
      <c r="BS169" s="31">
        <f t="shared" si="119"/>
        <v>1.7969586976205992E-13</v>
      </c>
      <c r="BT169" s="31">
        <f t="shared" si="120"/>
        <v>1.2271913056921166E-13</v>
      </c>
      <c r="BU169" s="31">
        <f t="shared" si="121"/>
        <v>2.1037565240436284E-13</v>
      </c>
      <c r="BV169" s="31">
        <f t="shared" si="122"/>
        <v>4.3828260917575589E-14</v>
      </c>
      <c r="BW169" s="31">
        <f t="shared" si="123"/>
        <v>8.3273695743393631E-14</v>
      </c>
      <c r="BX169" s="31">
        <f t="shared" si="124"/>
        <v>1.5778173930327212E-13</v>
      </c>
      <c r="BY169" s="31">
        <f t="shared" si="125"/>
        <v>1.1395347838569654E-13</v>
      </c>
      <c r="BZ169" s="31">
        <f t="shared" si="126"/>
        <v>1.0518782620218142E-13</v>
      </c>
      <c r="CA169" s="31">
        <f t="shared" si="127"/>
        <v>2.147584784961204E-13</v>
      </c>
      <c r="CB169" s="31">
        <f t="shared" si="128"/>
        <v>1.6216456539502968E-13</v>
      </c>
      <c r="CC169" s="31">
        <f t="shared" si="129"/>
        <v>7.4508043559878511E-14</v>
      </c>
      <c r="CD169" s="31">
        <f t="shared" si="130"/>
        <v>3.0679782642302915E-14</v>
      </c>
      <c r="CE169" s="31">
        <f t="shared" si="131"/>
        <v>5.259391310109071E-14</v>
      </c>
    </row>
    <row r="170" spans="35:83" x14ac:dyDescent="0.2">
      <c r="AI170" s="29" t="s">
        <v>456</v>
      </c>
      <c r="AJ170" s="30">
        <v>32186</v>
      </c>
      <c r="AK170">
        <v>295</v>
      </c>
      <c r="AL170" t="s">
        <v>457</v>
      </c>
      <c r="AM170">
        <v>2.3020922052378631E-11</v>
      </c>
      <c r="AN170">
        <f t="shared" si="89"/>
        <v>2.3020922052378631E-12</v>
      </c>
      <c r="AO170">
        <f t="shared" si="90"/>
        <v>1.0148225379911825E-5</v>
      </c>
      <c r="AP170" s="31">
        <f t="shared" si="91"/>
        <v>27</v>
      </c>
      <c r="AQ170" s="31">
        <f t="shared" si="92"/>
        <v>1</v>
      </c>
      <c r="AR170" s="31">
        <f t="shared" si="93"/>
        <v>15</v>
      </c>
      <c r="AS170" s="31">
        <f t="shared" si="94"/>
        <v>17</v>
      </c>
      <c r="AT170" s="31">
        <f t="shared" si="95"/>
        <v>9</v>
      </c>
      <c r="AU170" s="31">
        <f t="shared" si="96"/>
        <v>27</v>
      </c>
      <c r="AV170" s="31">
        <f t="shared" si="97"/>
        <v>8</v>
      </c>
      <c r="AW170" s="31">
        <f t="shared" si="98"/>
        <v>22</v>
      </c>
      <c r="AX170" s="31">
        <f t="shared" si="99"/>
        <v>11</v>
      </c>
      <c r="AY170" s="31">
        <f t="shared" si="100"/>
        <v>35</v>
      </c>
      <c r="AZ170" s="31">
        <f t="shared" si="101"/>
        <v>6</v>
      </c>
      <c r="BA170" s="31">
        <f t="shared" si="102"/>
        <v>16</v>
      </c>
      <c r="BB170" s="31">
        <f t="shared" si="103"/>
        <v>16</v>
      </c>
      <c r="BC170" s="31">
        <f t="shared" si="104"/>
        <v>14</v>
      </c>
      <c r="BD170" s="31">
        <f t="shared" si="105"/>
        <v>20</v>
      </c>
      <c r="BE170" s="31">
        <f t="shared" si="106"/>
        <v>19</v>
      </c>
      <c r="BF170" s="31">
        <f t="shared" si="107"/>
        <v>10</v>
      </c>
      <c r="BG170" s="31">
        <f t="shared" si="108"/>
        <v>15</v>
      </c>
      <c r="BH170" s="31">
        <f t="shared" si="109"/>
        <v>1</v>
      </c>
      <c r="BI170" s="31">
        <f t="shared" si="110"/>
        <v>6</v>
      </c>
      <c r="BJ170" s="6">
        <f t="shared" si="111"/>
        <v>295</v>
      </c>
      <c r="BL170" s="31">
        <f t="shared" si="112"/>
        <v>2.1069996454719425E-13</v>
      </c>
      <c r="BM170" s="31">
        <f t="shared" si="113"/>
        <v>7.8037023906368235E-15</v>
      </c>
      <c r="BN170" s="31">
        <f t="shared" si="114"/>
        <v>1.1705553585955237E-13</v>
      </c>
      <c r="BO170" s="31">
        <f t="shared" si="115"/>
        <v>1.3266294064082601E-13</v>
      </c>
      <c r="BP170" s="31">
        <f t="shared" si="116"/>
        <v>7.0233321515731419E-14</v>
      </c>
      <c r="BQ170" s="31">
        <f t="shared" si="117"/>
        <v>2.1069996454719425E-13</v>
      </c>
      <c r="BR170" s="31">
        <f t="shared" si="118"/>
        <v>6.2429619125094588E-14</v>
      </c>
      <c r="BS170" s="31">
        <f t="shared" si="119"/>
        <v>1.7168145259401014E-13</v>
      </c>
      <c r="BT170" s="31">
        <f t="shared" si="120"/>
        <v>8.5840726297005069E-14</v>
      </c>
      <c r="BU170" s="31">
        <f t="shared" si="121"/>
        <v>2.7312958367228885E-13</v>
      </c>
      <c r="BV170" s="31">
        <f t="shared" si="122"/>
        <v>4.6822214343820944E-14</v>
      </c>
      <c r="BW170" s="31">
        <f t="shared" si="123"/>
        <v>1.2485923825018918E-13</v>
      </c>
      <c r="BX170" s="31">
        <f t="shared" si="124"/>
        <v>1.2485923825018918E-13</v>
      </c>
      <c r="BY170" s="31">
        <f t="shared" si="125"/>
        <v>1.0925183346891554E-13</v>
      </c>
      <c r="BZ170" s="31">
        <f t="shared" si="126"/>
        <v>1.5607404781273648E-13</v>
      </c>
      <c r="CA170" s="31">
        <f t="shared" si="127"/>
        <v>1.4827034542209964E-13</v>
      </c>
      <c r="CB170" s="31">
        <f t="shared" si="128"/>
        <v>7.8037023906368238E-14</v>
      </c>
      <c r="CC170" s="31">
        <f t="shared" si="129"/>
        <v>1.1705553585955237E-13</v>
      </c>
      <c r="CD170" s="31">
        <f t="shared" si="130"/>
        <v>7.8037023906368235E-15</v>
      </c>
      <c r="CE170" s="31">
        <f t="shared" si="131"/>
        <v>4.6822214343820944E-14</v>
      </c>
    </row>
    <row r="171" spans="35:83" x14ac:dyDescent="0.2">
      <c r="AI171" s="29" t="s">
        <v>458</v>
      </c>
      <c r="AJ171" s="30">
        <v>60960</v>
      </c>
      <c r="AK171">
        <v>541</v>
      </c>
      <c r="AL171" t="s">
        <v>459</v>
      </c>
      <c r="AM171">
        <v>2.3699265991418136E-11</v>
      </c>
      <c r="AN171">
        <f t="shared" si="89"/>
        <v>2.3699265991418137E-12</v>
      </c>
      <c r="AO171">
        <f t="shared" si="90"/>
        <v>1.0447257154695092E-5</v>
      </c>
      <c r="AP171" s="31">
        <f t="shared" si="91"/>
        <v>57</v>
      </c>
      <c r="AQ171" s="31">
        <f t="shared" si="92"/>
        <v>9</v>
      </c>
      <c r="AR171" s="31">
        <f t="shared" si="93"/>
        <v>23</v>
      </c>
      <c r="AS171" s="31">
        <f t="shared" si="94"/>
        <v>9</v>
      </c>
      <c r="AT171" s="31">
        <f t="shared" si="95"/>
        <v>42</v>
      </c>
      <c r="AU171" s="31">
        <f t="shared" si="96"/>
        <v>32</v>
      </c>
      <c r="AV171" s="31">
        <f t="shared" si="97"/>
        <v>15</v>
      </c>
      <c r="AW171" s="31">
        <f t="shared" si="98"/>
        <v>41</v>
      </c>
      <c r="AX171" s="31">
        <f t="shared" si="99"/>
        <v>19</v>
      </c>
      <c r="AY171" s="31">
        <f t="shared" si="100"/>
        <v>74</v>
      </c>
      <c r="AZ171" s="31">
        <f t="shared" si="101"/>
        <v>15</v>
      </c>
      <c r="BA171" s="31">
        <f t="shared" si="102"/>
        <v>15</v>
      </c>
      <c r="BB171" s="31">
        <f t="shared" si="103"/>
        <v>38</v>
      </c>
      <c r="BC171" s="31">
        <f t="shared" si="104"/>
        <v>16</v>
      </c>
      <c r="BD171" s="31">
        <f t="shared" si="105"/>
        <v>26</v>
      </c>
      <c r="BE171" s="31">
        <f t="shared" si="106"/>
        <v>38</v>
      </c>
      <c r="BF171" s="31">
        <f t="shared" si="107"/>
        <v>17</v>
      </c>
      <c r="BG171" s="31">
        <f t="shared" si="108"/>
        <v>20</v>
      </c>
      <c r="BH171" s="31">
        <f t="shared" si="109"/>
        <v>19</v>
      </c>
      <c r="BI171" s="31">
        <f t="shared" si="110"/>
        <v>16</v>
      </c>
      <c r="BJ171" s="6">
        <f t="shared" si="111"/>
        <v>541</v>
      </c>
      <c r="BL171" s="31">
        <f t="shared" si="112"/>
        <v>2.4969651783934084E-13</v>
      </c>
      <c r="BM171" s="31">
        <f t="shared" si="113"/>
        <v>3.9425765974632758E-14</v>
      </c>
      <c r="BN171" s="31">
        <f t="shared" si="114"/>
        <v>1.0075473526850594E-13</v>
      </c>
      <c r="BO171" s="31">
        <f t="shared" si="115"/>
        <v>3.9425765974632758E-14</v>
      </c>
      <c r="BP171" s="31">
        <f t="shared" si="116"/>
        <v>1.8398690788161955E-13</v>
      </c>
      <c r="BQ171" s="31">
        <f t="shared" si="117"/>
        <v>1.4018050124313869E-13</v>
      </c>
      <c r="BR171" s="31">
        <f t="shared" si="118"/>
        <v>6.570960995772127E-14</v>
      </c>
      <c r="BS171" s="31">
        <f t="shared" si="119"/>
        <v>1.7960626721777148E-13</v>
      </c>
      <c r="BT171" s="31">
        <f t="shared" si="120"/>
        <v>8.3232172613113603E-14</v>
      </c>
      <c r="BU171" s="31">
        <f t="shared" si="121"/>
        <v>3.2416740912475827E-13</v>
      </c>
      <c r="BV171" s="31">
        <f t="shared" si="122"/>
        <v>6.570960995772127E-14</v>
      </c>
      <c r="BW171" s="31">
        <f t="shared" si="123"/>
        <v>6.570960995772127E-14</v>
      </c>
      <c r="BX171" s="31">
        <f t="shared" si="124"/>
        <v>1.6646434522622721E-13</v>
      </c>
      <c r="BY171" s="31">
        <f t="shared" si="125"/>
        <v>7.0090250621569344E-14</v>
      </c>
      <c r="BZ171" s="31">
        <f t="shared" si="126"/>
        <v>1.138966572600502E-13</v>
      </c>
      <c r="CA171" s="31">
        <f t="shared" si="127"/>
        <v>1.6646434522622721E-13</v>
      </c>
      <c r="CB171" s="31">
        <f t="shared" si="128"/>
        <v>7.4470891285417443E-14</v>
      </c>
      <c r="CC171" s="31">
        <f t="shared" si="129"/>
        <v>8.761281327696169E-14</v>
      </c>
      <c r="CD171" s="31">
        <f t="shared" si="130"/>
        <v>8.3232172613113603E-14</v>
      </c>
      <c r="CE171" s="31">
        <f t="shared" si="131"/>
        <v>7.0090250621569344E-14</v>
      </c>
    </row>
    <row r="172" spans="35:83" x14ac:dyDescent="0.2">
      <c r="AI172" s="29" t="s">
        <v>460</v>
      </c>
      <c r="AJ172" s="30">
        <v>28480</v>
      </c>
      <c r="AK172">
        <v>256</v>
      </c>
      <c r="AL172" t="s">
        <v>461</v>
      </c>
      <c r="AM172">
        <v>2.4031579264679472E-11</v>
      </c>
      <c r="AN172">
        <f t="shared" si="89"/>
        <v>2.4031579264679476E-12</v>
      </c>
      <c r="AO172">
        <f t="shared" si="90"/>
        <v>1.0593749549140425E-5</v>
      </c>
      <c r="AP172" s="31">
        <f t="shared" si="91"/>
        <v>32</v>
      </c>
      <c r="AQ172" s="31">
        <f t="shared" si="92"/>
        <v>3</v>
      </c>
      <c r="AR172" s="31">
        <f t="shared" si="93"/>
        <v>11</v>
      </c>
      <c r="AS172" s="31">
        <f t="shared" si="94"/>
        <v>23</v>
      </c>
      <c r="AT172" s="31">
        <f t="shared" si="95"/>
        <v>5</v>
      </c>
      <c r="AU172" s="31">
        <f t="shared" si="96"/>
        <v>14</v>
      </c>
      <c r="AV172" s="31">
        <f t="shared" si="97"/>
        <v>5</v>
      </c>
      <c r="AW172" s="31">
        <f t="shared" si="98"/>
        <v>17</v>
      </c>
      <c r="AX172" s="31">
        <f t="shared" si="99"/>
        <v>13</v>
      </c>
      <c r="AY172" s="31">
        <f t="shared" si="100"/>
        <v>30</v>
      </c>
      <c r="AZ172" s="31">
        <f t="shared" si="101"/>
        <v>7</v>
      </c>
      <c r="BA172" s="31">
        <f t="shared" si="102"/>
        <v>6</v>
      </c>
      <c r="BB172" s="31">
        <f t="shared" si="103"/>
        <v>13</v>
      </c>
      <c r="BC172" s="31">
        <f t="shared" si="104"/>
        <v>11</v>
      </c>
      <c r="BD172" s="31">
        <f t="shared" si="105"/>
        <v>16</v>
      </c>
      <c r="BE172" s="31">
        <f t="shared" si="106"/>
        <v>10</v>
      </c>
      <c r="BF172" s="31">
        <f t="shared" si="107"/>
        <v>13</v>
      </c>
      <c r="BG172" s="31">
        <f t="shared" si="108"/>
        <v>17</v>
      </c>
      <c r="BH172" s="31">
        <f t="shared" si="109"/>
        <v>7</v>
      </c>
      <c r="BI172" s="31">
        <f t="shared" si="110"/>
        <v>3</v>
      </c>
      <c r="BJ172" s="6">
        <f t="shared" si="111"/>
        <v>256</v>
      </c>
      <c r="BL172" s="31">
        <f t="shared" si="112"/>
        <v>3.0039474080849344E-13</v>
      </c>
      <c r="BM172" s="31">
        <f t="shared" si="113"/>
        <v>2.816200695079626E-14</v>
      </c>
      <c r="BN172" s="31">
        <f t="shared" si="114"/>
        <v>1.0326069215291962E-13</v>
      </c>
      <c r="BO172" s="31">
        <f t="shared" si="115"/>
        <v>2.1590871995610466E-13</v>
      </c>
      <c r="BP172" s="31">
        <f t="shared" si="116"/>
        <v>4.6936678251327101E-14</v>
      </c>
      <c r="BQ172" s="31">
        <f t="shared" si="117"/>
        <v>1.3142269910371588E-13</v>
      </c>
      <c r="BR172" s="31">
        <f t="shared" si="118"/>
        <v>4.6936678251327101E-14</v>
      </c>
      <c r="BS172" s="31">
        <f t="shared" si="119"/>
        <v>1.5958470605451214E-13</v>
      </c>
      <c r="BT172" s="31">
        <f t="shared" si="120"/>
        <v>1.2203536345345046E-13</v>
      </c>
      <c r="BU172" s="31">
        <f t="shared" si="121"/>
        <v>2.816200695079626E-13</v>
      </c>
      <c r="BV172" s="31">
        <f t="shared" si="122"/>
        <v>6.5711349551857941E-14</v>
      </c>
      <c r="BW172" s="31">
        <f t="shared" si="123"/>
        <v>5.6324013901592521E-14</v>
      </c>
      <c r="BX172" s="31">
        <f t="shared" si="124"/>
        <v>1.2203536345345046E-13</v>
      </c>
      <c r="BY172" s="31">
        <f t="shared" si="125"/>
        <v>1.0326069215291962E-13</v>
      </c>
      <c r="BZ172" s="31">
        <f t="shared" si="126"/>
        <v>1.5019737040424672E-13</v>
      </c>
      <c r="CA172" s="31">
        <f t="shared" si="127"/>
        <v>9.3873356502654201E-14</v>
      </c>
      <c r="CB172" s="31">
        <f t="shared" si="128"/>
        <v>1.2203536345345046E-13</v>
      </c>
      <c r="CC172" s="31">
        <f t="shared" si="129"/>
        <v>1.5958470605451214E-13</v>
      </c>
      <c r="CD172" s="31">
        <f t="shared" si="130"/>
        <v>6.5711349551857941E-14</v>
      </c>
      <c r="CE172" s="31">
        <f t="shared" si="131"/>
        <v>2.816200695079626E-14</v>
      </c>
    </row>
    <row r="173" spans="35:83" x14ac:dyDescent="0.2">
      <c r="AI173" s="29" t="s">
        <v>462</v>
      </c>
      <c r="AJ173" s="30">
        <v>53736</v>
      </c>
      <c r="AK173">
        <v>485</v>
      </c>
      <c r="AL173" t="s">
        <v>463</v>
      </c>
      <c r="AM173">
        <v>2.4126508471603238E-11</v>
      </c>
      <c r="AN173">
        <f t="shared" si="89"/>
        <v>2.412650847160324E-12</v>
      </c>
      <c r="AO173">
        <f t="shared" si="90"/>
        <v>1.0635596829836079E-5</v>
      </c>
      <c r="AP173" s="31">
        <f t="shared" si="91"/>
        <v>40</v>
      </c>
      <c r="AQ173" s="31">
        <f t="shared" si="92"/>
        <v>0</v>
      </c>
      <c r="AR173" s="31">
        <f t="shared" si="93"/>
        <v>25</v>
      </c>
      <c r="AS173" s="31">
        <f t="shared" si="94"/>
        <v>33</v>
      </c>
      <c r="AT173" s="31">
        <f t="shared" si="95"/>
        <v>15</v>
      </c>
      <c r="AU173" s="31">
        <f t="shared" si="96"/>
        <v>39</v>
      </c>
      <c r="AV173" s="31">
        <f t="shared" si="97"/>
        <v>11</v>
      </c>
      <c r="AW173" s="31">
        <f t="shared" si="98"/>
        <v>27</v>
      </c>
      <c r="AX173" s="31">
        <f t="shared" si="99"/>
        <v>17</v>
      </c>
      <c r="AY173" s="31">
        <f t="shared" si="100"/>
        <v>57</v>
      </c>
      <c r="AZ173" s="31">
        <f t="shared" si="101"/>
        <v>7</v>
      </c>
      <c r="BA173" s="31">
        <f t="shared" si="102"/>
        <v>19</v>
      </c>
      <c r="BB173" s="31">
        <f t="shared" si="103"/>
        <v>20</v>
      </c>
      <c r="BC173" s="31">
        <f t="shared" si="104"/>
        <v>18</v>
      </c>
      <c r="BD173" s="31">
        <f t="shared" si="105"/>
        <v>47</v>
      </c>
      <c r="BE173" s="31">
        <f t="shared" si="106"/>
        <v>33</v>
      </c>
      <c r="BF173" s="31">
        <f t="shared" si="107"/>
        <v>23</v>
      </c>
      <c r="BG173" s="31">
        <f t="shared" si="108"/>
        <v>42</v>
      </c>
      <c r="BH173" s="31">
        <f t="shared" si="109"/>
        <v>5</v>
      </c>
      <c r="BI173" s="31">
        <f t="shared" si="110"/>
        <v>7</v>
      </c>
      <c r="BJ173" s="6">
        <f t="shared" si="111"/>
        <v>485</v>
      </c>
      <c r="BL173" s="31">
        <f t="shared" si="112"/>
        <v>1.9898151316786178E-13</v>
      </c>
      <c r="BM173" s="31">
        <f t="shared" si="113"/>
        <v>0</v>
      </c>
      <c r="BN173" s="31">
        <f t="shared" si="114"/>
        <v>1.243634457299136E-13</v>
      </c>
      <c r="BO173" s="31">
        <f t="shared" si="115"/>
        <v>1.6415974836348595E-13</v>
      </c>
      <c r="BP173" s="31">
        <f t="shared" si="116"/>
        <v>7.4618067437948163E-14</v>
      </c>
      <c r="BQ173" s="31">
        <f t="shared" si="117"/>
        <v>1.9400697533866525E-13</v>
      </c>
      <c r="BR173" s="31">
        <f t="shared" si="118"/>
        <v>5.4719916121161988E-14</v>
      </c>
      <c r="BS173" s="31">
        <f t="shared" si="119"/>
        <v>1.343125213883067E-13</v>
      </c>
      <c r="BT173" s="31">
        <f t="shared" si="120"/>
        <v>8.456714309634125E-14</v>
      </c>
      <c r="BU173" s="31">
        <f t="shared" si="121"/>
        <v>2.83548656264203E-13</v>
      </c>
      <c r="BV173" s="31">
        <f t="shared" si="122"/>
        <v>3.4821764804375813E-14</v>
      </c>
      <c r="BW173" s="31">
        <f t="shared" si="123"/>
        <v>9.4516218754734338E-14</v>
      </c>
      <c r="BX173" s="31">
        <f t="shared" si="124"/>
        <v>9.9490756583930888E-14</v>
      </c>
      <c r="BY173" s="31">
        <f t="shared" si="125"/>
        <v>8.95416809255378E-14</v>
      </c>
      <c r="BZ173" s="31">
        <f t="shared" si="126"/>
        <v>2.338032779722376E-13</v>
      </c>
      <c r="CA173" s="31">
        <f t="shared" si="127"/>
        <v>1.6415974836348595E-13</v>
      </c>
      <c r="CB173" s="31">
        <f t="shared" si="128"/>
        <v>1.1441437007152053E-13</v>
      </c>
      <c r="CC173" s="31">
        <f t="shared" si="129"/>
        <v>2.0893058882625485E-13</v>
      </c>
      <c r="CD173" s="31">
        <f t="shared" si="130"/>
        <v>2.4872689145982722E-14</v>
      </c>
      <c r="CE173" s="31">
        <f t="shared" si="131"/>
        <v>3.4821764804375813E-14</v>
      </c>
    </row>
    <row r="174" spans="35:83" x14ac:dyDescent="0.2">
      <c r="AI174" s="29" t="s">
        <v>464</v>
      </c>
      <c r="AJ174" s="30">
        <v>11612</v>
      </c>
      <c r="AK174">
        <v>100</v>
      </c>
      <c r="AL174" t="s">
        <v>465</v>
      </c>
      <c r="AM174">
        <v>2.4667018743416011E-11</v>
      </c>
      <c r="AN174">
        <f t="shared" si="89"/>
        <v>2.4667018743416012E-12</v>
      </c>
      <c r="AO174">
        <f t="shared" si="90"/>
        <v>1.0873867914114679E-5</v>
      </c>
      <c r="AP174" s="31">
        <f t="shared" si="91"/>
        <v>11</v>
      </c>
      <c r="AQ174" s="31">
        <f t="shared" si="92"/>
        <v>0</v>
      </c>
      <c r="AR174" s="31">
        <f t="shared" si="93"/>
        <v>8</v>
      </c>
      <c r="AS174" s="31">
        <f t="shared" si="94"/>
        <v>8</v>
      </c>
      <c r="AT174" s="31">
        <f t="shared" si="95"/>
        <v>9</v>
      </c>
      <c r="AU174" s="31">
        <f t="shared" si="96"/>
        <v>2</v>
      </c>
      <c r="AV174" s="31">
        <f t="shared" si="97"/>
        <v>4</v>
      </c>
      <c r="AW174" s="31">
        <f t="shared" si="98"/>
        <v>5</v>
      </c>
      <c r="AX174" s="31">
        <f t="shared" si="99"/>
        <v>6</v>
      </c>
      <c r="AY174" s="31">
        <f t="shared" si="100"/>
        <v>11</v>
      </c>
      <c r="AZ174" s="31">
        <f t="shared" si="101"/>
        <v>3</v>
      </c>
      <c r="BA174" s="31">
        <f t="shared" si="102"/>
        <v>1</v>
      </c>
      <c r="BB174" s="31">
        <f t="shared" si="103"/>
        <v>4</v>
      </c>
      <c r="BC174" s="31">
        <f t="shared" si="104"/>
        <v>8</v>
      </c>
      <c r="BD174" s="31">
        <f t="shared" si="105"/>
        <v>3</v>
      </c>
      <c r="BE174" s="31">
        <f t="shared" si="106"/>
        <v>6</v>
      </c>
      <c r="BF174" s="31">
        <f t="shared" si="107"/>
        <v>5</v>
      </c>
      <c r="BG174" s="31">
        <f t="shared" si="108"/>
        <v>2</v>
      </c>
      <c r="BH174" s="31">
        <f t="shared" si="109"/>
        <v>1</v>
      </c>
      <c r="BI174" s="31">
        <f t="shared" si="110"/>
        <v>3</v>
      </c>
      <c r="BJ174" s="6">
        <f t="shared" si="111"/>
        <v>100</v>
      </c>
      <c r="BL174" s="31">
        <f t="shared" si="112"/>
        <v>2.7133720617757614E-13</v>
      </c>
      <c r="BM174" s="31">
        <f t="shared" si="113"/>
        <v>0</v>
      </c>
      <c r="BN174" s="31">
        <f t="shared" si="114"/>
        <v>1.9733614994732809E-13</v>
      </c>
      <c r="BO174" s="31">
        <f t="shared" si="115"/>
        <v>1.9733614994732809E-13</v>
      </c>
      <c r="BP174" s="31">
        <f t="shared" si="116"/>
        <v>2.220031686907441E-13</v>
      </c>
      <c r="BQ174" s="31">
        <f t="shared" si="117"/>
        <v>4.9334037486832023E-14</v>
      </c>
      <c r="BR174" s="31">
        <f t="shared" si="118"/>
        <v>9.8668074973664046E-14</v>
      </c>
      <c r="BS174" s="31">
        <f t="shared" si="119"/>
        <v>1.2333509371708007E-13</v>
      </c>
      <c r="BT174" s="31">
        <f t="shared" si="120"/>
        <v>1.4800211246049608E-13</v>
      </c>
      <c r="BU174" s="31">
        <f t="shared" si="121"/>
        <v>2.7133720617757614E-13</v>
      </c>
      <c r="BV174" s="31">
        <f t="shared" si="122"/>
        <v>7.4001056230248038E-14</v>
      </c>
      <c r="BW174" s="31">
        <f t="shared" si="123"/>
        <v>2.4667018743416012E-14</v>
      </c>
      <c r="BX174" s="31">
        <f t="shared" si="124"/>
        <v>9.8668074973664046E-14</v>
      </c>
      <c r="BY174" s="31">
        <f t="shared" si="125"/>
        <v>1.9733614994732809E-13</v>
      </c>
      <c r="BZ174" s="31">
        <f t="shared" si="126"/>
        <v>7.4001056230248038E-14</v>
      </c>
      <c r="CA174" s="31">
        <f t="shared" si="127"/>
        <v>1.4800211246049608E-13</v>
      </c>
      <c r="CB174" s="31">
        <f t="shared" si="128"/>
        <v>1.2333509371708007E-13</v>
      </c>
      <c r="CC174" s="31">
        <f t="shared" si="129"/>
        <v>4.9334037486832023E-14</v>
      </c>
      <c r="CD174" s="31">
        <f t="shared" si="130"/>
        <v>2.4667018743416012E-14</v>
      </c>
      <c r="CE174" s="31">
        <f t="shared" si="131"/>
        <v>7.4001056230248038E-14</v>
      </c>
    </row>
    <row r="175" spans="35:83" x14ac:dyDescent="0.2">
      <c r="AI175" s="29" t="s">
        <v>466</v>
      </c>
      <c r="AJ175" s="30">
        <v>83088</v>
      </c>
      <c r="AK175">
        <v>763</v>
      </c>
      <c r="AL175" t="s">
        <v>467</v>
      </c>
      <c r="AM175">
        <v>2.4738349069485301E-11</v>
      </c>
      <c r="AN175">
        <f t="shared" si="89"/>
        <v>2.4738349069485302E-12</v>
      </c>
      <c r="AO175">
        <f t="shared" si="90"/>
        <v>1.0905312190053182E-5</v>
      </c>
      <c r="AP175" s="31">
        <f t="shared" si="91"/>
        <v>61</v>
      </c>
      <c r="AQ175" s="31">
        <f t="shared" si="92"/>
        <v>7</v>
      </c>
      <c r="AR175" s="31">
        <f t="shared" si="93"/>
        <v>38</v>
      </c>
      <c r="AS175" s="31">
        <f t="shared" si="94"/>
        <v>20</v>
      </c>
      <c r="AT175" s="31">
        <f t="shared" si="95"/>
        <v>34</v>
      </c>
      <c r="AU175" s="31">
        <f t="shared" si="96"/>
        <v>82</v>
      </c>
      <c r="AV175" s="31">
        <f t="shared" si="97"/>
        <v>13</v>
      </c>
      <c r="AW175" s="31">
        <f t="shared" si="98"/>
        <v>32</v>
      </c>
      <c r="AX175" s="31">
        <f t="shared" si="99"/>
        <v>28</v>
      </c>
      <c r="AY175" s="31">
        <f t="shared" si="100"/>
        <v>58</v>
      </c>
      <c r="AZ175" s="31">
        <f t="shared" si="101"/>
        <v>8</v>
      </c>
      <c r="BA175" s="31">
        <f t="shared" si="102"/>
        <v>38</v>
      </c>
      <c r="BB175" s="31">
        <f t="shared" si="103"/>
        <v>31</v>
      </c>
      <c r="BC175" s="31">
        <f t="shared" si="104"/>
        <v>41</v>
      </c>
      <c r="BD175" s="31">
        <f t="shared" si="105"/>
        <v>46</v>
      </c>
      <c r="BE175" s="31">
        <f t="shared" si="106"/>
        <v>63</v>
      </c>
      <c r="BF175" s="31">
        <f t="shared" si="107"/>
        <v>71</v>
      </c>
      <c r="BG175" s="31">
        <f t="shared" si="108"/>
        <v>46</v>
      </c>
      <c r="BH175" s="31">
        <f t="shared" si="109"/>
        <v>11</v>
      </c>
      <c r="BI175" s="31">
        <f t="shared" si="110"/>
        <v>35</v>
      </c>
      <c r="BJ175" s="6">
        <f t="shared" si="111"/>
        <v>763</v>
      </c>
      <c r="BL175" s="31">
        <f t="shared" si="112"/>
        <v>1.9777710265250373E-13</v>
      </c>
      <c r="BM175" s="31">
        <f t="shared" si="113"/>
        <v>2.2695733091270922E-14</v>
      </c>
      <c r="BN175" s="31">
        <f t="shared" si="114"/>
        <v>1.232054082097564E-13</v>
      </c>
      <c r="BO175" s="31">
        <f t="shared" si="115"/>
        <v>6.4844951689345474E-14</v>
      </c>
      <c r="BP175" s="31">
        <f t="shared" si="116"/>
        <v>1.1023641787188732E-13</v>
      </c>
      <c r="BQ175" s="31">
        <f t="shared" si="117"/>
        <v>2.6586430192631649E-13</v>
      </c>
      <c r="BR175" s="31">
        <f t="shared" si="118"/>
        <v>4.2149218598074565E-14</v>
      </c>
      <c r="BS175" s="31">
        <f t="shared" si="119"/>
        <v>1.0375192270295277E-13</v>
      </c>
      <c r="BT175" s="31">
        <f t="shared" si="120"/>
        <v>9.0782932365083686E-14</v>
      </c>
      <c r="BU175" s="31">
        <f t="shared" si="121"/>
        <v>1.8805035989910189E-13</v>
      </c>
      <c r="BV175" s="31">
        <f t="shared" si="122"/>
        <v>2.5937980675738193E-14</v>
      </c>
      <c r="BW175" s="31">
        <f t="shared" si="123"/>
        <v>1.232054082097564E-13</v>
      </c>
      <c r="BX175" s="31">
        <f t="shared" si="124"/>
        <v>1.0050967511848549E-13</v>
      </c>
      <c r="BY175" s="31">
        <f t="shared" si="125"/>
        <v>1.3293215096315824E-13</v>
      </c>
      <c r="BZ175" s="31">
        <f t="shared" si="126"/>
        <v>1.491433888854946E-13</v>
      </c>
      <c r="CA175" s="31">
        <f t="shared" si="127"/>
        <v>2.0426159782143827E-13</v>
      </c>
      <c r="CB175" s="31">
        <f t="shared" si="128"/>
        <v>2.3019957849717647E-13</v>
      </c>
      <c r="CC175" s="31">
        <f t="shared" si="129"/>
        <v>1.491433888854946E-13</v>
      </c>
      <c r="CD175" s="31">
        <f t="shared" si="130"/>
        <v>3.5664723429140015E-14</v>
      </c>
      <c r="CE175" s="31">
        <f t="shared" si="131"/>
        <v>1.134786654563546E-13</v>
      </c>
    </row>
    <row r="176" spans="35:83" x14ac:dyDescent="0.2">
      <c r="AI176" s="29" t="s">
        <v>468</v>
      </c>
      <c r="AJ176" s="30">
        <v>18213</v>
      </c>
      <c r="AK176">
        <v>158</v>
      </c>
      <c r="AL176" t="s">
        <v>469</v>
      </c>
      <c r="AM176">
        <v>2.4958790651658815E-11</v>
      </c>
      <c r="AN176">
        <f t="shared" si="89"/>
        <v>2.4958790651658819E-12</v>
      </c>
      <c r="AO176">
        <f t="shared" si="90"/>
        <v>1.1002488613044026E-5</v>
      </c>
      <c r="AP176" s="31">
        <f t="shared" si="91"/>
        <v>11</v>
      </c>
      <c r="AQ176" s="31">
        <f t="shared" si="92"/>
        <v>2</v>
      </c>
      <c r="AR176" s="31">
        <f t="shared" si="93"/>
        <v>9</v>
      </c>
      <c r="AS176" s="31">
        <f t="shared" si="94"/>
        <v>11</v>
      </c>
      <c r="AT176" s="31">
        <f t="shared" si="95"/>
        <v>9</v>
      </c>
      <c r="AU176" s="31">
        <f t="shared" si="96"/>
        <v>11</v>
      </c>
      <c r="AV176" s="31">
        <f t="shared" si="97"/>
        <v>4</v>
      </c>
      <c r="AW176" s="31">
        <f t="shared" si="98"/>
        <v>11</v>
      </c>
      <c r="AX176" s="31">
        <f t="shared" si="99"/>
        <v>9</v>
      </c>
      <c r="AY176" s="31">
        <f t="shared" si="100"/>
        <v>20</v>
      </c>
      <c r="AZ176" s="31">
        <f t="shared" si="101"/>
        <v>4</v>
      </c>
      <c r="BA176" s="31">
        <f t="shared" si="102"/>
        <v>7</v>
      </c>
      <c r="BB176" s="31">
        <f t="shared" si="103"/>
        <v>5</v>
      </c>
      <c r="BC176" s="31">
        <f t="shared" si="104"/>
        <v>3</v>
      </c>
      <c r="BD176" s="31">
        <f t="shared" si="105"/>
        <v>9</v>
      </c>
      <c r="BE176" s="31">
        <f t="shared" si="106"/>
        <v>4</v>
      </c>
      <c r="BF176" s="31">
        <f t="shared" si="107"/>
        <v>8</v>
      </c>
      <c r="BG176" s="31">
        <f t="shared" si="108"/>
        <v>10</v>
      </c>
      <c r="BH176" s="31">
        <f t="shared" si="109"/>
        <v>2</v>
      </c>
      <c r="BI176" s="31">
        <f t="shared" si="110"/>
        <v>9</v>
      </c>
      <c r="BJ176" s="6">
        <f t="shared" si="111"/>
        <v>158</v>
      </c>
      <c r="BL176" s="31">
        <f t="shared" si="112"/>
        <v>1.7376373238496646E-13</v>
      </c>
      <c r="BM176" s="31">
        <f t="shared" si="113"/>
        <v>3.1593405888175716E-14</v>
      </c>
      <c r="BN176" s="31">
        <f t="shared" si="114"/>
        <v>1.4217032649679074E-13</v>
      </c>
      <c r="BO176" s="31">
        <f t="shared" si="115"/>
        <v>1.7376373238496646E-13</v>
      </c>
      <c r="BP176" s="31">
        <f t="shared" si="116"/>
        <v>1.4217032649679074E-13</v>
      </c>
      <c r="BQ176" s="31">
        <f t="shared" si="117"/>
        <v>1.7376373238496646E-13</v>
      </c>
      <c r="BR176" s="31">
        <f t="shared" si="118"/>
        <v>6.3186811776351433E-14</v>
      </c>
      <c r="BS176" s="31">
        <f t="shared" si="119"/>
        <v>1.7376373238496646E-13</v>
      </c>
      <c r="BT176" s="31">
        <f t="shared" si="120"/>
        <v>1.4217032649679074E-13</v>
      </c>
      <c r="BU176" s="31">
        <f t="shared" si="121"/>
        <v>3.1593405888175723E-13</v>
      </c>
      <c r="BV176" s="31">
        <f t="shared" si="122"/>
        <v>6.3186811776351433E-14</v>
      </c>
      <c r="BW176" s="31">
        <f t="shared" si="123"/>
        <v>1.1057692060861502E-13</v>
      </c>
      <c r="BX176" s="31">
        <f t="shared" si="124"/>
        <v>7.8983514720439307E-14</v>
      </c>
      <c r="BY176" s="31">
        <f t="shared" si="125"/>
        <v>4.7390108832263584E-14</v>
      </c>
      <c r="BZ176" s="31">
        <f t="shared" si="126"/>
        <v>1.4217032649679074E-13</v>
      </c>
      <c r="CA176" s="31">
        <f t="shared" si="127"/>
        <v>6.3186811776351433E-14</v>
      </c>
      <c r="CB176" s="31">
        <f t="shared" si="128"/>
        <v>1.2637362355270287E-13</v>
      </c>
      <c r="CC176" s="31">
        <f t="shared" si="129"/>
        <v>1.5796702944087861E-13</v>
      </c>
      <c r="CD176" s="31">
        <f t="shared" si="130"/>
        <v>3.1593405888175716E-14</v>
      </c>
      <c r="CE176" s="31">
        <f t="shared" si="131"/>
        <v>1.4217032649679074E-13</v>
      </c>
    </row>
    <row r="177" spans="35:83" x14ac:dyDescent="0.2">
      <c r="AI177" s="29" t="s">
        <v>470</v>
      </c>
      <c r="AJ177" s="30">
        <v>118165</v>
      </c>
      <c r="AK177">
        <v>1126</v>
      </c>
      <c r="AL177" t="s">
        <v>471</v>
      </c>
      <c r="AM177">
        <v>2.5189860835839289E-11</v>
      </c>
      <c r="AN177">
        <f t="shared" si="89"/>
        <v>2.5189860835839292E-12</v>
      </c>
      <c r="AO177">
        <f t="shared" si="90"/>
        <v>1.1104350402172446E-5</v>
      </c>
      <c r="AP177" s="31">
        <f t="shared" si="91"/>
        <v>109</v>
      </c>
      <c r="AQ177" s="31">
        <f t="shared" si="92"/>
        <v>5</v>
      </c>
      <c r="AR177" s="31">
        <f t="shared" si="93"/>
        <v>56</v>
      </c>
      <c r="AS177" s="31">
        <f t="shared" si="94"/>
        <v>33</v>
      </c>
      <c r="AT177" s="31">
        <f t="shared" si="95"/>
        <v>42</v>
      </c>
      <c r="AU177" s="31">
        <f t="shared" si="96"/>
        <v>140</v>
      </c>
      <c r="AV177" s="31">
        <f t="shared" si="97"/>
        <v>20</v>
      </c>
      <c r="AW177" s="31">
        <f t="shared" si="98"/>
        <v>68</v>
      </c>
      <c r="AX177" s="31">
        <f t="shared" si="99"/>
        <v>20</v>
      </c>
      <c r="AY177" s="31">
        <f t="shared" si="100"/>
        <v>85</v>
      </c>
      <c r="AZ177" s="31">
        <f t="shared" si="101"/>
        <v>22</v>
      </c>
      <c r="BA177" s="31">
        <f t="shared" si="102"/>
        <v>88</v>
      </c>
      <c r="BB177" s="31">
        <f t="shared" si="103"/>
        <v>33</v>
      </c>
      <c r="BC177" s="31">
        <f t="shared" si="104"/>
        <v>49</v>
      </c>
      <c r="BD177" s="31">
        <f t="shared" si="105"/>
        <v>39</v>
      </c>
      <c r="BE177" s="31">
        <f t="shared" si="106"/>
        <v>111</v>
      </c>
      <c r="BF177" s="31">
        <f t="shared" si="107"/>
        <v>89</v>
      </c>
      <c r="BG177" s="31">
        <f t="shared" si="108"/>
        <v>64</v>
      </c>
      <c r="BH177" s="31">
        <f t="shared" si="109"/>
        <v>10</v>
      </c>
      <c r="BI177" s="31">
        <f t="shared" si="110"/>
        <v>43</v>
      </c>
      <c r="BJ177" s="6">
        <f t="shared" si="111"/>
        <v>1126</v>
      </c>
      <c r="BL177" s="31">
        <f t="shared" si="112"/>
        <v>2.4384501164355976E-13</v>
      </c>
      <c r="BM177" s="31">
        <f t="shared" si="113"/>
        <v>1.1185550992823842E-14</v>
      </c>
      <c r="BN177" s="31">
        <f t="shared" si="114"/>
        <v>1.2527817111962701E-13</v>
      </c>
      <c r="BO177" s="31">
        <f t="shared" si="115"/>
        <v>7.3824636552637359E-14</v>
      </c>
      <c r="BP177" s="31">
        <f t="shared" si="116"/>
        <v>9.3958628339720266E-14</v>
      </c>
      <c r="BQ177" s="31">
        <f t="shared" si="117"/>
        <v>3.1319542779906757E-13</v>
      </c>
      <c r="BR177" s="31">
        <f t="shared" si="118"/>
        <v>4.4742203971295366E-14</v>
      </c>
      <c r="BS177" s="31">
        <f t="shared" si="119"/>
        <v>1.5212349350240424E-13</v>
      </c>
      <c r="BT177" s="31">
        <f t="shared" si="120"/>
        <v>4.4742203971295366E-14</v>
      </c>
      <c r="BU177" s="31">
        <f t="shared" si="121"/>
        <v>1.9015436687800533E-13</v>
      </c>
      <c r="BV177" s="31">
        <f t="shared" si="122"/>
        <v>4.9216424368424906E-14</v>
      </c>
      <c r="BW177" s="31">
        <f t="shared" si="123"/>
        <v>1.9686569747369962E-13</v>
      </c>
      <c r="BX177" s="31">
        <f t="shared" si="124"/>
        <v>7.3824636552637359E-14</v>
      </c>
      <c r="BY177" s="31">
        <f t="shared" si="125"/>
        <v>1.0961839972967364E-13</v>
      </c>
      <c r="BZ177" s="31">
        <f t="shared" si="126"/>
        <v>8.7247297744025972E-14</v>
      </c>
      <c r="CA177" s="31">
        <f t="shared" si="127"/>
        <v>2.483192320406893E-13</v>
      </c>
      <c r="CB177" s="31">
        <f t="shared" si="128"/>
        <v>1.991028076722644E-13</v>
      </c>
      <c r="CC177" s="31">
        <f t="shared" si="129"/>
        <v>1.4317505270814517E-13</v>
      </c>
      <c r="CD177" s="31">
        <f t="shared" si="130"/>
        <v>2.2371101985647683E-14</v>
      </c>
      <c r="CE177" s="31">
        <f t="shared" si="131"/>
        <v>9.6195738538285039E-14</v>
      </c>
    </row>
    <row r="178" spans="35:83" x14ac:dyDescent="0.2">
      <c r="AI178" s="29" t="s">
        <v>472</v>
      </c>
      <c r="AJ178" s="30">
        <v>22232</v>
      </c>
      <c r="AK178">
        <v>198</v>
      </c>
      <c r="AL178" t="s">
        <v>473</v>
      </c>
      <c r="AM178">
        <v>2.5359011363572121E-11</v>
      </c>
      <c r="AN178">
        <f t="shared" si="89"/>
        <v>2.5359011363572124E-12</v>
      </c>
      <c r="AO178">
        <f t="shared" si="90"/>
        <v>1.117891638500572E-5</v>
      </c>
      <c r="AP178" s="31">
        <f t="shared" si="91"/>
        <v>15</v>
      </c>
      <c r="AQ178" s="31">
        <f t="shared" si="92"/>
        <v>1</v>
      </c>
      <c r="AR178" s="31">
        <f t="shared" si="93"/>
        <v>15</v>
      </c>
      <c r="AS178" s="31">
        <f t="shared" si="94"/>
        <v>8</v>
      </c>
      <c r="AT178" s="31">
        <f t="shared" si="95"/>
        <v>8</v>
      </c>
      <c r="AU178" s="31">
        <f t="shared" si="96"/>
        <v>22</v>
      </c>
      <c r="AV178" s="31">
        <f t="shared" si="97"/>
        <v>11</v>
      </c>
      <c r="AW178" s="31">
        <f t="shared" si="98"/>
        <v>10</v>
      </c>
      <c r="AX178" s="31">
        <f t="shared" si="99"/>
        <v>8</v>
      </c>
      <c r="AY178" s="31">
        <f t="shared" si="100"/>
        <v>20</v>
      </c>
      <c r="AZ178" s="31">
        <f t="shared" si="101"/>
        <v>5</v>
      </c>
      <c r="BA178" s="31">
        <f t="shared" si="102"/>
        <v>8</v>
      </c>
      <c r="BB178" s="31">
        <f t="shared" si="103"/>
        <v>6</v>
      </c>
      <c r="BC178" s="31">
        <f t="shared" si="104"/>
        <v>7</v>
      </c>
      <c r="BD178" s="31">
        <f t="shared" si="105"/>
        <v>19</v>
      </c>
      <c r="BE178" s="31">
        <f t="shared" si="106"/>
        <v>8</v>
      </c>
      <c r="BF178" s="31">
        <f t="shared" si="107"/>
        <v>9</v>
      </c>
      <c r="BG178" s="31">
        <f t="shared" si="108"/>
        <v>11</v>
      </c>
      <c r="BH178" s="31">
        <f t="shared" si="109"/>
        <v>3</v>
      </c>
      <c r="BI178" s="31">
        <f t="shared" si="110"/>
        <v>4</v>
      </c>
      <c r="BJ178" s="6">
        <f t="shared" si="111"/>
        <v>198</v>
      </c>
      <c r="BL178" s="31">
        <f t="shared" si="112"/>
        <v>1.9211372245130397E-13</v>
      </c>
      <c r="BM178" s="31">
        <f t="shared" si="113"/>
        <v>1.2807581496753599E-14</v>
      </c>
      <c r="BN178" s="31">
        <f t="shared" si="114"/>
        <v>1.9211372245130397E-13</v>
      </c>
      <c r="BO178" s="31">
        <f t="shared" si="115"/>
        <v>1.0246065197402879E-13</v>
      </c>
      <c r="BP178" s="31">
        <f t="shared" si="116"/>
        <v>1.0246065197402879E-13</v>
      </c>
      <c r="BQ178" s="31">
        <f t="shared" si="117"/>
        <v>2.8176679292857914E-13</v>
      </c>
      <c r="BR178" s="31">
        <f t="shared" si="118"/>
        <v>1.4088339646428957E-13</v>
      </c>
      <c r="BS178" s="31">
        <f t="shared" si="119"/>
        <v>1.2807581496753599E-13</v>
      </c>
      <c r="BT178" s="31">
        <f t="shared" si="120"/>
        <v>1.0246065197402879E-13</v>
      </c>
      <c r="BU178" s="31">
        <f t="shared" si="121"/>
        <v>2.5615162993507197E-13</v>
      </c>
      <c r="BV178" s="31">
        <f t="shared" si="122"/>
        <v>6.4037907483767993E-14</v>
      </c>
      <c r="BW178" s="31">
        <f t="shared" si="123"/>
        <v>1.0246065197402879E-13</v>
      </c>
      <c r="BX178" s="31">
        <f t="shared" si="124"/>
        <v>7.6845488980521592E-14</v>
      </c>
      <c r="BY178" s="31">
        <f t="shared" si="125"/>
        <v>8.9653070477275178E-14</v>
      </c>
      <c r="BZ178" s="31">
        <f t="shared" si="126"/>
        <v>2.4334404843831836E-13</v>
      </c>
      <c r="CA178" s="31">
        <f t="shared" si="127"/>
        <v>1.0246065197402879E-13</v>
      </c>
      <c r="CB178" s="31">
        <f t="shared" si="128"/>
        <v>1.1526823347078237E-13</v>
      </c>
      <c r="CC178" s="31">
        <f t="shared" si="129"/>
        <v>1.4088339646428957E-13</v>
      </c>
      <c r="CD178" s="31">
        <f t="shared" si="130"/>
        <v>3.8422744490260796E-14</v>
      </c>
      <c r="CE178" s="31">
        <f t="shared" si="131"/>
        <v>5.1230325987014394E-14</v>
      </c>
    </row>
    <row r="179" spans="35:83" x14ac:dyDescent="0.2">
      <c r="AI179" s="29" t="s">
        <v>474</v>
      </c>
      <c r="AJ179" s="30">
        <v>13453</v>
      </c>
      <c r="AK179">
        <v>120</v>
      </c>
      <c r="AL179" t="s">
        <v>475</v>
      </c>
      <c r="AM179">
        <v>2.5398749741269662E-11</v>
      </c>
      <c r="AN179">
        <f t="shared" si="89"/>
        <v>2.5398749741269664E-12</v>
      </c>
      <c r="AO179">
        <f t="shared" si="90"/>
        <v>1.1196434102679631E-5</v>
      </c>
      <c r="AP179" s="31">
        <f t="shared" si="91"/>
        <v>12</v>
      </c>
      <c r="AQ179" s="31">
        <f t="shared" si="92"/>
        <v>2</v>
      </c>
      <c r="AR179" s="31">
        <f t="shared" si="93"/>
        <v>7</v>
      </c>
      <c r="AS179" s="31">
        <f t="shared" si="94"/>
        <v>8</v>
      </c>
      <c r="AT179" s="31">
        <f t="shared" si="95"/>
        <v>4</v>
      </c>
      <c r="AU179" s="31">
        <f t="shared" si="96"/>
        <v>6</v>
      </c>
      <c r="AV179" s="31">
        <f t="shared" si="97"/>
        <v>6</v>
      </c>
      <c r="AW179" s="31">
        <f t="shared" si="98"/>
        <v>15</v>
      </c>
      <c r="AX179" s="31">
        <f t="shared" si="99"/>
        <v>6</v>
      </c>
      <c r="AY179" s="31">
        <f t="shared" si="100"/>
        <v>13</v>
      </c>
      <c r="AZ179" s="31">
        <f t="shared" si="101"/>
        <v>5</v>
      </c>
      <c r="BA179" s="31">
        <f t="shared" si="102"/>
        <v>2</v>
      </c>
      <c r="BB179" s="31">
        <f t="shared" si="103"/>
        <v>6</v>
      </c>
      <c r="BC179" s="31">
        <f t="shared" si="104"/>
        <v>4</v>
      </c>
      <c r="BD179" s="31">
        <f t="shared" si="105"/>
        <v>7</v>
      </c>
      <c r="BE179" s="31">
        <f t="shared" si="106"/>
        <v>4</v>
      </c>
      <c r="BF179" s="31">
        <f t="shared" si="107"/>
        <v>4</v>
      </c>
      <c r="BG179" s="31">
        <f t="shared" si="108"/>
        <v>7</v>
      </c>
      <c r="BH179" s="31">
        <f t="shared" si="109"/>
        <v>0</v>
      </c>
      <c r="BI179" s="31">
        <f t="shared" si="110"/>
        <v>2</v>
      </c>
      <c r="BJ179" s="6">
        <f t="shared" si="111"/>
        <v>120</v>
      </c>
      <c r="BL179" s="31">
        <f t="shared" si="112"/>
        <v>2.5398749741269666E-13</v>
      </c>
      <c r="BM179" s="31">
        <f t="shared" si="113"/>
        <v>4.233124956878277E-14</v>
      </c>
      <c r="BN179" s="31">
        <f t="shared" si="114"/>
        <v>1.4815937349073972E-13</v>
      </c>
      <c r="BO179" s="31">
        <f t="shared" si="115"/>
        <v>1.6932499827513108E-13</v>
      </c>
      <c r="BP179" s="31">
        <f t="shared" si="116"/>
        <v>8.4662499137565541E-14</v>
      </c>
      <c r="BQ179" s="31">
        <f t="shared" si="117"/>
        <v>1.2699374870634833E-13</v>
      </c>
      <c r="BR179" s="31">
        <f t="shared" si="118"/>
        <v>1.2699374870634833E-13</v>
      </c>
      <c r="BS179" s="31">
        <f t="shared" si="119"/>
        <v>3.174843717658708E-13</v>
      </c>
      <c r="BT179" s="31">
        <f t="shared" si="120"/>
        <v>1.2699374870634833E-13</v>
      </c>
      <c r="BU179" s="31">
        <f t="shared" si="121"/>
        <v>2.7515312219708802E-13</v>
      </c>
      <c r="BV179" s="31">
        <f t="shared" si="122"/>
        <v>1.0582812392195693E-13</v>
      </c>
      <c r="BW179" s="31">
        <f t="shared" si="123"/>
        <v>4.233124956878277E-14</v>
      </c>
      <c r="BX179" s="31">
        <f t="shared" si="124"/>
        <v>1.2699374870634833E-13</v>
      </c>
      <c r="BY179" s="31">
        <f t="shared" si="125"/>
        <v>8.4662499137565541E-14</v>
      </c>
      <c r="BZ179" s="31">
        <f t="shared" si="126"/>
        <v>1.4815937349073972E-13</v>
      </c>
      <c r="CA179" s="31">
        <f t="shared" si="127"/>
        <v>8.4662499137565541E-14</v>
      </c>
      <c r="CB179" s="31">
        <f t="shared" si="128"/>
        <v>8.4662499137565541E-14</v>
      </c>
      <c r="CC179" s="31">
        <f t="shared" si="129"/>
        <v>1.4815937349073972E-13</v>
      </c>
      <c r="CD179" s="31">
        <f t="shared" si="130"/>
        <v>0</v>
      </c>
      <c r="CE179" s="31">
        <f t="shared" si="131"/>
        <v>4.233124956878277E-14</v>
      </c>
    </row>
    <row r="180" spans="35:83" x14ac:dyDescent="0.2">
      <c r="AI180" s="29" t="s">
        <v>476</v>
      </c>
      <c r="AJ180" s="30">
        <v>133943</v>
      </c>
      <c r="AK180">
        <v>1191</v>
      </c>
      <c r="AL180" t="s">
        <v>477</v>
      </c>
      <c r="AM180">
        <v>2.5597500179139001E-11</v>
      </c>
      <c r="AN180">
        <f t="shared" si="89"/>
        <v>2.5597500179139002E-12</v>
      </c>
      <c r="AO180">
        <f t="shared" si="90"/>
        <v>1.1284048501150079E-5</v>
      </c>
      <c r="AP180" s="31">
        <f t="shared" si="91"/>
        <v>122</v>
      </c>
      <c r="AQ180" s="31">
        <f t="shared" si="92"/>
        <v>6</v>
      </c>
      <c r="AR180" s="31">
        <f t="shared" si="93"/>
        <v>62</v>
      </c>
      <c r="AS180" s="31">
        <f t="shared" si="94"/>
        <v>81</v>
      </c>
      <c r="AT180" s="31">
        <f t="shared" si="95"/>
        <v>50</v>
      </c>
      <c r="AU180" s="31">
        <f t="shared" si="96"/>
        <v>56</v>
      </c>
      <c r="AV180" s="31">
        <f t="shared" si="97"/>
        <v>32</v>
      </c>
      <c r="AW180" s="31">
        <f t="shared" si="98"/>
        <v>83</v>
      </c>
      <c r="AX180" s="31">
        <f t="shared" si="99"/>
        <v>84</v>
      </c>
      <c r="AY180" s="31">
        <f t="shared" si="100"/>
        <v>121</v>
      </c>
      <c r="AZ180" s="31">
        <f t="shared" si="101"/>
        <v>10</v>
      </c>
      <c r="BA180" s="31">
        <f t="shared" si="102"/>
        <v>59</v>
      </c>
      <c r="BB180" s="31">
        <f t="shared" si="103"/>
        <v>61</v>
      </c>
      <c r="BC180" s="31">
        <f t="shared" si="104"/>
        <v>67</v>
      </c>
      <c r="BD180" s="31">
        <f t="shared" si="105"/>
        <v>60</v>
      </c>
      <c r="BE180" s="31">
        <f t="shared" si="106"/>
        <v>90</v>
      </c>
      <c r="BF180" s="31">
        <f t="shared" si="107"/>
        <v>48</v>
      </c>
      <c r="BG180" s="31">
        <f t="shared" si="108"/>
        <v>48</v>
      </c>
      <c r="BH180" s="31">
        <f t="shared" si="109"/>
        <v>24</v>
      </c>
      <c r="BI180" s="31">
        <f t="shared" si="110"/>
        <v>27</v>
      </c>
      <c r="BJ180" s="6">
        <f t="shared" si="111"/>
        <v>1191</v>
      </c>
      <c r="BL180" s="31">
        <f t="shared" si="112"/>
        <v>2.6220781039924084E-13</v>
      </c>
      <c r="BM180" s="31">
        <f t="shared" si="113"/>
        <v>1.2895466085208566E-14</v>
      </c>
      <c r="BN180" s="31">
        <f t="shared" si="114"/>
        <v>1.3325314954715516E-13</v>
      </c>
      <c r="BO180" s="31">
        <f t="shared" si="115"/>
        <v>1.7408879215031565E-13</v>
      </c>
      <c r="BP180" s="31">
        <f t="shared" si="116"/>
        <v>1.0746221737673805E-13</v>
      </c>
      <c r="BQ180" s="31">
        <f t="shared" si="117"/>
        <v>1.2035768346194659E-13</v>
      </c>
      <c r="BR180" s="31">
        <f t="shared" si="118"/>
        <v>6.8775819121112351E-14</v>
      </c>
      <c r="BS180" s="31">
        <f t="shared" si="119"/>
        <v>1.7838728084538514E-13</v>
      </c>
      <c r="BT180" s="31">
        <f t="shared" si="120"/>
        <v>1.8053652519291993E-13</v>
      </c>
      <c r="BU180" s="31">
        <f t="shared" si="121"/>
        <v>2.6005856605170608E-13</v>
      </c>
      <c r="BV180" s="31">
        <f t="shared" si="122"/>
        <v>2.1492443475347608E-14</v>
      </c>
      <c r="BW180" s="31">
        <f t="shared" si="123"/>
        <v>1.268054165045509E-13</v>
      </c>
      <c r="BX180" s="31">
        <f t="shared" si="124"/>
        <v>1.3110390519962042E-13</v>
      </c>
      <c r="BY180" s="31">
        <f t="shared" si="125"/>
        <v>1.4399937128482898E-13</v>
      </c>
      <c r="BZ180" s="31">
        <f t="shared" si="126"/>
        <v>1.2895466085208566E-13</v>
      </c>
      <c r="CA180" s="31">
        <f t="shared" si="127"/>
        <v>1.9343199127812849E-13</v>
      </c>
      <c r="CB180" s="31">
        <f t="shared" si="128"/>
        <v>1.0316372868166853E-13</v>
      </c>
      <c r="CC180" s="31">
        <f t="shared" si="129"/>
        <v>1.0316372868166853E-13</v>
      </c>
      <c r="CD180" s="31">
        <f t="shared" si="130"/>
        <v>5.1581864340834263E-14</v>
      </c>
      <c r="CE180" s="31">
        <f t="shared" si="131"/>
        <v>5.8029597383438537E-14</v>
      </c>
    </row>
    <row r="181" spans="35:83" x14ac:dyDescent="0.2">
      <c r="AI181" s="29" t="s">
        <v>478</v>
      </c>
      <c r="AJ181" s="30">
        <v>11095</v>
      </c>
      <c r="AK181">
        <v>105</v>
      </c>
      <c r="AL181" t="s">
        <v>479</v>
      </c>
      <c r="AM181">
        <v>2.5802324449812773E-11</v>
      </c>
      <c r="AN181">
        <f t="shared" si="89"/>
        <v>2.5802324449812775E-12</v>
      </c>
      <c r="AO181">
        <f t="shared" si="90"/>
        <v>1.1374340404200014E-5</v>
      </c>
      <c r="AP181" s="31">
        <f t="shared" si="91"/>
        <v>12</v>
      </c>
      <c r="AQ181" s="31">
        <f t="shared" si="92"/>
        <v>5</v>
      </c>
      <c r="AR181" s="31">
        <f t="shared" si="93"/>
        <v>7</v>
      </c>
      <c r="AS181" s="31">
        <f t="shared" si="94"/>
        <v>14</v>
      </c>
      <c r="AT181" s="31">
        <f t="shared" si="95"/>
        <v>2</v>
      </c>
      <c r="AU181" s="31">
        <f t="shared" si="96"/>
        <v>9</v>
      </c>
      <c r="AV181" s="31">
        <f t="shared" si="97"/>
        <v>2</v>
      </c>
      <c r="AW181" s="31">
        <f t="shared" si="98"/>
        <v>9</v>
      </c>
      <c r="AX181" s="31">
        <f t="shared" si="99"/>
        <v>6</v>
      </c>
      <c r="AY181" s="31">
        <f t="shared" si="100"/>
        <v>6</v>
      </c>
      <c r="AZ181" s="31">
        <f t="shared" si="101"/>
        <v>2</v>
      </c>
      <c r="BA181" s="31">
        <f t="shared" si="102"/>
        <v>1</v>
      </c>
      <c r="BB181" s="31">
        <f t="shared" si="103"/>
        <v>2</v>
      </c>
      <c r="BC181" s="31">
        <f t="shared" si="104"/>
        <v>3</v>
      </c>
      <c r="BD181" s="31">
        <f t="shared" si="105"/>
        <v>4</v>
      </c>
      <c r="BE181" s="31">
        <f t="shared" si="106"/>
        <v>10</v>
      </c>
      <c r="BF181" s="31">
        <f t="shared" si="107"/>
        <v>3</v>
      </c>
      <c r="BG181" s="31">
        <f t="shared" si="108"/>
        <v>8</v>
      </c>
      <c r="BH181" s="31">
        <f t="shared" si="109"/>
        <v>0</v>
      </c>
      <c r="BI181" s="31">
        <f t="shared" si="110"/>
        <v>0</v>
      </c>
      <c r="BJ181" s="6">
        <f t="shared" si="111"/>
        <v>105</v>
      </c>
      <c r="BL181" s="31">
        <f t="shared" si="112"/>
        <v>2.9488370799786027E-13</v>
      </c>
      <c r="BM181" s="31">
        <f t="shared" si="113"/>
        <v>1.2286821166577511E-13</v>
      </c>
      <c r="BN181" s="31">
        <f t="shared" si="114"/>
        <v>1.7201549633208516E-13</v>
      </c>
      <c r="BO181" s="31">
        <f t="shared" si="115"/>
        <v>3.4403099266417032E-13</v>
      </c>
      <c r="BP181" s="31">
        <f t="shared" si="116"/>
        <v>4.9147284666310052E-14</v>
      </c>
      <c r="BQ181" s="31">
        <f t="shared" si="117"/>
        <v>2.2116278099839523E-13</v>
      </c>
      <c r="BR181" s="31">
        <f t="shared" si="118"/>
        <v>4.9147284666310052E-14</v>
      </c>
      <c r="BS181" s="31">
        <f t="shared" si="119"/>
        <v>2.2116278099839523E-13</v>
      </c>
      <c r="BT181" s="31">
        <f t="shared" si="120"/>
        <v>1.4744185399893014E-13</v>
      </c>
      <c r="BU181" s="31">
        <f t="shared" si="121"/>
        <v>1.4744185399893014E-13</v>
      </c>
      <c r="BV181" s="31">
        <f t="shared" si="122"/>
        <v>4.9147284666310052E-14</v>
      </c>
      <c r="BW181" s="31">
        <f t="shared" si="123"/>
        <v>2.4573642333155026E-14</v>
      </c>
      <c r="BX181" s="31">
        <f t="shared" si="124"/>
        <v>4.9147284666310052E-14</v>
      </c>
      <c r="BY181" s="31">
        <f t="shared" si="125"/>
        <v>7.3720926999465068E-14</v>
      </c>
      <c r="BZ181" s="31">
        <f t="shared" si="126"/>
        <v>9.8294569332620103E-14</v>
      </c>
      <c r="CA181" s="31">
        <f t="shared" si="127"/>
        <v>2.4573642333155023E-13</v>
      </c>
      <c r="CB181" s="31">
        <f t="shared" si="128"/>
        <v>7.3720926999465068E-14</v>
      </c>
      <c r="CC181" s="31">
        <f t="shared" si="129"/>
        <v>1.9658913866524021E-13</v>
      </c>
      <c r="CD181" s="31">
        <f t="shared" si="130"/>
        <v>0</v>
      </c>
      <c r="CE181" s="31">
        <f t="shared" si="131"/>
        <v>0</v>
      </c>
    </row>
    <row r="182" spans="35:83" x14ac:dyDescent="0.2">
      <c r="AI182" s="29" t="s">
        <v>480</v>
      </c>
      <c r="AJ182" s="30">
        <v>23871</v>
      </c>
      <c r="AK182">
        <v>203</v>
      </c>
      <c r="AL182" t="s">
        <v>481</v>
      </c>
      <c r="AM182">
        <v>2.5818028059523122E-11</v>
      </c>
      <c r="AN182">
        <f t="shared" si="89"/>
        <v>2.5818028059523123E-12</v>
      </c>
      <c r="AO182">
        <f t="shared" si="90"/>
        <v>1.1381262966652387E-5</v>
      </c>
      <c r="AP182" s="31">
        <f t="shared" si="91"/>
        <v>11</v>
      </c>
      <c r="AQ182" s="31">
        <f t="shared" si="92"/>
        <v>2</v>
      </c>
      <c r="AR182" s="31">
        <f t="shared" si="93"/>
        <v>18</v>
      </c>
      <c r="AS182" s="31">
        <f t="shared" si="94"/>
        <v>12</v>
      </c>
      <c r="AT182" s="31">
        <f t="shared" si="95"/>
        <v>9</v>
      </c>
      <c r="AU182" s="31">
        <f t="shared" si="96"/>
        <v>9</v>
      </c>
      <c r="AV182" s="31">
        <f t="shared" si="97"/>
        <v>11</v>
      </c>
      <c r="AW182" s="31">
        <f t="shared" si="98"/>
        <v>18</v>
      </c>
      <c r="AX182" s="31">
        <f t="shared" si="99"/>
        <v>14</v>
      </c>
      <c r="AY182" s="31">
        <f t="shared" si="100"/>
        <v>24</v>
      </c>
      <c r="AZ182" s="31">
        <f t="shared" si="101"/>
        <v>5</v>
      </c>
      <c r="BA182" s="31">
        <f t="shared" si="102"/>
        <v>6</v>
      </c>
      <c r="BB182" s="31">
        <f t="shared" si="103"/>
        <v>13</v>
      </c>
      <c r="BC182" s="31">
        <f t="shared" si="104"/>
        <v>6</v>
      </c>
      <c r="BD182" s="31">
        <f t="shared" si="105"/>
        <v>11</v>
      </c>
      <c r="BE182" s="31">
        <f t="shared" si="106"/>
        <v>8</v>
      </c>
      <c r="BF182" s="31">
        <f t="shared" si="107"/>
        <v>8</v>
      </c>
      <c r="BG182" s="31">
        <f t="shared" si="108"/>
        <v>5</v>
      </c>
      <c r="BH182" s="31">
        <f t="shared" si="109"/>
        <v>6</v>
      </c>
      <c r="BI182" s="31">
        <f t="shared" si="110"/>
        <v>7</v>
      </c>
      <c r="BJ182" s="6">
        <f t="shared" si="111"/>
        <v>203</v>
      </c>
      <c r="BL182" s="31">
        <f t="shared" si="112"/>
        <v>1.3990064465751448E-13</v>
      </c>
      <c r="BM182" s="31">
        <f t="shared" si="113"/>
        <v>2.5436480846820809E-14</v>
      </c>
      <c r="BN182" s="31">
        <f t="shared" si="114"/>
        <v>2.2892832762138732E-13</v>
      </c>
      <c r="BO182" s="31">
        <f t="shared" si="115"/>
        <v>1.5261888508092486E-13</v>
      </c>
      <c r="BP182" s="31">
        <f t="shared" si="116"/>
        <v>1.1446416381069366E-13</v>
      </c>
      <c r="BQ182" s="31">
        <f t="shared" si="117"/>
        <v>1.1446416381069366E-13</v>
      </c>
      <c r="BR182" s="31">
        <f t="shared" si="118"/>
        <v>1.3990064465751448E-13</v>
      </c>
      <c r="BS182" s="31">
        <f t="shared" si="119"/>
        <v>2.2892832762138732E-13</v>
      </c>
      <c r="BT182" s="31">
        <f t="shared" si="120"/>
        <v>1.7805536592774568E-13</v>
      </c>
      <c r="BU182" s="31">
        <f t="shared" si="121"/>
        <v>3.0523777016184973E-13</v>
      </c>
      <c r="BV182" s="31">
        <f t="shared" si="122"/>
        <v>6.3591202117052035E-14</v>
      </c>
      <c r="BW182" s="31">
        <f t="shared" si="123"/>
        <v>7.6309442540462432E-14</v>
      </c>
      <c r="BX182" s="31">
        <f t="shared" si="124"/>
        <v>1.6533712550433527E-13</v>
      </c>
      <c r="BY182" s="31">
        <f t="shared" si="125"/>
        <v>7.6309442540462432E-14</v>
      </c>
      <c r="BZ182" s="31">
        <f t="shared" si="126"/>
        <v>1.3990064465751448E-13</v>
      </c>
      <c r="CA182" s="31">
        <f t="shared" si="127"/>
        <v>1.0174592338728324E-13</v>
      </c>
      <c r="CB182" s="31">
        <f t="shared" si="128"/>
        <v>1.0174592338728324E-13</v>
      </c>
      <c r="CC182" s="31">
        <f t="shared" si="129"/>
        <v>6.3591202117052035E-14</v>
      </c>
      <c r="CD182" s="31">
        <f t="shared" si="130"/>
        <v>7.6309442540462432E-14</v>
      </c>
      <c r="CE182" s="31">
        <f t="shared" si="131"/>
        <v>8.9027682963872841E-14</v>
      </c>
    </row>
    <row r="183" spans="35:83" x14ac:dyDescent="0.2">
      <c r="AI183" s="29" t="s">
        <v>482</v>
      </c>
      <c r="AJ183" s="30">
        <v>76050</v>
      </c>
      <c r="AK183">
        <v>690</v>
      </c>
      <c r="AL183" t="s">
        <v>483</v>
      </c>
      <c r="AM183">
        <v>2.5972124485924718E-11</v>
      </c>
      <c r="AN183">
        <f t="shared" si="89"/>
        <v>2.597212448592472E-12</v>
      </c>
      <c r="AO183">
        <f t="shared" si="90"/>
        <v>1.1449192707338026E-5</v>
      </c>
      <c r="AP183" s="31">
        <f t="shared" si="91"/>
        <v>43</v>
      </c>
      <c r="AQ183" s="31">
        <f t="shared" si="92"/>
        <v>1</v>
      </c>
      <c r="AR183" s="31">
        <f t="shared" si="93"/>
        <v>41</v>
      </c>
      <c r="AS183" s="31">
        <f t="shared" si="94"/>
        <v>24</v>
      </c>
      <c r="AT183" s="31">
        <f t="shared" si="95"/>
        <v>26</v>
      </c>
      <c r="AU183" s="31">
        <f t="shared" si="96"/>
        <v>65</v>
      </c>
      <c r="AV183" s="31">
        <f t="shared" si="97"/>
        <v>22</v>
      </c>
      <c r="AW183" s="31">
        <f t="shared" si="98"/>
        <v>43</v>
      </c>
      <c r="AX183" s="31">
        <f t="shared" si="99"/>
        <v>37</v>
      </c>
      <c r="AY183" s="31">
        <f t="shared" si="100"/>
        <v>63</v>
      </c>
      <c r="AZ183" s="31">
        <f t="shared" si="101"/>
        <v>9</v>
      </c>
      <c r="BA183" s="31">
        <f t="shared" si="102"/>
        <v>33</v>
      </c>
      <c r="BB183" s="31">
        <f t="shared" si="103"/>
        <v>38</v>
      </c>
      <c r="BC183" s="31">
        <f t="shared" si="104"/>
        <v>29</v>
      </c>
      <c r="BD183" s="31">
        <f t="shared" si="105"/>
        <v>41</v>
      </c>
      <c r="BE183" s="31">
        <f t="shared" si="106"/>
        <v>60</v>
      </c>
      <c r="BF183" s="31">
        <f t="shared" si="107"/>
        <v>44</v>
      </c>
      <c r="BG183" s="31">
        <f t="shared" si="108"/>
        <v>38</v>
      </c>
      <c r="BH183" s="31">
        <f t="shared" si="109"/>
        <v>8</v>
      </c>
      <c r="BI183" s="31">
        <f t="shared" si="110"/>
        <v>25</v>
      </c>
      <c r="BJ183" s="6">
        <f t="shared" si="111"/>
        <v>690</v>
      </c>
      <c r="BL183" s="31">
        <f t="shared" si="112"/>
        <v>1.618552685354729E-13</v>
      </c>
      <c r="BM183" s="31">
        <f t="shared" si="113"/>
        <v>3.7640760124528582E-15</v>
      </c>
      <c r="BN183" s="31">
        <f t="shared" si="114"/>
        <v>1.5432711651056719E-13</v>
      </c>
      <c r="BO183" s="31">
        <f t="shared" si="115"/>
        <v>9.0337824298868597E-14</v>
      </c>
      <c r="BP183" s="31">
        <f t="shared" si="116"/>
        <v>9.786597632377431E-14</v>
      </c>
      <c r="BQ183" s="31">
        <f t="shared" si="117"/>
        <v>2.4466494080943579E-13</v>
      </c>
      <c r="BR183" s="31">
        <f t="shared" si="118"/>
        <v>8.2809672273962871E-14</v>
      </c>
      <c r="BS183" s="31">
        <f t="shared" si="119"/>
        <v>1.618552685354729E-13</v>
      </c>
      <c r="BT183" s="31">
        <f t="shared" si="120"/>
        <v>1.3927081246075573E-13</v>
      </c>
      <c r="BU183" s="31">
        <f t="shared" si="121"/>
        <v>2.3713678878453006E-13</v>
      </c>
      <c r="BV183" s="31">
        <f t="shared" si="122"/>
        <v>3.3876684112075722E-14</v>
      </c>
      <c r="BW183" s="31">
        <f t="shared" si="123"/>
        <v>1.2421450841094431E-13</v>
      </c>
      <c r="BX183" s="31">
        <f t="shared" si="124"/>
        <v>1.430348884732086E-13</v>
      </c>
      <c r="BY183" s="31">
        <f t="shared" si="125"/>
        <v>1.0915820436113288E-13</v>
      </c>
      <c r="BZ183" s="31">
        <f t="shared" si="126"/>
        <v>1.5432711651056719E-13</v>
      </c>
      <c r="CA183" s="31">
        <f t="shared" si="127"/>
        <v>2.2584456074717147E-13</v>
      </c>
      <c r="CB183" s="31">
        <f t="shared" si="128"/>
        <v>1.6561934454792574E-13</v>
      </c>
      <c r="CC183" s="31">
        <f t="shared" si="129"/>
        <v>1.430348884732086E-13</v>
      </c>
      <c r="CD183" s="31">
        <f t="shared" si="130"/>
        <v>3.0112608099622866E-14</v>
      </c>
      <c r="CE183" s="31">
        <f t="shared" si="131"/>
        <v>9.4101900311321454E-14</v>
      </c>
    </row>
    <row r="184" spans="35:83" x14ac:dyDescent="0.2">
      <c r="AI184" s="29" t="s">
        <v>484</v>
      </c>
      <c r="AJ184" s="30">
        <v>37206</v>
      </c>
      <c r="AK184">
        <v>340</v>
      </c>
      <c r="AL184" t="s">
        <v>485</v>
      </c>
      <c r="AM184">
        <v>2.6085875810941332E-11</v>
      </c>
      <c r="AN184">
        <f t="shared" si="89"/>
        <v>2.6085875810941333E-12</v>
      </c>
      <c r="AO184">
        <f t="shared" si="90"/>
        <v>1.1499337270657675E-5</v>
      </c>
      <c r="AP184" s="31">
        <f t="shared" si="91"/>
        <v>36</v>
      </c>
      <c r="AQ184" s="31">
        <f t="shared" si="92"/>
        <v>8</v>
      </c>
      <c r="AR184" s="31">
        <f t="shared" si="93"/>
        <v>9</v>
      </c>
      <c r="AS184" s="31">
        <f t="shared" si="94"/>
        <v>7</v>
      </c>
      <c r="AT184" s="31">
        <f t="shared" si="95"/>
        <v>17</v>
      </c>
      <c r="AU184" s="31">
        <f t="shared" si="96"/>
        <v>30</v>
      </c>
      <c r="AV184" s="31">
        <f t="shared" si="97"/>
        <v>8</v>
      </c>
      <c r="AW184" s="31">
        <f t="shared" si="98"/>
        <v>21</v>
      </c>
      <c r="AX184" s="31">
        <f t="shared" si="99"/>
        <v>8</v>
      </c>
      <c r="AY184" s="31">
        <f t="shared" si="100"/>
        <v>49</v>
      </c>
      <c r="AZ184" s="31">
        <f t="shared" si="101"/>
        <v>8</v>
      </c>
      <c r="BA184" s="31">
        <f t="shared" si="102"/>
        <v>5</v>
      </c>
      <c r="BB184" s="31">
        <f t="shared" si="103"/>
        <v>12</v>
      </c>
      <c r="BC184" s="31">
        <f t="shared" si="104"/>
        <v>7</v>
      </c>
      <c r="BD184" s="31">
        <f t="shared" si="105"/>
        <v>11</v>
      </c>
      <c r="BE184" s="31">
        <f t="shared" si="106"/>
        <v>20</v>
      </c>
      <c r="BF184" s="31">
        <f t="shared" si="107"/>
        <v>23</v>
      </c>
      <c r="BG184" s="31">
        <f t="shared" si="108"/>
        <v>33</v>
      </c>
      <c r="BH184" s="31">
        <f t="shared" si="109"/>
        <v>13</v>
      </c>
      <c r="BI184" s="31">
        <f t="shared" si="110"/>
        <v>15</v>
      </c>
      <c r="BJ184" s="6">
        <f t="shared" si="111"/>
        <v>340</v>
      </c>
      <c r="BL184" s="31">
        <f t="shared" si="112"/>
        <v>2.7620339093937883E-13</v>
      </c>
      <c r="BM184" s="31">
        <f t="shared" si="113"/>
        <v>6.1378531319861961E-14</v>
      </c>
      <c r="BN184" s="31">
        <f t="shared" si="114"/>
        <v>6.9050847734844707E-14</v>
      </c>
      <c r="BO184" s="31">
        <f t="shared" si="115"/>
        <v>5.3706214904879214E-14</v>
      </c>
      <c r="BP184" s="31">
        <f t="shared" si="116"/>
        <v>1.3042937905470668E-13</v>
      </c>
      <c r="BQ184" s="31">
        <f t="shared" si="117"/>
        <v>2.3016949244948238E-13</v>
      </c>
      <c r="BR184" s="31">
        <f t="shared" si="118"/>
        <v>6.1378531319861961E-14</v>
      </c>
      <c r="BS184" s="31">
        <f t="shared" si="119"/>
        <v>1.6111864471463764E-13</v>
      </c>
      <c r="BT184" s="31">
        <f t="shared" si="120"/>
        <v>6.1378531319861961E-14</v>
      </c>
      <c r="BU184" s="31">
        <f t="shared" si="121"/>
        <v>3.759435043341545E-13</v>
      </c>
      <c r="BV184" s="31">
        <f t="shared" si="122"/>
        <v>6.1378531319861961E-14</v>
      </c>
      <c r="BW184" s="31">
        <f t="shared" si="123"/>
        <v>3.8361582074913727E-14</v>
      </c>
      <c r="BX184" s="31">
        <f t="shared" si="124"/>
        <v>9.2067796979792935E-14</v>
      </c>
      <c r="BY184" s="31">
        <f t="shared" si="125"/>
        <v>5.3706214904879214E-14</v>
      </c>
      <c r="BZ184" s="31">
        <f t="shared" si="126"/>
        <v>8.4395480564810201E-14</v>
      </c>
      <c r="CA184" s="31">
        <f t="shared" si="127"/>
        <v>1.5344632829965491E-13</v>
      </c>
      <c r="CB184" s="31">
        <f t="shared" si="128"/>
        <v>1.7646327754460314E-13</v>
      </c>
      <c r="CC184" s="31">
        <f t="shared" si="129"/>
        <v>2.531864416944306E-13</v>
      </c>
      <c r="CD184" s="31">
        <f t="shared" si="130"/>
        <v>9.9740113394775694E-14</v>
      </c>
      <c r="CE184" s="31">
        <f t="shared" si="131"/>
        <v>1.1508474622474119E-13</v>
      </c>
    </row>
    <row r="185" spans="35:83" x14ac:dyDescent="0.2">
      <c r="AI185" s="29" t="s">
        <v>486</v>
      </c>
      <c r="AJ185" s="30">
        <v>34473</v>
      </c>
      <c r="AK185">
        <v>304</v>
      </c>
      <c r="AL185" t="s">
        <v>487</v>
      </c>
      <c r="AM185">
        <v>2.6111836681637545E-11</v>
      </c>
      <c r="AN185">
        <f t="shared" si="89"/>
        <v>2.6111836681637548E-12</v>
      </c>
      <c r="AO185">
        <f t="shared" si="90"/>
        <v>1.1510781502399762E-5</v>
      </c>
      <c r="AP185" s="31">
        <f t="shared" si="91"/>
        <v>22</v>
      </c>
      <c r="AQ185" s="31">
        <f t="shared" si="92"/>
        <v>4</v>
      </c>
      <c r="AR185" s="31">
        <f t="shared" si="93"/>
        <v>14</v>
      </c>
      <c r="AS185" s="31">
        <f t="shared" si="94"/>
        <v>20</v>
      </c>
      <c r="AT185" s="31">
        <f t="shared" si="95"/>
        <v>15</v>
      </c>
      <c r="AU185" s="31">
        <f t="shared" si="96"/>
        <v>16</v>
      </c>
      <c r="AV185" s="31">
        <f t="shared" si="97"/>
        <v>8</v>
      </c>
      <c r="AW185" s="31">
        <f t="shared" si="98"/>
        <v>25</v>
      </c>
      <c r="AX185" s="31">
        <f t="shared" si="99"/>
        <v>16</v>
      </c>
      <c r="AY185" s="31">
        <f t="shared" si="100"/>
        <v>32</v>
      </c>
      <c r="AZ185" s="31">
        <f t="shared" si="101"/>
        <v>7</v>
      </c>
      <c r="BA185" s="31">
        <f t="shared" si="102"/>
        <v>12</v>
      </c>
      <c r="BB185" s="31">
        <f t="shared" si="103"/>
        <v>21</v>
      </c>
      <c r="BC185" s="31">
        <f t="shared" si="104"/>
        <v>12</v>
      </c>
      <c r="BD185" s="31">
        <f t="shared" si="105"/>
        <v>18</v>
      </c>
      <c r="BE185" s="31">
        <f t="shared" si="106"/>
        <v>16</v>
      </c>
      <c r="BF185" s="31">
        <f t="shared" si="107"/>
        <v>18</v>
      </c>
      <c r="BG185" s="31">
        <f t="shared" si="108"/>
        <v>15</v>
      </c>
      <c r="BH185" s="31">
        <f t="shared" si="109"/>
        <v>3</v>
      </c>
      <c r="BI185" s="31">
        <f t="shared" si="110"/>
        <v>10</v>
      </c>
      <c r="BJ185" s="6">
        <f t="shared" si="111"/>
        <v>304</v>
      </c>
      <c r="BL185" s="31">
        <f t="shared" si="112"/>
        <v>1.8896723914342963E-13</v>
      </c>
      <c r="BM185" s="31">
        <f t="shared" si="113"/>
        <v>3.435767984425993E-14</v>
      </c>
      <c r="BN185" s="31">
        <f t="shared" si="114"/>
        <v>1.2025187945490974E-13</v>
      </c>
      <c r="BO185" s="31">
        <f t="shared" si="115"/>
        <v>1.7178839922129965E-13</v>
      </c>
      <c r="BP185" s="31">
        <f t="shared" si="116"/>
        <v>1.2884129941597475E-13</v>
      </c>
      <c r="BQ185" s="31">
        <f t="shared" si="117"/>
        <v>1.3743071937703972E-13</v>
      </c>
      <c r="BR185" s="31">
        <f t="shared" si="118"/>
        <v>6.8715359688519861E-14</v>
      </c>
      <c r="BS185" s="31">
        <f t="shared" si="119"/>
        <v>2.1473549902662458E-13</v>
      </c>
      <c r="BT185" s="31">
        <f t="shared" si="120"/>
        <v>1.3743071937703972E-13</v>
      </c>
      <c r="BU185" s="31">
        <f t="shared" si="121"/>
        <v>2.7486143875407944E-13</v>
      </c>
      <c r="BV185" s="31">
        <f t="shared" si="122"/>
        <v>6.0125939727454872E-14</v>
      </c>
      <c r="BW185" s="31">
        <f t="shared" si="123"/>
        <v>1.0307303953277979E-13</v>
      </c>
      <c r="BX185" s="31">
        <f t="shared" si="124"/>
        <v>1.8037781918236465E-13</v>
      </c>
      <c r="BY185" s="31">
        <f t="shared" si="125"/>
        <v>1.0307303953277979E-13</v>
      </c>
      <c r="BZ185" s="31">
        <f t="shared" si="126"/>
        <v>1.5460955929916967E-13</v>
      </c>
      <c r="CA185" s="31">
        <f t="shared" si="127"/>
        <v>1.3743071937703972E-13</v>
      </c>
      <c r="CB185" s="31">
        <f t="shared" si="128"/>
        <v>1.5460955929916967E-13</v>
      </c>
      <c r="CC185" s="31">
        <f t="shared" si="129"/>
        <v>1.2884129941597475E-13</v>
      </c>
      <c r="CD185" s="31">
        <f t="shared" si="130"/>
        <v>2.5768259883194948E-14</v>
      </c>
      <c r="CE185" s="31">
        <f t="shared" si="131"/>
        <v>8.5894199610649826E-14</v>
      </c>
    </row>
    <row r="186" spans="35:83" x14ac:dyDescent="0.2">
      <c r="AI186" s="29" t="s">
        <v>488</v>
      </c>
      <c r="AJ186" s="30">
        <v>22971</v>
      </c>
      <c r="AK186">
        <v>196</v>
      </c>
      <c r="AL186" t="s">
        <v>489</v>
      </c>
      <c r="AM186">
        <v>2.6714644168166962E-11</v>
      </c>
      <c r="AN186">
        <f t="shared" si="89"/>
        <v>2.6714644168166963E-12</v>
      </c>
      <c r="AO186">
        <f t="shared" si="90"/>
        <v>1.1776514830547084E-5</v>
      </c>
      <c r="AP186" s="31">
        <f t="shared" si="91"/>
        <v>15</v>
      </c>
      <c r="AQ186" s="31">
        <f t="shared" si="92"/>
        <v>2</v>
      </c>
      <c r="AR186" s="31">
        <f t="shared" si="93"/>
        <v>11</v>
      </c>
      <c r="AS186" s="31">
        <f t="shared" si="94"/>
        <v>3</v>
      </c>
      <c r="AT186" s="31">
        <f t="shared" si="95"/>
        <v>16</v>
      </c>
      <c r="AU186" s="31">
        <f t="shared" si="96"/>
        <v>12</v>
      </c>
      <c r="AV186" s="31">
        <f t="shared" si="97"/>
        <v>6</v>
      </c>
      <c r="AW186" s="31">
        <f t="shared" si="98"/>
        <v>10</v>
      </c>
      <c r="AX186" s="31">
        <f t="shared" si="99"/>
        <v>17</v>
      </c>
      <c r="AY186" s="31">
        <f t="shared" si="100"/>
        <v>22</v>
      </c>
      <c r="AZ186" s="31">
        <f t="shared" si="101"/>
        <v>3</v>
      </c>
      <c r="BA186" s="31">
        <f t="shared" si="102"/>
        <v>6</v>
      </c>
      <c r="BB186" s="31">
        <f t="shared" si="103"/>
        <v>8</v>
      </c>
      <c r="BC186" s="31">
        <f t="shared" si="104"/>
        <v>10</v>
      </c>
      <c r="BD186" s="31">
        <f t="shared" si="105"/>
        <v>23</v>
      </c>
      <c r="BE186" s="31">
        <f t="shared" si="106"/>
        <v>11</v>
      </c>
      <c r="BF186" s="31">
        <f t="shared" si="107"/>
        <v>5</v>
      </c>
      <c r="BG186" s="31">
        <f t="shared" si="108"/>
        <v>9</v>
      </c>
      <c r="BH186" s="31">
        <f t="shared" si="109"/>
        <v>6</v>
      </c>
      <c r="BI186" s="31">
        <f t="shared" si="110"/>
        <v>1</v>
      </c>
      <c r="BJ186" s="6">
        <f t="shared" si="111"/>
        <v>196</v>
      </c>
      <c r="BL186" s="31">
        <f t="shared" si="112"/>
        <v>2.0444880740944105E-13</v>
      </c>
      <c r="BM186" s="31">
        <f t="shared" si="113"/>
        <v>2.725984098792547E-14</v>
      </c>
      <c r="BN186" s="31">
        <f t="shared" si="114"/>
        <v>1.4992912543359009E-13</v>
      </c>
      <c r="BO186" s="31">
        <f t="shared" si="115"/>
        <v>4.0889761481888207E-14</v>
      </c>
      <c r="BP186" s="31">
        <f t="shared" si="116"/>
        <v>2.1807872790340376E-13</v>
      </c>
      <c r="BQ186" s="31">
        <f t="shared" si="117"/>
        <v>1.6355904592755283E-13</v>
      </c>
      <c r="BR186" s="31">
        <f t="shared" si="118"/>
        <v>8.1779522963776413E-14</v>
      </c>
      <c r="BS186" s="31">
        <f t="shared" si="119"/>
        <v>1.3629920493962737E-13</v>
      </c>
      <c r="BT186" s="31">
        <f t="shared" si="120"/>
        <v>2.317086483973665E-13</v>
      </c>
      <c r="BU186" s="31">
        <f t="shared" si="121"/>
        <v>2.9985825086718017E-13</v>
      </c>
      <c r="BV186" s="31">
        <f t="shared" si="122"/>
        <v>4.0889761481888207E-14</v>
      </c>
      <c r="BW186" s="31">
        <f t="shared" si="123"/>
        <v>8.1779522963776413E-14</v>
      </c>
      <c r="BX186" s="31">
        <f t="shared" si="124"/>
        <v>1.0903936395170188E-13</v>
      </c>
      <c r="BY186" s="31">
        <f t="shared" si="125"/>
        <v>1.3629920493962737E-13</v>
      </c>
      <c r="BZ186" s="31">
        <f t="shared" si="126"/>
        <v>3.1348817136114294E-13</v>
      </c>
      <c r="CA186" s="31">
        <f t="shared" si="127"/>
        <v>1.4992912543359009E-13</v>
      </c>
      <c r="CB186" s="31">
        <f t="shared" si="128"/>
        <v>6.8149602469813686E-14</v>
      </c>
      <c r="CC186" s="31">
        <f t="shared" si="129"/>
        <v>1.2266928444566463E-13</v>
      </c>
      <c r="CD186" s="31">
        <f t="shared" si="130"/>
        <v>8.1779522963776413E-14</v>
      </c>
      <c r="CE186" s="31">
        <f t="shared" si="131"/>
        <v>1.3629920493962735E-14</v>
      </c>
    </row>
    <row r="187" spans="35:83" x14ac:dyDescent="0.2">
      <c r="AI187" s="29" t="s">
        <v>490</v>
      </c>
      <c r="AJ187" s="30">
        <v>12928</v>
      </c>
      <c r="AK187">
        <v>116</v>
      </c>
      <c r="AL187" t="s">
        <v>491</v>
      </c>
      <c r="AM187">
        <v>2.6981769275114727E-11</v>
      </c>
      <c r="AN187">
        <f t="shared" si="89"/>
        <v>2.698176927511473E-12</v>
      </c>
      <c r="AO187">
        <f t="shared" si="90"/>
        <v>1.1894270573943074E-5</v>
      </c>
      <c r="AP187" s="31">
        <f t="shared" si="91"/>
        <v>8</v>
      </c>
      <c r="AQ187" s="31">
        <f t="shared" si="92"/>
        <v>2</v>
      </c>
      <c r="AR187" s="31">
        <f t="shared" si="93"/>
        <v>10</v>
      </c>
      <c r="AS187" s="31">
        <f t="shared" si="94"/>
        <v>5</v>
      </c>
      <c r="AT187" s="31">
        <f t="shared" si="95"/>
        <v>2</v>
      </c>
      <c r="AU187" s="31">
        <f t="shared" si="96"/>
        <v>10</v>
      </c>
      <c r="AV187" s="31">
        <f t="shared" si="97"/>
        <v>2</v>
      </c>
      <c r="AW187" s="31">
        <f t="shared" si="98"/>
        <v>8</v>
      </c>
      <c r="AX187" s="31">
        <f t="shared" si="99"/>
        <v>4</v>
      </c>
      <c r="AY187" s="31">
        <f t="shared" si="100"/>
        <v>11</v>
      </c>
      <c r="AZ187" s="31">
        <f t="shared" si="101"/>
        <v>3</v>
      </c>
      <c r="BA187" s="31">
        <f t="shared" si="102"/>
        <v>5</v>
      </c>
      <c r="BB187" s="31">
        <f t="shared" si="103"/>
        <v>5</v>
      </c>
      <c r="BC187" s="31">
        <f t="shared" si="104"/>
        <v>6</v>
      </c>
      <c r="BD187" s="31">
        <f t="shared" si="105"/>
        <v>10</v>
      </c>
      <c r="BE187" s="31">
        <f t="shared" si="106"/>
        <v>8</v>
      </c>
      <c r="BF187" s="31">
        <f t="shared" si="107"/>
        <v>4</v>
      </c>
      <c r="BG187" s="31">
        <f t="shared" si="108"/>
        <v>8</v>
      </c>
      <c r="BH187" s="31">
        <f t="shared" si="109"/>
        <v>2</v>
      </c>
      <c r="BI187" s="31">
        <f t="shared" si="110"/>
        <v>3</v>
      </c>
      <c r="BJ187" s="6">
        <f t="shared" si="111"/>
        <v>116</v>
      </c>
      <c r="BL187" s="31">
        <f t="shared" si="112"/>
        <v>1.8608116741458435E-13</v>
      </c>
      <c r="BM187" s="31">
        <f t="shared" si="113"/>
        <v>4.6520291853646086E-14</v>
      </c>
      <c r="BN187" s="31">
        <f t="shared" si="114"/>
        <v>2.3260145926823046E-13</v>
      </c>
      <c r="BO187" s="31">
        <f t="shared" si="115"/>
        <v>1.1630072963411523E-13</v>
      </c>
      <c r="BP187" s="31">
        <f t="shared" si="116"/>
        <v>4.6520291853646086E-14</v>
      </c>
      <c r="BQ187" s="31">
        <f t="shared" si="117"/>
        <v>2.3260145926823046E-13</v>
      </c>
      <c r="BR187" s="31">
        <f t="shared" si="118"/>
        <v>4.6520291853646086E-14</v>
      </c>
      <c r="BS187" s="31">
        <f t="shared" si="119"/>
        <v>1.8608116741458435E-13</v>
      </c>
      <c r="BT187" s="31">
        <f t="shared" si="120"/>
        <v>9.3040583707292173E-14</v>
      </c>
      <c r="BU187" s="31">
        <f t="shared" si="121"/>
        <v>2.5586160519505346E-13</v>
      </c>
      <c r="BV187" s="31">
        <f t="shared" si="122"/>
        <v>6.9780437780469126E-14</v>
      </c>
      <c r="BW187" s="31">
        <f t="shared" si="123"/>
        <v>1.1630072963411523E-13</v>
      </c>
      <c r="BX187" s="31">
        <f t="shared" si="124"/>
        <v>1.1630072963411523E-13</v>
      </c>
      <c r="BY187" s="31">
        <f t="shared" si="125"/>
        <v>1.3956087556093825E-13</v>
      </c>
      <c r="BZ187" s="31">
        <f t="shared" si="126"/>
        <v>2.3260145926823046E-13</v>
      </c>
      <c r="CA187" s="31">
        <f t="shared" si="127"/>
        <v>1.8608116741458435E-13</v>
      </c>
      <c r="CB187" s="31">
        <f t="shared" si="128"/>
        <v>9.3040583707292173E-14</v>
      </c>
      <c r="CC187" s="31">
        <f t="shared" si="129"/>
        <v>1.8608116741458435E-13</v>
      </c>
      <c r="CD187" s="31">
        <f t="shared" si="130"/>
        <v>4.6520291853646086E-14</v>
      </c>
      <c r="CE187" s="31">
        <f t="shared" si="131"/>
        <v>6.9780437780469126E-14</v>
      </c>
    </row>
    <row r="188" spans="35:83" x14ac:dyDescent="0.2">
      <c r="AI188" s="29" t="s">
        <v>492</v>
      </c>
      <c r="AJ188" s="30">
        <v>36416</v>
      </c>
      <c r="AK188">
        <v>330</v>
      </c>
      <c r="AL188" t="s">
        <v>493</v>
      </c>
      <c r="AM188">
        <v>2.726833682982062E-11</v>
      </c>
      <c r="AN188">
        <f t="shared" si="89"/>
        <v>2.726833682982062E-12</v>
      </c>
      <c r="AO188">
        <f t="shared" si="90"/>
        <v>1.202059705752652E-5</v>
      </c>
      <c r="AP188" s="31">
        <f t="shared" si="91"/>
        <v>44</v>
      </c>
      <c r="AQ188" s="31">
        <f t="shared" si="92"/>
        <v>1</v>
      </c>
      <c r="AR188" s="31">
        <f t="shared" si="93"/>
        <v>19</v>
      </c>
      <c r="AS188" s="31">
        <f t="shared" si="94"/>
        <v>19</v>
      </c>
      <c r="AT188" s="31">
        <f t="shared" si="95"/>
        <v>14</v>
      </c>
      <c r="AU188" s="31">
        <f t="shared" si="96"/>
        <v>18</v>
      </c>
      <c r="AV188" s="31">
        <f t="shared" si="97"/>
        <v>11</v>
      </c>
      <c r="AW188" s="31">
        <f t="shared" si="98"/>
        <v>21</v>
      </c>
      <c r="AX188" s="31">
        <f t="shared" si="99"/>
        <v>15</v>
      </c>
      <c r="AY188" s="31">
        <f t="shared" si="100"/>
        <v>51</v>
      </c>
      <c r="AZ188" s="31">
        <f t="shared" si="101"/>
        <v>2</v>
      </c>
      <c r="BA188" s="31">
        <f t="shared" si="102"/>
        <v>11</v>
      </c>
      <c r="BB188" s="31">
        <f t="shared" si="103"/>
        <v>12</v>
      </c>
      <c r="BC188" s="31">
        <f t="shared" si="104"/>
        <v>11</v>
      </c>
      <c r="BD188" s="31">
        <f t="shared" si="105"/>
        <v>28</v>
      </c>
      <c r="BE188" s="31">
        <f t="shared" si="106"/>
        <v>23</v>
      </c>
      <c r="BF188" s="31">
        <f t="shared" si="107"/>
        <v>15</v>
      </c>
      <c r="BG188" s="31">
        <f t="shared" si="108"/>
        <v>10</v>
      </c>
      <c r="BH188" s="31">
        <f t="shared" si="109"/>
        <v>3</v>
      </c>
      <c r="BI188" s="31">
        <f t="shared" si="110"/>
        <v>2</v>
      </c>
      <c r="BJ188" s="6">
        <f t="shared" si="111"/>
        <v>330</v>
      </c>
      <c r="BL188" s="31">
        <f t="shared" si="112"/>
        <v>3.6357782439760825E-13</v>
      </c>
      <c r="BM188" s="31">
        <f t="shared" si="113"/>
        <v>8.263132372672915E-15</v>
      </c>
      <c r="BN188" s="31">
        <f t="shared" si="114"/>
        <v>1.569995150807854E-13</v>
      </c>
      <c r="BO188" s="31">
        <f t="shared" si="115"/>
        <v>1.569995150807854E-13</v>
      </c>
      <c r="BP188" s="31">
        <f t="shared" si="116"/>
        <v>1.1568385321742082E-13</v>
      </c>
      <c r="BQ188" s="31">
        <f t="shared" si="117"/>
        <v>1.4873638270811246E-13</v>
      </c>
      <c r="BR188" s="31">
        <f t="shared" si="118"/>
        <v>9.0894456099402063E-14</v>
      </c>
      <c r="BS188" s="31">
        <f t="shared" si="119"/>
        <v>1.7352577982613119E-13</v>
      </c>
      <c r="BT188" s="31">
        <f t="shared" si="120"/>
        <v>1.2394698559009373E-13</v>
      </c>
      <c r="BU188" s="31">
        <f t="shared" si="121"/>
        <v>4.2141975100631867E-13</v>
      </c>
      <c r="BV188" s="31">
        <f t="shared" si="122"/>
        <v>1.652626474534583E-14</v>
      </c>
      <c r="BW188" s="31">
        <f t="shared" si="123"/>
        <v>9.0894456099402063E-14</v>
      </c>
      <c r="BX188" s="31">
        <f t="shared" si="124"/>
        <v>9.9157588472074973E-14</v>
      </c>
      <c r="BY188" s="31">
        <f t="shared" si="125"/>
        <v>9.0894456099402063E-14</v>
      </c>
      <c r="BZ188" s="31">
        <f t="shared" si="126"/>
        <v>2.3136770643484164E-13</v>
      </c>
      <c r="CA188" s="31">
        <f t="shared" si="127"/>
        <v>1.9005204457147706E-13</v>
      </c>
      <c r="CB188" s="31">
        <f t="shared" si="128"/>
        <v>1.2394698559009373E-13</v>
      </c>
      <c r="CC188" s="31">
        <f t="shared" si="129"/>
        <v>8.2631323726729153E-14</v>
      </c>
      <c r="CD188" s="31">
        <f t="shared" si="130"/>
        <v>2.4789397118018743E-14</v>
      </c>
      <c r="CE188" s="31">
        <f t="shared" si="131"/>
        <v>1.652626474534583E-14</v>
      </c>
    </row>
    <row r="189" spans="35:83" x14ac:dyDescent="0.2">
      <c r="AI189" s="29" t="s">
        <v>494</v>
      </c>
      <c r="AJ189" s="30">
        <v>80201</v>
      </c>
      <c r="AK189">
        <v>722</v>
      </c>
      <c r="AL189" t="s">
        <v>495</v>
      </c>
      <c r="AM189">
        <v>2.7288192046239044E-11</v>
      </c>
      <c r="AN189">
        <f t="shared" si="89"/>
        <v>2.7288192046239045E-12</v>
      </c>
      <c r="AO189">
        <f t="shared" si="90"/>
        <v>1.2029349756950228E-5</v>
      </c>
      <c r="AP189" s="31">
        <f t="shared" si="91"/>
        <v>69</v>
      </c>
      <c r="AQ189" s="31">
        <f t="shared" si="92"/>
        <v>12</v>
      </c>
      <c r="AR189" s="31">
        <f t="shared" si="93"/>
        <v>23</v>
      </c>
      <c r="AS189" s="31">
        <f t="shared" si="94"/>
        <v>55</v>
      </c>
      <c r="AT189" s="31">
        <f t="shared" si="95"/>
        <v>26</v>
      </c>
      <c r="AU189" s="31">
        <f t="shared" si="96"/>
        <v>48</v>
      </c>
      <c r="AV189" s="31">
        <f t="shared" si="97"/>
        <v>17</v>
      </c>
      <c r="AW189" s="31">
        <f t="shared" si="98"/>
        <v>61</v>
      </c>
      <c r="AX189" s="31">
        <f t="shared" si="99"/>
        <v>37</v>
      </c>
      <c r="AY189" s="31">
        <f t="shared" si="100"/>
        <v>69</v>
      </c>
      <c r="AZ189" s="31">
        <f t="shared" si="101"/>
        <v>11</v>
      </c>
      <c r="BA189" s="31">
        <f t="shared" si="102"/>
        <v>13</v>
      </c>
      <c r="BB189" s="31">
        <f t="shared" si="103"/>
        <v>43</v>
      </c>
      <c r="BC189" s="31">
        <f t="shared" si="104"/>
        <v>38</v>
      </c>
      <c r="BD189" s="31">
        <f t="shared" si="105"/>
        <v>48</v>
      </c>
      <c r="BE189" s="31">
        <f t="shared" si="106"/>
        <v>43</v>
      </c>
      <c r="BF189" s="31">
        <f t="shared" si="107"/>
        <v>38</v>
      </c>
      <c r="BG189" s="31">
        <f t="shared" si="108"/>
        <v>45</v>
      </c>
      <c r="BH189" s="31">
        <f t="shared" si="109"/>
        <v>8</v>
      </c>
      <c r="BI189" s="31">
        <f t="shared" si="110"/>
        <v>18</v>
      </c>
      <c r="BJ189" s="6">
        <f t="shared" si="111"/>
        <v>722</v>
      </c>
      <c r="BL189" s="31">
        <f t="shared" si="112"/>
        <v>2.6078743091281083E-13</v>
      </c>
      <c r="BM189" s="31">
        <f t="shared" si="113"/>
        <v>4.5354335810923621E-14</v>
      </c>
      <c r="BN189" s="31">
        <f t="shared" si="114"/>
        <v>8.6929143637603615E-14</v>
      </c>
      <c r="BO189" s="31">
        <f t="shared" si="115"/>
        <v>2.078740391333999E-13</v>
      </c>
      <c r="BP189" s="31">
        <f t="shared" si="116"/>
        <v>9.8267727590334522E-14</v>
      </c>
      <c r="BQ189" s="31">
        <f t="shared" si="117"/>
        <v>1.8141734324369449E-13</v>
      </c>
      <c r="BR189" s="31">
        <f t="shared" si="118"/>
        <v>6.4251975732141802E-14</v>
      </c>
      <c r="BS189" s="31">
        <f t="shared" si="119"/>
        <v>2.3055120703886171E-13</v>
      </c>
      <c r="BT189" s="31">
        <f t="shared" si="120"/>
        <v>1.3984253541701451E-13</v>
      </c>
      <c r="BU189" s="31">
        <f t="shared" si="121"/>
        <v>2.6078743091281083E-13</v>
      </c>
      <c r="BV189" s="31">
        <f t="shared" si="122"/>
        <v>4.1574807826679988E-14</v>
      </c>
      <c r="BW189" s="31">
        <f t="shared" si="123"/>
        <v>4.9133863795167261E-14</v>
      </c>
      <c r="BX189" s="31">
        <f t="shared" si="124"/>
        <v>1.625197033224763E-13</v>
      </c>
      <c r="BY189" s="31">
        <f t="shared" si="125"/>
        <v>1.4362206340125811E-13</v>
      </c>
      <c r="BZ189" s="31">
        <f t="shared" si="126"/>
        <v>1.8141734324369449E-13</v>
      </c>
      <c r="CA189" s="31">
        <f t="shared" si="127"/>
        <v>1.625197033224763E-13</v>
      </c>
      <c r="CB189" s="31">
        <f t="shared" si="128"/>
        <v>1.4362206340125811E-13</v>
      </c>
      <c r="CC189" s="31">
        <f t="shared" si="129"/>
        <v>1.7007875929096358E-13</v>
      </c>
      <c r="CD189" s="31">
        <f t="shared" si="130"/>
        <v>3.0236223873949081E-14</v>
      </c>
      <c r="CE189" s="31">
        <f t="shared" si="131"/>
        <v>6.8031503716385429E-14</v>
      </c>
    </row>
    <row r="190" spans="35:83" x14ac:dyDescent="0.2">
      <c r="AI190" s="29" t="s">
        <v>496</v>
      </c>
      <c r="AJ190" s="30">
        <v>17301</v>
      </c>
      <c r="AK190">
        <v>163</v>
      </c>
      <c r="AL190" t="s">
        <v>497</v>
      </c>
      <c r="AM190">
        <v>2.7299034913394207E-11</v>
      </c>
      <c r="AN190">
        <f t="shared" si="89"/>
        <v>2.7299034913394209E-12</v>
      </c>
      <c r="AO190">
        <f t="shared" si="90"/>
        <v>1.2034129576776936E-5</v>
      </c>
      <c r="AP190" s="31">
        <f t="shared" si="91"/>
        <v>16</v>
      </c>
      <c r="AQ190" s="31">
        <f t="shared" si="92"/>
        <v>1</v>
      </c>
      <c r="AR190" s="31">
        <f t="shared" si="93"/>
        <v>11</v>
      </c>
      <c r="AS190" s="31">
        <f t="shared" si="94"/>
        <v>9</v>
      </c>
      <c r="AT190" s="31">
        <f t="shared" si="95"/>
        <v>3</v>
      </c>
      <c r="AU190" s="31">
        <f t="shared" si="96"/>
        <v>12</v>
      </c>
      <c r="AV190" s="31">
        <f t="shared" si="97"/>
        <v>4</v>
      </c>
      <c r="AW190" s="31">
        <f t="shared" si="98"/>
        <v>17</v>
      </c>
      <c r="AX190" s="31">
        <f t="shared" si="99"/>
        <v>10</v>
      </c>
      <c r="AY190" s="31">
        <f t="shared" si="100"/>
        <v>23</v>
      </c>
      <c r="AZ190" s="31">
        <f t="shared" si="101"/>
        <v>4</v>
      </c>
      <c r="BA190" s="31">
        <f t="shared" si="102"/>
        <v>4</v>
      </c>
      <c r="BB190" s="31">
        <f t="shared" si="103"/>
        <v>9</v>
      </c>
      <c r="BC190" s="31">
        <f t="shared" si="104"/>
        <v>1</v>
      </c>
      <c r="BD190" s="31">
        <f t="shared" si="105"/>
        <v>7</v>
      </c>
      <c r="BE190" s="31">
        <f t="shared" si="106"/>
        <v>16</v>
      </c>
      <c r="BF190" s="31">
        <f t="shared" si="107"/>
        <v>6</v>
      </c>
      <c r="BG190" s="31">
        <f t="shared" si="108"/>
        <v>9</v>
      </c>
      <c r="BH190" s="31">
        <f t="shared" si="109"/>
        <v>0</v>
      </c>
      <c r="BI190" s="31">
        <f t="shared" si="110"/>
        <v>1</v>
      </c>
      <c r="BJ190" s="6">
        <f t="shared" si="111"/>
        <v>163</v>
      </c>
      <c r="BL190" s="31">
        <f t="shared" si="112"/>
        <v>2.6796598687994319E-13</v>
      </c>
      <c r="BM190" s="31">
        <f t="shared" si="113"/>
        <v>1.6747874179996449E-14</v>
      </c>
      <c r="BN190" s="31">
        <f t="shared" si="114"/>
        <v>1.8422661597996091E-13</v>
      </c>
      <c r="BO190" s="31">
        <f t="shared" si="115"/>
        <v>1.5073086761996804E-13</v>
      </c>
      <c r="BP190" s="31">
        <f t="shared" si="116"/>
        <v>5.0243622539989344E-14</v>
      </c>
      <c r="BQ190" s="31">
        <f t="shared" si="117"/>
        <v>2.0097449015995738E-13</v>
      </c>
      <c r="BR190" s="31">
        <f t="shared" si="118"/>
        <v>6.6991496719985796E-14</v>
      </c>
      <c r="BS190" s="31">
        <f t="shared" si="119"/>
        <v>2.8471386105993961E-13</v>
      </c>
      <c r="BT190" s="31">
        <f t="shared" si="120"/>
        <v>1.6747874179996448E-13</v>
      </c>
      <c r="BU190" s="31">
        <f t="shared" si="121"/>
        <v>3.8520110613991828E-13</v>
      </c>
      <c r="BV190" s="31">
        <f t="shared" si="122"/>
        <v>6.6991496719985796E-14</v>
      </c>
      <c r="BW190" s="31">
        <f t="shared" si="123"/>
        <v>6.6991496719985796E-14</v>
      </c>
      <c r="BX190" s="31">
        <f t="shared" si="124"/>
        <v>1.5073086761996804E-13</v>
      </c>
      <c r="BY190" s="31">
        <f t="shared" si="125"/>
        <v>1.6747874179996449E-14</v>
      </c>
      <c r="BZ190" s="31">
        <f t="shared" si="126"/>
        <v>1.1723511925997515E-13</v>
      </c>
      <c r="CA190" s="31">
        <f t="shared" si="127"/>
        <v>2.6796598687994319E-13</v>
      </c>
      <c r="CB190" s="31">
        <f t="shared" si="128"/>
        <v>1.0048724507997869E-13</v>
      </c>
      <c r="CC190" s="31">
        <f t="shared" si="129"/>
        <v>1.5073086761996804E-13</v>
      </c>
      <c r="CD190" s="31">
        <f t="shared" si="130"/>
        <v>0</v>
      </c>
      <c r="CE190" s="31">
        <f t="shared" si="131"/>
        <v>1.6747874179996449E-14</v>
      </c>
    </row>
    <row r="191" spans="35:83" x14ac:dyDescent="0.2">
      <c r="AI191" s="29" t="s">
        <v>498</v>
      </c>
      <c r="AJ191" s="30">
        <v>16891</v>
      </c>
      <c r="AK191">
        <v>147</v>
      </c>
      <c r="AL191" t="s">
        <v>499</v>
      </c>
      <c r="AM191">
        <v>2.762263776287157E-11</v>
      </c>
      <c r="AN191">
        <f t="shared" si="89"/>
        <v>2.762263776287157E-12</v>
      </c>
      <c r="AO191">
        <f t="shared" si="90"/>
        <v>1.2176782188284242E-5</v>
      </c>
      <c r="AP191" s="31">
        <f t="shared" si="91"/>
        <v>14</v>
      </c>
      <c r="AQ191" s="31">
        <f t="shared" si="92"/>
        <v>1</v>
      </c>
      <c r="AR191" s="31">
        <f t="shared" si="93"/>
        <v>8</v>
      </c>
      <c r="AS191" s="31">
        <f t="shared" si="94"/>
        <v>4</v>
      </c>
      <c r="AT191" s="31">
        <f t="shared" si="95"/>
        <v>12</v>
      </c>
      <c r="AU191" s="31">
        <f t="shared" si="96"/>
        <v>7</v>
      </c>
      <c r="AV191" s="31">
        <f t="shared" si="97"/>
        <v>6</v>
      </c>
      <c r="AW191" s="31">
        <f t="shared" si="98"/>
        <v>7</v>
      </c>
      <c r="AX191" s="31">
        <f t="shared" si="99"/>
        <v>6</v>
      </c>
      <c r="AY191" s="31">
        <f t="shared" si="100"/>
        <v>22</v>
      </c>
      <c r="AZ191" s="31">
        <f t="shared" si="101"/>
        <v>6</v>
      </c>
      <c r="BA191" s="31">
        <f t="shared" si="102"/>
        <v>2</v>
      </c>
      <c r="BB191" s="31">
        <f t="shared" si="103"/>
        <v>9</v>
      </c>
      <c r="BC191" s="31">
        <f t="shared" si="104"/>
        <v>4</v>
      </c>
      <c r="BD191" s="31">
        <f t="shared" si="105"/>
        <v>11</v>
      </c>
      <c r="BE191" s="31">
        <f t="shared" si="106"/>
        <v>9</v>
      </c>
      <c r="BF191" s="31">
        <f t="shared" si="107"/>
        <v>6</v>
      </c>
      <c r="BG191" s="31">
        <f t="shared" si="108"/>
        <v>7</v>
      </c>
      <c r="BH191" s="31">
        <f t="shared" si="109"/>
        <v>5</v>
      </c>
      <c r="BI191" s="31">
        <f t="shared" si="110"/>
        <v>1</v>
      </c>
      <c r="BJ191" s="6">
        <f t="shared" si="111"/>
        <v>147</v>
      </c>
      <c r="BL191" s="31">
        <f t="shared" si="112"/>
        <v>2.6307274059877683E-13</v>
      </c>
      <c r="BM191" s="31">
        <f t="shared" si="113"/>
        <v>1.8790910042769774E-14</v>
      </c>
      <c r="BN191" s="31">
        <f t="shared" si="114"/>
        <v>1.5032728034215819E-13</v>
      </c>
      <c r="BO191" s="31">
        <f t="shared" si="115"/>
        <v>7.5163640171079097E-14</v>
      </c>
      <c r="BP191" s="31">
        <f t="shared" si="116"/>
        <v>2.2549092051323729E-13</v>
      </c>
      <c r="BQ191" s="31">
        <f t="shared" si="117"/>
        <v>1.3153637029938841E-13</v>
      </c>
      <c r="BR191" s="31">
        <f t="shared" si="118"/>
        <v>1.1274546025661864E-13</v>
      </c>
      <c r="BS191" s="31">
        <f t="shared" si="119"/>
        <v>1.3153637029938841E-13</v>
      </c>
      <c r="BT191" s="31">
        <f t="shared" si="120"/>
        <v>1.1274546025661864E-13</v>
      </c>
      <c r="BU191" s="31">
        <f t="shared" si="121"/>
        <v>4.1340002094093507E-13</v>
      </c>
      <c r="BV191" s="31">
        <f t="shared" si="122"/>
        <v>1.1274546025661864E-13</v>
      </c>
      <c r="BW191" s="31">
        <f t="shared" si="123"/>
        <v>3.7581820085539548E-14</v>
      </c>
      <c r="BX191" s="31">
        <f t="shared" si="124"/>
        <v>1.6911819038492797E-13</v>
      </c>
      <c r="BY191" s="31">
        <f t="shared" si="125"/>
        <v>7.5163640171079097E-14</v>
      </c>
      <c r="BZ191" s="31">
        <f t="shared" si="126"/>
        <v>2.0670001047046753E-13</v>
      </c>
      <c r="CA191" s="31">
        <f t="shared" si="127"/>
        <v>1.6911819038492797E-13</v>
      </c>
      <c r="CB191" s="31">
        <f t="shared" si="128"/>
        <v>1.1274546025661864E-13</v>
      </c>
      <c r="CC191" s="31">
        <f t="shared" si="129"/>
        <v>1.3153637029938841E-13</v>
      </c>
      <c r="CD191" s="31">
        <f t="shared" si="130"/>
        <v>9.395455021384889E-14</v>
      </c>
      <c r="CE191" s="31">
        <f t="shared" si="131"/>
        <v>1.8790910042769774E-14</v>
      </c>
    </row>
    <row r="192" spans="35:83" x14ac:dyDescent="0.2">
      <c r="AI192" s="29" t="s">
        <v>500</v>
      </c>
      <c r="AJ192" s="30">
        <v>31247</v>
      </c>
      <c r="AK192">
        <v>281</v>
      </c>
      <c r="AL192" t="s">
        <v>501</v>
      </c>
      <c r="AM192">
        <v>2.7839943841415774E-11</v>
      </c>
      <c r="AN192">
        <f t="shared" si="89"/>
        <v>2.7839943841415775E-12</v>
      </c>
      <c r="AO192">
        <f t="shared" si="90"/>
        <v>1.2272576399153547E-5</v>
      </c>
      <c r="AP192" s="31">
        <f t="shared" si="91"/>
        <v>26</v>
      </c>
      <c r="AQ192" s="31">
        <f t="shared" si="92"/>
        <v>2</v>
      </c>
      <c r="AR192" s="31">
        <f t="shared" si="93"/>
        <v>18</v>
      </c>
      <c r="AS192" s="31">
        <f t="shared" si="94"/>
        <v>18</v>
      </c>
      <c r="AT192" s="31">
        <f t="shared" si="95"/>
        <v>7</v>
      </c>
      <c r="AU192" s="31">
        <f t="shared" si="96"/>
        <v>19</v>
      </c>
      <c r="AV192" s="31">
        <f t="shared" si="97"/>
        <v>16</v>
      </c>
      <c r="AW192" s="31">
        <f t="shared" si="98"/>
        <v>24</v>
      </c>
      <c r="AX192" s="31">
        <f t="shared" si="99"/>
        <v>10</v>
      </c>
      <c r="AY192" s="31">
        <f t="shared" si="100"/>
        <v>35</v>
      </c>
      <c r="AZ192" s="31">
        <f t="shared" si="101"/>
        <v>4</v>
      </c>
      <c r="BA192" s="31">
        <f t="shared" si="102"/>
        <v>7</v>
      </c>
      <c r="BB192" s="31">
        <f t="shared" si="103"/>
        <v>25</v>
      </c>
      <c r="BC192" s="31">
        <f t="shared" si="104"/>
        <v>4</v>
      </c>
      <c r="BD192" s="31">
        <f t="shared" si="105"/>
        <v>17</v>
      </c>
      <c r="BE192" s="31">
        <f t="shared" si="106"/>
        <v>18</v>
      </c>
      <c r="BF192" s="31">
        <f t="shared" si="107"/>
        <v>5</v>
      </c>
      <c r="BG192" s="31">
        <f t="shared" si="108"/>
        <v>12</v>
      </c>
      <c r="BH192" s="31">
        <f t="shared" si="109"/>
        <v>2</v>
      </c>
      <c r="BI192" s="31">
        <f t="shared" si="110"/>
        <v>12</v>
      </c>
      <c r="BJ192" s="6">
        <f t="shared" si="111"/>
        <v>281</v>
      </c>
      <c r="BL192" s="31">
        <f t="shared" si="112"/>
        <v>2.5759378643302852E-13</v>
      </c>
      <c r="BM192" s="31">
        <f t="shared" si="113"/>
        <v>1.98149066486945E-14</v>
      </c>
      <c r="BN192" s="31">
        <f t="shared" si="114"/>
        <v>1.7833415983825051E-13</v>
      </c>
      <c r="BO192" s="31">
        <f t="shared" si="115"/>
        <v>1.7833415983825051E-13</v>
      </c>
      <c r="BP192" s="31">
        <f t="shared" si="116"/>
        <v>6.9352173270430754E-14</v>
      </c>
      <c r="BQ192" s="31">
        <f t="shared" si="117"/>
        <v>1.8824161316259778E-13</v>
      </c>
      <c r="BR192" s="31">
        <f t="shared" si="118"/>
        <v>1.58519253189556E-13</v>
      </c>
      <c r="BS192" s="31">
        <f t="shared" si="119"/>
        <v>2.3777887978433403E-13</v>
      </c>
      <c r="BT192" s="31">
        <f t="shared" si="120"/>
        <v>9.9074533243472514E-14</v>
      </c>
      <c r="BU192" s="31">
        <f t="shared" si="121"/>
        <v>3.4676086635215378E-13</v>
      </c>
      <c r="BV192" s="31">
        <f t="shared" si="122"/>
        <v>3.9629813297388999E-14</v>
      </c>
      <c r="BW192" s="31">
        <f t="shared" si="123"/>
        <v>6.9352173270430754E-14</v>
      </c>
      <c r="BX192" s="31">
        <f t="shared" si="124"/>
        <v>2.4768633310868128E-13</v>
      </c>
      <c r="BY192" s="31">
        <f t="shared" si="125"/>
        <v>3.9629813297388999E-14</v>
      </c>
      <c r="BZ192" s="31">
        <f t="shared" si="126"/>
        <v>1.6842670651390327E-13</v>
      </c>
      <c r="CA192" s="31">
        <f t="shared" si="127"/>
        <v>1.7833415983825051E-13</v>
      </c>
      <c r="CB192" s="31">
        <f t="shared" si="128"/>
        <v>4.9537266621736257E-14</v>
      </c>
      <c r="CC192" s="31">
        <f t="shared" si="129"/>
        <v>1.1888943989216702E-13</v>
      </c>
      <c r="CD192" s="31">
        <f t="shared" si="130"/>
        <v>1.98149066486945E-14</v>
      </c>
      <c r="CE192" s="31">
        <f t="shared" si="131"/>
        <v>1.1888943989216702E-13</v>
      </c>
    </row>
    <row r="193" spans="35:83" x14ac:dyDescent="0.2">
      <c r="AI193" s="29" t="s">
        <v>502</v>
      </c>
      <c r="AJ193" s="30">
        <v>44846</v>
      </c>
      <c r="AK193">
        <v>390</v>
      </c>
      <c r="AL193" t="s">
        <v>503</v>
      </c>
      <c r="AM193">
        <v>2.8315791416629402E-11</v>
      </c>
      <c r="AN193">
        <f t="shared" si="89"/>
        <v>2.8315791416629406E-12</v>
      </c>
      <c r="AO193">
        <f t="shared" si="90"/>
        <v>1.2482342473195465E-5</v>
      </c>
      <c r="AP193" s="31">
        <f t="shared" si="91"/>
        <v>37</v>
      </c>
      <c r="AQ193" s="31">
        <f t="shared" si="92"/>
        <v>1</v>
      </c>
      <c r="AR193" s="31">
        <f t="shared" si="93"/>
        <v>27</v>
      </c>
      <c r="AS193" s="31">
        <f t="shared" si="94"/>
        <v>21</v>
      </c>
      <c r="AT193" s="31">
        <f t="shared" si="95"/>
        <v>19</v>
      </c>
      <c r="AU193" s="31">
        <f t="shared" si="96"/>
        <v>19</v>
      </c>
      <c r="AV193" s="31">
        <f t="shared" si="97"/>
        <v>24</v>
      </c>
      <c r="AW193" s="31">
        <f t="shared" si="98"/>
        <v>26</v>
      </c>
      <c r="AX193" s="31">
        <f t="shared" si="99"/>
        <v>20</v>
      </c>
      <c r="AY193" s="31">
        <f t="shared" si="100"/>
        <v>43</v>
      </c>
      <c r="AZ193" s="31">
        <f t="shared" si="101"/>
        <v>12</v>
      </c>
      <c r="BA193" s="31">
        <f t="shared" si="102"/>
        <v>8</v>
      </c>
      <c r="BB193" s="31">
        <f t="shared" si="103"/>
        <v>15</v>
      </c>
      <c r="BC193" s="31">
        <f t="shared" si="104"/>
        <v>27</v>
      </c>
      <c r="BD193" s="31">
        <f t="shared" si="105"/>
        <v>14</v>
      </c>
      <c r="BE193" s="31">
        <f t="shared" si="106"/>
        <v>24</v>
      </c>
      <c r="BF193" s="31">
        <f t="shared" si="107"/>
        <v>16</v>
      </c>
      <c r="BG193" s="31">
        <f t="shared" si="108"/>
        <v>13</v>
      </c>
      <c r="BH193" s="31">
        <f t="shared" si="109"/>
        <v>10</v>
      </c>
      <c r="BI193" s="31">
        <f t="shared" si="110"/>
        <v>14</v>
      </c>
      <c r="BJ193" s="6">
        <f t="shared" si="111"/>
        <v>390</v>
      </c>
      <c r="BL193" s="31">
        <f t="shared" si="112"/>
        <v>2.6863699549109946E-13</v>
      </c>
      <c r="BM193" s="31">
        <f t="shared" si="113"/>
        <v>7.2604593375972841E-15</v>
      </c>
      <c r="BN193" s="31">
        <f t="shared" si="114"/>
        <v>1.9603240211512667E-13</v>
      </c>
      <c r="BO193" s="31">
        <f t="shared" si="115"/>
        <v>1.5246964608954296E-13</v>
      </c>
      <c r="BP193" s="31">
        <f t="shared" si="116"/>
        <v>1.3794872741434839E-13</v>
      </c>
      <c r="BQ193" s="31">
        <f t="shared" si="117"/>
        <v>1.3794872741434839E-13</v>
      </c>
      <c r="BR193" s="31">
        <f t="shared" si="118"/>
        <v>1.7425102410233481E-13</v>
      </c>
      <c r="BS193" s="31">
        <f t="shared" si="119"/>
        <v>1.8877194277752936E-13</v>
      </c>
      <c r="BT193" s="31">
        <f t="shared" si="120"/>
        <v>1.4520918675194568E-13</v>
      </c>
      <c r="BU193" s="31">
        <f t="shared" si="121"/>
        <v>3.1219975151668319E-13</v>
      </c>
      <c r="BV193" s="31">
        <f t="shared" si="122"/>
        <v>8.7125512051167403E-14</v>
      </c>
      <c r="BW193" s="31">
        <f t="shared" si="123"/>
        <v>5.8083674700778273E-14</v>
      </c>
      <c r="BX193" s="31">
        <f t="shared" si="124"/>
        <v>1.0890689006395926E-13</v>
      </c>
      <c r="BY193" s="31">
        <f t="shared" si="125"/>
        <v>1.9603240211512667E-13</v>
      </c>
      <c r="BZ193" s="31">
        <f t="shared" si="126"/>
        <v>1.0164643072636197E-13</v>
      </c>
      <c r="CA193" s="31">
        <f t="shared" si="127"/>
        <v>1.7425102410233481E-13</v>
      </c>
      <c r="CB193" s="31">
        <f t="shared" si="128"/>
        <v>1.1616734940155655E-13</v>
      </c>
      <c r="CC193" s="31">
        <f t="shared" si="129"/>
        <v>9.4385971388764679E-14</v>
      </c>
      <c r="CD193" s="31">
        <f t="shared" si="130"/>
        <v>7.2604593375972838E-14</v>
      </c>
      <c r="CE193" s="31">
        <f t="shared" si="131"/>
        <v>1.0164643072636197E-13</v>
      </c>
    </row>
    <row r="194" spans="35:83" x14ac:dyDescent="0.2">
      <c r="AI194" s="29" t="s">
        <v>504</v>
      </c>
      <c r="AJ194" s="30">
        <v>28420</v>
      </c>
      <c r="AK194">
        <v>256</v>
      </c>
      <c r="AL194" t="s">
        <v>505</v>
      </c>
      <c r="AM194">
        <v>2.8843424294029158E-11</v>
      </c>
      <c r="AN194">
        <f t="shared" si="89"/>
        <v>2.884342429402916E-12</v>
      </c>
      <c r="AO194">
        <f t="shared" si="90"/>
        <v>1.2714936864745949E-5</v>
      </c>
      <c r="AP194" s="31">
        <f t="shared" si="91"/>
        <v>24</v>
      </c>
      <c r="AQ194" s="31">
        <f t="shared" si="92"/>
        <v>3</v>
      </c>
      <c r="AR194" s="31">
        <f t="shared" si="93"/>
        <v>14</v>
      </c>
      <c r="AS194" s="31">
        <f t="shared" si="94"/>
        <v>9</v>
      </c>
      <c r="AT194" s="31">
        <f t="shared" si="95"/>
        <v>6</v>
      </c>
      <c r="AU194" s="31">
        <f t="shared" si="96"/>
        <v>19</v>
      </c>
      <c r="AV194" s="31">
        <f t="shared" si="97"/>
        <v>6</v>
      </c>
      <c r="AW194" s="31">
        <f t="shared" si="98"/>
        <v>16</v>
      </c>
      <c r="AX194" s="31">
        <f t="shared" si="99"/>
        <v>20</v>
      </c>
      <c r="AY194" s="31">
        <f t="shared" si="100"/>
        <v>27</v>
      </c>
      <c r="AZ194" s="31">
        <f t="shared" si="101"/>
        <v>6</v>
      </c>
      <c r="BA194" s="31">
        <f t="shared" si="102"/>
        <v>4</v>
      </c>
      <c r="BB194" s="31">
        <f t="shared" si="103"/>
        <v>14</v>
      </c>
      <c r="BC194" s="31">
        <f t="shared" si="104"/>
        <v>11</v>
      </c>
      <c r="BD194" s="31">
        <f t="shared" si="105"/>
        <v>17</v>
      </c>
      <c r="BE194" s="31">
        <f t="shared" si="106"/>
        <v>13</v>
      </c>
      <c r="BF194" s="31">
        <f t="shared" si="107"/>
        <v>17</v>
      </c>
      <c r="BG194" s="31">
        <f t="shared" si="108"/>
        <v>17</v>
      </c>
      <c r="BH194" s="31">
        <f t="shared" si="109"/>
        <v>3</v>
      </c>
      <c r="BI194" s="31">
        <f t="shared" si="110"/>
        <v>10</v>
      </c>
      <c r="BJ194" s="6">
        <f t="shared" si="111"/>
        <v>256</v>
      </c>
      <c r="BL194" s="31">
        <f t="shared" si="112"/>
        <v>2.7040710275652335E-13</v>
      </c>
      <c r="BM194" s="31">
        <f t="shared" si="113"/>
        <v>3.3800887844565419E-14</v>
      </c>
      <c r="BN194" s="31">
        <f t="shared" si="114"/>
        <v>1.5773747660797196E-13</v>
      </c>
      <c r="BO194" s="31">
        <f t="shared" si="115"/>
        <v>1.0140266353369627E-13</v>
      </c>
      <c r="BP194" s="31">
        <f t="shared" si="116"/>
        <v>6.7601775689130837E-14</v>
      </c>
      <c r="BQ194" s="31">
        <f t="shared" si="117"/>
        <v>2.1407228968224768E-13</v>
      </c>
      <c r="BR194" s="31">
        <f t="shared" si="118"/>
        <v>6.7601775689130837E-14</v>
      </c>
      <c r="BS194" s="31">
        <f t="shared" si="119"/>
        <v>1.8027140183768225E-13</v>
      </c>
      <c r="BT194" s="31">
        <f t="shared" si="120"/>
        <v>2.2533925229710282E-13</v>
      </c>
      <c r="BU194" s="31">
        <f t="shared" si="121"/>
        <v>3.0420799060108878E-13</v>
      </c>
      <c r="BV194" s="31">
        <f t="shared" si="122"/>
        <v>6.7601775689130837E-14</v>
      </c>
      <c r="BW194" s="31">
        <f t="shared" si="123"/>
        <v>4.5067850459420562E-14</v>
      </c>
      <c r="BX194" s="31">
        <f t="shared" si="124"/>
        <v>1.5773747660797196E-13</v>
      </c>
      <c r="BY194" s="31">
        <f t="shared" si="125"/>
        <v>1.2393658876340656E-13</v>
      </c>
      <c r="BZ194" s="31">
        <f t="shared" si="126"/>
        <v>1.9153836445253739E-13</v>
      </c>
      <c r="CA194" s="31">
        <f t="shared" si="127"/>
        <v>1.4647051399311682E-13</v>
      </c>
      <c r="CB194" s="31">
        <f t="shared" si="128"/>
        <v>1.9153836445253739E-13</v>
      </c>
      <c r="CC194" s="31">
        <f t="shared" si="129"/>
        <v>1.9153836445253739E-13</v>
      </c>
      <c r="CD194" s="31">
        <f t="shared" si="130"/>
        <v>3.3800887844565419E-14</v>
      </c>
      <c r="CE194" s="31">
        <f t="shared" si="131"/>
        <v>1.1266962614855141E-13</v>
      </c>
    </row>
    <row r="195" spans="35:83" x14ac:dyDescent="0.2">
      <c r="AI195" s="29" t="s">
        <v>506</v>
      </c>
      <c r="AJ195" s="30">
        <v>89516</v>
      </c>
      <c r="AK195">
        <v>795</v>
      </c>
      <c r="AL195" t="s">
        <v>507</v>
      </c>
      <c r="AM195">
        <v>2.892574818200356E-11</v>
      </c>
      <c r="AN195">
        <f t="shared" ref="AN195:AN258" si="132">AM195*0.1</f>
        <v>2.8925748182003561E-12</v>
      </c>
      <c r="AO195">
        <f t="shared" ref="AO195:AO258" si="133">AN195/$AN$1588</f>
        <v>1.2751227390703769E-5</v>
      </c>
      <c r="AP195" s="31">
        <f t="shared" ref="AP195:AP258" si="134">LEN(AL195)-LEN(SUBSTITUTE(AL195,"A",""))</f>
        <v>78</v>
      </c>
      <c r="AQ195" s="31">
        <f t="shared" ref="AQ195:AQ258" si="135">LEN(AL195)-LEN(SUBSTITUTE(AL195,"C",""))</f>
        <v>2</v>
      </c>
      <c r="AR195" s="31">
        <f t="shared" ref="AR195:AR258" si="136">LEN(AL195)-LEN(SUBSTITUTE(AL195,"D",""))</f>
        <v>54</v>
      </c>
      <c r="AS195" s="31">
        <f t="shared" ref="AS195:AS258" si="137">LEN(AL195)-LEN(SUBSTITUTE(AL195,"E",""))</f>
        <v>45</v>
      </c>
      <c r="AT195" s="31">
        <f t="shared" ref="AT195:AT258" si="138">LEN(AL195)-LEN(SUBSTITUTE(AL195,"F",""))</f>
        <v>34</v>
      </c>
      <c r="AU195" s="31">
        <f t="shared" ref="AU195:AU258" si="139">LEN(AL195)-LEN(SUBSTITUTE(AL195,"G",""))</f>
        <v>40</v>
      </c>
      <c r="AV195" s="31">
        <f t="shared" ref="AV195:AV258" si="140">LEN(AL195)-LEN(SUBSTITUTE(AL195,"H",""))</f>
        <v>33</v>
      </c>
      <c r="AW195" s="31">
        <f t="shared" ref="AW195:AW258" si="141">LEN(AL195)-LEN(SUBSTITUTE(AL195,"I",""))</f>
        <v>60</v>
      </c>
      <c r="AX195" s="31">
        <f t="shared" ref="AX195:AX258" si="142">LEN(AL195)-LEN(SUBSTITUTE(AL195,"K",""))</f>
        <v>25</v>
      </c>
      <c r="AY195" s="31">
        <f t="shared" ref="AY195:AY258" si="143">LEN(AL195)-LEN(SUBSTITUTE(AL195,"L",""))</f>
        <v>98</v>
      </c>
      <c r="AZ195" s="31">
        <f t="shared" ref="AZ195:AZ258" si="144">LEN(AL195)-LEN(SUBSTITUTE(AL195,"M",""))</f>
        <v>22</v>
      </c>
      <c r="BA195" s="31">
        <f t="shared" ref="BA195:BA258" si="145">LEN(AL195)-LEN(SUBSTITUTE(AL195,"N",""))</f>
        <v>32</v>
      </c>
      <c r="BB195" s="31">
        <f t="shared" ref="BB195:BB258" si="146">LEN(AL195)-LEN(SUBSTITUTE(AL195,"P",""))</f>
        <v>30</v>
      </c>
      <c r="BC195" s="31">
        <f t="shared" ref="BC195:BC258" si="147">LEN(AL195)-LEN(SUBSTITUTE(AL195,"Q",""))</f>
        <v>40</v>
      </c>
      <c r="BD195" s="31">
        <f t="shared" ref="BD195:BD258" si="148">LEN(AL195)-LEN(SUBSTITUTE(AL195,"R",""))</f>
        <v>52</v>
      </c>
      <c r="BE195" s="31">
        <f t="shared" ref="BE195:BE258" si="149">LEN(AL195)-LEN(SUBSTITUTE(AL195,"S",""))</f>
        <v>57</v>
      </c>
      <c r="BF195" s="31">
        <f t="shared" ref="BF195:BF258" si="150">LEN(AL195)-LEN(SUBSTITUTE(AL195,"T",""))</f>
        <v>35</v>
      </c>
      <c r="BG195" s="31">
        <f t="shared" ref="BG195:BG258" si="151">LEN(AL195)-LEN(SUBSTITUTE(AL195,"V",""))</f>
        <v>33</v>
      </c>
      <c r="BH195" s="31">
        <f t="shared" ref="BH195:BH258" si="152">LEN(AL195)-LEN(SUBSTITUTE(AL195,"W",""))</f>
        <v>12</v>
      </c>
      <c r="BI195" s="31">
        <f t="shared" ref="BI195:BI258" si="153">LEN(AL195)-LEN(SUBSTITUTE(AL195,"Y",""))</f>
        <v>13</v>
      </c>
      <c r="BJ195" s="6">
        <f t="shared" ref="BJ195:BJ258" si="154">SUM(AP195:BI195)</f>
        <v>795</v>
      </c>
      <c r="BL195" s="31">
        <f t="shared" ref="BL195:BL258" si="155">(AP195/$BJ195)*$AN195</f>
        <v>2.8379979348380854E-13</v>
      </c>
      <c r="BM195" s="31">
        <f t="shared" ref="BM195:BM258" si="156">(AQ195/$BJ195)*$AN195</f>
        <v>7.276917781636116E-15</v>
      </c>
      <c r="BN195" s="31">
        <f t="shared" ref="BN195:BN258" si="157">(AR195/$BJ195)*$AN195</f>
        <v>1.9647678010417511E-13</v>
      </c>
      <c r="BO195" s="31">
        <f t="shared" ref="BO195:BO258" si="158">(AS195/$BJ195)*$AN195</f>
        <v>1.6373065008681261E-13</v>
      </c>
      <c r="BP195" s="31">
        <f t="shared" ref="BP195:BP258" si="159">(AT195/$BJ195)*$AN195</f>
        <v>1.2370760228781397E-13</v>
      </c>
      <c r="BQ195" s="31">
        <f t="shared" ref="BQ195:BQ258" si="160">(AU195/$BJ195)*$AN195</f>
        <v>1.4553835563272231E-13</v>
      </c>
      <c r="BR195" s="31">
        <f t="shared" ref="BR195:BR258" si="161">(AV195/$BJ195)*$AN195</f>
        <v>1.200691433969959E-13</v>
      </c>
      <c r="BS195" s="31">
        <f t="shared" ref="BS195:BS258" si="162">(AW195/$BJ195)*$AN195</f>
        <v>2.1830753344908346E-13</v>
      </c>
      <c r="BT195" s="31">
        <f t="shared" ref="BT195:BT258" si="163">(AX195/$BJ195)*$AN195</f>
        <v>9.0961472270451443E-14</v>
      </c>
      <c r="BU195" s="31">
        <f t="shared" ref="BU195:BU258" si="164">(AY195/$BJ195)*$AN195</f>
        <v>3.5656897130016968E-13</v>
      </c>
      <c r="BV195" s="31">
        <f t="shared" ref="BV195:BV258" si="165">(AZ195/$BJ195)*$AN195</f>
        <v>8.0046095597997271E-14</v>
      </c>
      <c r="BW195" s="31">
        <f t="shared" ref="BW195:BW258" si="166">(BA195/$BJ195)*$AN195</f>
        <v>1.1643068450617786E-13</v>
      </c>
      <c r="BX195" s="31">
        <f t="shared" ref="BX195:BX258" si="167">(BB195/$BJ195)*$AN195</f>
        <v>1.0915376672454173E-13</v>
      </c>
      <c r="BY195" s="31">
        <f t="shared" ref="BY195:BY258" si="168">(BC195/$BJ195)*$AN195</f>
        <v>1.4553835563272231E-13</v>
      </c>
      <c r="BZ195" s="31">
        <f t="shared" ref="BZ195:BZ258" si="169">(BD195/$BJ195)*$AN195</f>
        <v>1.89199862322539E-13</v>
      </c>
      <c r="CA195" s="31">
        <f t="shared" ref="CA195:CA258" si="170">(BE195/$BJ195)*$AN195</f>
        <v>2.073921567766293E-13</v>
      </c>
      <c r="CB195" s="31">
        <f t="shared" ref="CB195:CB258" si="171">(BF195/$BJ195)*$AN195</f>
        <v>1.2734606117863201E-13</v>
      </c>
      <c r="CC195" s="31">
        <f t="shared" ref="CC195:CC258" si="172">(BG195/$BJ195)*$AN195</f>
        <v>1.200691433969959E-13</v>
      </c>
      <c r="CD195" s="31">
        <f t="shared" ref="CD195:CD258" si="173">(BH195/$BJ195)*$AN195</f>
        <v>4.3661506689816693E-14</v>
      </c>
      <c r="CE195" s="31">
        <f t="shared" ref="CE195:CE258" si="174">(BI195/$BJ195)*$AN195</f>
        <v>4.729996558063475E-14</v>
      </c>
    </row>
    <row r="196" spans="35:83" x14ac:dyDescent="0.2">
      <c r="AI196" s="29" t="s">
        <v>508</v>
      </c>
      <c r="AJ196" s="30">
        <v>14203</v>
      </c>
      <c r="AK196">
        <v>133</v>
      </c>
      <c r="AL196" t="s">
        <v>509</v>
      </c>
      <c r="AM196">
        <v>2.8975142923169824E-11</v>
      </c>
      <c r="AN196">
        <f t="shared" si="132"/>
        <v>2.8975142923169824E-12</v>
      </c>
      <c r="AO196">
        <f t="shared" si="133"/>
        <v>1.2773001886303777E-5</v>
      </c>
      <c r="AP196" s="31">
        <f t="shared" si="134"/>
        <v>15</v>
      </c>
      <c r="AQ196" s="31">
        <f t="shared" si="135"/>
        <v>0</v>
      </c>
      <c r="AR196" s="31">
        <f t="shared" si="136"/>
        <v>10</v>
      </c>
      <c r="AS196" s="31">
        <f t="shared" si="137"/>
        <v>4</v>
      </c>
      <c r="AT196" s="31">
        <f t="shared" si="138"/>
        <v>6</v>
      </c>
      <c r="AU196" s="31">
        <f t="shared" si="139"/>
        <v>15</v>
      </c>
      <c r="AV196" s="31">
        <f t="shared" si="140"/>
        <v>1</v>
      </c>
      <c r="AW196" s="31">
        <f t="shared" si="141"/>
        <v>7</v>
      </c>
      <c r="AX196" s="31">
        <f t="shared" si="142"/>
        <v>6</v>
      </c>
      <c r="AY196" s="31">
        <f t="shared" si="143"/>
        <v>14</v>
      </c>
      <c r="AZ196" s="31">
        <f t="shared" si="144"/>
        <v>4</v>
      </c>
      <c r="BA196" s="31">
        <f t="shared" si="145"/>
        <v>5</v>
      </c>
      <c r="BB196" s="31">
        <f t="shared" si="146"/>
        <v>4</v>
      </c>
      <c r="BC196" s="31">
        <f t="shared" si="147"/>
        <v>4</v>
      </c>
      <c r="BD196" s="31">
        <f t="shared" si="148"/>
        <v>5</v>
      </c>
      <c r="BE196" s="31">
        <f t="shared" si="149"/>
        <v>12</v>
      </c>
      <c r="BF196" s="31">
        <f t="shared" si="150"/>
        <v>7</v>
      </c>
      <c r="BG196" s="31">
        <f t="shared" si="151"/>
        <v>6</v>
      </c>
      <c r="BH196" s="31">
        <f t="shared" si="152"/>
        <v>0</v>
      </c>
      <c r="BI196" s="31">
        <f t="shared" si="153"/>
        <v>8</v>
      </c>
      <c r="BJ196" s="6">
        <f t="shared" si="154"/>
        <v>133</v>
      </c>
      <c r="BL196" s="31">
        <f t="shared" si="155"/>
        <v>3.2678732620116342E-13</v>
      </c>
      <c r="BM196" s="31">
        <f t="shared" si="156"/>
        <v>0</v>
      </c>
      <c r="BN196" s="31">
        <f t="shared" si="157"/>
        <v>2.1785821746744227E-13</v>
      </c>
      <c r="BO196" s="31">
        <f t="shared" si="158"/>
        <v>8.7143286986976907E-14</v>
      </c>
      <c r="BP196" s="31">
        <f t="shared" si="159"/>
        <v>1.3071493048046535E-13</v>
      </c>
      <c r="BQ196" s="31">
        <f t="shared" si="160"/>
        <v>3.2678732620116342E-13</v>
      </c>
      <c r="BR196" s="31">
        <f t="shared" si="161"/>
        <v>2.1785821746744227E-14</v>
      </c>
      <c r="BS196" s="31">
        <f t="shared" si="162"/>
        <v>1.5250075222720958E-13</v>
      </c>
      <c r="BT196" s="31">
        <f t="shared" si="163"/>
        <v>1.3071493048046535E-13</v>
      </c>
      <c r="BU196" s="31">
        <f t="shared" si="164"/>
        <v>3.0500150445441917E-13</v>
      </c>
      <c r="BV196" s="31">
        <f t="shared" si="165"/>
        <v>8.7143286986976907E-14</v>
      </c>
      <c r="BW196" s="31">
        <f t="shared" si="166"/>
        <v>1.0892910873372114E-13</v>
      </c>
      <c r="BX196" s="31">
        <f t="shared" si="167"/>
        <v>8.7143286986976907E-14</v>
      </c>
      <c r="BY196" s="31">
        <f t="shared" si="168"/>
        <v>8.7143286986976907E-14</v>
      </c>
      <c r="BZ196" s="31">
        <f t="shared" si="169"/>
        <v>1.0892910873372114E-13</v>
      </c>
      <c r="CA196" s="31">
        <f t="shared" si="170"/>
        <v>2.6142986096093071E-13</v>
      </c>
      <c r="CB196" s="31">
        <f t="shared" si="171"/>
        <v>1.5250075222720958E-13</v>
      </c>
      <c r="CC196" s="31">
        <f t="shared" si="172"/>
        <v>1.3071493048046535E-13</v>
      </c>
      <c r="CD196" s="31">
        <f t="shared" si="173"/>
        <v>0</v>
      </c>
      <c r="CE196" s="31">
        <f t="shared" si="174"/>
        <v>1.7428657397395381E-13</v>
      </c>
    </row>
    <row r="197" spans="35:83" x14ac:dyDescent="0.2">
      <c r="AI197" s="29" t="s">
        <v>510</v>
      </c>
      <c r="AJ197" s="30">
        <v>27552</v>
      </c>
      <c r="AK197">
        <v>262</v>
      </c>
      <c r="AL197" t="s">
        <v>511</v>
      </c>
      <c r="AM197">
        <v>2.9101689733774193E-11</v>
      </c>
      <c r="AN197">
        <f t="shared" si="132"/>
        <v>2.9101689733774195E-12</v>
      </c>
      <c r="AO197">
        <f t="shared" si="133"/>
        <v>1.2828787034796103E-5</v>
      </c>
      <c r="AP197" s="31">
        <f t="shared" si="134"/>
        <v>35</v>
      </c>
      <c r="AQ197" s="31">
        <f t="shared" si="135"/>
        <v>2</v>
      </c>
      <c r="AR197" s="31">
        <f t="shared" si="136"/>
        <v>9</v>
      </c>
      <c r="AS197" s="31">
        <f t="shared" si="137"/>
        <v>17</v>
      </c>
      <c r="AT197" s="31">
        <f t="shared" si="138"/>
        <v>13</v>
      </c>
      <c r="AU197" s="31">
        <f t="shared" si="139"/>
        <v>31</v>
      </c>
      <c r="AV197" s="31">
        <f t="shared" si="140"/>
        <v>4</v>
      </c>
      <c r="AW197" s="31">
        <f t="shared" si="141"/>
        <v>21</v>
      </c>
      <c r="AX197" s="31">
        <f t="shared" si="142"/>
        <v>15</v>
      </c>
      <c r="AY197" s="31">
        <f t="shared" si="143"/>
        <v>14</v>
      </c>
      <c r="AZ197" s="31">
        <f t="shared" si="144"/>
        <v>7</v>
      </c>
      <c r="BA197" s="31">
        <f t="shared" si="145"/>
        <v>10</v>
      </c>
      <c r="BB197" s="31">
        <f t="shared" si="146"/>
        <v>8</v>
      </c>
      <c r="BC197" s="31">
        <f t="shared" si="147"/>
        <v>8</v>
      </c>
      <c r="BD197" s="31">
        <f t="shared" si="148"/>
        <v>10</v>
      </c>
      <c r="BE197" s="31">
        <f t="shared" si="149"/>
        <v>17</v>
      </c>
      <c r="BF197" s="31">
        <f t="shared" si="150"/>
        <v>17</v>
      </c>
      <c r="BG197" s="31">
        <f t="shared" si="151"/>
        <v>17</v>
      </c>
      <c r="BH197" s="31">
        <f t="shared" si="152"/>
        <v>2</v>
      </c>
      <c r="BI197" s="31">
        <f t="shared" si="153"/>
        <v>5</v>
      </c>
      <c r="BJ197" s="6">
        <f t="shared" si="154"/>
        <v>262</v>
      </c>
      <c r="BL197" s="31">
        <f t="shared" si="155"/>
        <v>3.8876303079469345E-13</v>
      </c>
      <c r="BM197" s="31">
        <f t="shared" si="156"/>
        <v>2.2215030331125338E-14</v>
      </c>
      <c r="BN197" s="31">
        <f t="shared" si="157"/>
        <v>9.9967636490064034E-14</v>
      </c>
      <c r="BO197" s="31">
        <f t="shared" si="158"/>
        <v>1.8882775781456538E-13</v>
      </c>
      <c r="BP197" s="31">
        <f t="shared" si="159"/>
        <v>1.443976971523147E-13</v>
      </c>
      <c r="BQ197" s="31">
        <f t="shared" si="160"/>
        <v>3.4433297013244277E-13</v>
      </c>
      <c r="BR197" s="31">
        <f t="shared" si="161"/>
        <v>4.4430060662250675E-14</v>
      </c>
      <c r="BS197" s="31">
        <f t="shared" si="162"/>
        <v>2.3325781847681604E-13</v>
      </c>
      <c r="BT197" s="31">
        <f t="shared" si="163"/>
        <v>1.6661272748344004E-13</v>
      </c>
      <c r="BU197" s="31">
        <f t="shared" si="164"/>
        <v>1.5550521231787739E-13</v>
      </c>
      <c r="BV197" s="31">
        <f t="shared" si="165"/>
        <v>7.7752606158938693E-14</v>
      </c>
      <c r="BW197" s="31">
        <f t="shared" si="166"/>
        <v>1.110751516556267E-13</v>
      </c>
      <c r="BX197" s="31">
        <f t="shared" si="167"/>
        <v>8.8860121324501351E-14</v>
      </c>
      <c r="BY197" s="31">
        <f t="shared" si="168"/>
        <v>8.8860121324501351E-14</v>
      </c>
      <c r="BZ197" s="31">
        <f t="shared" si="169"/>
        <v>1.110751516556267E-13</v>
      </c>
      <c r="CA197" s="31">
        <f t="shared" si="170"/>
        <v>1.8882775781456538E-13</v>
      </c>
      <c r="CB197" s="31">
        <f t="shared" si="171"/>
        <v>1.8882775781456538E-13</v>
      </c>
      <c r="CC197" s="31">
        <f t="shared" si="172"/>
        <v>1.8882775781456538E-13</v>
      </c>
      <c r="CD197" s="31">
        <f t="shared" si="173"/>
        <v>2.2215030331125338E-14</v>
      </c>
      <c r="CE197" s="31">
        <f t="shared" si="174"/>
        <v>5.5537575827813352E-14</v>
      </c>
    </row>
    <row r="198" spans="35:83" x14ac:dyDescent="0.2">
      <c r="AI198" s="29" t="s">
        <v>512</v>
      </c>
      <c r="AJ198" s="30">
        <v>7345</v>
      </c>
      <c r="AK198">
        <v>61</v>
      </c>
      <c r="AL198" t="s">
        <v>513</v>
      </c>
      <c r="AM198">
        <v>2.9225319743883478E-11</v>
      </c>
      <c r="AN198">
        <f t="shared" si="132"/>
        <v>2.922531974388348E-12</v>
      </c>
      <c r="AO198">
        <f t="shared" si="133"/>
        <v>1.2883286381236493E-5</v>
      </c>
      <c r="AP198" s="31">
        <f t="shared" si="134"/>
        <v>3</v>
      </c>
      <c r="AQ198" s="31">
        <f t="shared" si="135"/>
        <v>0</v>
      </c>
      <c r="AR198" s="31">
        <f t="shared" si="136"/>
        <v>5</v>
      </c>
      <c r="AS198" s="31">
        <f t="shared" si="137"/>
        <v>3</v>
      </c>
      <c r="AT198" s="31">
        <f t="shared" si="138"/>
        <v>1</v>
      </c>
      <c r="AU198" s="31">
        <f t="shared" si="139"/>
        <v>0</v>
      </c>
      <c r="AV198" s="31">
        <f t="shared" si="140"/>
        <v>1</v>
      </c>
      <c r="AW198" s="31">
        <f t="shared" si="141"/>
        <v>4</v>
      </c>
      <c r="AX198" s="31">
        <f t="shared" si="142"/>
        <v>7</v>
      </c>
      <c r="AY198" s="31">
        <f t="shared" si="143"/>
        <v>5</v>
      </c>
      <c r="AZ198" s="31">
        <f t="shared" si="144"/>
        <v>1</v>
      </c>
      <c r="BA198" s="31">
        <f t="shared" si="145"/>
        <v>9</v>
      </c>
      <c r="BB198" s="31">
        <f t="shared" si="146"/>
        <v>4</v>
      </c>
      <c r="BC198" s="31">
        <f t="shared" si="147"/>
        <v>3</v>
      </c>
      <c r="BD198" s="31">
        <f t="shared" si="148"/>
        <v>2</v>
      </c>
      <c r="BE198" s="31">
        <f t="shared" si="149"/>
        <v>3</v>
      </c>
      <c r="BF198" s="31">
        <f t="shared" si="150"/>
        <v>1</v>
      </c>
      <c r="BG198" s="31">
        <f t="shared" si="151"/>
        <v>3</v>
      </c>
      <c r="BH198" s="31">
        <f t="shared" si="152"/>
        <v>3</v>
      </c>
      <c r="BI198" s="31">
        <f t="shared" si="153"/>
        <v>3</v>
      </c>
      <c r="BJ198" s="6">
        <f t="shared" si="154"/>
        <v>61</v>
      </c>
      <c r="BL198" s="31">
        <f t="shared" si="155"/>
        <v>1.4373108070762367E-13</v>
      </c>
      <c r="BM198" s="31">
        <f t="shared" si="156"/>
        <v>0</v>
      </c>
      <c r="BN198" s="31">
        <f t="shared" si="157"/>
        <v>2.3955180117937275E-13</v>
      </c>
      <c r="BO198" s="31">
        <f t="shared" si="158"/>
        <v>1.4373108070762367E-13</v>
      </c>
      <c r="BP198" s="31">
        <f t="shared" si="159"/>
        <v>4.791036023587456E-14</v>
      </c>
      <c r="BQ198" s="31">
        <f t="shared" si="160"/>
        <v>0</v>
      </c>
      <c r="BR198" s="31">
        <f t="shared" si="161"/>
        <v>4.791036023587456E-14</v>
      </c>
      <c r="BS198" s="31">
        <f t="shared" si="162"/>
        <v>1.9164144094349824E-13</v>
      </c>
      <c r="BT198" s="31">
        <f t="shared" si="163"/>
        <v>3.3537252165112189E-13</v>
      </c>
      <c r="BU198" s="31">
        <f t="shared" si="164"/>
        <v>2.3955180117937275E-13</v>
      </c>
      <c r="BV198" s="31">
        <f t="shared" si="165"/>
        <v>4.791036023587456E-14</v>
      </c>
      <c r="BW198" s="31">
        <f t="shared" si="166"/>
        <v>4.3119324212287102E-13</v>
      </c>
      <c r="BX198" s="31">
        <f t="shared" si="167"/>
        <v>1.9164144094349824E-13</v>
      </c>
      <c r="BY198" s="31">
        <f t="shared" si="168"/>
        <v>1.4373108070762367E-13</v>
      </c>
      <c r="BZ198" s="31">
        <f t="shared" si="169"/>
        <v>9.5820720471749119E-14</v>
      </c>
      <c r="CA198" s="31">
        <f t="shared" si="170"/>
        <v>1.4373108070762367E-13</v>
      </c>
      <c r="CB198" s="31">
        <f t="shared" si="171"/>
        <v>4.791036023587456E-14</v>
      </c>
      <c r="CC198" s="31">
        <f t="shared" si="172"/>
        <v>1.4373108070762367E-13</v>
      </c>
      <c r="CD198" s="31">
        <f t="shared" si="173"/>
        <v>1.4373108070762367E-13</v>
      </c>
      <c r="CE198" s="31">
        <f t="shared" si="174"/>
        <v>1.4373108070762367E-13</v>
      </c>
    </row>
    <row r="199" spans="35:83" x14ac:dyDescent="0.2">
      <c r="AI199" s="29" t="s">
        <v>514</v>
      </c>
      <c r="AJ199" s="30">
        <v>71328</v>
      </c>
      <c r="AK199">
        <v>648</v>
      </c>
      <c r="AL199" t="s">
        <v>515</v>
      </c>
      <c r="AM199">
        <v>2.9260740806648579E-11</v>
      </c>
      <c r="AN199">
        <f t="shared" si="132"/>
        <v>2.9260740806648582E-12</v>
      </c>
      <c r="AO199">
        <f t="shared" si="133"/>
        <v>1.2898900913413718E-5</v>
      </c>
      <c r="AP199" s="31">
        <f t="shared" si="134"/>
        <v>73</v>
      </c>
      <c r="AQ199" s="31">
        <f t="shared" si="135"/>
        <v>3</v>
      </c>
      <c r="AR199" s="31">
        <f t="shared" si="136"/>
        <v>22</v>
      </c>
      <c r="AS199" s="31">
        <f t="shared" si="137"/>
        <v>15</v>
      </c>
      <c r="AT199" s="31">
        <f t="shared" si="138"/>
        <v>38</v>
      </c>
      <c r="AU199" s="31">
        <f t="shared" si="139"/>
        <v>56</v>
      </c>
      <c r="AV199" s="31">
        <f t="shared" si="140"/>
        <v>12</v>
      </c>
      <c r="AW199" s="31">
        <f t="shared" si="141"/>
        <v>34</v>
      </c>
      <c r="AX199" s="31">
        <f t="shared" si="142"/>
        <v>18</v>
      </c>
      <c r="AY199" s="31">
        <f t="shared" si="143"/>
        <v>126</v>
      </c>
      <c r="AZ199" s="31">
        <f t="shared" si="144"/>
        <v>18</v>
      </c>
      <c r="BA199" s="31">
        <f t="shared" si="145"/>
        <v>17</v>
      </c>
      <c r="BB199" s="31">
        <f t="shared" si="146"/>
        <v>25</v>
      </c>
      <c r="BC199" s="31">
        <f t="shared" si="147"/>
        <v>20</v>
      </c>
      <c r="BD199" s="31">
        <f t="shared" si="148"/>
        <v>29</v>
      </c>
      <c r="BE199" s="31">
        <f t="shared" si="149"/>
        <v>34</v>
      </c>
      <c r="BF199" s="31">
        <f t="shared" si="150"/>
        <v>32</v>
      </c>
      <c r="BG199" s="31">
        <f t="shared" si="151"/>
        <v>39</v>
      </c>
      <c r="BH199" s="31">
        <f t="shared" si="152"/>
        <v>25</v>
      </c>
      <c r="BI199" s="31">
        <f t="shared" si="153"/>
        <v>12</v>
      </c>
      <c r="BJ199" s="6">
        <f t="shared" si="154"/>
        <v>648</v>
      </c>
      <c r="BL199" s="31">
        <f t="shared" si="155"/>
        <v>3.2963488871687444E-13</v>
      </c>
      <c r="BM199" s="31">
        <f t="shared" si="156"/>
        <v>1.3546639262337305E-14</v>
      </c>
      <c r="BN199" s="31">
        <f t="shared" si="157"/>
        <v>9.9342021257140236E-14</v>
      </c>
      <c r="BO199" s="31">
        <f t="shared" si="158"/>
        <v>6.7733196311686527E-14</v>
      </c>
      <c r="BP199" s="31">
        <f t="shared" si="159"/>
        <v>1.7159076398960586E-13</v>
      </c>
      <c r="BQ199" s="31">
        <f t="shared" si="160"/>
        <v>2.5287059956362972E-13</v>
      </c>
      <c r="BR199" s="31">
        <f t="shared" si="161"/>
        <v>5.4186557049349222E-14</v>
      </c>
      <c r="BS199" s="31">
        <f t="shared" si="162"/>
        <v>1.5352857830648947E-13</v>
      </c>
      <c r="BT199" s="31">
        <f t="shared" si="163"/>
        <v>8.1279835574023833E-14</v>
      </c>
      <c r="BU199" s="31">
        <f t="shared" si="164"/>
        <v>5.6895884901816688E-13</v>
      </c>
      <c r="BV199" s="31">
        <f t="shared" si="165"/>
        <v>8.1279835574023833E-14</v>
      </c>
      <c r="BW199" s="31">
        <f t="shared" si="166"/>
        <v>7.6764289153244735E-14</v>
      </c>
      <c r="BX199" s="31">
        <f t="shared" si="167"/>
        <v>1.1288866051947754E-13</v>
      </c>
      <c r="BY199" s="31">
        <f t="shared" si="168"/>
        <v>9.031092841558204E-14</v>
      </c>
      <c r="BZ199" s="31">
        <f t="shared" si="169"/>
        <v>1.3095084620259394E-13</v>
      </c>
      <c r="CA199" s="31">
        <f t="shared" si="170"/>
        <v>1.5352857830648947E-13</v>
      </c>
      <c r="CB199" s="31">
        <f t="shared" si="171"/>
        <v>1.4449748546493125E-13</v>
      </c>
      <c r="CC199" s="31">
        <f t="shared" si="172"/>
        <v>1.7610631041038497E-13</v>
      </c>
      <c r="CD199" s="31">
        <f t="shared" si="173"/>
        <v>1.1288866051947754E-13</v>
      </c>
      <c r="CE199" s="31">
        <f t="shared" si="174"/>
        <v>5.4186557049349222E-14</v>
      </c>
    </row>
    <row r="200" spans="35:83" x14ac:dyDescent="0.2">
      <c r="AI200" s="29" t="s">
        <v>516</v>
      </c>
      <c r="AJ200" s="30">
        <v>31148</v>
      </c>
      <c r="AK200">
        <v>281</v>
      </c>
      <c r="AL200" t="s">
        <v>517</v>
      </c>
      <c r="AM200">
        <v>2.9474295851543809E-11</v>
      </c>
      <c r="AN200">
        <f t="shared" si="132"/>
        <v>2.947429585154381E-12</v>
      </c>
      <c r="AO200">
        <f t="shared" si="133"/>
        <v>1.2993041570407516E-5</v>
      </c>
      <c r="AP200" s="31">
        <f t="shared" si="134"/>
        <v>27</v>
      </c>
      <c r="AQ200" s="31">
        <f t="shared" si="135"/>
        <v>1</v>
      </c>
      <c r="AR200" s="31">
        <f t="shared" si="136"/>
        <v>15</v>
      </c>
      <c r="AS200" s="31">
        <f t="shared" si="137"/>
        <v>19</v>
      </c>
      <c r="AT200" s="31">
        <f t="shared" si="138"/>
        <v>15</v>
      </c>
      <c r="AU200" s="31">
        <f t="shared" si="139"/>
        <v>22</v>
      </c>
      <c r="AV200" s="31">
        <f t="shared" si="140"/>
        <v>5</v>
      </c>
      <c r="AW200" s="31">
        <f t="shared" si="141"/>
        <v>24</v>
      </c>
      <c r="AX200" s="31">
        <f t="shared" si="142"/>
        <v>19</v>
      </c>
      <c r="AY200" s="31">
        <f t="shared" si="143"/>
        <v>21</v>
      </c>
      <c r="AZ200" s="31">
        <f t="shared" si="144"/>
        <v>5</v>
      </c>
      <c r="BA200" s="31">
        <f t="shared" si="145"/>
        <v>11</v>
      </c>
      <c r="BB200" s="31">
        <f t="shared" si="146"/>
        <v>14</v>
      </c>
      <c r="BC200" s="31">
        <f t="shared" si="147"/>
        <v>17</v>
      </c>
      <c r="BD200" s="31">
        <f t="shared" si="148"/>
        <v>11</v>
      </c>
      <c r="BE200" s="31">
        <f t="shared" si="149"/>
        <v>13</v>
      </c>
      <c r="BF200" s="31">
        <f t="shared" si="150"/>
        <v>17</v>
      </c>
      <c r="BG200" s="31">
        <f t="shared" si="151"/>
        <v>15</v>
      </c>
      <c r="BH200" s="31">
        <f t="shared" si="152"/>
        <v>5</v>
      </c>
      <c r="BI200" s="31">
        <f t="shared" si="153"/>
        <v>5</v>
      </c>
      <c r="BJ200" s="6">
        <f t="shared" si="154"/>
        <v>281</v>
      </c>
      <c r="BL200" s="31">
        <f t="shared" si="155"/>
        <v>2.8320497793298322E-13</v>
      </c>
      <c r="BM200" s="31">
        <f t="shared" si="156"/>
        <v>1.0489073256777155E-14</v>
      </c>
      <c r="BN200" s="31">
        <f t="shared" si="157"/>
        <v>1.5733609885165736E-13</v>
      </c>
      <c r="BO200" s="31">
        <f t="shared" si="158"/>
        <v>1.9929239187876599E-13</v>
      </c>
      <c r="BP200" s="31">
        <f t="shared" si="159"/>
        <v>1.5733609885165736E-13</v>
      </c>
      <c r="BQ200" s="31">
        <f t="shared" si="160"/>
        <v>2.3075961164909742E-13</v>
      </c>
      <c r="BR200" s="31">
        <f t="shared" si="161"/>
        <v>5.2445366283885785E-14</v>
      </c>
      <c r="BS200" s="31">
        <f t="shared" si="162"/>
        <v>2.5173775816265177E-13</v>
      </c>
      <c r="BT200" s="31">
        <f t="shared" si="163"/>
        <v>1.9929239187876599E-13</v>
      </c>
      <c r="BU200" s="31">
        <f t="shared" si="164"/>
        <v>2.2027053839232026E-13</v>
      </c>
      <c r="BV200" s="31">
        <f t="shared" si="165"/>
        <v>5.2445366283885785E-14</v>
      </c>
      <c r="BW200" s="31">
        <f t="shared" si="166"/>
        <v>1.1537980582454871E-13</v>
      </c>
      <c r="BX200" s="31">
        <f t="shared" si="167"/>
        <v>1.4684702559488018E-13</v>
      </c>
      <c r="BY200" s="31">
        <f t="shared" si="168"/>
        <v>1.7831424536521166E-13</v>
      </c>
      <c r="BZ200" s="31">
        <f t="shared" si="169"/>
        <v>1.1537980582454871E-13</v>
      </c>
      <c r="CA200" s="31">
        <f t="shared" si="170"/>
        <v>1.3635795233810303E-13</v>
      </c>
      <c r="CB200" s="31">
        <f t="shared" si="171"/>
        <v>1.7831424536521166E-13</v>
      </c>
      <c r="CC200" s="31">
        <f t="shared" si="172"/>
        <v>1.5733609885165736E-13</v>
      </c>
      <c r="CD200" s="31">
        <f t="shared" si="173"/>
        <v>5.2445366283885785E-14</v>
      </c>
      <c r="CE200" s="31">
        <f t="shared" si="174"/>
        <v>5.2445366283885785E-14</v>
      </c>
    </row>
    <row r="201" spans="35:83" x14ac:dyDescent="0.2">
      <c r="AI201" s="29" t="s">
        <v>518</v>
      </c>
      <c r="AJ201" s="30">
        <v>116598</v>
      </c>
      <c r="AK201">
        <v>1045</v>
      </c>
      <c r="AL201" t="s">
        <v>519</v>
      </c>
      <c r="AM201">
        <v>2.9587699075857252E-11</v>
      </c>
      <c r="AN201">
        <f t="shared" si="132"/>
        <v>2.9587699075857255E-12</v>
      </c>
      <c r="AO201">
        <f t="shared" si="133"/>
        <v>1.3043032681820129E-5</v>
      </c>
      <c r="AP201" s="31">
        <f t="shared" si="134"/>
        <v>74</v>
      </c>
      <c r="AQ201" s="31">
        <f t="shared" si="135"/>
        <v>2</v>
      </c>
      <c r="AR201" s="31">
        <f t="shared" si="136"/>
        <v>77</v>
      </c>
      <c r="AS201" s="31">
        <f t="shared" si="137"/>
        <v>42</v>
      </c>
      <c r="AT201" s="31">
        <f t="shared" si="138"/>
        <v>48</v>
      </c>
      <c r="AU201" s="31">
        <f t="shared" si="139"/>
        <v>81</v>
      </c>
      <c r="AV201" s="31">
        <f t="shared" si="140"/>
        <v>38</v>
      </c>
      <c r="AW201" s="31">
        <f t="shared" si="141"/>
        <v>91</v>
      </c>
      <c r="AX201" s="31">
        <f t="shared" si="142"/>
        <v>44</v>
      </c>
      <c r="AY201" s="31">
        <f t="shared" si="143"/>
        <v>103</v>
      </c>
      <c r="AZ201" s="31">
        <f t="shared" si="144"/>
        <v>20</v>
      </c>
      <c r="BA201" s="31">
        <f t="shared" si="145"/>
        <v>65</v>
      </c>
      <c r="BB201" s="31">
        <f t="shared" si="146"/>
        <v>40</v>
      </c>
      <c r="BC201" s="31">
        <f t="shared" si="147"/>
        <v>34</v>
      </c>
      <c r="BD201" s="31">
        <f t="shared" si="148"/>
        <v>60</v>
      </c>
      <c r="BE201" s="31">
        <f t="shared" si="149"/>
        <v>83</v>
      </c>
      <c r="BF201" s="31">
        <f t="shared" si="150"/>
        <v>58</v>
      </c>
      <c r="BG201" s="31">
        <f t="shared" si="151"/>
        <v>42</v>
      </c>
      <c r="BH201" s="31">
        <f t="shared" si="152"/>
        <v>18</v>
      </c>
      <c r="BI201" s="31">
        <f t="shared" si="153"/>
        <v>25</v>
      </c>
      <c r="BJ201" s="6">
        <f t="shared" si="154"/>
        <v>1045</v>
      </c>
      <c r="BL201" s="31">
        <f t="shared" si="155"/>
        <v>2.0952054847975474E-13</v>
      </c>
      <c r="BM201" s="31">
        <f t="shared" si="156"/>
        <v>5.6627175264798576E-15</v>
      </c>
      <c r="BN201" s="31">
        <f t="shared" si="157"/>
        <v>2.1801462476947449E-13</v>
      </c>
      <c r="BO201" s="31">
        <f t="shared" si="158"/>
        <v>1.1891706805607701E-13</v>
      </c>
      <c r="BP201" s="31">
        <f t="shared" si="159"/>
        <v>1.3590522063551657E-13</v>
      </c>
      <c r="BQ201" s="31">
        <f t="shared" si="160"/>
        <v>2.2934005982243423E-13</v>
      </c>
      <c r="BR201" s="31">
        <f t="shared" si="161"/>
        <v>1.0759163300311729E-13</v>
      </c>
      <c r="BS201" s="31">
        <f t="shared" si="162"/>
        <v>2.5765364745483352E-13</v>
      </c>
      <c r="BT201" s="31">
        <f t="shared" si="163"/>
        <v>1.2457978558255686E-13</v>
      </c>
      <c r="BU201" s="31">
        <f t="shared" si="164"/>
        <v>2.9162995261371268E-13</v>
      </c>
      <c r="BV201" s="31">
        <f t="shared" si="165"/>
        <v>5.6627175264798573E-14</v>
      </c>
      <c r="BW201" s="31">
        <f t="shared" si="166"/>
        <v>1.8403831961059535E-13</v>
      </c>
      <c r="BX201" s="31">
        <f t="shared" si="167"/>
        <v>1.1325435052959715E-13</v>
      </c>
      <c r="BY201" s="31">
        <f t="shared" si="168"/>
        <v>9.6266197950157565E-14</v>
      </c>
      <c r="BZ201" s="31">
        <f t="shared" si="169"/>
        <v>1.6988152579439573E-13</v>
      </c>
      <c r="CA201" s="31">
        <f t="shared" si="170"/>
        <v>2.3500277734891409E-13</v>
      </c>
      <c r="CB201" s="31">
        <f t="shared" si="171"/>
        <v>1.6421880826791586E-13</v>
      </c>
      <c r="CC201" s="31">
        <f t="shared" si="172"/>
        <v>1.1891706805607701E-13</v>
      </c>
      <c r="CD201" s="31">
        <f t="shared" si="173"/>
        <v>5.0964457738318717E-14</v>
      </c>
      <c r="CE201" s="31">
        <f t="shared" si="174"/>
        <v>7.0783969080998219E-14</v>
      </c>
    </row>
    <row r="202" spans="35:83" x14ac:dyDescent="0.2">
      <c r="AI202" s="29" t="s">
        <v>520</v>
      </c>
      <c r="AJ202" s="30">
        <v>16908</v>
      </c>
      <c r="AK202">
        <v>142</v>
      </c>
      <c r="AL202" t="s">
        <v>521</v>
      </c>
      <c r="AM202">
        <v>2.9629516294493569E-11</v>
      </c>
      <c r="AN202">
        <f t="shared" si="132"/>
        <v>2.962951629449357E-12</v>
      </c>
      <c r="AO202">
        <f t="shared" si="133"/>
        <v>1.3061466807026618E-5</v>
      </c>
      <c r="AP202" s="31">
        <f t="shared" si="134"/>
        <v>5</v>
      </c>
      <c r="AQ202" s="31">
        <f t="shared" si="135"/>
        <v>1</v>
      </c>
      <c r="AR202" s="31">
        <f t="shared" si="136"/>
        <v>7</v>
      </c>
      <c r="AS202" s="31">
        <f t="shared" si="137"/>
        <v>7</v>
      </c>
      <c r="AT202" s="31">
        <f t="shared" si="138"/>
        <v>9</v>
      </c>
      <c r="AU202" s="31">
        <f t="shared" si="139"/>
        <v>5</v>
      </c>
      <c r="AV202" s="31">
        <f t="shared" si="140"/>
        <v>7</v>
      </c>
      <c r="AW202" s="31">
        <f t="shared" si="141"/>
        <v>13</v>
      </c>
      <c r="AX202" s="31">
        <f t="shared" si="142"/>
        <v>15</v>
      </c>
      <c r="AY202" s="31">
        <f t="shared" si="143"/>
        <v>14</v>
      </c>
      <c r="AZ202" s="31">
        <f t="shared" si="144"/>
        <v>3</v>
      </c>
      <c r="BA202" s="31">
        <f t="shared" si="145"/>
        <v>14</v>
      </c>
      <c r="BB202" s="31">
        <f t="shared" si="146"/>
        <v>4</v>
      </c>
      <c r="BC202" s="31">
        <f t="shared" si="147"/>
        <v>4</v>
      </c>
      <c r="BD202" s="31">
        <f t="shared" si="148"/>
        <v>11</v>
      </c>
      <c r="BE202" s="31">
        <f t="shared" si="149"/>
        <v>4</v>
      </c>
      <c r="BF202" s="31">
        <f t="shared" si="150"/>
        <v>6</v>
      </c>
      <c r="BG202" s="31">
        <f t="shared" si="151"/>
        <v>8</v>
      </c>
      <c r="BH202" s="31">
        <f t="shared" si="152"/>
        <v>0</v>
      </c>
      <c r="BI202" s="31">
        <f t="shared" si="153"/>
        <v>5</v>
      </c>
      <c r="BJ202" s="6">
        <f t="shared" si="154"/>
        <v>142</v>
      </c>
      <c r="BL202" s="31">
        <f t="shared" si="155"/>
        <v>1.0432928272709004E-13</v>
      </c>
      <c r="BM202" s="31">
        <f t="shared" si="156"/>
        <v>2.0865856545418009E-14</v>
      </c>
      <c r="BN202" s="31">
        <f t="shared" si="157"/>
        <v>1.4606099581792604E-13</v>
      </c>
      <c r="BO202" s="31">
        <f t="shared" si="158"/>
        <v>1.4606099581792604E-13</v>
      </c>
      <c r="BP202" s="31">
        <f t="shared" si="159"/>
        <v>1.8779270890876205E-13</v>
      </c>
      <c r="BQ202" s="31">
        <f t="shared" si="160"/>
        <v>1.0432928272709004E-13</v>
      </c>
      <c r="BR202" s="31">
        <f t="shared" si="161"/>
        <v>1.4606099581792604E-13</v>
      </c>
      <c r="BS202" s="31">
        <f t="shared" si="162"/>
        <v>2.7125613509043412E-13</v>
      </c>
      <c r="BT202" s="31">
        <f t="shared" si="163"/>
        <v>3.1298784818127008E-13</v>
      </c>
      <c r="BU202" s="31">
        <f t="shared" si="164"/>
        <v>2.9212199163585208E-13</v>
      </c>
      <c r="BV202" s="31">
        <f t="shared" si="165"/>
        <v>6.2597569636254017E-14</v>
      </c>
      <c r="BW202" s="31">
        <f t="shared" si="166"/>
        <v>2.9212199163585208E-13</v>
      </c>
      <c r="BX202" s="31">
        <f t="shared" si="167"/>
        <v>8.3463426181672035E-14</v>
      </c>
      <c r="BY202" s="31">
        <f t="shared" si="168"/>
        <v>8.3463426181672035E-14</v>
      </c>
      <c r="BZ202" s="31">
        <f t="shared" si="169"/>
        <v>2.2952442199959806E-13</v>
      </c>
      <c r="CA202" s="31">
        <f t="shared" si="170"/>
        <v>8.3463426181672035E-14</v>
      </c>
      <c r="CB202" s="31">
        <f t="shared" si="171"/>
        <v>1.2519513927250803E-13</v>
      </c>
      <c r="CC202" s="31">
        <f t="shared" si="172"/>
        <v>1.6692685236334407E-13</v>
      </c>
      <c r="CD202" s="31">
        <f t="shared" si="173"/>
        <v>0</v>
      </c>
      <c r="CE202" s="31">
        <f t="shared" si="174"/>
        <v>1.0432928272709004E-13</v>
      </c>
    </row>
    <row r="203" spans="35:83" x14ac:dyDescent="0.2">
      <c r="AI203" s="29" t="s">
        <v>522</v>
      </c>
      <c r="AJ203" s="30">
        <v>31496</v>
      </c>
      <c r="AK203">
        <v>295</v>
      </c>
      <c r="AL203" t="s">
        <v>523</v>
      </c>
      <c r="AM203">
        <v>2.9688897561018958E-11</v>
      </c>
      <c r="AN203">
        <f t="shared" si="132"/>
        <v>2.9688897561018958E-12</v>
      </c>
      <c r="AO203">
        <f t="shared" si="133"/>
        <v>1.3087643624561257E-5</v>
      </c>
      <c r="AP203" s="31">
        <f t="shared" si="134"/>
        <v>36</v>
      </c>
      <c r="AQ203" s="31">
        <f t="shared" si="135"/>
        <v>5</v>
      </c>
      <c r="AR203" s="31">
        <f t="shared" si="136"/>
        <v>16</v>
      </c>
      <c r="AS203" s="31">
        <f t="shared" si="137"/>
        <v>22</v>
      </c>
      <c r="AT203" s="31">
        <f t="shared" si="138"/>
        <v>10</v>
      </c>
      <c r="AU203" s="31">
        <f t="shared" si="139"/>
        <v>28</v>
      </c>
      <c r="AV203" s="31">
        <f t="shared" si="140"/>
        <v>8</v>
      </c>
      <c r="AW203" s="31">
        <f t="shared" si="141"/>
        <v>16</v>
      </c>
      <c r="AX203" s="31">
        <f t="shared" si="142"/>
        <v>8</v>
      </c>
      <c r="AY203" s="31">
        <f t="shared" si="143"/>
        <v>20</v>
      </c>
      <c r="AZ203" s="31">
        <f t="shared" si="144"/>
        <v>7</v>
      </c>
      <c r="BA203" s="31">
        <f t="shared" si="145"/>
        <v>6</v>
      </c>
      <c r="BB203" s="31">
        <f t="shared" si="146"/>
        <v>19</v>
      </c>
      <c r="BC203" s="31">
        <f t="shared" si="147"/>
        <v>8</v>
      </c>
      <c r="BD203" s="31">
        <f t="shared" si="148"/>
        <v>19</v>
      </c>
      <c r="BE203" s="31">
        <f t="shared" si="149"/>
        <v>18</v>
      </c>
      <c r="BF203" s="31">
        <f t="shared" si="150"/>
        <v>16</v>
      </c>
      <c r="BG203" s="31">
        <f t="shared" si="151"/>
        <v>25</v>
      </c>
      <c r="BH203" s="31">
        <f t="shared" si="152"/>
        <v>2</v>
      </c>
      <c r="BI203" s="31">
        <f t="shared" si="153"/>
        <v>6</v>
      </c>
      <c r="BJ203" s="6">
        <f t="shared" si="154"/>
        <v>295</v>
      </c>
      <c r="BL203" s="31">
        <f t="shared" si="155"/>
        <v>3.6230519057514661E-13</v>
      </c>
      <c r="BM203" s="31">
        <f t="shared" si="156"/>
        <v>5.032016535765925E-14</v>
      </c>
      <c r="BN203" s="31">
        <f t="shared" si="157"/>
        <v>1.6102452914450959E-13</v>
      </c>
      <c r="BO203" s="31">
        <f t="shared" si="158"/>
        <v>2.2140872757370072E-13</v>
      </c>
      <c r="BP203" s="31">
        <f t="shared" si="159"/>
        <v>1.006403307153185E-13</v>
      </c>
      <c r="BQ203" s="31">
        <f t="shared" si="160"/>
        <v>2.8179292600289179E-13</v>
      </c>
      <c r="BR203" s="31">
        <f t="shared" si="161"/>
        <v>8.0512264572254795E-14</v>
      </c>
      <c r="BS203" s="31">
        <f t="shared" si="162"/>
        <v>1.6102452914450959E-13</v>
      </c>
      <c r="BT203" s="31">
        <f t="shared" si="163"/>
        <v>8.0512264572254795E-14</v>
      </c>
      <c r="BU203" s="31">
        <f t="shared" si="164"/>
        <v>2.01280661430637E-13</v>
      </c>
      <c r="BV203" s="31">
        <f t="shared" si="165"/>
        <v>7.0448231500722949E-14</v>
      </c>
      <c r="BW203" s="31">
        <f t="shared" si="166"/>
        <v>6.0384198429191102E-14</v>
      </c>
      <c r="BX203" s="31">
        <f t="shared" si="167"/>
        <v>1.9121662835910515E-13</v>
      </c>
      <c r="BY203" s="31">
        <f t="shared" si="168"/>
        <v>8.0512264572254795E-14</v>
      </c>
      <c r="BZ203" s="31">
        <f t="shared" si="169"/>
        <v>1.9121662835910515E-13</v>
      </c>
      <c r="CA203" s="31">
        <f t="shared" si="170"/>
        <v>1.8115259528757331E-13</v>
      </c>
      <c r="CB203" s="31">
        <f t="shared" si="171"/>
        <v>1.6102452914450959E-13</v>
      </c>
      <c r="CC203" s="31">
        <f t="shared" si="172"/>
        <v>2.5160082678829626E-13</v>
      </c>
      <c r="CD203" s="31">
        <f t="shared" si="173"/>
        <v>2.0128066143063699E-14</v>
      </c>
      <c r="CE203" s="31">
        <f t="shared" si="174"/>
        <v>6.0384198429191102E-14</v>
      </c>
    </row>
    <row r="204" spans="35:83" x14ac:dyDescent="0.2">
      <c r="AI204" s="29" t="s">
        <v>524</v>
      </c>
      <c r="AJ204" s="30">
        <v>17544</v>
      </c>
      <c r="AK204">
        <v>155</v>
      </c>
      <c r="AL204" t="s">
        <v>525</v>
      </c>
      <c r="AM204">
        <v>2.9798560241914837E-11</v>
      </c>
      <c r="AN204">
        <f t="shared" si="132"/>
        <v>2.9798560241914838E-12</v>
      </c>
      <c r="AO204">
        <f t="shared" si="133"/>
        <v>1.3135985806467118E-5</v>
      </c>
      <c r="AP204" s="31">
        <f t="shared" si="134"/>
        <v>19</v>
      </c>
      <c r="AQ204" s="31">
        <f t="shared" si="135"/>
        <v>1</v>
      </c>
      <c r="AR204" s="31">
        <f t="shared" si="136"/>
        <v>7</v>
      </c>
      <c r="AS204" s="31">
        <f t="shared" si="137"/>
        <v>12</v>
      </c>
      <c r="AT204" s="31">
        <f t="shared" si="138"/>
        <v>4</v>
      </c>
      <c r="AU204" s="31">
        <f t="shared" si="139"/>
        <v>1</v>
      </c>
      <c r="AV204" s="31">
        <f t="shared" si="140"/>
        <v>3</v>
      </c>
      <c r="AW204" s="31">
        <f t="shared" si="141"/>
        <v>13</v>
      </c>
      <c r="AX204" s="31">
        <f t="shared" si="142"/>
        <v>14</v>
      </c>
      <c r="AY204" s="31">
        <f t="shared" si="143"/>
        <v>22</v>
      </c>
      <c r="AZ204" s="31">
        <f t="shared" si="144"/>
        <v>8</v>
      </c>
      <c r="BA204" s="31">
        <f t="shared" si="145"/>
        <v>8</v>
      </c>
      <c r="BB204" s="31">
        <f t="shared" si="146"/>
        <v>13</v>
      </c>
      <c r="BC204" s="31">
        <f t="shared" si="147"/>
        <v>4</v>
      </c>
      <c r="BD204" s="31">
        <f t="shared" si="148"/>
        <v>6</v>
      </c>
      <c r="BE204" s="31">
        <f t="shared" si="149"/>
        <v>7</v>
      </c>
      <c r="BF204" s="31">
        <f t="shared" si="150"/>
        <v>6</v>
      </c>
      <c r="BG204" s="31">
        <f t="shared" si="151"/>
        <v>2</v>
      </c>
      <c r="BH204" s="31">
        <f t="shared" si="152"/>
        <v>0</v>
      </c>
      <c r="BI204" s="31">
        <f t="shared" si="153"/>
        <v>5</v>
      </c>
      <c r="BJ204" s="6">
        <f t="shared" si="154"/>
        <v>155</v>
      </c>
      <c r="BL204" s="31">
        <f t="shared" si="155"/>
        <v>3.6527267393314961E-13</v>
      </c>
      <c r="BM204" s="31">
        <f t="shared" si="156"/>
        <v>1.9224877575428928E-14</v>
      </c>
      <c r="BN204" s="31">
        <f t="shared" si="157"/>
        <v>1.3457414302800249E-13</v>
      </c>
      <c r="BO204" s="31">
        <f t="shared" si="158"/>
        <v>2.3069853090514715E-13</v>
      </c>
      <c r="BP204" s="31">
        <f t="shared" si="159"/>
        <v>7.6899510301715712E-14</v>
      </c>
      <c r="BQ204" s="31">
        <f t="shared" si="160"/>
        <v>1.9224877575428928E-14</v>
      </c>
      <c r="BR204" s="31">
        <f t="shared" si="161"/>
        <v>5.7674632726286787E-14</v>
      </c>
      <c r="BS204" s="31">
        <f t="shared" si="162"/>
        <v>2.4992340848057608E-13</v>
      </c>
      <c r="BT204" s="31">
        <f t="shared" si="163"/>
        <v>2.6914828605600497E-13</v>
      </c>
      <c r="BU204" s="31">
        <f t="shared" si="164"/>
        <v>4.2294730665943642E-13</v>
      </c>
      <c r="BV204" s="31">
        <f t="shared" si="165"/>
        <v>1.5379902060343142E-13</v>
      </c>
      <c r="BW204" s="31">
        <f t="shared" si="166"/>
        <v>1.5379902060343142E-13</v>
      </c>
      <c r="BX204" s="31">
        <f t="shared" si="167"/>
        <v>2.4992340848057608E-13</v>
      </c>
      <c r="BY204" s="31">
        <f t="shared" si="168"/>
        <v>7.6899510301715712E-14</v>
      </c>
      <c r="BZ204" s="31">
        <f t="shared" si="169"/>
        <v>1.1534926545257357E-13</v>
      </c>
      <c r="CA204" s="31">
        <f t="shared" si="170"/>
        <v>1.3457414302800249E-13</v>
      </c>
      <c r="CB204" s="31">
        <f t="shared" si="171"/>
        <v>1.1534926545257357E-13</v>
      </c>
      <c r="CC204" s="31">
        <f t="shared" si="172"/>
        <v>3.8449755150857856E-14</v>
      </c>
      <c r="CD204" s="31">
        <f t="shared" si="173"/>
        <v>0</v>
      </c>
      <c r="CE204" s="31">
        <f t="shared" si="174"/>
        <v>9.6124387877144636E-14</v>
      </c>
    </row>
    <row r="205" spans="35:83" x14ac:dyDescent="0.2">
      <c r="AI205" s="29" t="s">
        <v>526</v>
      </c>
      <c r="AJ205" s="30">
        <v>15871</v>
      </c>
      <c r="AK205">
        <v>139</v>
      </c>
      <c r="AL205" t="s">
        <v>527</v>
      </c>
      <c r="AM205">
        <v>2.9828719479985017E-11</v>
      </c>
      <c r="AN205">
        <f t="shared" si="132"/>
        <v>2.9828719479985017E-12</v>
      </c>
      <c r="AO205">
        <f t="shared" si="133"/>
        <v>1.314928078850677E-5</v>
      </c>
      <c r="AP205" s="31">
        <f t="shared" si="134"/>
        <v>11</v>
      </c>
      <c r="AQ205" s="31">
        <f t="shared" si="135"/>
        <v>2</v>
      </c>
      <c r="AR205" s="31">
        <f t="shared" si="136"/>
        <v>6</v>
      </c>
      <c r="AS205" s="31">
        <f t="shared" si="137"/>
        <v>10</v>
      </c>
      <c r="AT205" s="31">
        <f t="shared" si="138"/>
        <v>4</v>
      </c>
      <c r="AU205" s="31">
        <f t="shared" si="139"/>
        <v>7</v>
      </c>
      <c r="AV205" s="31">
        <f t="shared" si="140"/>
        <v>4</v>
      </c>
      <c r="AW205" s="31">
        <f t="shared" si="141"/>
        <v>9</v>
      </c>
      <c r="AX205" s="31">
        <f t="shared" si="142"/>
        <v>10</v>
      </c>
      <c r="AY205" s="31">
        <f t="shared" si="143"/>
        <v>6</v>
      </c>
      <c r="AZ205" s="31">
        <f t="shared" si="144"/>
        <v>8</v>
      </c>
      <c r="BA205" s="31">
        <f t="shared" si="145"/>
        <v>5</v>
      </c>
      <c r="BB205" s="31">
        <f t="shared" si="146"/>
        <v>11</v>
      </c>
      <c r="BC205" s="31">
        <f t="shared" si="147"/>
        <v>5</v>
      </c>
      <c r="BD205" s="31">
        <f t="shared" si="148"/>
        <v>12</v>
      </c>
      <c r="BE205" s="31">
        <f t="shared" si="149"/>
        <v>12</v>
      </c>
      <c r="BF205" s="31">
        <f t="shared" si="150"/>
        <v>2</v>
      </c>
      <c r="BG205" s="31">
        <f t="shared" si="151"/>
        <v>9</v>
      </c>
      <c r="BH205" s="31">
        <f t="shared" si="152"/>
        <v>2</v>
      </c>
      <c r="BI205" s="31">
        <f t="shared" si="153"/>
        <v>4</v>
      </c>
      <c r="BJ205" s="6">
        <f t="shared" si="154"/>
        <v>139</v>
      </c>
      <c r="BL205" s="31">
        <f t="shared" si="155"/>
        <v>2.3605461458980949E-13</v>
      </c>
      <c r="BM205" s="31">
        <f t="shared" si="156"/>
        <v>4.2919020834510817E-14</v>
      </c>
      <c r="BN205" s="31">
        <f t="shared" si="157"/>
        <v>1.2875706250353245E-13</v>
      </c>
      <c r="BO205" s="31">
        <f t="shared" si="158"/>
        <v>2.1459510417255406E-13</v>
      </c>
      <c r="BP205" s="31">
        <f t="shared" si="159"/>
        <v>8.5838041669021634E-14</v>
      </c>
      <c r="BQ205" s="31">
        <f t="shared" si="160"/>
        <v>1.5021657292078786E-13</v>
      </c>
      <c r="BR205" s="31">
        <f t="shared" si="161"/>
        <v>8.5838041669021634E-14</v>
      </c>
      <c r="BS205" s="31">
        <f t="shared" si="162"/>
        <v>1.9313559375529868E-13</v>
      </c>
      <c r="BT205" s="31">
        <f t="shared" si="163"/>
        <v>2.1459510417255406E-13</v>
      </c>
      <c r="BU205" s="31">
        <f t="shared" si="164"/>
        <v>1.2875706250353245E-13</v>
      </c>
      <c r="BV205" s="31">
        <f t="shared" si="165"/>
        <v>1.7167608333804327E-13</v>
      </c>
      <c r="BW205" s="31">
        <f t="shared" si="166"/>
        <v>1.0729755208627703E-13</v>
      </c>
      <c r="BX205" s="31">
        <f t="shared" si="167"/>
        <v>2.3605461458980949E-13</v>
      </c>
      <c r="BY205" s="31">
        <f t="shared" si="168"/>
        <v>1.0729755208627703E-13</v>
      </c>
      <c r="BZ205" s="31">
        <f t="shared" si="169"/>
        <v>2.575141250070649E-13</v>
      </c>
      <c r="CA205" s="31">
        <f t="shared" si="170"/>
        <v>2.575141250070649E-13</v>
      </c>
      <c r="CB205" s="31">
        <f t="shared" si="171"/>
        <v>4.2919020834510817E-14</v>
      </c>
      <c r="CC205" s="31">
        <f t="shared" si="172"/>
        <v>1.9313559375529868E-13</v>
      </c>
      <c r="CD205" s="31">
        <f t="shared" si="173"/>
        <v>4.2919020834510817E-14</v>
      </c>
      <c r="CE205" s="31">
        <f t="shared" si="174"/>
        <v>8.5838041669021634E-14</v>
      </c>
    </row>
    <row r="206" spans="35:83" x14ac:dyDescent="0.2">
      <c r="AI206" s="29" t="s">
        <v>528</v>
      </c>
      <c r="AJ206" s="30">
        <v>23379</v>
      </c>
      <c r="AK206">
        <v>207</v>
      </c>
      <c r="AL206" t="s">
        <v>529</v>
      </c>
      <c r="AM206">
        <v>2.9832747241118985E-11</v>
      </c>
      <c r="AN206">
        <f t="shared" si="132"/>
        <v>2.9832747241118988E-12</v>
      </c>
      <c r="AO206">
        <f t="shared" si="133"/>
        <v>1.3151056331105411E-5</v>
      </c>
      <c r="AP206" s="31">
        <f t="shared" si="134"/>
        <v>25</v>
      </c>
      <c r="AQ206" s="31">
        <f t="shared" si="135"/>
        <v>0</v>
      </c>
      <c r="AR206" s="31">
        <f t="shared" si="136"/>
        <v>10</v>
      </c>
      <c r="AS206" s="31">
        <f t="shared" si="137"/>
        <v>7</v>
      </c>
      <c r="AT206" s="31">
        <f t="shared" si="138"/>
        <v>10</v>
      </c>
      <c r="AU206" s="31">
        <f t="shared" si="139"/>
        <v>8</v>
      </c>
      <c r="AV206" s="31">
        <f t="shared" si="140"/>
        <v>7</v>
      </c>
      <c r="AW206" s="31">
        <f t="shared" si="141"/>
        <v>14</v>
      </c>
      <c r="AX206" s="31">
        <f t="shared" si="142"/>
        <v>10</v>
      </c>
      <c r="AY206" s="31">
        <f t="shared" si="143"/>
        <v>14</v>
      </c>
      <c r="AZ206" s="31">
        <f t="shared" si="144"/>
        <v>9</v>
      </c>
      <c r="BA206" s="31">
        <f t="shared" si="145"/>
        <v>7</v>
      </c>
      <c r="BB206" s="31">
        <f t="shared" si="146"/>
        <v>14</v>
      </c>
      <c r="BC206" s="31">
        <f t="shared" si="147"/>
        <v>9</v>
      </c>
      <c r="BD206" s="31">
        <f t="shared" si="148"/>
        <v>13</v>
      </c>
      <c r="BE206" s="31">
        <f t="shared" si="149"/>
        <v>23</v>
      </c>
      <c r="BF206" s="31">
        <f t="shared" si="150"/>
        <v>9</v>
      </c>
      <c r="BG206" s="31">
        <f t="shared" si="151"/>
        <v>5</v>
      </c>
      <c r="BH206" s="31">
        <f t="shared" si="152"/>
        <v>6</v>
      </c>
      <c r="BI206" s="31">
        <f t="shared" si="153"/>
        <v>7</v>
      </c>
      <c r="BJ206" s="6">
        <f t="shared" si="154"/>
        <v>207</v>
      </c>
      <c r="BL206" s="31">
        <f t="shared" si="155"/>
        <v>3.6029887972365926E-13</v>
      </c>
      <c r="BM206" s="31">
        <f t="shared" si="156"/>
        <v>0</v>
      </c>
      <c r="BN206" s="31">
        <f t="shared" si="157"/>
        <v>1.441195518894637E-13</v>
      </c>
      <c r="BO206" s="31">
        <f t="shared" si="158"/>
        <v>1.0088368632262458E-13</v>
      </c>
      <c r="BP206" s="31">
        <f t="shared" si="159"/>
        <v>1.441195518894637E-13</v>
      </c>
      <c r="BQ206" s="31">
        <f t="shared" si="160"/>
        <v>1.1529564151157097E-13</v>
      </c>
      <c r="BR206" s="31">
        <f t="shared" si="161"/>
        <v>1.0088368632262458E-13</v>
      </c>
      <c r="BS206" s="31">
        <f t="shared" si="162"/>
        <v>2.0176737264524917E-13</v>
      </c>
      <c r="BT206" s="31">
        <f t="shared" si="163"/>
        <v>1.441195518894637E-13</v>
      </c>
      <c r="BU206" s="31">
        <f t="shared" si="164"/>
        <v>2.0176737264524917E-13</v>
      </c>
      <c r="BV206" s="31">
        <f t="shared" si="165"/>
        <v>1.2970759670051733E-13</v>
      </c>
      <c r="BW206" s="31">
        <f t="shared" si="166"/>
        <v>1.0088368632262458E-13</v>
      </c>
      <c r="BX206" s="31">
        <f t="shared" si="167"/>
        <v>2.0176737264524917E-13</v>
      </c>
      <c r="BY206" s="31">
        <f t="shared" si="168"/>
        <v>1.2970759670051733E-13</v>
      </c>
      <c r="BZ206" s="31">
        <f t="shared" si="169"/>
        <v>1.8735541745630283E-13</v>
      </c>
      <c r="CA206" s="31">
        <f t="shared" si="170"/>
        <v>3.3147496934576653E-13</v>
      </c>
      <c r="CB206" s="31">
        <f t="shared" si="171"/>
        <v>1.2970759670051733E-13</v>
      </c>
      <c r="CC206" s="31">
        <f t="shared" si="172"/>
        <v>7.205977594473185E-14</v>
      </c>
      <c r="CD206" s="31">
        <f t="shared" si="173"/>
        <v>8.647173113367823E-14</v>
      </c>
      <c r="CE206" s="31">
        <f t="shared" si="174"/>
        <v>1.0088368632262458E-13</v>
      </c>
    </row>
    <row r="207" spans="35:83" x14ac:dyDescent="0.2">
      <c r="AI207" s="29" t="s">
        <v>530</v>
      </c>
      <c r="AJ207" s="30">
        <v>34443</v>
      </c>
      <c r="AK207">
        <v>316</v>
      </c>
      <c r="AL207" t="s">
        <v>531</v>
      </c>
      <c r="AM207">
        <v>2.9850958100863602E-11</v>
      </c>
      <c r="AN207">
        <f t="shared" si="132"/>
        <v>2.9850958100863604E-12</v>
      </c>
      <c r="AO207">
        <f t="shared" si="133"/>
        <v>1.3159084155040084E-5</v>
      </c>
      <c r="AP207" s="31">
        <f t="shared" si="134"/>
        <v>31</v>
      </c>
      <c r="AQ207" s="31">
        <f t="shared" si="135"/>
        <v>1</v>
      </c>
      <c r="AR207" s="31">
        <f t="shared" si="136"/>
        <v>7</v>
      </c>
      <c r="AS207" s="31">
        <f t="shared" si="137"/>
        <v>9</v>
      </c>
      <c r="AT207" s="31">
        <f t="shared" si="138"/>
        <v>22</v>
      </c>
      <c r="AU207" s="31">
        <f t="shared" si="139"/>
        <v>15</v>
      </c>
      <c r="AV207" s="31">
        <f t="shared" si="140"/>
        <v>5</v>
      </c>
      <c r="AW207" s="31">
        <f t="shared" si="141"/>
        <v>26</v>
      </c>
      <c r="AX207" s="31">
        <f t="shared" si="142"/>
        <v>13</v>
      </c>
      <c r="AY207" s="31">
        <f t="shared" si="143"/>
        <v>42</v>
      </c>
      <c r="AZ207" s="31">
        <f t="shared" si="144"/>
        <v>15</v>
      </c>
      <c r="BA207" s="31">
        <f t="shared" si="145"/>
        <v>10</v>
      </c>
      <c r="BB207" s="31">
        <f t="shared" si="146"/>
        <v>27</v>
      </c>
      <c r="BC207" s="31">
        <f t="shared" si="147"/>
        <v>16</v>
      </c>
      <c r="BD207" s="31">
        <f t="shared" si="148"/>
        <v>9</v>
      </c>
      <c r="BE207" s="31">
        <f t="shared" si="149"/>
        <v>27</v>
      </c>
      <c r="BF207" s="31">
        <f t="shared" si="150"/>
        <v>21</v>
      </c>
      <c r="BG207" s="31">
        <f t="shared" si="151"/>
        <v>15</v>
      </c>
      <c r="BH207" s="31">
        <f t="shared" si="152"/>
        <v>2</v>
      </c>
      <c r="BI207" s="31">
        <f t="shared" si="153"/>
        <v>3</v>
      </c>
      <c r="BJ207" s="6">
        <f t="shared" si="154"/>
        <v>316</v>
      </c>
      <c r="BL207" s="31">
        <f t="shared" si="155"/>
        <v>2.9284167757176319E-13</v>
      </c>
      <c r="BM207" s="31">
        <f t="shared" si="156"/>
        <v>9.4465057281213937E-15</v>
      </c>
      <c r="BN207" s="31">
        <f t="shared" si="157"/>
        <v>6.6125540096849753E-14</v>
      </c>
      <c r="BO207" s="31">
        <f t="shared" si="158"/>
        <v>8.5018551553092534E-14</v>
      </c>
      <c r="BP207" s="31">
        <f t="shared" si="159"/>
        <v>2.0782312601867066E-13</v>
      </c>
      <c r="BQ207" s="31">
        <f t="shared" si="160"/>
        <v>1.4169758592182092E-13</v>
      </c>
      <c r="BR207" s="31">
        <f t="shared" si="161"/>
        <v>4.7232528640606972E-14</v>
      </c>
      <c r="BS207" s="31">
        <f t="shared" si="162"/>
        <v>2.4560914893115619E-13</v>
      </c>
      <c r="BT207" s="31">
        <f t="shared" si="163"/>
        <v>1.228045744655781E-13</v>
      </c>
      <c r="BU207" s="31">
        <f t="shared" si="164"/>
        <v>3.9675324058109849E-13</v>
      </c>
      <c r="BV207" s="31">
        <f t="shared" si="165"/>
        <v>1.4169758592182092E-13</v>
      </c>
      <c r="BW207" s="31">
        <f t="shared" si="166"/>
        <v>9.4465057281213944E-14</v>
      </c>
      <c r="BX207" s="31">
        <f t="shared" si="167"/>
        <v>2.550556546592776E-13</v>
      </c>
      <c r="BY207" s="31">
        <f t="shared" si="168"/>
        <v>1.511440916499423E-13</v>
      </c>
      <c r="BZ207" s="31">
        <f t="shared" si="169"/>
        <v>8.5018551553092534E-14</v>
      </c>
      <c r="CA207" s="31">
        <f t="shared" si="170"/>
        <v>2.550556546592776E-13</v>
      </c>
      <c r="CB207" s="31">
        <f t="shared" si="171"/>
        <v>1.9837662029054925E-13</v>
      </c>
      <c r="CC207" s="31">
        <f t="shared" si="172"/>
        <v>1.4169758592182092E-13</v>
      </c>
      <c r="CD207" s="31">
        <f t="shared" si="173"/>
        <v>1.8893011456242787E-14</v>
      </c>
      <c r="CE207" s="31">
        <f t="shared" si="174"/>
        <v>2.8339517184364181E-14</v>
      </c>
    </row>
    <row r="208" spans="35:83" x14ac:dyDescent="0.2">
      <c r="AI208" s="29" t="s">
        <v>532</v>
      </c>
      <c r="AJ208" s="30">
        <v>47456</v>
      </c>
      <c r="AK208">
        <v>443</v>
      </c>
      <c r="AL208" t="s">
        <v>533</v>
      </c>
      <c r="AM208">
        <v>3.0086169227590475E-11</v>
      </c>
      <c r="AN208">
        <f t="shared" si="132"/>
        <v>3.0086169227590478E-12</v>
      </c>
      <c r="AO208">
        <f t="shared" si="133"/>
        <v>1.3262771380098068E-5</v>
      </c>
      <c r="AP208" s="31">
        <f t="shared" si="134"/>
        <v>54</v>
      </c>
      <c r="AQ208" s="31">
        <f t="shared" si="135"/>
        <v>3</v>
      </c>
      <c r="AR208" s="31">
        <f t="shared" si="136"/>
        <v>18</v>
      </c>
      <c r="AS208" s="31">
        <f t="shared" si="137"/>
        <v>23</v>
      </c>
      <c r="AT208" s="31">
        <f t="shared" si="138"/>
        <v>18</v>
      </c>
      <c r="AU208" s="31">
        <f t="shared" si="139"/>
        <v>43</v>
      </c>
      <c r="AV208" s="31">
        <f t="shared" si="140"/>
        <v>11</v>
      </c>
      <c r="AW208" s="31">
        <f t="shared" si="141"/>
        <v>22</v>
      </c>
      <c r="AX208" s="31">
        <f t="shared" si="142"/>
        <v>31</v>
      </c>
      <c r="AY208" s="31">
        <f t="shared" si="143"/>
        <v>39</v>
      </c>
      <c r="AZ208" s="31">
        <f t="shared" si="144"/>
        <v>6</v>
      </c>
      <c r="BA208" s="31">
        <f t="shared" si="145"/>
        <v>18</v>
      </c>
      <c r="BB208" s="31">
        <f t="shared" si="146"/>
        <v>25</v>
      </c>
      <c r="BC208" s="31">
        <f t="shared" si="147"/>
        <v>14</v>
      </c>
      <c r="BD208" s="31">
        <f t="shared" si="148"/>
        <v>18</v>
      </c>
      <c r="BE208" s="31">
        <f t="shared" si="149"/>
        <v>40</v>
      </c>
      <c r="BF208" s="31">
        <f t="shared" si="150"/>
        <v>19</v>
      </c>
      <c r="BG208" s="31">
        <f t="shared" si="151"/>
        <v>21</v>
      </c>
      <c r="BH208" s="31">
        <f t="shared" si="152"/>
        <v>6</v>
      </c>
      <c r="BI208" s="31">
        <f t="shared" si="153"/>
        <v>14</v>
      </c>
      <c r="BJ208" s="6">
        <f t="shared" si="154"/>
        <v>443</v>
      </c>
      <c r="BL208" s="31">
        <f t="shared" si="155"/>
        <v>3.6673885740178009E-13</v>
      </c>
      <c r="BM208" s="31">
        <f t="shared" si="156"/>
        <v>2.0374380966765561E-14</v>
      </c>
      <c r="BN208" s="31">
        <f t="shared" si="157"/>
        <v>1.2224628580059336E-13</v>
      </c>
      <c r="BO208" s="31">
        <f t="shared" si="158"/>
        <v>1.562035874118693E-13</v>
      </c>
      <c r="BP208" s="31">
        <f t="shared" si="159"/>
        <v>1.2224628580059336E-13</v>
      </c>
      <c r="BQ208" s="31">
        <f t="shared" si="160"/>
        <v>2.9203279385697304E-13</v>
      </c>
      <c r="BR208" s="31">
        <f t="shared" si="161"/>
        <v>7.4706063544807056E-14</v>
      </c>
      <c r="BS208" s="31">
        <f t="shared" si="162"/>
        <v>1.4941212708961411E-13</v>
      </c>
      <c r="BT208" s="31">
        <f t="shared" si="163"/>
        <v>2.105352699899108E-13</v>
      </c>
      <c r="BU208" s="31">
        <f t="shared" si="164"/>
        <v>2.6486695256795229E-13</v>
      </c>
      <c r="BV208" s="31">
        <f t="shared" si="165"/>
        <v>4.0748761933531122E-14</v>
      </c>
      <c r="BW208" s="31">
        <f t="shared" si="166"/>
        <v>1.2224628580059336E-13</v>
      </c>
      <c r="BX208" s="31">
        <f t="shared" si="167"/>
        <v>1.6978650805637967E-13</v>
      </c>
      <c r="BY208" s="31">
        <f t="shared" si="168"/>
        <v>9.5080444511572617E-14</v>
      </c>
      <c r="BZ208" s="31">
        <f t="shared" si="169"/>
        <v>1.2224628580059336E-13</v>
      </c>
      <c r="CA208" s="31">
        <f t="shared" si="170"/>
        <v>2.7165841289020748E-13</v>
      </c>
      <c r="CB208" s="31">
        <f t="shared" si="171"/>
        <v>1.2903774612284855E-13</v>
      </c>
      <c r="CC208" s="31">
        <f t="shared" si="172"/>
        <v>1.4262066676735893E-13</v>
      </c>
      <c r="CD208" s="31">
        <f t="shared" si="173"/>
        <v>4.0748761933531122E-14</v>
      </c>
      <c r="CE208" s="31">
        <f t="shared" si="174"/>
        <v>9.5080444511572617E-14</v>
      </c>
    </row>
    <row r="209" spans="35:83" x14ac:dyDescent="0.2">
      <c r="AI209" s="29" t="s">
        <v>534</v>
      </c>
      <c r="AJ209" s="30">
        <v>65175</v>
      </c>
      <c r="AK209">
        <v>555</v>
      </c>
      <c r="AL209" t="s">
        <v>535</v>
      </c>
      <c r="AM209">
        <v>3.0218633459154037E-11</v>
      </c>
      <c r="AN209">
        <f t="shared" si="132"/>
        <v>3.0218633459154041E-12</v>
      </c>
      <c r="AO209">
        <f t="shared" si="133"/>
        <v>1.3321165082731929E-5</v>
      </c>
      <c r="AP209" s="31">
        <f t="shared" si="134"/>
        <v>19</v>
      </c>
      <c r="AQ209" s="31">
        <f t="shared" si="135"/>
        <v>10</v>
      </c>
      <c r="AR209" s="31">
        <f t="shared" si="136"/>
        <v>40</v>
      </c>
      <c r="AS209" s="31">
        <f t="shared" si="137"/>
        <v>38</v>
      </c>
      <c r="AT209" s="31">
        <f t="shared" si="138"/>
        <v>26</v>
      </c>
      <c r="AU209" s="31">
        <f t="shared" si="139"/>
        <v>15</v>
      </c>
      <c r="AV209" s="31">
        <f t="shared" si="140"/>
        <v>10</v>
      </c>
      <c r="AW209" s="31">
        <f t="shared" si="141"/>
        <v>60</v>
      </c>
      <c r="AX209" s="31">
        <f t="shared" si="142"/>
        <v>57</v>
      </c>
      <c r="AY209" s="31">
        <f t="shared" si="143"/>
        <v>54</v>
      </c>
      <c r="AZ209" s="31">
        <f t="shared" si="144"/>
        <v>8</v>
      </c>
      <c r="BA209" s="31">
        <f t="shared" si="145"/>
        <v>32</v>
      </c>
      <c r="BB209" s="31">
        <f t="shared" si="146"/>
        <v>12</v>
      </c>
      <c r="BC209" s="31">
        <f t="shared" si="147"/>
        <v>25</v>
      </c>
      <c r="BD209" s="31">
        <f t="shared" si="148"/>
        <v>29</v>
      </c>
      <c r="BE209" s="31">
        <f t="shared" si="149"/>
        <v>52</v>
      </c>
      <c r="BF209" s="31">
        <f t="shared" si="150"/>
        <v>16</v>
      </c>
      <c r="BG209" s="31">
        <f t="shared" si="151"/>
        <v>22</v>
      </c>
      <c r="BH209" s="31">
        <f t="shared" si="152"/>
        <v>8</v>
      </c>
      <c r="BI209" s="31">
        <f t="shared" si="153"/>
        <v>22</v>
      </c>
      <c r="BJ209" s="6">
        <f t="shared" si="154"/>
        <v>555</v>
      </c>
      <c r="BL209" s="31">
        <f t="shared" si="155"/>
        <v>1.0345117760791473E-13</v>
      </c>
      <c r="BM209" s="31">
        <f t="shared" si="156"/>
        <v>5.4447988214691967E-14</v>
      </c>
      <c r="BN209" s="31">
        <f t="shared" si="157"/>
        <v>2.1779195285876787E-13</v>
      </c>
      <c r="BO209" s="31">
        <f t="shared" si="158"/>
        <v>2.0690235521582946E-13</v>
      </c>
      <c r="BP209" s="31">
        <f t="shared" si="159"/>
        <v>1.4156476935819912E-13</v>
      </c>
      <c r="BQ209" s="31">
        <f t="shared" si="160"/>
        <v>8.1671982322037953E-14</v>
      </c>
      <c r="BR209" s="31">
        <f t="shared" si="161"/>
        <v>5.4447988214691967E-14</v>
      </c>
      <c r="BS209" s="31">
        <f t="shared" si="162"/>
        <v>3.2668792928815181E-13</v>
      </c>
      <c r="BT209" s="31">
        <f t="shared" si="163"/>
        <v>3.1035353282374424E-13</v>
      </c>
      <c r="BU209" s="31">
        <f t="shared" si="164"/>
        <v>2.9401913635933662E-13</v>
      </c>
      <c r="BV209" s="31">
        <f t="shared" si="165"/>
        <v>4.3558390571753572E-14</v>
      </c>
      <c r="BW209" s="31">
        <f t="shared" si="166"/>
        <v>1.7423356228701429E-13</v>
      </c>
      <c r="BX209" s="31">
        <f t="shared" si="167"/>
        <v>6.5337585857630367E-14</v>
      </c>
      <c r="BY209" s="31">
        <f t="shared" si="168"/>
        <v>1.361199705367299E-13</v>
      </c>
      <c r="BZ209" s="31">
        <f t="shared" si="169"/>
        <v>1.5789916582260669E-13</v>
      </c>
      <c r="CA209" s="31">
        <f t="shared" si="170"/>
        <v>2.8312953871639823E-13</v>
      </c>
      <c r="CB209" s="31">
        <f t="shared" si="171"/>
        <v>8.7116781143507144E-14</v>
      </c>
      <c r="CC209" s="31">
        <f t="shared" si="172"/>
        <v>1.1978557407232233E-13</v>
      </c>
      <c r="CD209" s="31">
        <f t="shared" si="173"/>
        <v>4.3558390571753572E-14</v>
      </c>
      <c r="CE209" s="31">
        <f t="shared" si="174"/>
        <v>1.1978557407232233E-13</v>
      </c>
    </row>
    <row r="210" spans="35:83" x14ac:dyDescent="0.2">
      <c r="AI210" s="29" t="s">
        <v>536</v>
      </c>
      <c r="AJ210" s="30">
        <v>53513</v>
      </c>
      <c r="AK210">
        <v>504</v>
      </c>
      <c r="AL210" t="s">
        <v>537</v>
      </c>
      <c r="AM210">
        <v>3.0364708352556775E-11</v>
      </c>
      <c r="AN210">
        <f t="shared" si="132"/>
        <v>3.0364708352556776E-12</v>
      </c>
      <c r="AO210">
        <f t="shared" si="133"/>
        <v>1.3385558721580308E-5</v>
      </c>
      <c r="AP210" s="31">
        <f t="shared" si="134"/>
        <v>74</v>
      </c>
      <c r="AQ210" s="31">
        <f t="shared" si="135"/>
        <v>10</v>
      </c>
      <c r="AR210" s="31">
        <f t="shared" si="136"/>
        <v>23</v>
      </c>
      <c r="AS210" s="31">
        <f t="shared" si="137"/>
        <v>29</v>
      </c>
      <c r="AT210" s="31">
        <f t="shared" si="138"/>
        <v>7</v>
      </c>
      <c r="AU210" s="31">
        <f t="shared" si="139"/>
        <v>39</v>
      </c>
      <c r="AV210" s="31">
        <f t="shared" si="140"/>
        <v>17</v>
      </c>
      <c r="AW210" s="31">
        <f t="shared" si="141"/>
        <v>31</v>
      </c>
      <c r="AX210" s="31">
        <f t="shared" si="142"/>
        <v>18</v>
      </c>
      <c r="AY210" s="31">
        <f t="shared" si="143"/>
        <v>65</v>
      </c>
      <c r="AZ210" s="31">
        <f t="shared" si="144"/>
        <v>16</v>
      </c>
      <c r="BA210" s="31">
        <f t="shared" si="145"/>
        <v>10</v>
      </c>
      <c r="BB210" s="31">
        <f t="shared" si="146"/>
        <v>34</v>
      </c>
      <c r="BC210" s="31">
        <f t="shared" si="147"/>
        <v>20</v>
      </c>
      <c r="BD210" s="31">
        <f t="shared" si="148"/>
        <v>30</v>
      </c>
      <c r="BE210" s="31">
        <f t="shared" si="149"/>
        <v>32</v>
      </c>
      <c r="BF210" s="31">
        <f t="shared" si="150"/>
        <v>11</v>
      </c>
      <c r="BG210" s="31">
        <f t="shared" si="151"/>
        <v>29</v>
      </c>
      <c r="BH210" s="31">
        <f t="shared" si="152"/>
        <v>1</v>
      </c>
      <c r="BI210" s="31">
        <f t="shared" si="153"/>
        <v>8</v>
      </c>
      <c r="BJ210" s="6">
        <f t="shared" si="154"/>
        <v>504</v>
      </c>
      <c r="BL210" s="31">
        <f t="shared" si="155"/>
        <v>4.4583103533515906E-13</v>
      </c>
      <c r="BM210" s="31">
        <f t="shared" si="156"/>
        <v>6.0247437207453918E-14</v>
      </c>
      <c r="BN210" s="31">
        <f t="shared" si="157"/>
        <v>1.38569105577144E-13</v>
      </c>
      <c r="BO210" s="31">
        <f t="shared" si="158"/>
        <v>1.7471756790161637E-13</v>
      </c>
      <c r="BP210" s="31">
        <f t="shared" si="159"/>
        <v>4.2173206045217743E-14</v>
      </c>
      <c r="BQ210" s="31">
        <f t="shared" si="160"/>
        <v>2.349650051090703E-13</v>
      </c>
      <c r="BR210" s="31">
        <f t="shared" si="161"/>
        <v>1.0242064325267165E-13</v>
      </c>
      <c r="BS210" s="31">
        <f t="shared" si="162"/>
        <v>1.8676705534310714E-13</v>
      </c>
      <c r="BT210" s="31">
        <f t="shared" si="163"/>
        <v>1.0844538697341705E-13</v>
      </c>
      <c r="BU210" s="31">
        <f t="shared" si="164"/>
        <v>3.9160834184845055E-13</v>
      </c>
      <c r="BV210" s="31">
        <f t="shared" si="165"/>
        <v>9.6395899531926269E-14</v>
      </c>
      <c r="BW210" s="31">
        <f t="shared" si="166"/>
        <v>6.0247437207453918E-14</v>
      </c>
      <c r="BX210" s="31">
        <f t="shared" si="167"/>
        <v>2.0484128650534331E-13</v>
      </c>
      <c r="BY210" s="31">
        <f t="shared" si="168"/>
        <v>1.2049487441490784E-13</v>
      </c>
      <c r="BZ210" s="31">
        <f t="shared" si="169"/>
        <v>1.8074231162236174E-13</v>
      </c>
      <c r="CA210" s="31">
        <f t="shared" si="170"/>
        <v>1.9279179906385254E-13</v>
      </c>
      <c r="CB210" s="31">
        <f t="shared" si="171"/>
        <v>6.6272180928199303E-14</v>
      </c>
      <c r="CC210" s="31">
        <f t="shared" si="172"/>
        <v>1.7471756790161637E-13</v>
      </c>
      <c r="CD210" s="31">
        <f t="shared" si="173"/>
        <v>6.0247437207453918E-15</v>
      </c>
      <c r="CE210" s="31">
        <f t="shared" si="174"/>
        <v>4.8197949765963134E-14</v>
      </c>
    </row>
    <row r="211" spans="35:83" x14ac:dyDescent="0.2">
      <c r="AI211" s="29" t="s">
        <v>538</v>
      </c>
      <c r="AJ211" s="30">
        <v>43622</v>
      </c>
      <c r="AK211">
        <v>384</v>
      </c>
      <c r="AL211" t="s">
        <v>539</v>
      </c>
      <c r="AM211">
        <v>3.0568565329547492E-11</v>
      </c>
      <c r="AN211">
        <f t="shared" si="132"/>
        <v>3.0568565329547495E-12</v>
      </c>
      <c r="AO211">
        <f t="shared" si="133"/>
        <v>1.3475424216240439E-5</v>
      </c>
      <c r="AP211" s="31">
        <f t="shared" si="134"/>
        <v>32</v>
      </c>
      <c r="AQ211" s="31">
        <f t="shared" si="135"/>
        <v>0</v>
      </c>
      <c r="AR211" s="31">
        <f t="shared" si="136"/>
        <v>21</v>
      </c>
      <c r="AS211" s="31">
        <f t="shared" si="137"/>
        <v>22</v>
      </c>
      <c r="AT211" s="31">
        <f t="shared" si="138"/>
        <v>24</v>
      </c>
      <c r="AU211" s="31">
        <f t="shared" si="139"/>
        <v>23</v>
      </c>
      <c r="AV211" s="31">
        <f t="shared" si="140"/>
        <v>15</v>
      </c>
      <c r="AW211" s="31">
        <f t="shared" si="141"/>
        <v>26</v>
      </c>
      <c r="AX211" s="31">
        <f t="shared" si="142"/>
        <v>23</v>
      </c>
      <c r="AY211" s="31">
        <f t="shared" si="143"/>
        <v>51</v>
      </c>
      <c r="AZ211" s="31">
        <f t="shared" si="144"/>
        <v>1</v>
      </c>
      <c r="BA211" s="31">
        <f t="shared" si="145"/>
        <v>17</v>
      </c>
      <c r="BB211" s="31">
        <f t="shared" si="146"/>
        <v>16</v>
      </c>
      <c r="BC211" s="31">
        <f t="shared" si="147"/>
        <v>13</v>
      </c>
      <c r="BD211" s="31">
        <f t="shared" si="148"/>
        <v>13</v>
      </c>
      <c r="BE211" s="31">
        <f t="shared" si="149"/>
        <v>33</v>
      </c>
      <c r="BF211" s="31">
        <f t="shared" si="150"/>
        <v>19</v>
      </c>
      <c r="BG211" s="31">
        <f t="shared" si="151"/>
        <v>10</v>
      </c>
      <c r="BH211" s="31">
        <f t="shared" si="152"/>
        <v>14</v>
      </c>
      <c r="BI211" s="31">
        <f t="shared" si="153"/>
        <v>11</v>
      </c>
      <c r="BJ211" s="6">
        <f t="shared" si="154"/>
        <v>384</v>
      </c>
      <c r="BL211" s="31">
        <f t="shared" si="155"/>
        <v>2.5473804441289576E-13</v>
      </c>
      <c r="BM211" s="31">
        <f t="shared" si="156"/>
        <v>0</v>
      </c>
      <c r="BN211" s="31">
        <f t="shared" si="157"/>
        <v>1.6717184164596285E-13</v>
      </c>
      <c r="BO211" s="31">
        <f t="shared" si="158"/>
        <v>1.7513240553386584E-13</v>
      </c>
      <c r="BP211" s="31">
        <f t="shared" si="159"/>
        <v>1.9105353330967185E-13</v>
      </c>
      <c r="BQ211" s="31">
        <f t="shared" si="160"/>
        <v>1.8309296942176886E-13</v>
      </c>
      <c r="BR211" s="31">
        <f t="shared" si="161"/>
        <v>1.1940845831854492E-13</v>
      </c>
      <c r="BS211" s="31">
        <f t="shared" si="162"/>
        <v>2.0697466108547783E-13</v>
      </c>
      <c r="BT211" s="31">
        <f t="shared" si="163"/>
        <v>1.8309296942176886E-13</v>
      </c>
      <c r="BU211" s="31">
        <f t="shared" si="164"/>
        <v>4.0598875828305269E-13</v>
      </c>
      <c r="BV211" s="31">
        <f t="shared" si="165"/>
        <v>7.9605638879029926E-15</v>
      </c>
      <c r="BW211" s="31">
        <f t="shared" si="166"/>
        <v>1.353295860943509E-13</v>
      </c>
      <c r="BX211" s="31">
        <f t="shared" si="167"/>
        <v>1.2736902220644788E-13</v>
      </c>
      <c r="BY211" s="31">
        <f t="shared" si="168"/>
        <v>1.0348733054273891E-13</v>
      </c>
      <c r="BZ211" s="31">
        <f t="shared" si="169"/>
        <v>1.0348733054273891E-13</v>
      </c>
      <c r="CA211" s="31">
        <f t="shared" si="170"/>
        <v>2.6269860830079878E-13</v>
      </c>
      <c r="CB211" s="31">
        <f t="shared" si="171"/>
        <v>1.5125071387015687E-13</v>
      </c>
      <c r="CC211" s="31">
        <f t="shared" si="172"/>
        <v>7.9605638879029945E-14</v>
      </c>
      <c r="CD211" s="31">
        <f t="shared" si="173"/>
        <v>1.1144789443064191E-13</v>
      </c>
      <c r="CE211" s="31">
        <f t="shared" si="174"/>
        <v>8.7566202766932921E-14</v>
      </c>
    </row>
    <row r="212" spans="35:83" x14ac:dyDescent="0.2">
      <c r="AI212" s="29" t="s">
        <v>540</v>
      </c>
      <c r="AJ212" s="30">
        <v>41555</v>
      </c>
      <c r="AK212">
        <v>373</v>
      </c>
      <c r="AL212" t="s">
        <v>541</v>
      </c>
      <c r="AM212">
        <v>3.0586218417294927E-11</v>
      </c>
      <c r="AN212">
        <f t="shared" si="132"/>
        <v>3.0586218417294928E-12</v>
      </c>
      <c r="AO212">
        <f t="shared" si="133"/>
        <v>1.3483206159670189E-5</v>
      </c>
      <c r="AP212" s="31">
        <f t="shared" si="134"/>
        <v>36</v>
      </c>
      <c r="AQ212" s="31">
        <f t="shared" si="135"/>
        <v>1</v>
      </c>
      <c r="AR212" s="31">
        <f t="shared" si="136"/>
        <v>19</v>
      </c>
      <c r="AS212" s="31">
        <f t="shared" si="137"/>
        <v>23</v>
      </c>
      <c r="AT212" s="31">
        <f t="shared" si="138"/>
        <v>20</v>
      </c>
      <c r="AU212" s="31">
        <f t="shared" si="139"/>
        <v>25</v>
      </c>
      <c r="AV212" s="31">
        <f t="shared" si="140"/>
        <v>7</v>
      </c>
      <c r="AW212" s="31">
        <f t="shared" si="141"/>
        <v>28</v>
      </c>
      <c r="AX212" s="31">
        <f t="shared" si="142"/>
        <v>25</v>
      </c>
      <c r="AY212" s="31">
        <f t="shared" si="143"/>
        <v>31</v>
      </c>
      <c r="AZ212" s="31">
        <f t="shared" si="144"/>
        <v>9</v>
      </c>
      <c r="BA212" s="31">
        <f t="shared" si="145"/>
        <v>19</v>
      </c>
      <c r="BB212" s="31">
        <f t="shared" si="146"/>
        <v>16</v>
      </c>
      <c r="BC212" s="31">
        <f t="shared" si="147"/>
        <v>14</v>
      </c>
      <c r="BD212" s="31">
        <f t="shared" si="148"/>
        <v>18</v>
      </c>
      <c r="BE212" s="31">
        <f t="shared" si="149"/>
        <v>32</v>
      </c>
      <c r="BF212" s="31">
        <f t="shared" si="150"/>
        <v>18</v>
      </c>
      <c r="BG212" s="31">
        <f t="shared" si="151"/>
        <v>14</v>
      </c>
      <c r="BH212" s="31">
        <f t="shared" si="152"/>
        <v>3</v>
      </c>
      <c r="BI212" s="31">
        <f t="shared" si="153"/>
        <v>15</v>
      </c>
      <c r="BJ212" s="6">
        <f t="shared" si="154"/>
        <v>373</v>
      </c>
      <c r="BL212" s="31">
        <f t="shared" si="155"/>
        <v>2.952021080489591E-13</v>
      </c>
      <c r="BM212" s="31">
        <f t="shared" si="156"/>
        <v>8.2000585569155298E-15</v>
      </c>
      <c r="BN212" s="31">
        <f t="shared" si="157"/>
        <v>1.5580111258139509E-13</v>
      </c>
      <c r="BO212" s="31">
        <f t="shared" si="158"/>
        <v>1.8860134680905721E-13</v>
      </c>
      <c r="BP212" s="31">
        <f t="shared" si="159"/>
        <v>1.6400117113831062E-13</v>
      </c>
      <c r="BQ212" s="31">
        <f t="shared" si="160"/>
        <v>2.0500146392288828E-13</v>
      </c>
      <c r="BR212" s="31">
        <f t="shared" si="161"/>
        <v>5.7400409898408703E-14</v>
      </c>
      <c r="BS212" s="31">
        <f t="shared" si="162"/>
        <v>2.2960163959363481E-13</v>
      </c>
      <c r="BT212" s="31">
        <f t="shared" si="163"/>
        <v>2.0500146392288828E-13</v>
      </c>
      <c r="BU212" s="31">
        <f t="shared" si="164"/>
        <v>2.5420181526438142E-13</v>
      </c>
      <c r="BV212" s="31">
        <f t="shared" si="165"/>
        <v>7.3800527012239775E-14</v>
      </c>
      <c r="BW212" s="31">
        <f t="shared" si="166"/>
        <v>1.5580111258139509E-13</v>
      </c>
      <c r="BX212" s="31">
        <f t="shared" si="167"/>
        <v>1.3120093691064848E-13</v>
      </c>
      <c r="BY212" s="31">
        <f t="shared" si="168"/>
        <v>1.1480081979681741E-13</v>
      </c>
      <c r="BZ212" s="31">
        <f t="shared" si="169"/>
        <v>1.4760105402447955E-13</v>
      </c>
      <c r="CA212" s="31">
        <f t="shared" si="170"/>
        <v>2.6240187382129695E-13</v>
      </c>
      <c r="CB212" s="31">
        <f t="shared" si="171"/>
        <v>1.4760105402447955E-13</v>
      </c>
      <c r="CC212" s="31">
        <f t="shared" si="172"/>
        <v>1.1480081979681741E-13</v>
      </c>
      <c r="CD212" s="31">
        <f t="shared" si="173"/>
        <v>2.4600175670746593E-14</v>
      </c>
      <c r="CE212" s="31">
        <f t="shared" si="174"/>
        <v>1.2300087835373294E-13</v>
      </c>
    </row>
    <row r="213" spans="35:83" x14ac:dyDescent="0.2">
      <c r="AI213" s="29" t="s">
        <v>542</v>
      </c>
      <c r="AJ213" s="30">
        <v>49094</v>
      </c>
      <c r="AK213">
        <v>457</v>
      </c>
      <c r="AL213" t="s">
        <v>543</v>
      </c>
      <c r="AM213">
        <v>3.0620738467413766E-11</v>
      </c>
      <c r="AN213">
        <f t="shared" si="132"/>
        <v>3.0620738467413768E-12</v>
      </c>
      <c r="AO213">
        <f t="shared" si="133"/>
        <v>1.3498423501874588E-5</v>
      </c>
      <c r="AP213" s="31">
        <f t="shared" si="134"/>
        <v>58</v>
      </c>
      <c r="AQ213" s="31">
        <f t="shared" si="135"/>
        <v>5</v>
      </c>
      <c r="AR213" s="31">
        <f t="shared" si="136"/>
        <v>26</v>
      </c>
      <c r="AS213" s="31">
        <f t="shared" si="137"/>
        <v>25</v>
      </c>
      <c r="AT213" s="31">
        <f t="shared" si="138"/>
        <v>7</v>
      </c>
      <c r="AU213" s="31">
        <f t="shared" si="139"/>
        <v>36</v>
      </c>
      <c r="AV213" s="31">
        <f t="shared" si="140"/>
        <v>11</v>
      </c>
      <c r="AW213" s="31">
        <f t="shared" si="141"/>
        <v>20</v>
      </c>
      <c r="AX213" s="31">
        <f t="shared" si="142"/>
        <v>9</v>
      </c>
      <c r="AY213" s="31">
        <f t="shared" si="143"/>
        <v>52</v>
      </c>
      <c r="AZ213" s="31">
        <f t="shared" si="144"/>
        <v>16</v>
      </c>
      <c r="BA213" s="31">
        <f t="shared" si="145"/>
        <v>7</v>
      </c>
      <c r="BB213" s="31">
        <f t="shared" si="146"/>
        <v>29</v>
      </c>
      <c r="BC213" s="31">
        <f t="shared" si="147"/>
        <v>13</v>
      </c>
      <c r="BD213" s="31">
        <f t="shared" si="148"/>
        <v>38</v>
      </c>
      <c r="BE213" s="31">
        <f t="shared" si="149"/>
        <v>27</v>
      </c>
      <c r="BF213" s="31">
        <f t="shared" si="150"/>
        <v>33</v>
      </c>
      <c r="BG213" s="31">
        <f t="shared" si="151"/>
        <v>33</v>
      </c>
      <c r="BH213" s="31">
        <f t="shared" si="152"/>
        <v>4</v>
      </c>
      <c r="BI213" s="31">
        <f t="shared" si="153"/>
        <v>8</v>
      </c>
      <c r="BJ213" s="6">
        <f t="shared" si="154"/>
        <v>457</v>
      </c>
      <c r="BL213" s="31">
        <f t="shared" si="155"/>
        <v>3.8862206370021851E-13</v>
      </c>
      <c r="BM213" s="31">
        <f t="shared" si="156"/>
        <v>3.3501902043122281E-14</v>
      </c>
      <c r="BN213" s="31">
        <f t="shared" si="157"/>
        <v>1.7420989062423589E-13</v>
      </c>
      <c r="BO213" s="31">
        <f t="shared" si="158"/>
        <v>1.6750951021561142E-13</v>
      </c>
      <c r="BP213" s="31">
        <f t="shared" si="159"/>
        <v>4.6902662860371198E-14</v>
      </c>
      <c r="BQ213" s="31">
        <f t="shared" si="160"/>
        <v>2.4121369471048044E-13</v>
      </c>
      <c r="BR213" s="31">
        <f t="shared" si="161"/>
        <v>7.3704184494869026E-14</v>
      </c>
      <c r="BS213" s="31">
        <f t="shared" si="162"/>
        <v>1.3400760817248912E-13</v>
      </c>
      <c r="BT213" s="31">
        <f t="shared" si="163"/>
        <v>6.0303423677620109E-14</v>
      </c>
      <c r="BU213" s="31">
        <f t="shared" si="164"/>
        <v>3.4841978124847177E-13</v>
      </c>
      <c r="BV213" s="31">
        <f t="shared" si="165"/>
        <v>1.072060865379913E-13</v>
      </c>
      <c r="BW213" s="31">
        <f t="shared" si="166"/>
        <v>4.6902662860371198E-14</v>
      </c>
      <c r="BX213" s="31">
        <f t="shared" si="167"/>
        <v>1.9431103185010926E-13</v>
      </c>
      <c r="BY213" s="31">
        <f t="shared" si="168"/>
        <v>8.7104945312117944E-14</v>
      </c>
      <c r="BZ213" s="31">
        <f t="shared" si="169"/>
        <v>2.5461445552772937E-13</v>
      </c>
      <c r="CA213" s="31">
        <f t="shared" si="170"/>
        <v>1.8091027103286035E-13</v>
      </c>
      <c r="CB213" s="31">
        <f t="shared" si="171"/>
        <v>2.2111255348460709E-13</v>
      </c>
      <c r="CC213" s="31">
        <f t="shared" si="172"/>
        <v>2.2111255348460709E-13</v>
      </c>
      <c r="CD213" s="31">
        <f t="shared" si="173"/>
        <v>2.6801521634497825E-14</v>
      </c>
      <c r="CE213" s="31">
        <f t="shared" si="174"/>
        <v>5.360304326899565E-14</v>
      </c>
    </row>
    <row r="214" spans="35:83" x14ac:dyDescent="0.2">
      <c r="AI214" s="29" t="s">
        <v>544</v>
      </c>
      <c r="AJ214" s="30">
        <v>29356</v>
      </c>
      <c r="AK214">
        <v>266</v>
      </c>
      <c r="AL214" t="s">
        <v>545</v>
      </c>
      <c r="AM214">
        <v>3.0669614523514415E-11</v>
      </c>
      <c r="AN214">
        <f t="shared" si="132"/>
        <v>3.0669614523514416E-12</v>
      </c>
      <c r="AO214">
        <f t="shared" si="133"/>
        <v>1.3519969347512832E-5</v>
      </c>
      <c r="AP214" s="31">
        <f t="shared" si="134"/>
        <v>34</v>
      </c>
      <c r="AQ214" s="31">
        <f t="shared" si="135"/>
        <v>3</v>
      </c>
      <c r="AR214" s="31">
        <f t="shared" si="136"/>
        <v>8</v>
      </c>
      <c r="AS214" s="31">
        <f t="shared" si="137"/>
        <v>7</v>
      </c>
      <c r="AT214" s="31">
        <f t="shared" si="138"/>
        <v>13</v>
      </c>
      <c r="AU214" s="31">
        <f t="shared" si="139"/>
        <v>16</v>
      </c>
      <c r="AV214" s="31">
        <f t="shared" si="140"/>
        <v>3</v>
      </c>
      <c r="AW214" s="31">
        <f t="shared" si="141"/>
        <v>15</v>
      </c>
      <c r="AX214" s="31">
        <f t="shared" si="142"/>
        <v>9</v>
      </c>
      <c r="AY214" s="31">
        <f t="shared" si="143"/>
        <v>36</v>
      </c>
      <c r="AZ214" s="31">
        <f t="shared" si="144"/>
        <v>9</v>
      </c>
      <c r="BA214" s="31">
        <f t="shared" si="145"/>
        <v>6</v>
      </c>
      <c r="BB214" s="31">
        <f t="shared" si="146"/>
        <v>14</v>
      </c>
      <c r="BC214" s="31">
        <f t="shared" si="147"/>
        <v>3</v>
      </c>
      <c r="BD214" s="31">
        <f t="shared" si="148"/>
        <v>16</v>
      </c>
      <c r="BE214" s="31">
        <f t="shared" si="149"/>
        <v>22</v>
      </c>
      <c r="BF214" s="31">
        <f t="shared" si="150"/>
        <v>11</v>
      </c>
      <c r="BG214" s="31">
        <f t="shared" si="151"/>
        <v>22</v>
      </c>
      <c r="BH214" s="31">
        <f t="shared" si="152"/>
        <v>9</v>
      </c>
      <c r="BI214" s="31">
        <f t="shared" si="153"/>
        <v>10</v>
      </c>
      <c r="BJ214" s="6">
        <f t="shared" si="154"/>
        <v>266</v>
      </c>
      <c r="BL214" s="31">
        <f t="shared" si="155"/>
        <v>3.920176292479286E-13</v>
      </c>
      <c r="BM214" s="31">
        <f t="shared" si="156"/>
        <v>3.4589790815993701E-14</v>
      </c>
      <c r="BN214" s="31">
        <f t="shared" si="157"/>
        <v>9.2239442175983199E-14</v>
      </c>
      <c r="BO214" s="31">
        <f t="shared" si="158"/>
        <v>8.0709511903985294E-14</v>
      </c>
      <c r="BP214" s="31">
        <f t="shared" si="159"/>
        <v>1.4988909353597271E-13</v>
      </c>
      <c r="BQ214" s="31">
        <f t="shared" si="160"/>
        <v>1.844788843519664E-13</v>
      </c>
      <c r="BR214" s="31">
        <f t="shared" si="161"/>
        <v>3.4589790815993701E-14</v>
      </c>
      <c r="BS214" s="31">
        <f t="shared" si="162"/>
        <v>1.7294895407996849E-13</v>
      </c>
      <c r="BT214" s="31">
        <f t="shared" si="163"/>
        <v>1.037693724479811E-13</v>
      </c>
      <c r="BU214" s="31">
        <f t="shared" si="164"/>
        <v>4.1507748979192441E-13</v>
      </c>
      <c r="BV214" s="31">
        <f t="shared" si="165"/>
        <v>1.037693724479811E-13</v>
      </c>
      <c r="BW214" s="31">
        <f t="shared" si="166"/>
        <v>6.9179581631987402E-14</v>
      </c>
      <c r="BX214" s="31">
        <f t="shared" si="167"/>
        <v>1.6141902380797059E-13</v>
      </c>
      <c r="BY214" s="31">
        <f t="shared" si="168"/>
        <v>3.4589790815993701E-14</v>
      </c>
      <c r="BZ214" s="31">
        <f t="shared" si="169"/>
        <v>1.844788843519664E-13</v>
      </c>
      <c r="CA214" s="31">
        <f t="shared" si="170"/>
        <v>2.536584659839538E-13</v>
      </c>
      <c r="CB214" s="31">
        <f t="shared" si="171"/>
        <v>1.268292329919769E-13</v>
      </c>
      <c r="CC214" s="31">
        <f t="shared" si="172"/>
        <v>2.536584659839538E-13</v>
      </c>
      <c r="CD214" s="31">
        <f t="shared" si="173"/>
        <v>1.037693724479811E-13</v>
      </c>
      <c r="CE214" s="31">
        <f t="shared" si="174"/>
        <v>1.15299302719979E-13</v>
      </c>
    </row>
    <row r="215" spans="35:83" x14ac:dyDescent="0.2">
      <c r="AI215" s="29" t="s">
        <v>546</v>
      </c>
      <c r="AJ215" s="30">
        <v>10589</v>
      </c>
      <c r="AK215">
        <v>93</v>
      </c>
      <c r="AL215" t="s">
        <v>547</v>
      </c>
      <c r="AM215">
        <v>3.1341163767509572E-11</v>
      </c>
      <c r="AN215">
        <f t="shared" si="132"/>
        <v>3.1341163767509575E-12</v>
      </c>
      <c r="AO215">
        <f t="shared" si="133"/>
        <v>1.3816005842761209E-5</v>
      </c>
      <c r="AP215" s="31">
        <f t="shared" si="134"/>
        <v>13</v>
      </c>
      <c r="AQ215" s="31">
        <f t="shared" si="135"/>
        <v>0</v>
      </c>
      <c r="AR215" s="31">
        <f t="shared" si="136"/>
        <v>7</v>
      </c>
      <c r="AS215" s="31">
        <f t="shared" si="137"/>
        <v>7</v>
      </c>
      <c r="AT215" s="31">
        <f t="shared" si="138"/>
        <v>7</v>
      </c>
      <c r="AU215" s="31">
        <f t="shared" si="139"/>
        <v>1</v>
      </c>
      <c r="AV215" s="31">
        <f t="shared" si="140"/>
        <v>1</v>
      </c>
      <c r="AW215" s="31">
        <f t="shared" si="141"/>
        <v>1</v>
      </c>
      <c r="AX215" s="31">
        <f t="shared" si="142"/>
        <v>5</v>
      </c>
      <c r="AY215" s="31">
        <f t="shared" si="143"/>
        <v>12</v>
      </c>
      <c r="AZ215" s="31">
        <f t="shared" si="144"/>
        <v>3</v>
      </c>
      <c r="BA215" s="31">
        <f t="shared" si="145"/>
        <v>4</v>
      </c>
      <c r="BB215" s="31">
        <f t="shared" si="146"/>
        <v>3</v>
      </c>
      <c r="BC215" s="31">
        <f t="shared" si="147"/>
        <v>5</v>
      </c>
      <c r="BD215" s="31">
        <f t="shared" si="148"/>
        <v>6</v>
      </c>
      <c r="BE215" s="31">
        <f t="shared" si="149"/>
        <v>4</v>
      </c>
      <c r="BF215" s="31">
        <f t="shared" si="150"/>
        <v>9</v>
      </c>
      <c r="BG215" s="31">
        <f t="shared" si="151"/>
        <v>3</v>
      </c>
      <c r="BH215" s="31">
        <f t="shared" si="152"/>
        <v>0</v>
      </c>
      <c r="BI215" s="31">
        <f t="shared" si="153"/>
        <v>2</v>
      </c>
      <c r="BJ215" s="6">
        <f t="shared" si="154"/>
        <v>93</v>
      </c>
      <c r="BL215" s="31">
        <f t="shared" si="155"/>
        <v>4.3810228922325206E-13</v>
      </c>
      <c r="BM215" s="31">
        <f t="shared" si="156"/>
        <v>0</v>
      </c>
      <c r="BN215" s="31">
        <f t="shared" si="157"/>
        <v>2.3590123265867423E-13</v>
      </c>
      <c r="BO215" s="31">
        <f t="shared" si="158"/>
        <v>2.3590123265867423E-13</v>
      </c>
      <c r="BP215" s="31">
        <f t="shared" si="159"/>
        <v>2.3590123265867423E-13</v>
      </c>
      <c r="BQ215" s="31">
        <f t="shared" si="160"/>
        <v>3.3700176094096317E-14</v>
      </c>
      <c r="BR215" s="31">
        <f t="shared" si="161"/>
        <v>3.3700176094096317E-14</v>
      </c>
      <c r="BS215" s="31">
        <f t="shared" si="162"/>
        <v>3.3700176094096317E-14</v>
      </c>
      <c r="BT215" s="31">
        <f t="shared" si="163"/>
        <v>1.685008804704816E-13</v>
      </c>
      <c r="BU215" s="31">
        <f t="shared" si="164"/>
        <v>4.0440211312915581E-13</v>
      </c>
      <c r="BV215" s="31">
        <f t="shared" si="165"/>
        <v>1.0110052828228895E-13</v>
      </c>
      <c r="BW215" s="31">
        <f t="shared" si="166"/>
        <v>1.3480070437638527E-13</v>
      </c>
      <c r="BX215" s="31">
        <f t="shared" si="167"/>
        <v>1.0110052828228895E-13</v>
      </c>
      <c r="BY215" s="31">
        <f t="shared" si="168"/>
        <v>1.685008804704816E-13</v>
      </c>
      <c r="BZ215" s="31">
        <f t="shared" si="169"/>
        <v>2.022010565645779E-13</v>
      </c>
      <c r="CA215" s="31">
        <f t="shared" si="170"/>
        <v>1.3480070437638527E-13</v>
      </c>
      <c r="CB215" s="31">
        <f t="shared" si="171"/>
        <v>3.0330158484686684E-13</v>
      </c>
      <c r="CC215" s="31">
        <f t="shared" si="172"/>
        <v>1.0110052828228895E-13</v>
      </c>
      <c r="CD215" s="31">
        <f t="shared" si="173"/>
        <v>0</v>
      </c>
      <c r="CE215" s="31">
        <f t="shared" si="174"/>
        <v>6.7400352188192634E-14</v>
      </c>
    </row>
    <row r="216" spans="35:83" x14ac:dyDescent="0.2">
      <c r="AI216" s="29" t="s">
        <v>548</v>
      </c>
      <c r="AJ216" s="30">
        <v>34360</v>
      </c>
      <c r="AK216">
        <v>302</v>
      </c>
      <c r="AL216" t="s">
        <v>549</v>
      </c>
      <c r="AM216">
        <v>3.1565970968798244E-11</v>
      </c>
      <c r="AN216">
        <f t="shared" si="132"/>
        <v>3.1565970968798247E-12</v>
      </c>
      <c r="AO216">
        <f t="shared" si="133"/>
        <v>1.3915106744997613E-5</v>
      </c>
      <c r="AP216" s="31">
        <f t="shared" si="134"/>
        <v>40</v>
      </c>
      <c r="AQ216" s="31">
        <f t="shared" si="135"/>
        <v>1</v>
      </c>
      <c r="AR216" s="31">
        <f t="shared" si="136"/>
        <v>17</v>
      </c>
      <c r="AS216" s="31">
        <f t="shared" si="137"/>
        <v>9</v>
      </c>
      <c r="AT216" s="31">
        <f t="shared" si="138"/>
        <v>13</v>
      </c>
      <c r="AU216" s="31">
        <f t="shared" si="139"/>
        <v>13</v>
      </c>
      <c r="AV216" s="31">
        <f t="shared" si="140"/>
        <v>7</v>
      </c>
      <c r="AW216" s="31">
        <f t="shared" si="141"/>
        <v>15</v>
      </c>
      <c r="AX216" s="31">
        <f t="shared" si="142"/>
        <v>18</v>
      </c>
      <c r="AY216" s="31">
        <f t="shared" si="143"/>
        <v>37</v>
      </c>
      <c r="AZ216" s="31">
        <f t="shared" si="144"/>
        <v>5</v>
      </c>
      <c r="BA216" s="31">
        <f t="shared" si="145"/>
        <v>6</v>
      </c>
      <c r="BB216" s="31">
        <f t="shared" si="146"/>
        <v>12</v>
      </c>
      <c r="BC216" s="31">
        <f t="shared" si="147"/>
        <v>8</v>
      </c>
      <c r="BD216" s="31">
        <f t="shared" si="148"/>
        <v>27</v>
      </c>
      <c r="BE216" s="31">
        <f t="shared" si="149"/>
        <v>20</v>
      </c>
      <c r="BF216" s="31">
        <f t="shared" si="150"/>
        <v>15</v>
      </c>
      <c r="BG216" s="31">
        <f t="shared" si="151"/>
        <v>18</v>
      </c>
      <c r="BH216" s="31">
        <f t="shared" si="152"/>
        <v>11</v>
      </c>
      <c r="BI216" s="31">
        <f t="shared" si="153"/>
        <v>10</v>
      </c>
      <c r="BJ216" s="6">
        <f t="shared" si="154"/>
        <v>302</v>
      </c>
      <c r="BL216" s="31">
        <f t="shared" si="155"/>
        <v>4.1809233071255961E-13</v>
      </c>
      <c r="BM216" s="31">
        <f t="shared" si="156"/>
        <v>1.0452308267813989E-14</v>
      </c>
      <c r="BN216" s="31">
        <f t="shared" si="157"/>
        <v>1.7768924055283782E-13</v>
      </c>
      <c r="BO216" s="31">
        <f t="shared" si="158"/>
        <v>9.4070774410325895E-14</v>
      </c>
      <c r="BP216" s="31">
        <f t="shared" si="159"/>
        <v>1.3588000748158184E-13</v>
      </c>
      <c r="BQ216" s="31">
        <f t="shared" si="160"/>
        <v>1.3588000748158184E-13</v>
      </c>
      <c r="BR216" s="31">
        <f t="shared" si="161"/>
        <v>7.316615787469793E-14</v>
      </c>
      <c r="BS216" s="31">
        <f t="shared" si="162"/>
        <v>1.5678462401720983E-13</v>
      </c>
      <c r="BT216" s="31">
        <f t="shared" si="163"/>
        <v>1.8814154882065179E-13</v>
      </c>
      <c r="BU216" s="31">
        <f t="shared" si="164"/>
        <v>3.8673540590911758E-13</v>
      </c>
      <c r="BV216" s="31">
        <f t="shared" si="165"/>
        <v>5.2261541339069952E-14</v>
      </c>
      <c r="BW216" s="31">
        <f t="shared" si="166"/>
        <v>6.2713849606883934E-14</v>
      </c>
      <c r="BX216" s="31">
        <f t="shared" si="167"/>
        <v>1.2542769921376787E-13</v>
      </c>
      <c r="BY216" s="31">
        <f t="shared" si="168"/>
        <v>8.3618466142511913E-14</v>
      </c>
      <c r="BZ216" s="31">
        <f t="shared" si="169"/>
        <v>2.8221232323097772E-13</v>
      </c>
      <c r="CA216" s="31">
        <f t="shared" si="170"/>
        <v>2.0904616535627981E-13</v>
      </c>
      <c r="CB216" s="31">
        <f t="shared" si="171"/>
        <v>1.5678462401720983E-13</v>
      </c>
      <c r="CC216" s="31">
        <f t="shared" si="172"/>
        <v>1.8814154882065179E-13</v>
      </c>
      <c r="CD216" s="31">
        <f t="shared" si="173"/>
        <v>1.1497539094595387E-13</v>
      </c>
      <c r="CE216" s="31">
        <f t="shared" si="174"/>
        <v>1.045230826781399E-13</v>
      </c>
    </row>
    <row r="217" spans="35:83" x14ac:dyDescent="0.2">
      <c r="AI217" s="29" t="s">
        <v>550</v>
      </c>
      <c r="AJ217" s="30">
        <v>31717</v>
      </c>
      <c r="AK217">
        <v>291</v>
      </c>
      <c r="AL217" t="s">
        <v>551</v>
      </c>
      <c r="AM217">
        <v>3.1801491293824619E-11</v>
      </c>
      <c r="AN217">
        <f t="shared" si="132"/>
        <v>3.1801491293824621E-12</v>
      </c>
      <c r="AO217">
        <f t="shared" si="133"/>
        <v>1.4018930272764207E-5</v>
      </c>
      <c r="AP217" s="31">
        <f t="shared" si="134"/>
        <v>31</v>
      </c>
      <c r="AQ217" s="31">
        <f t="shared" si="135"/>
        <v>3</v>
      </c>
      <c r="AR217" s="31">
        <f t="shared" si="136"/>
        <v>14</v>
      </c>
      <c r="AS217" s="31">
        <f t="shared" si="137"/>
        <v>9</v>
      </c>
      <c r="AT217" s="31">
        <f t="shared" si="138"/>
        <v>13</v>
      </c>
      <c r="AU217" s="31">
        <f t="shared" si="139"/>
        <v>12</v>
      </c>
      <c r="AV217" s="31">
        <f t="shared" si="140"/>
        <v>13</v>
      </c>
      <c r="AW217" s="31">
        <f t="shared" si="141"/>
        <v>28</v>
      </c>
      <c r="AX217" s="31">
        <f t="shared" si="142"/>
        <v>11</v>
      </c>
      <c r="AY217" s="31">
        <f t="shared" si="143"/>
        <v>53</v>
      </c>
      <c r="AZ217" s="31">
        <f t="shared" si="144"/>
        <v>5</v>
      </c>
      <c r="BA217" s="31">
        <f t="shared" si="145"/>
        <v>4</v>
      </c>
      <c r="BB217" s="31">
        <f t="shared" si="146"/>
        <v>10</v>
      </c>
      <c r="BC217" s="31">
        <f t="shared" si="147"/>
        <v>11</v>
      </c>
      <c r="BD217" s="31">
        <f t="shared" si="148"/>
        <v>11</v>
      </c>
      <c r="BE217" s="31">
        <f t="shared" si="149"/>
        <v>29</v>
      </c>
      <c r="BF217" s="31">
        <f t="shared" si="150"/>
        <v>12</v>
      </c>
      <c r="BG217" s="31">
        <f t="shared" si="151"/>
        <v>18</v>
      </c>
      <c r="BH217" s="31">
        <f t="shared" si="152"/>
        <v>3</v>
      </c>
      <c r="BI217" s="31">
        <f t="shared" si="153"/>
        <v>1</v>
      </c>
      <c r="BJ217" s="6">
        <f t="shared" si="154"/>
        <v>291</v>
      </c>
      <c r="BL217" s="31">
        <f t="shared" si="155"/>
        <v>3.3877877323318325E-13</v>
      </c>
      <c r="BM217" s="31">
        <f t="shared" si="156"/>
        <v>3.2785042570953215E-14</v>
      </c>
      <c r="BN217" s="31">
        <f t="shared" si="157"/>
        <v>1.5299686533111502E-13</v>
      </c>
      <c r="BO217" s="31">
        <f t="shared" si="158"/>
        <v>9.8355127712859657E-14</v>
      </c>
      <c r="BP217" s="31">
        <f t="shared" si="159"/>
        <v>1.4206851780746394E-13</v>
      </c>
      <c r="BQ217" s="31">
        <f t="shared" si="160"/>
        <v>1.3114017028381286E-13</v>
      </c>
      <c r="BR217" s="31">
        <f t="shared" si="161"/>
        <v>1.4206851780746394E-13</v>
      </c>
      <c r="BS217" s="31">
        <f t="shared" si="162"/>
        <v>3.0599373066223004E-13</v>
      </c>
      <c r="BT217" s="31">
        <f t="shared" si="163"/>
        <v>1.2021182276016178E-13</v>
      </c>
      <c r="BU217" s="31">
        <f t="shared" si="164"/>
        <v>5.7920241875350681E-13</v>
      </c>
      <c r="BV217" s="31">
        <f t="shared" si="165"/>
        <v>5.4641737618255369E-14</v>
      </c>
      <c r="BW217" s="31">
        <f t="shared" si="166"/>
        <v>4.3713390094604289E-14</v>
      </c>
      <c r="BX217" s="31">
        <f t="shared" si="167"/>
        <v>1.0928347523651074E-13</v>
      </c>
      <c r="BY217" s="31">
        <f t="shared" si="168"/>
        <v>1.2021182276016178E-13</v>
      </c>
      <c r="BZ217" s="31">
        <f t="shared" si="169"/>
        <v>1.2021182276016178E-13</v>
      </c>
      <c r="CA217" s="31">
        <f t="shared" si="170"/>
        <v>3.1692207818588114E-13</v>
      </c>
      <c r="CB217" s="31">
        <f t="shared" si="171"/>
        <v>1.3114017028381286E-13</v>
      </c>
      <c r="CC217" s="31">
        <f t="shared" si="172"/>
        <v>1.9671025542571931E-13</v>
      </c>
      <c r="CD217" s="31">
        <f t="shared" si="173"/>
        <v>3.2785042570953215E-14</v>
      </c>
      <c r="CE217" s="31">
        <f t="shared" si="174"/>
        <v>1.0928347523651072E-14</v>
      </c>
    </row>
    <row r="218" spans="35:83" x14ac:dyDescent="0.2">
      <c r="AI218" s="29" t="s">
        <v>552</v>
      </c>
      <c r="AJ218" s="30">
        <v>86082</v>
      </c>
      <c r="AK218">
        <v>763</v>
      </c>
      <c r="AL218" t="s">
        <v>553</v>
      </c>
      <c r="AM218">
        <v>3.1923755177915145E-11</v>
      </c>
      <c r="AN218">
        <f t="shared" si="132"/>
        <v>3.1923755177915148E-12</v>
      </c>
      <c r="AO218">
        <f t="shared" si="133"/>
        <v>1.4072827395075427E-5</v>
      </c>
      <c r="AP218" s="31">
        <f t="shared" si="134"/>
        <v>60</v>
      </c>
      <c r="AQ218" s="31">
        <f t="shared" si="135"/>
        <v>9</v>
      </c>
      <c r="AR218" s="31">
        <f t="shared" si="136"/>
        <v>44</v>
      </c>
      <c r="AS218" s="31">
        <f t="shared" si="137"/>
        <v>46</v>
      </c>
      <c r="AT218" s="31">
        <f t="shared" si="138"/>
        <v>38</v>
      </c>
      <c r="AU218" s="31">
        <f t="shared" si="139"/>
        <v>35</v>
      </c>
      <c r="AV218" s="31">
        <f t="shared" si="140"/>
        <v>17</v>
      </c>
      <c r="AW218" s="31">
        <f t="shared" si="141"/>
        <v>57</v>
      </c>
      <c r="AX218" s="31">
        <f t="shared" si="142"/>
        <v>39</v>
      </c>
      <c r="AY218" s="31">
        <f t="shared" si="143"/>
        <v>88</v>
      </c>
      <c r="AZ218" s="31">
        <f t="shared" si="144"/>
        <v>14</v>
      </c>
      <c r="BA218" s="31">
        <f t="shared" si="145"/>
        <v>34</v>
      </c>
      <c r="BB218" s="31">
        <f t="shared" si="146"/>
        <v>42</v>
      </c>
      <c r="BC218" s="31">
        <f t="shared" si="147"/>
        <v>24</v>
      </c>
      <c r="BD218" s="31">
        <f t="shared" si="148"/>
        <v>40</v>
      </c>
      <c r="BE218" s="31">
        <f t="shared" si="149"/>
        <v>47</v>
      </c>
      <c r="BF218" s="31">
        <f t="shared" si="150"/>
        <v>42</v>
      </c>
      <c r="BG218" s="31">
        <f t="shared" si="151"/>
        <v>54</v>
      </c>
      <c r="BH218" s="31">
        <f t="shared" si="152"/>
        <v>15</v>
      </c>
      <c r="BI218" s="31">
        <f t="shared" si="153"/>
        <v>18</v>
      </c>
      <c r="BJ218" s="6">
        <f t="shared" si="154"/>
        <v>763</v>
      </c>
      <c r="BL218" s="31">
        <f t="shared" si="155"/>
        <v>2.5103870388924099E-13</v>
      </c>
      <c r="BM218" s="31">
        <f t="shared" si="156"/>
        <v>3.7655805583386152E-14</v>
      </c>
      <c r="BN218" s="31">
        <f t="shared" si="157"/>
        <v>1.8409504951877674E-13</v>
      </c>
      <c r="BO218" s="31">
        <f t="shared" si="158"/>
        <v>1.9246300631508477E-13</v>
      </c>
      <c r="BP218" s="31">
        <f t="shared" si="159"/>
        <v>1.5899117912985262E-13</v>
      </c>
      <c r="BQ218" s="31">
        <f t="shared" si="160"/>
        <v>1.4643924393539059E-13</v>
      </c>
      <c r="BR218" s="31">
        <f t="shared" si="161"/>
        <v>7.1127632768618286E-14</v>
      </c>
      <c r="BS218" s="31">
        <f t="shared" si="162"/>
        <v>2.3848676869477896E-13</v>
      </c>
      <c r="BT218" s="31">
        <f t="shared" si="163"/>
        <v>1.6317515752800667E-13</v>
      </c>
      <c r="BU218" s="31">
        <f t="shared" si="164"/>
        <v>3.6819009903755347E-13</v>
      </c>
      <c r="BV218" s="31">
        <f t="shared" si="165"/>
        <v>5.8575697574156241E-14</v>
      </c>
      <c r="BW218" s="31">
        <f t="shared" si="166"/>
        <v>1.4225526553723657E-13</v>
      </c>
      <c r="BX218" s="31">
        <f t="shared" si="167"/>
        <v>1.7572709272246872E-13</v>
      </c>
      <c r="BY218" s="31">
        <f t="shared" si="168"/>
        <v>1.0041548155569639E-13</v>
      </c>
      <c r="BZ218" s="31">
        <f t="shared" si="169"/>
        <v>1.6735913592616066E-13</v>
      </c>
      <c r="CA218" s="31">
        <f t="shared" si="170"/>
        <v>1.9664698471323877E-13</v>
      </c>
      <c r="CB218" s="31">
        <f t="shared" si="171"/>
        <v>1.7572709272246872E-13</v>
      </c>
      <c r="CC218" s="31">
        <f t="shared" si="172"/>
        <v>2.259348335003169E-13</v>
      </c>
      <c r="CD218" s="31">
        <f t="shared" si="173"/>
        <v>6.2759675972310248E-14</v>
      </c>
      <c r="CE218" s="31">
        <f t="shared" si="174"/>
        <v>7.5311611166772305E-14</v>
      </c>
    </row>
    <row r="219" spans="35:83" x14ac:dyDescent="0.2">
      <c r="AI219" s="29" t="s">
        <v>554</v>
      </c>
      <c r="AJ219" s="30">
        <v>23779</v>
      </c>
      <c r="AK219">
        <v>224</v>
      </c>
      <c r="AL219" t="s">
        <v>555</v>
      </c>
      <c r="AM219">
        <v>3.2190419682755812E-11</v>
      </c>
      <c r="AN219">
        <f t="shared" si="132"/>
        <v>3.2190419682755813E-12</v>
      </c>
      <c r="AO219">
        <f t="shared" si="133"/>
        <v>1.4190380092999011E-5</v>
      </c>
      <c r="AP219" s="31">
        <f t="shared" si="134"/>
        <v>24</v>
      </c>
      <c r="AQ219" s="31">
        <f t="shared" si="135"/>
        <v>4</v>
      </c>
      <c r="AR219" s="31">
        <f t="shared" si="136"/>
        <v>6</v>
      </c>
      <c r="AS219" s="31">
        <f t="shared" si="137"/>
        <v>6</v>
      </c>
      <c r="AT219" s="31">
        <f t="shared" si="138"/>
        <v>12</v>
      </c>
      <c r="AU219" s="31">
        <f t="shared" si="139"/>
        <v>22</v>
      </c>
      <c r="AV219" s="31">
        <f t="shared" si="140"/>
        <v>7</v>
      </c>
      <c r="AW219" s="31">
        <f t="shared" si="141"/>
        <v>14</v>
      </c>
      <c r="AX219" s="31">
        <f t="shared" si="142"/>
        <v>6</v>
      </c>
      <c r="AY219" s="31">
        <f t="shared" si="143"/>
        <v>35</v>
      </c>
      <c r="AZ219" s="31">
        <f t="shared" si="144"/>
        <v>12</v>
      </c>
      <c r="BA219" s="31">
        <f t="shared" si="145"/>
        <v>9</v>
      </c>
      <c r="BB219" s="31">
        <f t="shared" si="146"/>
        <v>10</v>
      </c>
      <c r="BC219" s="31">
        <f t="shared" si="147"/>
        <v>1</v>
      </c>
      <c r="BD219" s="31">
        <f t="shared" si="148"/>
        <v>6</v>
      </c>
      <c r="BE219" s="31">
        <f t="shared" si="149"/>
        <v>12</v>
      </c>
      <c r="BF219" s="31">
        <f t="shared" si="150"/>
        <v>13</v>
      </c>
      <c r="BG219" s="31">
        <f t="shared" si="151"/>
        <v>19</v>
      </c>
      <c r="BH219" s="31">
        <f t="shared" si="152"/>
        <v>1</v>
      </c>
      <c r="BI219" s="31">
        <f t="shared" si="153"/>
        <v>5</v>
      </c>
      <c r="BJ219" s="6">
        <f t="shared" si="154"/>
        <v>224</v>
      </c>
      <c r="BL219" s="31">
        <f t="shared" si="155"/>
        <v>3.4489735374381224E-13</v>
      </c>
      <c r="BM219" s="31">
        <f t="shared" si="156"/>
        <v>5.7482892290635374E-14</v>
      </c>
      <c r="BN219" s="31">
        <f t="shared" si="157"/>
        <v>8.6224338435953061E-14</v>
      </c>
      <c r="BO219" s="31">
        <f t="shared" si="158"/>
        <v>8.6224338435953061E-14</v>
      </c>
      <c r="BP219" s="31">
        <f t="shared" si="159"/>
        <v>1.7244867687190612E-13</v>
      </c>
      <c r="BQ219" s="31">
        <f t="shared" si="160"/>
        <v>3.1615590759849458E-13</v>
      </c>
      <c r="BR219" s="31">
        <f t="shared" si="161"/>
        <v>1.0059506150861192E-13</v>
      </c>
      <c r="BS219" s="31">
        <f t="shared" si="162"/>
        <v>2.0119012301722383E-13</v>
      </c>
      <c r="BT219" s="31">
        <f t="shared" si="163"/>
        <v>8.6224338435953061E-14</v>
      </c>
      <c r="BU219" s="31">
        <f t="shared" si="164"/>
        <v>5.0297530754305956E-13</v>
      </c>
      <c r="BV219" s="31">
        <f t="shared" si="165"/>
        <v>1.7244867687190612E-13</v>
      </c>
      <c r="BW219" s="31">
        <f t="shared" si="166"/>
        <v>1.2933650765392963E-13</v>
      </c>
      <c r="BX219" s="31">
        <f t="shared" si="167"/>
        <v>1.4370723072658846E-13</v>
      </c>
      <c r="BY219" s="31">
        <f t="shared" si="168"/>
        <v>1.4370723072658843E-14</v>
      </c>
      <c r="BZ219" s="31">
        <f t="shared" si="169"/>
        <v>8.6224338435953061E-14</v>
      </c>
      <c r="CA219" s="31">
        <f t="shared" si="170"/>
        <v>1.7244867687190612E-13</v>
      </c>
      <c r="CB219" s="31">
        <f t="shared" si="171"/>
        <v>1.86819399944565E-13</v>
      </c>
      <c r="CC219" s="31">
        <f t="shared" si="172"/>
        <v>2.7304373838051806E-13</v>
      </c>
      <c r="CD219" s="31">
        <f t="shared" si="173"/>
        <v>1.4370723072658843E-14</v>
      </c>
      <c r="CE219" s="31">
        <f t="shared" si="174"/>
        <v>7.185361536329423E-14</v>
      </c>
    </row>
    <row r="220" spans="35:83" x14ac:dyDescent="0.2">
      <c r="AI220" s="29" t="s">
        <v>556</v>
      </c>
      <c r="AJ220" s="30">
        <v>62625</v>
      </c>
      <c r="AK220">
        <v>557</v>
      </c>
      <c r="AL220" t="s">
        <v>557</v>
      </c>
      <c r="AM220">
        <v>3.2401776672406606E-11</v>
      </c>
      <c r="AN220">
        <f t="shared" si="132"/>
        <v>3.2401776672406608E-12</v>
      </c>
      <c r="AO220">
        <f t="shared" si="133"/>
        <v>1.4283551789671967E-5</v>
      </c>
      <c r="AP220" s="31">
        <f t="shared" si="134"/>
        <v>42</v>
      </c>
      <c r="AQ220" s="31">
        <f t="shared" si="135"/>
        <v>3</v>
      </c>
      <c r="AR220" s="31">
        <f t="shared" si="136"/>
        <v>35</v>
      </c>
      <c r="AS220" s="31">
        <f t="shared" si="137"/>
        <v>44</v>
      </c>
      <c r="AT220" s="31">
        <f t="shared" si="138"/>
        <v>16</v>
      </c>
      <c r="AU220" s="31">
        <f t="shared" si="139"/>
        <v>27</v>
      </c>
      <c r="AV220" s="31">
        <f t="shared" si="140"/>
        <v>18</v>
      </c>
      <c r="AW220" s="31">
        <f t="shared" si="141"/>
        <v>61</v>
      </c>
      <c r="AX220" s="31">
        <f t="shared" si="142"/>
        <v>37</v>
      </c>
      <c r="AY220" s="31">
        <f t="shared" si="143"/>
        <v>61</v>
      </c>
      <c r="AZ220" s="31">
        <f t="shared" si="144"/>
        <v>9</v>
      </c>
      <c r="BA220" s="31">
        <f t="shared" si="145"/>
        <v>23</v>
      </c>
      <c r="BB220" s="31">
        <f t="shared" si="146"/>
        <v>18</v>
      </c>
      <c r="BC220" s="31">
        <f t="shared" si="147"/>
        <v>37</v>
      </c>
      <c r="BD220" s="31">
        <f t="shared" si="148"/>
        <v>23</v>
      </c>
      <c r="BE220" s="31">
        <f t="shared" si="149"/>
        <v>32</v>
      </c>
      <c r="BF220" s="31">
        <f t="shared" si="150"/>
        <v>28</v>
      </c>
      <c r="BG220" s="31">
        <f t="shared" si="151"/>
        <v>30</v>
      </c>
      <c r="BH220" s="31">
        <f t="shared" si="152"/>
        <v>4</v>
      </c>
      <c r="BI220" s="31">
        <f t="shared" si="153"/>
        <v>9</v>
      </c>
      <c r="BJ220" s="6">
        <f t="shared" si="154"/>
        <v>557</v>
      </c>
      <c r="BL220" s="31">
        <f t="shared" si="155"/>
        <v>2.4432219393915215E-13</v>
      </c>
      <c r="BM220" s="31">
        <f t="shared" si="156"/>
        <v>1.7451585281368014E-14</v>
      </c>
      <c r="BN220" s="31">
        <f t="shared" si="157"/>
        <v>2.0360182828262678E-13</v>
      </c>
      <c r="BO220" s="31">
        <f t="shared" si="158"/>
        <v>2.5595658412673081E-13</v>
      </c>
      <c r="BP220" s="31">
        <f t="shared" si="159"/>
        <v>9.3075121500629401E-14</v>
      </c>
      <c r="BQ220" s="31">
        <f t="shared" si="160"/>
        <v>1.5706426753231209E-13</v>
      </c>
      <c r="BR220" s="31">
        <f t="shared" si="161"/>
        <v>1.0470951168820807E-13</v>
      </c>
      <c r="BS220" s="31">
        <f t="shared" si="162"/>
        <v>3.5484890072114955E-13</v>
      </c>
      <c r="BT220" s="31">
        <f t="shared" si="163"/>
        <v>2.1523621847020546E-13</v>
      </c>
      <c r="BU220" s="31">
        <f t="shared" si="164"/>
        <v>3.5484890072114955E-13</v>
      </c>
      <c r="BV220" s="31">
        <f t="shared" si="165"/>
        <v>5.2354755844104034E-14</v>
      </c>
      <c r="BW220" s="31">
        <f t="shared" si="166"/>
        <v>1.3379548715715476E-13</v>
      </c>
      <c r="BX220" s="31">
        <f t="shared" si="167"/>
        <v>1.0470951168820807E-13</v>
      </c>
      <c r="BY220" s="31">
        <f t="shared" si="168"/>
        <v>2.1523621847020546E-13</v>
      </c>
      <c r="BZ220" s="31">
        <f t="shared" si="169"/>
        <v>1.3379548715715476E-13</v>
      </c>
      <c r="CA220" s="31">
        <f t="shared" si="170"/>
        <v>1.861502430012588E-13</v>
      </c>
      <c r="CB220" s="31">
        <f t="shared" si="171"/>
        <v>1.6288146262610144E-13</v>
      </c>
      <c r="CC220" s="31">
        <f t="shared" si="172"/>
        <v>1.7451585281368012E-13</v>
      </c>
      <c r="CD220" s="31">
        <f t="shared" si="173"/>
        <v>2.326878037515735E-14</v>
      </c>
      <c r="CE220" s="31">
        <f t="shared" si="174"/>
        <v>5.2354755844104034E-14</v>
      </c>
    </row>
    <row r="221" spans="35:83" x14ac:dyDescent="0.2">
      <c r="AI221" s="29" t="s">
        <v>558</v>
      </c>
      <c r="AJ221" s="30">
        <v>57448</v>
      </c>
      <c r="AK221">
        <v>523</v>
      </c>
      <c r="AL221" t="s">
        <v>559</v>
      </c>
      <c r="AM221">
        <v>3.2543436754679374E-11</v>
      </c>
      <c r="AN221">
        <f t="shared" si="132"/>
        <v>3.2543436754679376E-12</v>
      </c>
      <c r="AO221">
        <f t="shared" si="133"/>
        <v>1.4345999264146273E-5</v>
      </c>
      <c r="AP221" s="31">
        <f t="shared" si="134"/>
        <v>51</v>
      </c>
      <c r="AQ221" s="31">
        <f t="shared" si="135"/>
        <v>5</v>
      </c>
      <c r="AR221" s="31">
        <f t="shared" si="136"/>
        <v>10</v>
      </c>
      <c r="AS221" s="31">
        <f t="shared" si="137"/>
        <v>20</v>
      </c>
      <c r="AT221" s="31">
        <f t="shared" si="138"/>
        <v>36</v>
      </c>
      <c r="AU221" s="31">
        <f t="shared" si="139"/>
        <v>42</v>
      </c>
      <c r="AV221" s="31">
        <f t="shared" si="140"/>
        <v>18</v>
      </c>
      <c r="AW221" s="31">
        <f t="shared" si="141"/>
        <v>28</v>
      </c>
      <c r="AX221" s="31">
        <f t="shared" si="142"/>
        <v>23</v>
      </c>
      <c r="AY221" s="31">
        <f t="shared" si="143"/>
        <v>73</v>
      </c>
      <c r="AZ221" s="31">
        <f t="shared" si="144"/>
        <v>8</v>
      </c>
      <c r="BA221" s="31">
        <f t="shared" si="145"/>
        <v>21</v>
      </c>
      <c r="BB221" s="31">
        <f t="shared" si="146"/>
        <v>28</v>
      </c>
      <c r="BC221" s="31">
        <f t="shared" si="147"/>
        <v>17</v>
      </c>
      <c r="BD221" s="31">
        <f t="shared" si="148"/>
        <v>21</v>
      </c>
      <c r="BE221" s="31">
        <f t="shared" si="149"/>
        <v>39</v>
      </c>
      <c r="BF221" s="31">
        <f t="shared" si="150"/>
        <v>24</v>
      </c>
      <c r="BG221" s="31">
        <f t="shared" si="151"/>
        <v>35</v>
      </c>
      <c r="BH221" s="31">
        <f t="shared" si="152"/>
        <v>8</v>
      </c>
      <c r="BI221" s="31">
        <f t="shared" si="153"/>
        <v>16</v>
      </c>
      <c r="BJ221" s="6">
        <f t="shared" si="154"/>
        <v>523</v>
      </c>
      <c r="BL221" s="31">
        <f t="shared" si="155"/>
        <v>3.1734517676647191E-13</v>
      </c>
      <c r="BM221" s="31">
        <f t="shared" si="156"/>
        <v>3.1112272232007054E-14</v>
      </c>
      <c r="BN221" s="31">
        <f t="shared" si="157"/>
        <v>6.2224544464014107E-14</v>
      </c>
      <c r="BO221" s="31">
        <f t="shared" si="158"/>
        <v>1.2444908892802821E-13</v>
      </c>
      <c r="BP221" s="31">
        <f t="shared" si="159"/>
        <v>2.2400836007045077E-13</v>
      </c>
      <c r="BQ221" s="31">
        <f t="shared" si="160"/>
        <v>2.6134308674885921E-13</v>
      </c>
      <c r="BR221" s="31">
        <f t="shared" si="161"/>
        <v>1.1200418003522539E-13</v>
      </c>
      <c r="BS221" s="31">
        <f t="shared" si="162"/>
        <v>1.7422872449923951E-13</v>
      </c>
      <c r="BT221" s="31">
        <f t="shared" si="163"/>
        <v>1.4311645226723243E-13</v>
      </c>
      <c r="BU221" s="31">
        <f t="shared" si="164"/>
        <v>4.5423917458730298E-13</v>
      </c>
      <c r="BV221" s="31">
        <f t="shared" si="165"/>
        <v>4.9779635571211278E-14</v>
      </c>
      <c r="BW221" s="31">
        <f t="shared" si="166"/>
        <v>1.306715433744296E-13</v>
      </c>
      <c r="BX221" s="31">
        <f t="shared" si="167"/>
        <v>1.7422872449923951E-13</v>
      </c>
      <c r="BY221" s="31">
        <f t="shared" si="168"/>
        <v>1.0578172558882398E-13</v>
      </c>
      <c r="BZ221" s="31">
        <f t="shared" si="169"/>
        <v>1.306715433744296E-13</v>
      </c>
      <c r="CA221" s="31">
        <f t="shared" si="170"/>
        <v>2.4267572340965504E-13</v>
      </c>
      <c r="CB221" s="31">
        <f t="shared" si="171"/>
        <v>1.4933890671363385E-13</v>
      </c>
      <c r="CC221" s="31">
        <f t="shared" si="172"/>
        <v>2.1778590562404936E-13</v>
      </c>
      <c r="CD221" s="31">
        <f t="shared" si="173"/>
        <v>4.9779635571211278E-14</v>
      </c>
      <c r="CE221" s="31">
        <f t="shared" si="174"/>
        <v>9.9559271142422556E-14</v>
      </c>
    </row>
    <row r="222" spans="35:83" x14ac:dyDescent="0.2">
      <c r="AI222" s="29" t="s">
        <v>560</v>
      </c>
      <c r="AJ222" s="30">
        <v>59432</v>
      </c>
      <c r="AK222">
        <v>530</v>
      </c>
      <c r="AL222" t="s">
        <v>561</v>
      </c>
      <c r="AM222">
        <v>3.2824767811663766E-11</v>
      </c>
      <c r="AN222">
        <f t="shared" si="132"/>
        <v>3.2824767811663767E-12</v>
      </c>
      <c r="AO222">
        <f t="shared" si="133"/>
        <v>1.4470017362385366E-5</v>
      </c>
      <c r="AP222" s="31">
        <f t="shared" si="134"/>
        <v>52</v>
      </c>
      <c r="AQ222" s="31">
        <f t="shared" si="135"/>
        <v>1</v>
      </c>
      <c r="AR222" s="31">
        <f t="shared" si="136"/>
        <v>23</v>
      </c>
      <c r="AS222" s="31">
        <f t="shared" si="137"/>
        <v>32</v>
      </c>
      <c r="AT222" s="31">
        <f t="shared" si="138"/>
        <v>14</v>
      </c>
      <c r="AU222" s="31">
        <f t="shared" si="139"/>
        <v>27</v>
      </c>
      <c r="AV222" s="31">
        <f t="shared" si="140"/>
        <v>12</v>
      </c>
      <c r="AW222" s="31">
        <f t="shared" si="141"/>
        <v>38</v>
      </c>
      <c r="AX222" s="31">
        <f t="shared" si="142"/>
        <v>32</v>
      </c>
      <c r="AY222" s="31">
        <f t="shared" si="143"/>
        <v>67</v>
      </c>
      <c r="AZ222" s="31">
        <f t="shared" si="144"/>
        <v>14</v>
      </c>
      <c r="BA222" s="31">
        <f t="shared" si="145"/>
        <v>22</v>
      </c>
      <c r="BB222" s="31">
        <f t="shared" si="146"/>
        <v>25</v>
      </c>
      <c r="BC222" s="31">
        <f t="shared" si="147"/>
        <v>35</v>
      </c>
      <c r="BD222" s="31">
        <f t="shared" si="148"/>
        <v>33</v>
      </c>
      <c r="BE222" s="31">
        <f t="shared" si="149"/>
        <v>40</v>
      </c>
      <c r="BF222" s="31">
        <f t="shared" si="150"/>
        <v>23</v>
      </c>
      <c r="BG222" s="31">
        <f t="shared" si="151"/>
        <v>20</v>
      </c>
      <c r="BH222" s="31">
        <f t="shared" si="152"/>
        <v>6</v>
      </c>
      <c r="BI222" s="31">
        <f t="shared" si="153"/>
        <v>14</v>
      </c>
      <c r="BJ222" s="6">
        <f t="shared" si="154"/>
        <v>530</v>
      </c>
      <c r="BL222" s="31">
        <f t="shared" si="155"/>
        <v>3.2205432569934263E-13</v>
      </c>
      <c r="BM222" s="31">
        <f t="shared" si="156"/>
        <v>6.1933524172950503E-15</v>
      </c>
      <c r="BN222" s="31">
        <f t="shared" si="157"/>
        <v>1.4244710559778615E-13</v>
      </c>
      <c r="BO222" s="31">
        <f t="shared" si="158"/>
        <v>1.9818727735344161E-13</v>
      </c>
      <c r="BP222" s="31">
        <f t="shared" si="159"/>
        <v>8.6706933842130707E-14</v>
      </c>
      <c r="BQ222" s="31">
        <f t="shared" si="160"/>
        <v>1.6722051526696637E-13</v>
      </c>
      <c r="BR222" s="31">
        <f t="shared" si="161"/>
        <v>7.4320229007540597E-14</v>
      </c>
      <c r="BS222" s="31">
        <f t="shared" si="162"/>
        <v>2.353473918572119E-13</v>
      </c>
      <c r="BT222" s="31">
        <f t="shared" si="163"/>
        <v>1.9818727735344161E-13</v>
      </c>
      <c r="BU222" s="31">
        <f t="shared" si="164"/>
        <v>4.1495461195876837E-13</v>
      </c>
      <c r="BV222" s="31">
        <f t="shared" si="165"/>
        <v>8.6706933842130707E-14</v>
      </c>
      <c r="BW222" s="31">
        <f t="shared" si="166"/>
        <v>1.362537531804911E-13</v>
      </c>
      <c r="BX222" s="31">
        <f t="shared" si="167"/>
        <v>1.5483381043237627E-13</v>
      </c>
      <c r="BY222" s="31">
        <f t="shared" si="168"/>
        <v>2.1676733460532676E-13</v>
      </c>
      <c r="BZ222" s="31">
        <f t="shared" si="169"/>
        <v>2.0438062977073666E-13</v>
      </c>
      <c r="CA222" s="31">
        <f t="shared" si="170"/>
        <v>2.47734096691802E-13</v>
      </c>
      <c r="CB222" s="31">
        <f t="shared" si="171"/>
        <v>1.4244710559778615E-13</v>
      </c>
      <c r="CC222" s="31">
        <f t="shared" si="172"/>
        <v>1.23867048345901E-13</v>
      </c>
      <c r="CD222" s="31">
        <f t="shared" si="173"/>
        <v>3.7160114503770299E-14</v>
      </c>
      <c r="CE222" s="31">
        <f t="shared" si="174"/>
        <v>8.6706933842130707E-14</v>
      </c>
    </row>
    <row r="223" spans="35:83" x14ac:dyDescent="0.2">
      <c r="AI223" s="29" t="s">
        <v>562</v>
      </c>
      <c r="AJ223" s="30">
        <v>39822</v>
      </c>
      <c r="AK223">
        <v>361</v>
      </c>
      <c r="AL223" t="s">
        <v>563</v>
      </c>
      <c r="AM223">
        <v>3.2996460617517011E-11</v>
      </c>
      <c r="AN223">
        <f t="shared" si="132"/>
        <v>3.2996460617517014E-12</v>
      </c>
      <c r="AO223">
        <f t="shared" si="133"/>
        <v>1.4545704047998733E-5</v>
      </c>
      <c r="AP223" s="31">
        <f t="shared" si="134"/>
        <v>39</v>
      </c>
      <c r="AQ223" s="31">
        <f t="shared" si="135"/>
        <v>3</v>
      </c>
      <c r="AR223" s="31">
        <f t="shared" si="136"/>
        <v>9</v>
      </c>
      <c r="AS223" s="31">
        <f t="shared" si="137"/>
        <v>24</v>
      </c>
      <c r="AT223" s="31">
        <f t="shared" si="138"/>
        <v>15</v>
      </c>
      <c r="AU223" s="31">
        <f t="shared" si="139"/>
        <v>29</v>
      </c>
      <c r="AV223" s="31">
        <f t="shared" si="140"/>
        <v>10</v>
      </c>
      <c r="AW223" s="31">
        <f t="shared" si="141"/>
        <v>26</v>
      </c>
      <c r="AX223" s="31">
        <f t="shared" si="142"/>
        <v>22</v>
      </c>
      <c r="AY223" s="31">
        <f t="shared" si="143"/>
        <v>40</v>
      </c>
      <c r="AZ223" s="31">
        <f t="shared" si="144"/>
        <v>5</v>
      </c>
      <c r="BA223" s="31">
        <f t="shared" si="145"/>
        <v>8</v>
      </c>
      <c r="BB223" s="31">
        <f t="shared" si="146"/>
        <v>18</v>
      </c>
      <c r="BC223" s="31">
        <f t="shared" si="147"/>
        <v>20</v>
      </c>
      <c r="BD223" s="31">
        <f t="shared" si="148"/>
        <v>19</v>
      </c>
      <c r="BE223" s="31">
        <f t="shared" si="149"/>
        <v>24</v>
      </c>
      <c r="BF223" s="31">
        <f t="shared" si="150"/>
        <v>14</v>
      </c>
      <c r="BG223" s="31">
        <f t="shared" si="151"/>
        <v>21</v>
      </c>
      <c r="BH223" s="31">
        <f t="shared" si="152"/>
        <v>8</v>
      </c>
      <c r="BI223" s="31">
        <f t="shared" si="153"/>
        <v>7</v>
      </c>
      <c r="BJ223" s="6">
        <f t="shared" si="154"/>
        <v>361</v>
      </c>
      <c r="BL223" s="31">
        <f t="shared" si="155"/>
        <v>3.5647145819478212E-13</v>
      </c>
      <c r="BM223" s="31">
        <f t="shared" si="156"/>
        <v>2.7420881399598628E-14</v>
      </c>
      <c r="BN223" s="31">
        <f t="shared" si="157"/>
        <v>8.2262644198795887E-14</v>
      </c>
      <c r="BO223" s="31">
        <f t="shared" si="158"/>
        <v>2.1936705119678902E-13</v>
      </c>
      <c r="BP223" s="31">
        <f t="shared" si="159"/>
        <v>1.3710440699799312E-13</v>
      </c>
      <c r="BQ223" s="31">
        <f t="shared" si="160"/>
        <v>2.6506852019612002E-13</v>
      </c>
      <c r="BR223" s="31">
        <f t="shared" si="161"/>
        <v>9.1402937998662087E-14</v>
      </c>
      <c r="BS223" s="31">
        <f t="shared" si="162"/>
        <v>2.3764763879652145E-13</v>
      </c>
      <c r="BT223" s="31">
        <f t="shared" si="163"/>
        <v>2.010864635970566E-13</v>
      </c>
      <c r="BU223" s="31">
        <f t="shared" si="164"/>
        <v>3.6561175199464835E-13</v>
      </c>
      <c r="BV223" s="31">
        <f t="shared" si="165"/>
        <v>4.5701468999331044E-14</v>
      </c>
      <c r="BW223" s="31">
        <f t="shared" si="166"/>
        <v>7.3122350398929675E-14</v>
      </c>
      <c r="BX223" s="31">
        <f t="shared" si="167"/>
        <v>1.6452528839759177E-13</v>
      </c>
      <c r="BY223" s="31">
        <f t="shared" si="168"/>
        <v>1.8280587599732417E-13</v>
      </c>
      <c r="BZ223" s="31">
        <f t="shared" si="169"/>
        <v>1.7366558219745795E-13</v>
      </c>
      <c r="CA223" s="31">
        <f t="shared" si="170"/>
        <v>2.1936705119678902E-13</v>
      </c>
      <c r="CB223" s="31">
        <f t="shared" si="171"/>
        <v>1.2796411319812692E-13</v>
      </c>
      <c r="CC223" s="31">
        <f t="shared" si="172"/>
        <v>1.9194616979719037E-13</v>
      </c>
      <c r="CD223" s="31">
        <f t="shared" si="173"/>
        <v>7.3122350398929675E-14</v>
      </c>
      <c r="CE223" s="31">
        <f t="shared" si="174"/>
        <v>6.3982056599063462E-14</v>
      </c>
    </row>
    <row r="224" spans="35:83" x14ac:dyDescent="0.2">
      <c r="AI224" s="29" t="s">
        <v>564</v>
      </c>
      <c r="AJ224" s="30">
        <v>38085</v>
      </c>
      <c r="AK224">
        <v>339</v>
      </c>
      <c r="AL224" t="s">
        <v>565</v>
      </c>
      <c r="AM224">
        <v>3.3330163180549184E-11</v>
      </c>
      <c r="AN224">
        <f t="shared" si="132"/>
        <v>3.3330163180549186E-12</v>
      </c>
      <c r="AO224">
        <f t="shared" si="133"/>
        <v>1.469280887776183E-5</v>
      </c>
      <c r="AP224" s="31">
        <f t="shared" si="134"/>
        <v>34</v>
      </c>
      <c r="AQ224" s="31">
        <f t="shared" si="135"/>
        <v>0</v>
      </c>
      <c r="AR224" s="31">
        <f t="shared" si="136"/>
        <v>15</v>
      </c>
      <c r="AS224" s="31">
        <f t="shared" si="137"/>
        <v>20</v>
      </c>
      <c r="AT224" s="31">
        <f t="shared" si="138"/>
        <v>15</v>
      </c>
      <c r="AU224" s="31">
        <f t="shared" si="139"/>
        <v>22</v>
      </c>
      <c r="AV224" s="31">
        <f t="shared" si="140"/>
        <v>7</v>
      </c>
      <c r="AW224" s="31">
        <f t="shared" si="141"/>
        <v>22</v>
      </c>
      <c r="AX224" s="31">
        <f t="shared" si="142"/>
        <v>20</v>
      </c>
      <c r="AY224" s="31">
        <f t="shared" si="143"/>
        <v>32</v>
      </c>
      <c r="AZ224" s="31">
        <f t="shared" si="144"/>
        <v>7</v>
      </c>
      <c r="BA224" s="31">
        <f t="shared" si="145"/>
        <v>8</v>
      </c>
      <c r="BB224" s="31">
        <f t="shared" si="146"/>
        <v>17</v>
      </c>
      <c r="BC224" s="31">
        <f t="shared" si="147"/>
        <v>4</v>
      </c>
      <c r="BD224" s="31">
        <f t="shared" si="148"/>
        <v>41</v>
      </c>
      <c r="BE224" s="31">
        <f t="shared" si="149"/>
        <v>28</v>
      </c>
      <c r="BF224" s="31">
        <f t="shared" si="150"/>
        <v>11</v>
      </c>
      <c r="BG224" s="31">
        <f t="shared" si="151"/>
        <v>25</v>
      </c>
      <c r="BH224" s="31">
        <f t="shared" si="152"/>
        <v>1</v>
      </c>
      <c r="BI224" s="31">
        <f t="shared" si="153"/>
        <v>10</v>
      </c>
      <c r="BJ224" s="6">
        <f t="shared" si="154"/>
        <v>339</v>
      </c>
      <c r="BL224" s="31">
        <f t="shared" si="155"/>
        <v>3.3428482245978536E-13</v>
      </c>
      <c r="BM224" s="31">
        <f t="shared" si="156"/>
        <v>0</v>
      </c>
      <c r="BN224" s="31">
        <f t="shared" si="157"/>
        <v>1.4747859814402293E-13</v>
      </c>
      <c r="BO224" s="31">
        <f t="shared" si="158"/>
        <v>1.9663813085869726E-13</v>
      </c>
      <c r="BP224" s="31">
        <f t="shared" si="159"/>
        <v>1.4747859814402293E-13</v>
      </c>
      <c r="BQ224" s="31">
        <f t="shared" si="160"/>
        <v>2.1630194394456698E-13</v>
      </c>
      <c r="BR224" s="31">
        <f t="shared" si="161"/>
        <v>6.8823345800544037E-14</v>
      </c>
      <c r="BS224" s="31">
        <f t="shared" si="162"/>
        <v>2.1630194394456698E-13</v>
      </c>
      <c r="BT224" s="31">
        <f t="shared" si="163"/>
        <v>1.9663813085869726E-13</v>
      </c>
      <c r="BU224" s="31">
        <f t="shared" si="164"/>
        <v>3.1462100937391564E-13</v>
      </c>
      <c r="BV224" s="31">
        <f t="shared" si="165"/>
        <v>6.8823345800544037E-14</v>
      </c>
      <c r="BW224" s="31">
        <f t="shared" si="166"/>
        <v>7.865525234347891E-14</v>
      </c>
      <c r="BX224" s="31">
        <f t="shared" si="167"/>
        <v>1.6714241122989268E-13</v>
      </c>
      <c r="BY224" s="31">
        <f t="shared" si="168"/>
        <v>3.9327626171739455E-14</v>
      </c>
      <c r="BZ224" s="31">
        <f t="shared" si="169"/>
        <v>4.0310816826032941E-13</v>
      </c>
      <c r="CA224" s="31">
        <f t="shared" si="170"/>
        <v>2.7529338320217615E-13</v>
      </c>
      <c r="CB224" s="31">
        <f t="shared" si="171"/>
        <v>1.0815097197228349E-13</v>
      </c>
      <c r="CC224" s="31">
        <f t="shared" si="172"/>
        <v>2.4579766357337159E-13</v>
      </c>
      <c r="CD224" s="31">
        <f t="shared" si="173"/>
        <v>9.8319065429348638E-15</v>
      </c>
      <c r="CE224" s="31">
        <f t="shared" si="174"/>
        <v>9.8319065429348632E-14</v>
      </c>
    </row>
    <row r="225" spans="35:83" x14ac:dyDescent="0.2">
      <c r="AI225" s="29" t="s">
        <v>566</v>
      </c>
      <c r="AJ225" s="30">
        <v>37671</v>
      </c>
      <c r="AK225">
        <v>333</v>
      </c>
      <c r="AL225" t="s">
        <v>567</v>
      </c>
      <c r="AM225">
        <v>3.3456330823021414E-11</v>
      </c>
      <c r="AN225">
        <f t="shared" si="132"/>
        <v>3.3456330823021415E-12</v>
      </c>
      <c r="AO225">
        <f t="shared" si="133"/>
        <v>1.4748426879010744E-5</v>
      </c>
      <c r="AP225" s="31">
        <f t="shared" si="134"/>
        <v>23</v>
      </c>
      <c r="AQ225" s="31">
        <f t="shared" si="135"/>
        <v>2</v>
      </c>
      <c r="AR225" s="31">
        <f t="shared" si="136"/>
        <v>20</v>
      </c>
      <c r="AS225" s="31">
        <f t="shared" si="137"/>
        <v>16</v>
      </c>
      <c r="AT225" s="31">
        <f t="shared" si="138"/>
        <v>15</v>
      </c>
      <c r="AU225" s="31">
        <f t="shared" si="139"/>
        <v>26</v>
      </c>
      <c r="AV225" s="31">
        <f t="shared" si="140"/>
        <v>11</v>
      </c>
      <c r="AW225" s="31">
        <f t="shared" si="141"/>
        <v>27</v>
      </c>
      <c r="AX225" s="31">
        <f t="shared" si="142"/>
        <v>22</v>
      </c>
      <c r="AY225" s="31">
        <f t="shared" si="143"/>
        <v>37</v>
      </c>
      <c r="AZ225" s="31">
        <f t="shared" si="144"/>
        <v>8</v>
      </c>
      <c r="BA225" s="31">
        <f t="shared" si="145"/>
        <v>19</v>
      </c>
      <c r="BB225" s="31">
        <f t="shared" si="146"/>
        <v>15</v>
      </c>
      <c r="BC225" s="31">
        <f t="shared" si="147"/>
        <v>8</v>
      </c>
      <c r="BD225" s="31">
        <f t="shared" si="148"/>
        <v>17</v>
      </c>
      <c r="BE225" s="31">
        <f t="shared" si="149"/>
        <v>21</v>
      </c>
      <c r="BF225" s="31">
        <f t="shared" si="150"/>
        <v>13</v>
      </c>
      <c r="BG225" s="31">
        <f t="shared" si="151"/>
        <v>12</v>
      </c>
      <c r="BH225" s="31">
        <f t="shared" si="152"/>
        <v>3</v>
      </c>
      <c r="BI225" s="31">
        <f t="shared" si="153"/>
        <v>18</v>
      </c>
      <c r="BJ225" s="6">
        <f t="shared" si="154"/>
        <v>333</v>
      </c>
      <c r="BL225" s="31">
        <f t="shared" si="155"/>
        <v>2.3107976244128903E-13</v>
      </c>
      <c r="BM225" s="31">
        <f t="shared" si="156"/>
        <v>2.0093892386199048E-14</v>
      </c>
      <c r="BN225" s="31">
        <f t="shared" si="157"/>
        <v>2.0093892386199048E-13</v>
      </c>
      <c r="BO225" s="31">
        <f t="shared" si="158"/>
        <v>1.6075113908959238E-13</v>
      </c>
      <c r="BP225" s="31">
        <f t="shared" si="159"/>
        <v>1.5070419289649287E-13</v>
      </c>
      <c r="BQ225" s="31">
        <f t="shared" si="160"/>
        <v>2.6122060102058766E-13</v>
      </c>
      <c r="BR225" s="31">
        <f t="shared" si="161"/>
        <v>1.1051640812409476E-13</v>
      </c>
      <c r="BS225" s="31">
        <f t="shared" si="162"/>
        <v>2.7126754721368715E-13</v>
      </c>
      <c r="BT225" s="31">
        <f t="shared" si="163"/>
        <v>2.2103281624818952E-13</v>
      </c>
      <c r="BU225" s="31">
        <f t="shared" si="164"/>
        <v>3.7173700914468238E-13</v>
      </c>
      <c r="BV225" s="31">
        <f t="shared" si="165"/>
        <v>8.0375569544796192E-14</v>
      </c>
      <c r="BW225" s="31">
        <f t="shared" si="166"/>
        <v>1.9089197766889096E-13</v>
      </c>
      <c r="BX225" s="31">
        <f t="shared" si="167"/>
        <v>1.5070419289649287E-13</v>
      </c>
      <c r="BY225" s="31">
        <f t="shared" si="168"/>
        <v>8.0375569544796192E-14</v>
      </c>
      <c r="BZ225" s="31">
        <f t="shared" si="169"/>
        <v>1.7079808528269193E-13</v>
      </c>
      <c r="CA225" s="31">
        <f t="shared" si="170"/>
        <v>2.1098587005509E-13</v>
      </c>
      <c r="CB225" s="31">
        <f t="shared" si="171"/>
        <v>1.3061030051029383E-13</v>
      </c>
      <c r="CC225" s="31">
        <f t="shared" si="172"/>
        <v>1.2056335431719429E-13</v>
      </c>
      <c r="CD225" s="31">
        <f t="shared" si="173"/>
        <v>3.0140838579298572E-14</v>
      </c>
      <c r="CE225" s="31">
        <f t="shared" si="174"/>
        <v>1.8084503147579144E-13</v>
      </c>
    </row>
    <row r="226" spans="35:83" x14ac:dyDescent="0.2">
      <c r="AI226" s="29" t="s">
        <v>568</v>
      </c>
      <c r="AJ226" s="30">
        <v>46455</v>
      </c>
      <c r="AK226">
        <v>441</v>
      </c>
      <c r="AL226" t="s">
        <v>569</v>
      </c>
      <c r="AM226">
        <v>3.3784266155894199E-11</v>
      </c>
      <c r="AN226">
        <f t="shared" si="132"/>
        <v>3.3784266155894201E-12</v>
      </c>
      <c r="AO226">
        <f t="shared" si="133"/>
        <v>1.4892989362670497E-5</v>
      </c>
      <c r="AP226" s="31">
        <f t="shared" si="134"/>
        <v>60</v>
      </c>
      <c r="AQ226" s="31">
        <f t="shared" si="135"/>
        <v>4</v>
      </c>
      <c r="AR226" s="31">
        <f t="shared" si="136"/>
        <v>11</v>
      </c>
      <c r="AS226" s="31">
        <f t="shared" si="137"/>
        <v>7</v>
      </c>
      <c r="AT226" s="31">
        <f t="shared" si="138"/>
        <v>29</v>
      </c>
      <c r="AU226" s="31">
        <f t="shared" si="139"/>
        <v>47</v>
      </c>
      <c r="AV226" s="31">
        <f t="shared" si="140"/>
        <v>3</v>
      </c>
      <c r="AW226" s="31">
        <f t="shared" si="141"/>
        <v>44</v>
      </c>
      <c r="AX226" s="31">
        <f t="shared" si="142"/>
        <v>10</v>
      </c>
      <c r="AY226" s="31">
        <f t="shared" si="143"/>
        <v>67</v>
      </c>
      <c r="AZ226" s="31">
        <f t="shared" si="144"/>
        <v>14</v>
      </c>
      <c r="BA226" s="31">
        <f t="shared" si="145"/>
        <v>12</v>
      </c>
      <c r="BB226" s="31">
        <f t="shared" si="146"/>
        <v>15</v>
      </c>
      <c r="BC226" s="31">
        <f t="shared" si="147"/>
        <v>10</v>
      </c>
      <c r="BD226" s="31">
        <f t="shared" si="148"/>
        <v>14</v>
      </c>
      <c r="BE226" s="31">
        <f t="shared" si="149"/>
        <v>22</v>
      </c>
      <c r="BF226" s="31">
        <f t="shared" si="150"/>
        <v>32</v>
      </c>
      <c r="BG226" s="31">
        <f t="shared" si="151"/>
        <v>24</v>
      </c>
      <c r="BH226" s="31">
        <f t="shared" si="152"/>
        <v>5</v>
      </c>
      <c r="BI226" s="31">
        <f t="shared" si="153"/>
        <v>11</v>
      </c>
      <c r="BJ226" s="6">
        <f t="shared" si="154"/>
        <v>441</v>
      </c>
      <c r="BL226" s="31">
        <f t="shared" si="155"/>
        <v>4.5964987967202999E-13</v>
      </c>
      <c r="BM226" s="31">
        <f t="shared" si="156"/>
        <v>3.0643325311468662E-14</v>
      </c>
      <c r="BN226" s="31">
        <f t="shared" si="157"/>
        <v>8.4269144606538824E-14</v>
      </c>
      <c r="BO226" s="31">
        <f t="shared" si="158"/>
        <v>5.3625819295070155E-14</v>
      </c>
      <c r="BP226" s="31">
        <f t="shared" si="159"/>
        <v>2.221641085081478E-13</v>
      </c>
      <c r="BQ226" s="31">
        <f t="shared" si="160"/>
        <v>3.6005907240975677E-13</v>
      </c>
      <c r="BR226" s="31">
        <f t="shared" si="161"/>
        <v>2.2982493983601496E-14</v>
      </c>
      <c r="BS226" s="31">
        <f t="shared" si="162"/>
        <v>3.3707657842615529E-13</v>
      </c>
      <c r="BT226" s="31">
        <f t="shared" si="163"/>
        <v>7.6608313278671661E-14</v>
      </c>
      <c r="BU226" s="31">
        <f t="shared" si="164"/>
        <v>5.1327569896710017E-13</v>
      </c>
      <c r="BV226" s="31">
        <f t="shared" si="165"/>
        <v>1.0725163859014031E-13</v>
      </c>
      <c r="BW226" s="31">
        <f t="shared" si="166"/>
        <v>9.1929975934405986E-14</v>
      </c>
      <c r="BX226" s="31">
        <f t="shared" si="167"/>
        <v>1.149124699180075E-13</v>
      </c>
      <c r="BY226" s="31">
        <f t="shared" si="168"/>
        <v>7.6608313278671661E-14</v>
      </c>
      <c r="BZ226" s="31">
        <f t="shared" si="169"/>
        <v>1.0725163859014031E-13</v>
      </c>
      <c r="CA226" s="31">
        <f t="shared" si="170"/>
        <v>1.6853828921307765E-13</v>
      </c>
      <c r="CB226" s="31">
        <f t="shared" si="171"/>
        <v>2.451466024917493E-13</v>
      </c>
      <c r="CC226" s="31">
        <f t="shared" si="172"/>
        <v>1.8385995186881197E-13</v>
      </c>
      <c r="CD226" s="31">
        <f t="shared" si="173"/>
        <v>3.8304156639335831E-14</v>
      </c>
      <c r="CE226" s="31">
        <f t="shared" si="174"/>
        <v>8.4269144606538824E-14</v>
      </c>
    </row>
    <row r="227" spans="35:83" x14ac:dyDescent="0.2">
      <c r="AI227" s="29" t="s">
        <v>570</v>
      </c>
      <c r="AJ227" s="30">
        <v>62447</v>
      </c>
      <c r="AK227">
        <v>550</v>
      </c>
      <c r="AL227" t="s">
        <v>571</v>
      </c>
      <c r="AM227">
        <v>3.4281175576239912E-11</v>
      </c>
      <c r="AN227">
        <f t="shared" si="132"/>
        <v>3.4281175576239916E-12</v>
      </c>
      <c r="AO227">
        <f t="shared" si="133"/>
        <v>1.5112040049675824E-5</v>
      </c>
      <c r="AP227" s="31">
        <f t="shared" si="134"/>
        <v>41</v>
      </c>
      <c r="AQ227" s="31">
        <f t="shared" si="135"/>
        <v>2</v>
      </c>
      <c r="AR227" s="31">
        <f t="shared" si="136"/>
        <v>27</v>
      </c>
      <c r="AS227" s="31">
        <f t="shared" si="137"/>
        <v>29</v>
      </c>
      <c r="AT227" s="31">
        <f t="shared" si="138"/>
        <v>29</v>
      </c>
      <c r="AU227" s="31">
        <f t="shared" si="139"/>
        <v>25</v>
      </c>
      <c r="AV227" s="31">
        <f t="shared" si="140"/>
        <v>17</v>
      </c>
      <c r="AW227" s="31">
        <f t="shared" si="141"/>
        <v>39</v>
      </c>
      <c r="AX227" s="31">
        <f t="shared" si="142"/>
        <v>33</v>
      </c>
      <c r="AY227" s="31">
        <f t="shared" si="143"/>
        <v>73</v>
      </c>
      <c r="AZ227" s="31">
        <f t="shared" si="144"/>
        <v>10</v>
      </c>
      <c r="BA227" s="31">
        <f t="shared" si="145"/>
        <v>22</v>
      </c>
      <c r="BB227" s="31">
        <f t="shared" si="146"/>
        <v>25</v>
      </c>
      <c r="BC227" s="31">
        <f t="shared" si="147"/>
        <v>28</v>
      </c>
      <c r="BD227" s="31">
        <f t="shared" si="148"/>
        <v>32</v>
      </c>
      <c r="BE227" s="31">
        <f t="shared" si="149"/>
        <v>38</v>
      </c>
      <c r="BF227" s="31">
        <f t="shared" si="150"/>
        <v>19</v>
      </c>
      <c r="BG227" s="31">
        <f t="shared" si="151"/>
        <v>40</v>
      </c>
      <c r="BH227" s="31">
        <f t="shared" si="152"/>
        <v>3</v>
      </c>
      <c r="BI227" s="31">
        <f t="shared" si="153"/>
        <v>18</v>
      </c>
      <c r="BJ227" s="6">
        <f t="shared" si="154"/>
        <v>550</v>
      </c>
      <c r="BL227" s="31">
        <f t="shared" si="155"/>
        <v>2.5555058156833391E-13</v>
      </c>
      <c r="BM227" s="31">
        <f t="shared" si="156"/>
        <v>1.2465882027723606E-14</v>
      </c>
      <c r="BN227" s="31">
        <f t="shared" si="157"/>
        <v>1.6828940737426868E-13</v>
      </c>
      <c r="BO227" s="31">
        <f t="shared" si="158"/>
        <v>1.8075528940199227E-13</v>
      </c>
      <c r="BP227" s="31">
        <f t="shared" si="159"/>
        <v>1.8075528940199227E-13</v>
      </c>
      <c r="BQ227" s="31">
        <f t="shared" si="160"/>
        <v>1.5582352534654508E-13</v>
      </c>
      <c r="BR227" s="31">
        <f t="shared" si="161"/>
        <v>1.0595999723565065E-13</v>
      </c>
      <c r="BS227" s="31">
        <f t="shared" si="162"/>
        <v>2.4308469954061032E-13</v>
      </c>
      <c r="BT227" s="31">
        <f t="shared" si="163"/>
        <v>2.0568705345743949E-13</v>
      </c>
      <c r="BU227" s="31">
        <f t="shared" si="164"/>
        <v>4.5500469401191158E-13</v>
      </c>
      <c r="BV227" s="31">
        <f t="shared" si="165"/>
        <v>6.2329410138618023E-14</v>
      </c>
      <c r="BW227" s="31">
        <f t="shared" si="166"/>
        <v>1.3712470230495967E-13</v>
      </c>
      <c r="BX227" s="31">
        <f t="shared" si="167"/>
        <v>1.5582352534654508E-13</v>
      </c>
      <c r="BY227" s="31">
        <f t="shared" si="168"/>
        <v>1.7452234838813047E-13</v>
      </c>
      <c r="BZ227" s="31">
        <f t="shared" si="169"/>
        <v>1.9945411244357769E-13</v>
      </c>
      <c r="CA227" s="31">
        <f t="shared" si="170"/>
        <v>2.368517585267485E-13</v>
      </c>
      <c r="CB227" s="31">
        <f t="shared" si="171"/>
        <v>1.1842587926337425E-13</v>
      </c>
      <c r="CC227" s="31">
        <f t="shared" si="172"/>
        <v>2.4931764055447209E-13</v>
      </c>
      <c r="CD227" s="31">
        <f t="shared" si="173"/>
        <v>1.8698823041585411E-14</v>
      </c>
      <c r="CE227" s="31">
        <f t="shared" si="174"/>
        <v>1.1219293824951246E-13</v>
      </c>
    </row>
    <row r="228" spans="35:83" x14ac:dyDescent="0.2">
      <c r="AI228" s="29" t="s">
        <v>572</v>
      </c>
      <c r="AJ228" s="30">
        <v>24467</v>
      </c>
      <c r="AK228">
        <v>214</v>
      </c>
      <c r="AL228" t="s">
        <v>573</v>
      </c>
      <c r="AM228">
        <v>3.4347610836248929E-11</v>
      </c>
      <c r="AN228">
        <f t="shared" si="132"/>
        <v>3.4347610836248931E-12</v>
      </c>
      <c r="AO228">
        <f t="shared" si="133"/>
        <v>1.5141326452288654E-5</v>
      </c>
      <c r="AP228" s="31">
        <f t="shared" si="134"/>
        <v>18</v>
      </c>
      <c r="AQ228" s="31">
        <f t="shared" si="135"/>
        <v>0</v>
      </c>
      <c r="AR228" s="31">
        <f t="shared" si="136"/>
        <v>12</v>
      </c>
      <c r="AS228" s="31">
        <f t="shared" si="137"/>
        <v>16</v>
      </c>
      <c r="AT228" s="31">
        <f t="shared" si="138"/>
        <v>4</v>
      </c>
      <c r="AU228" s="31">
        <f t="shared" si="139"/>
        <v>11</v>
      </c>
      <c r="AV228" s="31">
        <f t="shared" si="140"/>
        <v>3</v>
      </c>
      <c r="AW228" s="31">
        <f t="shared" si="141"/>
        <v>19</v>
      </c>
      <c r="AX228" s="31">
        <f t="shared" si="142"/>
        <v>9</v>
      </c>
      <c r="AY228" s="31">
        <f t="shared" si="143"/>
        <v>26</v>
      </c>
      <c r="AZ228" s="31">
        <f t="shared" si="144"/>
        <v>6</v>
      </c>
      <c r="BA228" s="31">
        <f t="shared" si="145"/>
        <v>7</v>
      </c>
      <c r="BB228" s="31">
        <f t="shared" si="146"/>
        <v>17</v>
      </c>
      <c r="BC228" s="31">
        <f t="shared" si="147"/>
        <v>5</v>
      </c>
      <c r="BD228" s="31">
        <f t="shared" si="148"/>
        <v>24</v>
      </c>
      <c r="BE228" s="31">
        <f t="shared" si="149"/>
        <v>11</v>
      </c>
      <c r="BF228" s="31">
        <f t="shared" si="150"/>
        <v>7</v>
      </c>
      <c r="BG228" s="31">
        <f t="shared" si="151"/>
        <v>11</v>
      </c>
      <c r="BH228" s="31">
        <f t="shared" si="152"/>
        <v>7</v>
      </c>
      <c r="BI228" s="31">
        <f t="shared" si="153"/>
        <v>1</v>
      </c>
      <c r="BJ228" s="6">
        <f t="shared" si="154"/>
        <v>214</v>
      </c>
      <c r="BL228" s="31">
        <f t="shared" si="155"/>
        <v>2.88905137874991E-13</v>
      </c>
      <c r="BM228" s="31">
        <f t="shared" si="156"/>
        <v>0</v>
      </c>
      <c r="BN228" s="31">
        <f t="shared" si="157"/>
        <v>1.92603425249994E-13</v>
      </c>
      <c r="BO228" s="31">
        <f t="shared" si="158"/>
        <v>2.5680456699999197E-13</v>
      </c>
      <c r="BP228" s="31">
        <f t="shared" si="159"/>
        <v>6.4201141749997991E-14</v>
      </c>
      <c r="BQ228" s="31">
        <f t="shared" si="160"/>
        <v>1.7655313981249451E-13</v>
      </c>
      <c r="BR228" s="31">
        <f t="shared" si="161"/>
        <v>4.81508563124985E-14</v>
      </c>
      <c r="BS228" s="31">
        <f t="shared" si="162"/>
        <v>3.0495542331249049E-13</v>
      </c>
      <c r="BT228" s="31">
        <f t="shared" si="163"/>
        <v>1.444525689374955E-13</v>
      </c>
      <c r="BU228" s="31">
        <f t="shared" si="164"/>
        <v>4.1730742137498703E-13</v>
      </c>
      <c r="BV228" s="31">
        <f t="shared" si="165"/>
        <v>9.6301712624997E-14</v>
      </c>
      <c r="BW228" s="31">
        <f t="shared" si="166"/>
        <v>1.1235199806249649E-13</v>
      </c>
      <c r="BX228" s="31">
        <f t="shared" si="167"/>
        <v>2.7285485243749151E-13</v>
      </c>
      <c r="BY228" s="31">
        <f t="shared" si="168"/>
        <v>8.0251427187497496E-14</v>
      </c>
      <c r="BZ228" s="31">
        <f t="shared" si="169"/>
        <v>3.85206850499988E-13</v>
      </c>
      <c r="CA228" s="31">
        <f t="shared" si="170"/>
        <v>1.7655313981249451E-13</v>
      </c>
      <c r="CB228" s="31">
        <f t="shared" si="171"/>
        <v>1.1235199806249649E-13</v>
      </c>
      <c r="CC228" s="31">
        <f t="shared" si="172"/>
        <v>1.7655313981249451E-13</v>
      </c>
      <c r="CD228" s="31">
        <f t="shared" si="173"/>
        <v>1.1235199806249649E-13</v>
      </c>
      <c r="CE228" s="31">
        <f t="shared" si="174"/>
        <v>1.6050285437499498E-14</v>
      </c>
    </row>
    <row r="229" spans="35:83" x14ac:dyDescent="0.2">
      <c r="AI229" s="29" t="s">
        <v>574</v>
      </c>
      <c r="AJ229" s="30">
        <v>16017</v>
      </c>
      <c r="AK229">
        <v>145</v>
      </c>
      <c r="AL229" t="s">
        <v>575</v>
      </c>
      <c r="AM229">
        <v>3.4517323350554484E-11</v>
      </c>
      <c r="AN229">
        <f t="shared" si="132"/>
        <v>3.4517323350554487E-12</v>
      </c>
      <c r="AO229">
        <f t="shared" si="133"/>
        <v>1.5216140173522132E-5</v>
      </c>
      <c r="AP229" s="31">
        <f t="shared" si="134"/>
        <v>12</v>
      </c>
      <c r="AQ229" s="31">
        <f t="shared" si="135"/>
        <v>4</v>
      </c>
      <c r="AR229" s="31">
        <f t="shared" si="136"/>
        <v>4</v>
      </c>
      <c r="AS229" s="31">
        <f t="shared" si="137"/>
        <v>11</v>
      </c>
      <c r="AT229" s="31">
        <f t="shared" si="138"/>
        <v>4</v>
      </c>
      <c r="AU229" s="31">
        <f t="shared" si="139"/>
        <v>13</v>
      </c>
      <c r="AV229" s="31">
        <f t="shared" si="140"/>
        <v>4</v>
      </c>
      <c r="AW229" s="31">
        <f t="shared" si="141"/>
        <v>10</v>
      </c>
      <c r="AX229" s="31">
        <f t="shared" si="142"/>
        <v>11</v>
      </c>
      <c r="AY229" s="31">
        <f t="shared" si="143"/>
        <v>17</v>
      </c>
      <c r="AZ229" s="31">
        <f t="shared" si="144"/>
        <v>4</v>
      </c>
      <c r="BA229" s="31">
        <f t="shared" si="145"/>
        <v>5</v>
      </c>
      <c r="BB229" s="31">
        <f t="shared" si="146"/>
        <v>8</v>
      </c>
      <c r="BC229" s="31">
        <f t="shared" si="147"/>
        <v>4</v>
      </c>
      <c r="BD229" s="31">
        <f t="shared" si="148"/>
        <v>8</v>
      </c>
      <c r="BE229" s="31">
        <f t="shared" si="149"/>
        <v>9</v>
      </c>
      <c r="BF229" s="31">
        <f t="shared" si="150"/>
        <v>8</v>
      </c>
      <c r="BG229" s="31">
        <f t="shared" si="151"/>
        <v>4</v>
      </c>
      <c r="BH229" s="31">
        <f t="shared" si="152"/>
        <v>3</v>
      </c>
      <c r="BI229" s="31">
        <f t="shared" si="153"/>
        <v>2</v>
      </c>
      <c r="BJ229" s="6">
        <f t="shared" si="154"/>
        <v>145</v>
      </c>
      <c r="BL229" s="31">
        <f t="shared" si="155"/>
        <v>2.856606070390716E-13</v>
      </c>
      <c r="BM229" s="31">
        <f t="shared" si="156"/>
        <v>9.5220202346357205E-14</v>
      </c>
      <c r="BN229" s="31">
        <f t="shared" si="157"/>
        <v>9.5220202346357205E-14</v>
      </c>
      <c r="BO229" s="31">
        <f t="shared" si="158"/>
        <v>2.6185555645248231E-13</v>
      </c>
      <c r="BP229" s="31">
        <f t="shared" si="159"/>
        <v>9.5220202346357205E-14</v>
      </c>
      <c r="BQ229" s="31">
        <f t="shared" si="160"/>
        <v>3.0946565762566089E-13</v>
      </c>
      <c r="BR229" s="31">
        <f t="shared" si="161"/>
        <v>9.5220202346357205E-14</v>
      </c>
      <c r="BS229" s="31">
        <f t="shared" si="162"/>
        <v>2.3805050586589302E-13</v>
      </c>
      <c r="BT229" s="31">
        <f t="shared" si="163"/>
        <v>2.6185555645248231E-13</v>
      </c>
      <c r="BU229" s="31">
        <f t="shared" si="164"/>
        <v>4.0468585997201811E-13</v>
      </c>
      <c r="BV229" s="31">
        <f t="shared" si="165"/>
        <v>9.5220202346357205E-14</v>
      </c>
      <c r="BW229" s="31">
        <f t="shared" si="166"/>
        <v>1.1902525293294651E-13</v>
      </c>
      <c r="BX229" s="31">
        <f t="shared" si="167"/>
        <v>1.9044040469271441E-13</v>
      </c>
      <c r="BY229" s="31">
        <f t="shared" si="168"/>
        <v>9.5220202346357205E-14</v>
      </c>
      <c r="BZ229" s="31">
        <f t="shared" si="169"/>
        <v>1.9044040469271441E-13</v>
      </c>
      <c r="CA229" s="31">
        <f t="shared" si="170"/>
        <v>2.142454552793037E-13</v>
      </c>
      <c r="CB229" s="31">
        <f t="shared" si="171"/>
        <v>1.9044040469271441E-13</v>
      </c>
      <c r="CC229" s="31">
        <f t="shared" si="172"/>
        <v>9.5220202346357205E-14</v>
      </c>
      <c r="CD229" s="31">
        <f t="shared" si="173"/>
        <v>7.14151517597679E-14</v>
      </c>
      <c r="CE229" s="31">
        <f t="shared" si="174"/>
        <v>4.7610101173178602E-14</v>
      </c>
    </row>
    <row r="230" spans="35:83" x14ac:dyDescent="0.2">
      <c r="AI230" s="29" t="s">
        <v>576</v>
      </c>
      <c r="AJ230" s="30">
        <v>20754</v>
      </c>
      <c r="AK230">
        <v>188</v>
      </c>
      <c r="AL230" t="s">
        <v>577</v>
      </c>
      <c r="AM230">
        <v>3.487543266978453E-11</v>
      </c>
      <c r="AN230">
        <f t="shared" si="132"/>
        <v>3.4875432669784533E-12</v>
      </c>
      <c r="AO230">
        <f t="shared" si="133"/>
        <v>1.5374004140652755E-5</v>
      </c>
      <c r="AP230" s="31">
        <f t="shared" si="134"/>
        <v>15</v>
      </c>
      <c r="AQ230" s="31">
        <f t="shared" si="135"/>
        <v>5</v>
      </c>
      <c r="AR230" s="31">
        <f t="shared" si="136"/>
        <v>14</v>
      </c>
      <c r="AS230" s="31">
        <f t="shared" si="137"/>
        <v>7</v>
      </c>
      <c r="AT230" s="31">
        <f t="shared" si="138"/>
        <v>5</v>
      </c>
      <c r="AU230" s="31">
        <f t="shared" si="139"/>
        <v>19</v>
      </c>
      <c r="AV230" s="31">
        <f t="shared" si="140"/>
        <v>7</v>
      </c>
      <c r="AW230" s="31">
        <f t="shared" si="141"/>
        <v>6</v>
      </c>
      <c r="AX230" s="31">
        <f t="shared" si="142"/>
        <v>5</v>
      </c>
      <c r="AY230" s="31">
        <f t="shared" si="143"/>
        <v>25</v>
      </c>
      <c r="AZ230" s="31">
        <f t="shared" si="144"/>
        <v>7</v>
      </c>
      <c r="BA230" s="31">
        <f t="shared" si="145"/>
        <v>4</v>
      </c>
      <c r="BB230" s="31">
        <f t="shared" si="146"/>
        <v>12</v>
      </c>
      <c r="BC230" s="31">
        <f t="shared" si="147"/>
        <v>15</v>
      </c>
      <c r="BD230" s="31">
        <f t="shared" si="148"/>
        <v>8</v>
      </c>
      <c r="BE230" s="31">
        <f t="shared" si="149"/>
        <v>8</v>
      </c>
      <c r="BF230" s="31">
        <f t="shared" si="150"/>
        <v>5</v>
      </c>
      <c r="BG230" s="31">
        <f t="shared" si="151"/>
        <v>12</v>
      </c>
      <c r="BH230" s="31">
        <f t="shared" si="152"/>
        <v>6</v>
      </c>
      <c r="BI230" s="31">
        <f t="shared" si="153"/>
        <v>3</v>
      </c>
      <c r="BJ230" s="6">
        <f t="shared" si="154"/>
        <v>188</v>
      </c>
      <c r="BL230" s="31">
        <f t="shared" si="155"/>
        <v>2.7826143087594042E-13</v>
      </c>
      <c r="BM230" s="31">
        <f t="shared" si="156"/>
        <v>9.2753810291980145E-14</v>
      </c>
      <c r="BN230" s="31">
        <f t="shared" si="157"/>
        <v>2.5971066881754441E-13</v>
      </c>
      <c r="BO230" s="31">
        <f t="shared" si="158"/>
        <v>1.298553344087722E-13</v>
      </c>
      <c r="BP230" s="31">
        <f t="shared" si="159"/>
        <v>9.2753810291980145E-14</v>
      </c>
      <c r="BQ230" s="31">
        <f t="shared" si="160"/>
        <v>3.5246447910952452E-13</v>
      </c>
      <c r="BR230" s="31">
        <f t="shared" si="161"/>
        <v>1.298553344087722E-13</v>
      </c>
      <c r="BS230" s="31">
        <f t="shared" si="162"/>
        <v>1.1130457235037616E-13</v>
      </c>
      <c r="BT230" s="31">
        <f t="shared" si="163"/>
        <v>9.2753810291980145E-14</v>
      </c>
      <c r="BU230" s="31">
        <f t="shared" si="164"/>
        <v>4.6376905145990068E-13</v>
      </c>
      <c r="BV230" s="31">
        <f t="shared" si="165"/>
        <v>1.298553344087722E-13</v>
      </c>
      <c r="BW230" s="31">
        <f t="shared" si="166"/>
        <v>7.4203048233584108E-14</v>
      </c>
      <c r="BX230" s="31">
        <f t="shared" si="167"/>
        <v>2.2260914470075231E-13</v>
      </c>
      <c r="BY230" s="31">
        <f t="shared" si="168"/>
        <v>2.7826143087594042E-13</v>
      </c>
      <c r="BZ230" s="31">
        <f t="shared" si="169"/>
        <v>1.4840609646716822E-13</v>
      </c>
      <c r="CA230" s="31">
        <f t="shared" si="170"/>
        <v>1.4840609646716822E-13</v>
      </c>
      <c r="CB230" s="31">
        <f t="shared" si="171"/>
        <v>9.2753810291980145E-14</v>
      </c>
      <c r="CC230" s="31">
        <f t="shared" si="172"/>
        <v>2.2260914470075231E-13</v>
      </c>
      <c r="CD230" s="31">
        <f t="shared" si="173"/>
        <v>1.1130457235037616E-13</v>
      </c>
      <c r="CE230" s="31">
        <f t="shared" si="174"/>
        <v>5.5652286175188078E-14</v>
      </c>
    </row>
    <row r="231" spans="35:83" x14ac:dyDescent="0.2">
      <c r="AI231" s="29" t="s">
        <v>578</v>
      </c>
      <c r="AJ231" s="30">
        <v>12856</v>
      </c>
      <c r="AK231">
        <v>122</v>
      </c>
      <c r="AL231" t="s">
        <v>579</v>
      </c>
      <c r="AM231">
        <v>3.4908296703057506E-11</v>
      </c>
      <c r="AN231">
        <f t="shared" si="132"/>
        <v>3.4908296703057506E-12</v>
      </c>
      <c r="AO231">
        <f t="shared" si="133"/>
        <v>1.5388491467258884E-5</v>
      </c>
      <c r="AP231" s="31">
        <f t="shared" si="134"/>
        <v>15</v>
      </c>
      <c r="AQ231" s="31">
        <f t="shared" si="135"/>
        <v>1</v>
      </c>
      <c r="AR231" s="31">
        <f t="shared" si="136"/>
        <v>9</v>
      </c>
      <c r="AS231" s="31">
        <f t="shared" si="137"/>
        <v>3</v>
      </c>
      <c r="AT231" s="31">
        <f t="shared" si="138"/>
        <v>5</v>
      </c>
      <c r="AU231" s="31">
        <f t="shared" si="139"/>
        <v>13</v>
      </c>
      <c r="AV231" s="31">
        <f t="shared" si="140"/>
        <v>0</v>
      </c>
      <c r="AW231" s="31">
        <f t="shared" si="141"/>
        <v>9</v>
      </c>
      <c r="AX231" s="31">
        <f t="shared" si="142"/>
        <v>1</v>
      </c>
      <c r="AY231" s="31">
        <f t="shared" si="143"/>
        <v>6</v>
      </c>
      <c r="AZ231" s="31">
        <f t="shared" si="144"/>
        <v>5</v>
      </c>
      <c r="BA231" s="31">
        <f t="shared" si="145"/>
        <v>9</v>
      </c>
      <c r="BB231" s="31">
        <f t="shared" si="146"/>
        <v>5</v>
      </c>
      <c r="BC231" s="31">
        <f t="shared" si="147"/>
        <v>6</v>
      </c>
      <c r="BD231" s="31">
        <f t="shared" si="148"/>
        <v>6</v>
      </c>
      <c r="BE231" s="31">
        <f t="shared" si="149"/>
        <v>15</v>
      </c>
      <c r="BF231" s="31">
        <f t="shared" si="150"/>
        <v>4</v>
      </c>
      <c r="BG231" s="31">
        <f t="shared" si="151"/>
        <v>5</v>
      </c>
      <c r="BH231" s="31">
        <f t="shared" si="152"/>
        <v>2</v>
      </c>
      <c r="BI231" s="31">
        <f t="shared" si="153"/>
        <v>3</v>
      </c>
      <c r="BJ231" s="6">
        <f t="shared" si="154"/>
        <v>122</v>
      </c>
      <c r="BL231" s="31">
        <f t="shared" si="155"/>
        <v>4.2920036929988739E-13</v>
      </c>
      <c r="BM231" s="31">
        <f t="shared" si="156"/>
        <v>2.8613357953325825E-14</v>
      </c>
      <c r="BN231" s="31">
        <f t="shared" si="157"/>
        <v>2.5752022157993242E-13</v>
      </c>
      <c r="BO231" s="31">
        <f t="shared" si="158"/>
        <v>8.584007385997747E-14</v>
      </c>
      <c r="BP231" s="31">
        <f t="shared" si="159"/>
        <v>1.4306678976662912E-13</v>
      </c>
      <c r="BQ231" s="31">
        <f t="shared" si="160"/>
        <v>3.719736533932357E-13</v>
      </c>
      <c r="BR231" s="31">
        <f t="shared" si="161"/>
        <v>0</v>
      </c>
      <c r="BS231" s="31">
        <f t="shared" si="162"/>
        <v>2.5752022157993242E-13</v>
      </c>
      <c r="BT231" s="31">
        <f t="shared" si="163"/>
        <v>2.8613357953325825E-14</v>
      </c>
      <c r="BU231" s="31">
        <f t="shared" si="164"/>
        <v>1.7168014771995494E-13</v>
      </c>
      <c r="BV231" s="31">
        <f t="shared" si="165"/>
        <v>1.4306678976662912E-13</v>
      </c>
      <c r="BW231" s="31">
        <f t="shared" si="166"/>
        <v>2.5752022157993242E-13</v>
      </c>
      <c r="BX231" s="31">
        <f t="shared" si="167"/>
        <v>1.4306678976662912E-13</v>
      </c>
      <c r="BY231" s="31">
        <f t="shared" si="168"/>
        <v>1.7168014771995494E-13</v>
      </c>
      <c r="BZ231" s="31">
        <f t="shared" si="169"/>
        <v>1.7168014771995494E-13</v>
      </c>
      <c r="CA231" s="31">
        <f t="shared" si="170"/>
        <v>4.2920036929988739E-13</v>
      </c>
      <c r="CB231" s="31">
        <f t="shared" si="171"/>
        <v>1.144534318133033E-13</v>
      </c>
      <c r="CC231" s="31">
        <f t="shared" si="172"/>
        <v>1.4306678976662912E-13</v>
      </c>
      <c r="CD231" s="31">
        <f t="shared" si="173"/>
        <v>5.7226715906651651E-14</v>
      </c>
      <c r="CE231" s="31">
        <f t="shared" si="174"/>
        <v>8.584007385997747E-14</v>
      </c>
    </row>
    <row r="232" spans="35:83" x14ac:dyDescent="0.2">
      <c r="AI232" s="29" t="s">
        <v>580</v>
      </c>
      <c r="AJ232" s="30">
        <v>29201</v>
      </c>
      <c r="AK232">
        <v>266</v>
      </c>
      <c r="AL232" t="s">
        <v>581</v>
      </c>
      <c r="AM232">
        <v>3.5375192510712311E-11</v>
      </c>
      <c r="AN232">
        <f t="shared" si="132"/>
        <v>3.5375192510712312E-12</v>
      </c>
      <c r="AO232">
        <f t="shared" si="133"/>
        <v>1.5594311367705806E-5</v>
      </c>
      <c r="AP232" s="31">
        <f t="shared" si="134"/>
        <v>27</v>
      </c>
      <c r="AQ232" s="31">
        <f t="shared" si="135"/>
        <v>2</v>
      </c>
      <c r="AR232" s="31">
        <f t="shared" si="136"/>
        <v>17</v>
      </c>
      <c r="AS232" s="31">
        <f t="shared" si="137"/>
        <v>9</v>
      </c>
      <c r="AT232" s="31">
        <f t="shared" si="138"/>
        <v>6</v>
      </c>
      <c r="AU232" s="31">
        <f t="shared" si="139"/>
        <v>20</v>
      </c>
      <c r="AV232" s="31">
        <f t="shared" si="140"/>
        <v>7</v>
      </c>
      <c r="AW232" s="31">
        <f t="shared" si="141"/>
        <v>17</v>
      </c>
      <c r="AX232" s="31">
        <f t="shared" si="142"/>
        <v>10</v>
      </c>
      <c r="AY232" s="31">
        <f t="shared" si="143"/>
        <v>24</v>
      </c>
      <c r="AZ232" s="31">
        <f t="shared" si="144"/>
        <v>6</v>
      </c>
      <c r="BA232" s="31">
        <f t="shared" si="145"/>
        <v>18</v>
      </c>
      <c r="BB232" s="31">
        <f t="shared" si="146"/>
        <v>13</v>
      </c>
      <c r="BC232" s="31">
        <f t="shared" si="147"/>
        <v>11</v>
      </c>
      <c r="BD232" s="31">
        <f t="shared" si="148"/>
        <v>11</v>
      </c>
      <c r="BE232" s="31">
        <f t="shared" si="149"/>
        <v>17</v>
      </c>
      <c r="BF232" s="31">
        <f t="shared" si="150"/>
        <v>20</v>
      </c>
      <c r="BG232" s="31">
        <f t="shared" si="151"/>
        <v>14</v>
      </c>
      <c r="BH232" s="31">
        <f t="shared" si="152"/>
        <v>6</v>
      </c>
      <c r="BI232" s="31">
        <f t="shared" si="153"/>
        <v>11</v>
      </c>
      <c r="BJ232" s="6">
        <f t="shared" si="154"/>
        <v>266</v>
      </c>
      <c r="BL232" s="31">
        <f t="shared" si="155"/>
        <v>3.5907150292828284E-13</v>
      </c>
      <c r="BM232" s="31">
        <f t="shared" si="156"/>
        <v>2.659788910579873E-14</v>
      </c>
      <c r="BN232" s="31">
        <f t="shared" si="157"/>
        <v>2.2608205739928921E-13</v>
      </c>
      <c r="BO232" s="31">
        <f t="shared" si="158"/>
        <v>1.1969050097609428E-13</v>
      </c>
      <c r="BP232" s="31">
        <f t="shared" si="159"/>
        <v>7.9793667317396187E-14</v>
      </c>
      <c r="BQ232" s="31">
        <f t="shared" si="160"/>
        <v>2.6597889105798731E-13</v>
      </c>
      <c r="BR232" s="31">
        <f t="shared" si="161"/>
        <v>9.3092611870295547E-14</v>
      </c>
      <c r="BS232" s="31">
        <f t="shared" si="162"/>
        <v>2.2608205739928921E-13</v>
      </c>
      <c r="BT232" s="31">
        <f t="shared" si="163"/>
        <v>1.3298944552899365E-13</v>
      </c>
      <c r="BU232" s="31">
        <f t="shared" si="164"/>
        <v>3.1917466926958475E-13</v>
      </c>
      <c r="BV232" s="31">
        <f t="shared" si="165"/>
        <v>7.9793667317396187E-14</v>
      </c>
      <c r="BW232" s="31">
        <f t="shared" si="166"/>
        <v>2.3938100195218856E-13</v>
      </c>
      <c r="BX232" s="31">
        <f t="shared" si="167"/>
        <v>1.7288627918769175E-13</v>
      </c>
      <c r="BY232" s="31">
        <f t="shared" si="168"/>
        <v>1.46288390081893E-13</v>
      </c>
      <c r="BZ232" s="31">
        <f t="shared" si="169"/>
        <v>1.46288390081893E-13</v>
      </c>
      <c r="CA232" s="31">
        <f t="shared" si="170"/>
        <v>2.2608205739928921E-13</v>
      </c>
      <c r="CB232" s="31">
        <f t="shared" si="171"/>
        <v>2.6597889105798731E-13</v>
      </c>
      <c r="CC232" s="31">
        <f t="shared" si="172"/>
        <v>1.8618522374059109E-13</v>
      </c>
      <c r="CD232" s="31">
        <f t="shared" si="173"/>
        <v>7.9793667317396187E-14</v>
      </c>
      <c r="CE232" s="31">
        <f t="shared" si="174"/>
        <v>1.46288390081893E-13</v>
      </c>
    </row>
    <row r="233" spans="35:83" x14ac:dyDescent="0.2">
      <c r="AI233" s="29" t="s">
        <v>582</v>
      </c>
      <c r="AJ233" s="30">
        <v>46824</v>
      </c>
      <c r="AK233">
        <v>421</v>
      </c>
      <c r="AL233" t="s">
        <v>583</v>
      </c>
      <c r="AM233">
        <v>3.5648762512457302E-11</v>
      </c>
      <c r="AN233">
        <f t="shared" si="132"/>
        <v>3.5648762512457303E-12</v>
      </c>
      <c r="AO233">
        <f t="shared" si="133"/>
        <v>1.5714908189526163E-5</v>
      </c>
      <c r="AP233" s="31">
        <f t="shared" si="134"/>
        <v>33</v>
      </c>
      <c r="AQ233" s="31">
        <f t="shared" si="135"/>
        <v>1</v>
      </c>
      <c r="AR233" s="31">
        <f t="shared" si="136"/>
        <v>26</v>
      </c>
      <c r="AS233" s="31">
        <f t="shared" si="137"/>
        <v>26</v>
      </c>
      <c r="AT233" s="31">
        <f t="shared" si="138"/>
        <v>15</v>
      </c>
      <c r="AU233" s="31">
        <f t="shared" si="139"/>
        <v>27</v>
      </c>
      <c r="AV233" s="31">
        <f t="shared" si="140"/>
        <v>15</v>
      </c>
      <c r="AW233" s="31">
        <f t="shared" si="141"/>
        <v>36</v>
      </c>
      <c r="AX233" s="31">
        <f t="shared" si="142"/>
        <v>14</v>
      </c>
      <c r="AY233" s="31">
        <f t="shared" si="143"/>
        <v>52</v>
      </c>
      <c r="AZ233" s="31">
        <f t="shared" si="144"/>
        <v>10</v>
      </c>
      <c r="BA233" s="31">
        <f t="shared" si="145"/>
        <v>16</v>
      </c>
      <c r="BB233" s="31">
        <f t="shared" si="146"/>
        <v>20</v>
      </c>
      <c r="BC233" s="31">
        <f t="shared" si="147"/>
        <v>14</v>
      </c>
      <c r="BD233" s="31">
        <f t="shared" si="148"/>
        <v>26</v>
      </c>
      <c r="BE233" s="31">
        <f t="shared" si="149"/>
        <v>28</v>
      </c>
      <c r="BF233" s="31">
        <f t="shared" si="150"/>
        <v>24</v>
      </c>
      <c r="BG233" s="31">
        <f t="shared" si="151"/>
        <v>26</v>
      </c>
      <c r="BH233" s="31">
        <f t="shared" si="152"/>
        <v>5</v>
      </c>
      <c r="BI233" s="31">
        <f t="shared" si="153"/>
        <v>7</v>
      </c>
      <c r="BJ233" s="6">
        <f t="shared" si="154"/>
        <v>421</v>
      </c>
      <c r="BL233" s="31">
        <f t="shared" si="155"/>
        <v>2.7943210520453469E-13</v>
      </c>
      <c r="BM233" s="31">
        <f t="shared" si="156"/>
        <v>8.4676395516525671E-15</v>
      </c>
      <c r="BN233" s="31">
        <f t="shared" si="157"/>
        <v>2.2015862834296669E-13</v>
      </c>
      <c r="BO233" s="31">
        <f t="shared" si="158"/>
        <v>2.2015862834296669E-13</v>
      </c>
      <c r="BP233" s="31">
        <f t="shared" si="159"/>
        <v>1.2701459327478848E-13</v>
      </c>
      <c r="BQ233" s="31">
        <f t="shared" si="160"/>
        <v>2.2862626789461929E-13</v>
      </c>
      <c r="BR233" s="31">
        <f t="shared" si="161"/>
        <v>1.2701459327478848E-13</v>
      </c>
      <c r="BS233" s="31">
        <f t="shared" si="162"/>
        <v>3.0483502385949237E-13</v>
      </c>
      <c r="BT233" s="31">
        <f t="shared" si="163"/>
        <v>1.1854695372313591E-13</v>
      </c>
      <c r="BU233" s="31">
        <f t="shared" si="164"/>
        <v>4.4031725668593339E-13</v>
      </c>
      <c r="BV233" s="31">
        <f t="shared" si="165"/>
        <v>8.4676395516525659E-14</v>
      </c>
      <c r="BW233" s="31">
        <f t="shared" si="166"/>
        <v>1.3548223282644107E-13</v>
      </c>
      <c r="BX233" s="31">
        <f t="shared" si="167"/>
        <v>1.6935279103305132E-13</v>
      </c>
      <c r="BY233" s="31">
        <f t="shared" si="168"/>
        <v>1.1854695372313591E-13</v>
      </c>
      <c r="BZ233" s="31">
        <f t="shared" si="169"/>
        <v>2.2015862834296669E-13</v>
      </c>
      <c r="CA233" s="31">
        <f t="shared" si="170"/>
        <v>2.3709390744627183E-13</v>
      </c>
      <c r="CB233" s="31">
        <f t="shared" si="171"/>
        <v>2.0322334923966159E-13</v>
      </c>
      <c r="CC233" s="31">
        <f t="shared" si="172"/>
        <v>2.2015862834296669E-13</v>
      </c>
      <c r="CD233" s="31">
        <f t="shared" si="173"/>
        <v>4.2338197758262829E-14</v>
      </c>
      <c r="CE233" s="31">
        <f t="shared" si="174"/>
        <v>5.9273476861567957E-14</v>
      </c>
    </row>
    <row r="234" spans="35:83" x14ac:dyDescent="0.2">
      <c r="AI234" s="29" t="s">
        <v>584</v>
      </c>
      <c r="AJ234" s="30">
        <v>59371</v>
      </c>
      <c r="AK234">
        <v>530</v>
      </c>
      <c r="AL234" t="s">
        <v>585</v>
      </c>
      <c r="AM234">
        <v>3.5957480150903299E-11</v>
      </c>
      <c r="AN234">
        <f t="shared" si="132"/>
        <v>3.5957480150903302E-12</v>
      </c>
      <c r="AO234">
        <f t="shared" si="133"/>
        <v>1.5850999010153413E-5</v>
      </c>
      <c r="AP234" s="31">
        <f t="shared" si="134"/>
        <v>49</v>
      </c>
      <c r="AQ234" s="31">
        <f t="shared" si="135"/>
        <v>4</v>
      </c>
      <c r="AR234" s="31">
        <f t="shared" si="136"/>
        <v>28</v>
      </c>
      <c r="AS234" s="31">
        <f t="shared" si="137"/>
        <v>39</v>
      </c>
      <c r="AT234" s="31">
        <f t="shared" si="138"/>
        <v>29</v>
      </c>
      <c r="AU234" s="31">
        <f t="shared" si="139"/>
        <v>33</v>
      </c>
      <c r="AV234" s="31">
        <f t="shared" si="140"/>
        <v>7</v>
      </c>
      <c r="AW234" s="31">
        <f t="shared" si="141"/>
        <v>28</v>
      </c>
      <c r="AX234" s="31">
        <f t="shared" si="142"/>
        <v>27</v>
      </c>
      <c r="AY234" s="31">
        <f t="shared" si="143"/>
        <v>57</v>
      </c>
      <c r="AZ234" s="31">
        <f t="shared" si="144"/>
        <v>14</v>
      </c>
      <c r="BA234" s="31">
        <f t="shared" si="145"/>
        <v>25</v>
      </c>
      <c r="BB234" s="31">
        <f t="shared" si="146"/>
        <v>23</v>
      </c>
      <c r="BC234" s="31">
        <f t="shared" si="147"/>
        <v>18</v>
      </c>
      <c r="BD234" s="31">
        <f t="shared" si="148"/>
        <v>30</v>
      </c>
      <c r="BE234" s="31">
        <f t="shared" si="149"/>
        <v>40</v>
      </c>
      <c r="BF234" s="31">
        <f t="shared" si="150"/>
        <v>23</v>
      </c>
      <c r="BG234" s="31">
        <f t="shared" si="151"/>
        <v>30</v>
      </c>
      <c r="BH234" s="31">
        <f t="shared" si="152"/>
        <v>3</v>
      </c>
      <c r="BI234" s="31">
        <f t="shared" si="153"/>
        <v>23</v>
      </c>
      <c r="BJ234" s="6">
        <f t="shared" si="154"/>
        <v>530</v>
      </c>
      <c r="BL234" s="31">
        <f t="shared" si="155"/>
        <v>3.3243708064042673E-13</v>
      </c>
      <c r="BM234" s="31">
        <f t="shared" si="156"/>
        <v>2.7137720868606266E-14</v>
      </c>
      <c r="BN234" s="31">
        <f t="shared" si="157"/>
        <v>1.8996404608024386E-13</v>
      </c>
      <c r="BO234" s="31">
        <f t="shared" si="158"/>
        <v>2.6459277846891107E-13</v>
      </c>
      <c r="BP234" s="31">
        <f t="shared" si="159"/>
        <v>1.9674847629739543E-13</v>
      </c>
      <c r="BQ234" s="31">
        <f t="shared" si="160"/>
        <v>2.2388619716600169E-13</v>
      </c>
      <c r="BR234" s="31">
        <f t="shared" si="161"/>
        <v>4.7491011520060965E-14</v>
      </c>
      <c r="BS234" s="31">
        <f t="shared" si="162"/>
        <v>1.8996404608024386E-13</v>
      </c>
      <c r="BT234" s="31">
        <f t="shared" si="163"/>
        <v>1.831796158630923E-13</v>
      </c>
      <c r="BU234" s="31">
        <f t="shared" si="164"/>
        <v>3.8671252237763932E-13</v>
      </c>
      <c r="BV234" s="31">
        <f t="shared" si="165"/>
        <v>9.4982023040121931E-14</v>
      </c>
      <c r="BW234" s="31">
        <f t="shared" si="166"/>
        <v>1.6961075542878916E-13</v>
      </c>
      <c r="BX234" s="31">
        <f t="shared" si="167"/>
        <v>1.5604189499448603E-13</v>
      </c>
      <c r="BY234" s="31">
        <f t="shared" si="168"/>
        <v>1.221197439087282E-13</v>
      </c>
      <c r="BZ234" s="31">
        <f t="shared" si="169"/>
        <v>2.0353290651454699E-13</v>
      </c>
      <c r="CA234" s="31">
        <f t="shared" si="170"/>
        <v>2.7137720868606266E-13</v>
      </c>
      <c r="CB234" s="31">
        <f t="shared" si="171"/>
        <v>1.5604189499448603E-13</v>
      </c>
      <c r="CC234" s="31">
        <f t="shared" si="172"/>
        <v>2.0353290651454699E-13</v>
      </c>
      <c r="CD234" s="31">
        <f t="shared" si="173"/>
        <v>2.0353290651454696E-14</v>
      </c>
      <c r="CE234" s="31">
        <f t="shared" si="174"/>
        <v>1.5604189499448603E-13</v>
      </c>
    </row>
    <row r="235" spans="35:83" x14ac:dyDescent="0.2">
      <c r="AI235" s="29" t="s">
        <v>586</v>
      </c>
      <c r="AJ235" s="30">
        <v>35895</v>
      </c>
      <c r="AK235">
        <v>319</v>
      </c>
      <c r="AL235" t="s">
        <v>587</v>
      </c>
      <c r="AM235">
        <v>3.5987564961491531E-11</v>
      </c>
      <c r="AN235">
        <f t="shared" si="132"/>
        <v>3.5987564961491531E-12</v>
      </c>
      <c r="AO235">
        <f t="shared" si="133"/>
        <v>1.5864261182609695E-5</v>
      </c>
      <c r="AP235" s="31">
        <f t="shared" si="134"/>
        <v>29</v>
      </c>
      <c r="AQ235" s="31">
        <f t="shared" si="135"/>
        <v>1</v>
      </c>
      <c r="AR235" s="31">
        <f t="shared" si="136"/>
        <v>13</v>
      </c>
      <c r="AS235" s="31">
        <f t="shared" si="137"/>
        <v>27</v>
      </c>
      <c r="AT235" s="31">
        <f t="shared" si="138"/>
        <v>15</v>
      </c>
      <c r="AU235" s="31">
        <f t="shared" si="139"/>
        <v>23</v>
      </c>
      <c r="AV235" s="31">
        <f t="shared" si="140"/>
        <v>15</v>
      </c>
      <c r="AW235" s="31">
        <f t="shared" si="141"/>
        <v>19</v>
      </c>
      <c r="AX235" s="31">
        <f t="shared" si="142"/>
        <v>7</v>
      </c>
      <c r="AY235" s="31">
        <f t="shared" si="143"/>
        <v>34</v>
      </c>
      <c r="AZ235" s="31">
        <f t="shared" si="144"/>
        <v>6</v>
      </c>
      <c r="BA235" s="31">
        <f t="shared" si="145"/>
        <v>5</v>
      </c>
      <c r="BB235" s="31">
        <f t="shared" si="146"/>
        <v>23</v>
      </c>
      <c r="BC235" s="31">
        <f t="shared" si="147"/>
        <v>6</v>
      </c>
      <c r="BD235" s="31">
        <f t="shared" si="148"/>
        <v>30</v>
      </c>
      <c r="BE235" s="31">
        <f t="shared" si="149"/>
        <v>23</v>
      </c>
      <c r="BF235" s="31">
        <f t="shared" si="150"/>
        <v>9</v>
      </c>
      <c r="BG235" s="31">
        <f t="shared" si="151"/>
        <v>22</v>
      </c>
      <c r="BH235" s="31">
        <f t="shared" si="152"/>
        <v>7</v>
      </c>
      <c r="BI235" s="31">
        <f t="shared" si="153"/>
        <v>5</v>
      </c>
      <c r="BJ235" s="6">
        <f t="shared" si="154"/>
        <v>319</v>
      </c>
      <c r="BL235" s="31">
        <f t="shared" si="155"/>
        <v>3.2715968146810483E-13</v>
      </c>
      <c r="BM235" s="31">
        <f t="shared" si="156"/>
        <v>1.1281368326486373E-14</v>
      </c>
      <c r="BN235" s="31">
        <f t="shared" si="157"/>
        <v>1.4665778824432284E-13</v>
      </c>
      <c r="BO235" s="31">
        <f t="shared" si="158"/>
        <v>3.0459694481513205E-13</v>
      </c>
      <c r="BP235" s="31">
        <f t="shared" si="159"/>
        <v>1.692205248972956E-13</v>
      </c>
      <c r="BQ235" s="31">
        <f t="shared" si="160"/>
        <v>2.5947147150918659E-13</v>
      </c>
      <c r="BR235" s="31">
        <f t="shared" si="161"/>
        <v>1.692205248972956E-13</v>
      </c>
      <c r="BS235" s="31">
        <f t="shared" si="162"/>
        <v>2.1434599820324108E-13</v>
      </c>
      <c r="BT235" s="31">
        <f t="shared" si="163"/>
        <v>7.8969578285404616E-14</v>
      </c>
      <c r="BU235" s="31">
        <f t="shared" si="164"/>
        <v>3.835665231005367E-13</v>
      </c>
      <c r="BV235" s="31">
        <f t="shared" si="165"/>
        <v>6.7688209958918238E-14</v>
      </c>
      <c r="BW235" s="31">
        <f t="shared" si="166"/>
        <v>5.6406841632431861E-14</v>
      </c>
      <c r="BX235" s="31">
        <f t="shared" si="167"/>
        <v>2.5947147150918659E-13</v>
      </c>
      <c r="BY235" s="31">
        <f t="shared" si="168"/>
        <v>6.7688209958918238E-14</v>
      </c>
      <c r="BZ235" s="31">
        <f t="shared" si="169"/>
        <v>3.3844104979459119E-13</v>
      </c>
      <c r="CA235" s="31">
        <f t="shared" si="170"/>
        <v>2.5947147150918659E-13</v>
      </c>
      <c r="CB235" s="31">
        <f t="shared" si="171"/>
        <v>1.0153231493837737E-13</v>
      </c>
      <c r="CC235" s="31">
        <f t="shared" si="172"/>
        <v>2.4819010318270022E-13</v>
      </c>
      <c r="CD235" s="31">
        <f t="shared" si="173"/>
        <v>7.8969578285404616E-14</v>
      </c>
      <c r="CE235" s="31">
        <f t="shared" si="174"/>
        <v>5.6406841632431861E-14</v>
      </c>
    </row>
    <row r="236" spans="35:83" x14ac:dyDescent="0.2">
      <c r="AI236" s="29" t="s">
        <v>588</v>
      </c>
      <c r="AJ236" s="30">
        <v>33238</v>
      </c>
      <c r="AK236">
        <v>298</v>
      </c>
      <c r="AL236" t="s">
        <v>589</v>
      </c>
      <c r="AM236">
        <v>3.630855282188559E-11</v>
      </c>
      <c r="AN236">
        <f t="shared" si="132"/>
        <v>3.6308552821885592E-12</v>
      </c>
      <c r="AO236">
        <f t="shared" si="133"/>
        <v>1.6005761038440102E-5</v>
      </c>
      <c r="AP236" s="31">
        <f t="shared" si="134"/>
        <v>28</v>
      </c>
      <c r="AQ236" s="31">
        <f t="shared" si="135"/>
        <v>1</v>
      </c>
      <c r="AR236" s="31">
        <f t="shared" si="136"/>
        <v>13</v>
      </c>
      <c r="AS236" s="31">
        <f t="shared" si="137"/>
        <v>20</v>
      </c>
      <c r="AT236" s="31">
        <f t="shared" si="138"/>
        <v>12</v>
      </c>
      <c r="AU236" s="31">
        <f t="shared" si="139"/>
        <v>15</v>
      </c>
      <c r="AV236" s="31">
        <f t="shared" si="140"/>
        <v>5</v>
      </c>
      <c r="AW236" s="31">
        <f t="shared" si="141"/>
        <v>23</v>
      </c>
      <c r="AX236" s="31">
        <f t="shared" si="142"/>
        <v>16</v>
      </c>
      <c r="AY236" s="31">
        <f t="shared" si="143"/>
        <v>33</v>
      </c>
      <c r="AZ236" s="31">
        <f t="shared" si="144"/>
        <v>7</v>
      </c>
      <c r="BA236" s="31">
        <f t="shared" si="145"/>
        <v>11</v>
      </c>
      <c r="BB236" s="31">
        <f t="shared" si="146"/>
        <v>18</v>
      </c>
      <c r="BC236" s="31">
        <f t="shared" si="147"/>
        <v>14</v>
      </c>
      <c r="BD236" s="31">
        <f t="shared" si="148"/>
        <v>15</v>
      </c>
      <c r="BE236" s="31">
        <f t="shared" si="149"/>
        <v>29</v>
      </c>
      <c r="BF236" s="31">
        <f t="shared" si="150"/>
        <v>7</v>
      </c>
      <c r="BG236" s="31">
        <f t="shared" si="151"/>
        <v>17</v>
      </c>
      <c r="BH236" s="31">
        <f t="shared" si="152"/>
        <v>4</v>
      </c>
      <c r="BI236" s="31">
        <f t="shared" si="153"/>
        <v>10</v>
      </c>
      <c r="BJ236" s="6">
        <f t="shared" si="154"/>
        <v>298</v>
      </c>
      <c r="BL236" s="31">
        <f t="shared" si="155"/>
        <v>3.4115418758818678E-13</v>
      </c>
      <c r="BM236" s="31">
        <f t="shared" si="156"/>
        <v>1.2184078128149527E-14</v>
      </c>
      <c r="BN236" s="31">
        <f t="shared" si="157"/>
        <v>1.5839301566594387E-13</v>
      </c>
      <c r="BO236" s="31">
        <f t="shared" si="158"/>
        <v>2.4368156256299055E-13</v>
      </c>
      <c r="BP236" s="31">
        <f t="shared" si="159"/>
        <v>1.4620893753779432E-13</v>
      </c>
      <c r="BQ236" s="31">
        <f t="shared" si="160"/>
        <v>1.8276117192224291E-13</v>
      </c>
      <c r="BR236" s="31">
        <f t="shared" si="161"/>
        <v>6.0920390640747638E-14</v>
      </c>
      <c r="BS236" s="31">
        <f t="shared" si="162"/>
        <v>2.8023379694743912E-13</v>
      </c>
      <c r="BT236" s="31">
        <f t="shared" si="163"/>
        <v>1.9494525005039244E-13</v>
      </c>
      <c r="BU236" s="31">
        <f t="shared" si="164"/>
        <v>4.0207457822893445E-13</v>
      </c>
      <c r="BV236" s="31">
        <f t="shared" si="165"/>
        <v>8.5288546897046696E-14</v>
      </c>
      <c r="BW236" s="31">
        <f t="shared" si="166"/>
        <v>1.3402485940964482E-13</v>
      </c>
      <c r="BX236" s="31">
        <f t="shared" si="167"/>
        <v>2.1931340630669151E-13</v>
      </c>
      <c r="BY236" s="31">
        <f t="shared" si="168"/>
        <v>1.7057709379409339E-13</v>
      </c>
      <c r="BZ236" s="31">
        <f t="shared" si="169"/>
        <v>1.8276117192224291E-13</v>
      </c>
      <c r="CA236" s="31">
        <f t="shared" si="170"/>
        <v>3.5333826571633631E-13</v>
      </c>
      <c r="CB236" s="31">
        <f t="shared" si="171"/>
        <v>8.5288546897046696E-14</v>
      </c>
      <c r="CC236" s="31">
        <f t="shared" si="172"/>
        <v>2.0712932817854198E-13</v>
      </c>
      <c r="CD236" s="31">
        <f t="shared" si="173"/>
        <v>4.8736312512598109E-14</v>
      </c>
      <c r="CE236" s="31">
        <f t="shared" si="174"/>
        <v>1.2184078128149528E-13</v>
      </c>
    </row>
    <row r="237" spans="35:83" x14ac:dyDescent="0.2">
      <c r="AI237" s="29" t="s">
        <v>590</v>
      </c>
      <c r="AJ237" s="30">
        <v>17683</v>
      </c>
      <c r="AK237">
        <v>159</v>
      </c>
      <c r="AL237" t="s">
        <v>591</v>
      </c>
      <c r="AM237">
        <v>3.6315259132842001E-11</v>
      </c>
      <c r="AN237">
        <f t="shared" si="132"/>
        <v>3.6315259132842004E-12</v>
      </c>
      <c r="AO237">
        <f t="shared" si="133"/>
        <v>1.6008717355954169E-5</v>
      </c>
      <c r="AP237" s="31">
        <f t="shared" si="134"/>
        <v>18</v>
      </c>
      <c r="AQ237" s="31">
        <f t="shared" si="135"/>
        <v>4</v>
      </c>
      <c r="AR237" s="31">
        <f t="shared" si="136"/>
        <v>10</v>
      </c>
      <c r="AS237" s="31">
        <f t="shared" si="137"/>
        <v>9</v>
      </c>
      <c r="AT237" s="31">
        <f t="shared" si="138"/>
        <v>6</v>
      </c>
      <c r="AU237" s="31">
        <f t="shared" si="139"/>
        <v>8</v>
      </c>
      <c r="AV237" s="31">
        <f t="shared" si="140"/>
        <v>2</v>
      </c>
      <c r="AW237" s="31">
        <f t="shared" si="141"/>
        <v>7</v>
      </c>
      <c r="AX237" s="31">
        <f t="shared" si="142"/>
        <v>11</v>
      </c>
      <c r="AY237" s="31">
        <f t="shared" si="143"/>
        <v>10</v>
      </c>
      <c r="AZ237" s="31">
        <f t="shared" si="144"/>
        <v>5</v>
      </c>
      <c r="BA237" s="31">
        <f t="shared" si="145"/>
        <v>5</v>
      </c>
      <c r="BB237" s="31">
        <f t="shared" si="146"/>
        <v>10</v>
      </c>
      <c r="BC237" s="31">
        <f t="shared" si="147"/>
        <v>10</v>
      </c>
      <c r="BD237" s="31">
        <f t="shared" si="148"/>
        <v>10</v>
      </c>
      <c r="BE237" s="31">
        <f t="shared" si="149"/>
        <v>12</v>
      </c>
      <c r="BF237" s="31">
        <f t="shared" si="150"/>
        <v>8</v>
      </c>
      <c r="BG237" s="31">
        <f t="shared" si="151"/>
        <v>8</v>
      </c>
      <c r="BH237" s="31">
        <f t="shared" si="152"/>
        <v>2</v>
      </c>
      <c r="BI237" s="31">
        <f t="shared" si="153"/>
        <v>4</v>
      </c>
      <c r="BJ237" s="6">
        <f t="shared" si="154"/>
        <v>159</v>
      </c>
      <c r="BL237" s="31">
        <f t="shared" si="155"/>
        <v>4.1111614112651325E-13</v>
      </c>
      <c r="BM237" s="31">
        <f t="shared" si="156"/>
        <v>9.1359142472558509E-14</v>
      </c>
      <c r="BN237" s="31">
        <f t="shared" si="157"/>
        <v>2.2839785618139625E-13</v>
      </c>
      <c r="BO237" s="31">
        <f t="shared" si="158"/>
        <v>2.0555807056325662E-13</v>
      </c>
      <c r="BP237" s="31">
        <f t="shared" si="159"/>
        <v>1.3703871370883776E-13</v>
      </c>
      <c r="BQ237" s="31">
        <f t="shared" si="160"/>
        <v>1.8271828494511702E-13</v>
      </c>
      <c r="BR237" s="31">
        <f t="shared" si="161"/>
        <v>4.5679571236279255E-14</v>
      </c>
      <c r="BS237" s="31">
        <f t="shared" si="162"/>
        <v>1.5987849932697736E-13</v>
      </c>
      <c r="BT237" s="31">
        <f t="shared" si="163"/>
        <v>2.5123764179953588E-13</v>
      </c>
      <c r="BU237" s="31">
        <f t="shared" si="164"/>
        <v>2.2839785618139625E-13</v>
      </c>
      <c r="BV237" s="31">
        <f t="shared" si="165"/>
        <v>1.1419892809069813E-13</v>
      </c>
      <c r="BW237" s="31">
        <f t="shared" si="166"/>
        <v>1.1419892809069813E-13</v>
      </c>
      <c r="BX237" s="31">
        <f t="shared" si="167"/>
        <v>2.2839785618139625E-13</v>
      </c>
      <c r="BY237" s="31">
        <f t="shared" si="168"/>
        <v>2.2839785618139625E-13</v>
      </c>
      <c r="BZ237" s="31">
        <f t="shared" si="169"/>
        <v>2.2839785618139625E-13</v>
      </c>
      <c r="CA237" s="31">
        <f t="shared" si="170"/>
        <v>2.7407742741767551E-13</v>
      </c>
      <c r="CB237" s="31">
        <f t="shared" si="171"/>
        <v>1.8271828494511702E-13</v>
      </c>
      <c r="CC237" s="31">
        <f t="shared" si="172"/>
        <v>1.8271828494511702E-13</v>
      </c>
      <c r="CD237" s="31">
        <f t="shared" si="173"/>
        <v>4.5679571236279255E-14</v>
      </c>
      <c r="CE237" s="31">
        <f t="shared" si="174"/>
        <v>9.1359142472558509E-14</v>
      </c>
    </row>
    <row r="238" spans="35:83" x14ac:dyDescent="0.2">
      <c r="AI238" s="29" t="s">
        <v>592</v>
      </c>
      <c r="AJ238" s="30">
        <v>28406</v>
      </c>
      <c r="AK238">
        <v>259</v>
      </c>
      <c r="AL238" t="s">
        <v>593</v>
      </c>
      <c r="AM238">
        <v>3.6319650605651824E-11</v>
      </c>
      <c r="AN238">
        <f t="shared" si="132"/>
        <v>3.6319650605651824E-12</v>
      </c>
      <c r="AO238">
        <f t="shared" si="133"/>
        <v>1.601065323218547E-5</v>
      </c>
      <c r="AP238" s="31">
        <f t="shared" si="134"/>
        <v>28</v>
      </c>
      <c r="AQ238" s="31">
        <f t="shared" si="135"/>
        <v>6</v>
      </c>
      <c r="AR238" s="31">
        <f t="shared" si="136"/>
        <v>9</v>
      </c>
      <c r="AS238" s="31">
        <f t="shared" si="137"/>
        <v>9</v>
      </c>
      <c r="AT238" s="31">
        <f t="shared" si="138"/>
        <v>11</v>
      </c>
      <c r="AU238" s="31">
        <f t="shared" si="139"/>
        <v>15</v>
      </c>
      <c r="AV238" s="31">
        <f t="shared" si="140"/>
        <v>8</v>
      </c>
      <c r="AW238" s="31">
        <f t="shared" si="141"/>
        <v>15</v>
      </c>
      <c r="AX238" s="31">
        <f t="shared" si="142"/>
        <v>11</v>
      </c>
      <c r="AY238" s="31">
        <f t="shared" si="143"/>
        <v>22</v>
      </c>
      <c r="AZ238" s="31">
        <f t="shared" si="144"/>
        <v>7</v>
      </c>
      <c r="BA238" s="31">
        <f t="shared" si="145"/>
        <v>13</v>
      </c>
      <c r="BB238" s="31">
        <f t="shared" si="146"/>
        <v>13</v>
      </c>
      <c r="BC238" s="31">
        <f t="shared" si="147"/>
        <v>14</v>
      </c>
      <c r="BD238" s="31">
        <f t="shared" si="148"/>
        <v>8</v>
      </c>
      <c r="BE238" s="31">
        <f t="shared" si="149"/>
        <v>20</v>
      </c>
      <c r="BF238" s="31">
        <f t="shared" si="150"/>
        <v>21</v>
      </c>
      <c r="BG238" s="31">
        <f t="shared" si="151"/>
        <v>15</v>
      </c>
      <c r="BH238" s="31">
        <f t="shared" si="152"/>
        <v>3</v>
      </c>
      <c r="BI238" s="31">
        <f t="shared" si="153"/>
        <v>11</v>
      </c>
      <c r="BJ238" s="6">
        <f t="shared" si="154"/>
        <v>259</v>
      </c>
      <c r="BL238" s="31">
        <f t="shared" si="155"/>
        <v>3.9264487141245217E-13</v>
      </c>
      <c r="BM238" s="31">
        <f t="shared" si="156"/>
        <v>8.4138186731239747E-14</v>
      </c>
      <c r="BN238" s="31">
        <f t="shared" si="157"/>
        <v>1.2620728009685963E-13</v>
      </c>
      <c r="BO238" s="31">
        <f t="shared" si="158"/>
        <v>1.2620728009685963E-13</v>
      </c>
      <c r="BP238" s="31">
        <f t="shared" si="159"/>
        <v>1.542533423406062E-13</v>
      </c>
      <c r="BQ238" s="31">
        <f t="shared" si="160"/>
        <v>2.1034546682809938E-13</v>
      </c>
      <c r="BR238" s="31">
        <f t="shared" si="161"/>
        <v>1.1218424897498634E-13</v>
      </c>
      <c r="BS238" s="31">
        <f t="shared" si="162"/>
        <v>2.1034546682809938E-13</v>
      </c>
      <c r="BT238" s="31">
        <f t="shared" si="163"/>
        <v>1.542533423406062E-13</v>
      </c>
      <c r="BU238" s="31">
        <f t="shared" si="164"/>
        <v>3.085066846812124E-13</v>
      </c>
      <c r="BV238" s="31">
        <f t="shared" si="165"/>
        <v>9.8161217853113042E-14</v>
      </c>
      <c r="BW238" s="31">
        <f t="shared" si="166"/>
        <v>1.8229940458435276E-13</v>
      </c>
      <c r="BX238" s="31">
        <f t="shared" si="167"/>
        <v>1.8229940458435276E-13</v>
      </c>
      <c r="BY238" s="31">
        <f t="shared" si="168"/>
        <v>1.9632243570622608E-13</v>
      </c>
      <c r="BZ238" s="31">
        <f t="shared" si="169"/>
        <v>1.1218424897498634E-13</v>
      </c>
      <c r="CA238" s="31">
        <f t="shared" si="170"/>
        <v>2.8046062243746581E-13</v>
      </c>
      <c r="CB238" s="31">
        <f t="shared" si="171"/>
        <v>2.9448365355933915E-13</v>
      </c>
      <c r="CC238" s="31">
        <f t="shared" si="172"/>
        <v>2.1034546682809938E-13</v>
      </c>
      <c r="CD238" s="31">
        <f t="shared" si="173"/>
        <v>4.2069093365619873E-14</v>
      </c>
      <c r="CE238" s="31">
        <f t="shared" si="174"/>
        <v>1.542533423406062E-13</v>
      </c>
    </row>
    <row r="239" spans="35:83" x14ac:dyDescent="0.2">
      <c r="AI239" s="29" t="s">
        <v>594</v>
      </c>
      <c r="AJ239" s="30">
        <v>25965</v>
      </c>
      <c r="AK239">
        <v>235</v>
      </c>
      <c r="AL239" t="s">
        <v>595</v>
      </c>
      <c r="AM239">
        <v>3.637985646945768E-11</v>
      </c>
      <c r="AN239">
        <f t="shared" si="132"/>
        <v>3.6379856469457683E-12</v>
      </c>
      <c r="AO239">
        <f t="shared" si="133"/>
        <v>1.6037193553798303E-5</v>
      </c>
      <c r="AP239" s="31">
        <f t="shared" si="134"/>
        <v>26</v>
      </c>
      <c r="AQ239" s="31">
        <f t="shared" si="135"/>
        <v>6</v>
      </c>
      <c r="AR239" s="31">
        <f t="shared" si="136"/>
        <v>9</v>
      </c>
      <c r="AS239" s="31">
        <f t="shared" si="137"/>
        <v>7</v>
      </c>
      <c r="AT239" s="31">
        <f t="shared" si="138"/>
        <v>16</v>
      </c>
      <c r="AU239" s="31">
        <f t="shared" si="139"/>
        <v>19</v>
      </c>
      <c r="AV239" s="31">
        <f t="shared" si="140"/>
        <v>12</v>
      </c>
      <c r="AW239" s="31">
        <f t="shared" si="141"/>
        <v>18</v>
      </c>
      <c r="AX239" s="31">
        <f t="shared" si="142"/>
        <v>5</v>
      </c>
      <c r="AY239" s="31">
        <f t="shared" si="143"/>
        <v>30</v>
      </c>
      <c r="AZ239" s="31">
        <f t="shared" si="144"/>
        <v>7</v>
      </c>
      <c r="BA239" s="31">
        <f t="shared" si="145"/>
        <v>4</v>
      </c>
      <c r="BB239" s="31">
        <f t="shared" si="146"/>
        <v>9</v>
      </c>
      <c r="BC239" s="31">
        <f t="shared" si="147"/>
        <v>1</v>
      </c>
      <c r="BD239" s="31">
        <f t="shared" si="148"/>
        <v>12</v>
      </c>
      <c r="BE239" s="31">
        <f t="shared" si="149"/>
        <v>17</v>
      </c>
      <c r="BF239" s="31">
        <f t="shared" si="150"/>
        <v>4</v>
      </c>
      <c r="BG239" s="31">
        <f t="shared" si="151"/>
        <v>21</v>
      </c>
      <c r="BH239" s="31">
        <f t="shared" si="152"/>
        <v>9</v>
      </c>
      <c r="BI239" s="31">
        <f t="shared" si="153"/>
        <v>3</v>
      </c>
      <c r="BJ239" s="6">
        <f t="shared" si="154"/>
        <v>235</v>
      </c>
      <c r="BL239" s="31">
        <f t="shared" si="155"/>
        <v>4.0250053966208499E-13</v>
      </c>
      <c r="BM239" s="31">
        <f t="shared" si="156"/>
        <v>9.2884739922019607E-14</v>
      </c>
      <c r="BN239" s="31">
        <f t="shared" si="157"/>
        <v>1.3932710988302942E-13</v>
      </c>
      <c r="BO239" s="31">
        <f t="shared" si="158"/>
        <v>1.0836552990902289E-13</v>
      </c>
      <c r="BP239" s="31">
        <f t="shared" si="159"/>
        <v>2.4769263979205233E-13</v>
      </c>
      <c r="BQ239" s="31">
        <f t="shared" si="160"/>
        <v>2.9413500975306213E-13</v>
      </c>
      <c r="BR239" s="31">
        <f t="shared" si="161"/>
        <v>1.8576947984403921E-13</v>
      </c>
      <c r="BS239" s="31">
        <f t="shared" si="162"/>
        <v>2.7865421976605884E-13</v>
      </c>
      <c r="BT239" s="31">
        <f t="shared" si="163"/>
        <v>7.7403949935016351E-14</v>
      </c>
      <c r="BU239" s="31">
        <f t="shared" si="164"/>
        <v>4.6442369961009801E-13</v>
      </c>
      <c r="BV239" s="31">
        <f t="shared" si="165"/>
        <v>1.0836552990902289E-13</v>
      </c>
      <c r="BW239" s="31">
        <f t="shared" si="166"/>
        <v>6.1923159948013084E-14</v>
      </c>
      <c r="BX239" s="31">
        <f t="shared" si="167"/>
        <v>1.3932710988302942E-13</v>
      </c>
      <c r="BY239" s="31">
        <f t="shared" si="168"/>
        <v>1.5480789987003271E-14</v>
      </c>
      <c r="BZ239" s="31">
        <f t="shared" si="169"/>
        <v>1.8576947984403921E-13</v>
      </c>
      <c r="CA239" s="31">
        <f t="shared" si="170"/>
        <v>2.6317342977905556E-13</v>
      </c>
      <c r="CB239" s="31">
        <f t="shared" si="171"/>
        <v>6.1923159948013084E-14</v>
      </c>
      <c r="CC239" s="31">
        <f t="shared" si="172"/>
        <v>3.2509658972706869E-13</v>
      </c>
      <c r="CD239" s="31">
        <f t="shared" si="173"/>
        <v>1.3932710988302942E-13</v>
      </c>
      <c r="CE239" s="31">
        <f t="shared" si="174"/>
        <v>4.6442369961009803E-14</v>
      </c>
    </row>
    <row r="240" spans="35:83" x14ac:dyDescent="0.2">
      <c r="AI240" s="29" t="s">
        <v>596</v>
      </c>
      <c r="AJ240" s="30">
        <v>29930</v>
      </c>
      <c r="AK240">
        <v>268</v>
      </c>
      <c r="AL240" t="s">
        <v>597</v>
      </c>
      <c r="AM240">
        <v>3.6418825236858595E-11</v>
      </c>
      <c r="AN240">
        <f t="shared" si="132"/>
        <v>3.6418825236858597E-12</v>
      </c>
      <c r="AO240">
        <f t="shared" si="133"/>
        <v>1.6054372007096659E-5</v>
      </c>
      <c r="AP240" s="31">
        <f t="shared" si="134"/>
        <v>24</v>
      </c>
      <c r="AQ240" s="31">
        <f t="shared" si="135"/>
        <v>5</v>
      </c>
      <c r="AR240" s="31">
        <f t="shared" si="136"/>
        <v>19</v>
      </c>
      <c r="AS240" s="31">
        <f t="shared" si="137"/>
        <v>15</v>
      </c>
      <c r="AT240" s="31">
        <f t="shared" si="138"/>
        <v>13</v>
      </c>
      <c r="AU240" s="31">
        <f t="shared" si="139"/>
        <v>16</v>
      </c>
      <c r="AV240" s="31">
        <f t="shared" si="140"/>
        <v>8</v>
      </c>
      <c r="AW240" s="31">
        <f t="shared" si="141"/>
        <v>15</v>
      </c>
      <c r="AX240" s="31">
        <f t="shared" si="142"/>
        <v>11</v>
      </c>
      <c r="AY240" s="31">
        <f t="shared" si="143"/>
        <v>31</v>
      </c>
      <c r="AZ240" s="31">
        <f t="shared" si="144"/>
        <v>5</v>
      </c>
      <c r="BA240" s="31">
        <f t="shared" si="145"/>
        <v>12</v>
      </c>
      <c r="BB240" s="31">
        <f t="shared" si="146"/>
        <v>13</v>
      </c>
      <c r="BC240" s="31">
        <f t="shared" si="147"/>
        <v>5</v>
      </c>
      <c r="BD240" s="31">
        <f t="shared" si="148"/>
        <v>15</v>
      </c>
      <c r="BE240" s="31">
        <f t="shared" si="149"/>
        <v>22</v>
      </c>
      <c r="BF240" s="31">
        <f t="shared" si="150"/>
        <v>14</v>
      </c>
      <c r="BG240" s="31">
        <f t="shared" si="151"/>
        <v>12</v>
      </c>
      <c r="BH240" s="31">
        <f t="shared" si="152"/>
        <v>5</v>
      </c>
      <c r="BI240" s="31">
        <f t="shared" si="153"/>
        <v>8</v>
      </c>
      <c r="BJ240" s="6">
        <f t="shared" si="154"/>
        <v>268</v>
      </c>
      <c r="BL240" s="31">
        <f t="shared" si="155"/>
        <v>3.2613873346440535E-13</v>
      </c>
      <c r="BM240" s="31">
        <f t="shared" si="156"/>
        <v>6.7945569471751102E-14</v>
      </c>
      <c r="BN240" s="31">
        <f t="shared" si="157"/>
        <v>2.5819316399265422E-13</v>
      </c>
      <c r="BO240" s="31">
        <f t="shared" si="158"/>
        <v>2.0383670841525336E-13</v>
      </c>
      <c r="BP240" s="31">
        <f t="shared" si="159"/>
        <v>1.7665848062655291E-13</v>
      </c>
      <c r="BQ240" s="31">
        <f t="shared" si="160"/>
        <v>2.1742582230960357E-13</v>
      </c>
      <c r="BR240" s="31">
        <f t="shared" si="161"/>
        <v>1.0871291115480178E-13</v>
      </c>
      <c r="BS240" s="31">
        <f t="shared" si="162"/>
        <v>2.0383670841525336E-13</v>
      </c>
      <c r="BT240" s="31">
        <f t="shared" si="163"/>
        <v>1.4948025283785244E-13</v>
      </c>
      <c r="BU240" s="31">
        <f t="shared" si="164"/>
        <v>4.212625307248569E-13</v>
      </c>
      <c r="BV240" s="31">
        <f t="shared" si="165"/>
        <v>6.7945569471751102E-14</v>
      </c>
      <c r="BW240" s="31">
        <f t="shared" si="166"/>
        <v>1.6306936673220267E-13</v>
      </c>
      <c r="BX240" s="31">
        <f t="shared" si="167"/>
        <v>1.7665848062655291E-13</v>
      </c>
      <c r="BY240" s="31">
        <f t="shared" si="168"/>
        <v>6.7945569471751102E-14</v>
      </c>
      <c r="BZ240" s="31">
        <f t="shared" si="169"/>
        <v>2.0383670841525336E-13</v>
      </c>
      <c r="CA240" s="31">
        <f t="shared" si="170"/>
        <v>2.9896050567570488E-13</v>
      </c>
      <c r="CB240" s="31">
        <f t="shared" si="171"/>
        <v>1.9024759452090312E-13</v>
      </c>
      <c r="CC240" s="31">
        <f t="shared" si="172"/>
        <v>1.6306936673220267E-13</v>
      </c>
      <c r="CD240" s="31">
        <f t="shared" si="173"/>
        <v>6.7945569471751102E-14</v>
      </c>
      <c r="CE240" s="31">
        <f t="shared" si="174"/>
        <v>1.0871291115480178E-13</v>
      </c>
    </row>
    <row r="241" spans="35:83" x14ac:dyDescent="0.2">
      <c r="AI241" s="29" t="s">
        <v>598</v>
      </c>
      <c r="AJ241" s="30">
        <v>42421</v>
      </c>
      <c r="AK241">
        <v>385</v>
      </c>
      <c r="AL241" t="s">
        <v>599</v>
      </c>
      <c r="AM241">
        <v>3.6438831904917531E-11</v>
      </c>
      <c r="AN241">
        <f t="shared" si="132"/>
        <v>3.6438831904917534E-12</v>
      </c>
      <c r="AO241">
        <f t="shared" si="133"/>
        <v>1.6063191470370163E-5</v>
      </c>
      <c r="AP241" s="31">
        <f t="shared" si="134"/>
        <v>48</v>
      </c>
      <c r="AQ241" s="31">
        <f t="shared" si="135"/>
        <v>2</v>
      </c>
      <c r="AR241" s="31">
        <f t="shared" si="136"/>
        <v>21</v>
      </c>
      <c r="AS241" s="31">
        <f t="shared" si="137"/>
        <v>16</v>
      </c>
      <c r="AT241" s="31">
        <f t="shared" si="138"/>
        <v>24</v>
      </c>
      <c r="AU241" s="31">
        <f t="shared" si="139"/>
        <v>21</v>
      </c>
      <c r="AV241" s="31">
        <f t="shared" si="140"/>
        <v>12</v>
      </c>
      <c r="AW241" s="31">
        <f t="shared" si="141"/>
        <v>18</v>
      </c>
      <c r="AX241" s="31">
        <f t="shared" si="142"/>
        <v>23</v>
      </c>
      <c r="AY241" s="31">
        <f t="shared" si="143"/>
        <v>34</v>
      </c>
      <c r="AZ241" s="31">
        <f t="shared" si="144"/>
        <v>10</v>
      </c>
      <c r="BA241" s="31">
        <f t="shared" si="145"/>
        <v>19</v>
      </c>
      <c r="BB241" s="31">
        <f t="shared" si="146"/>
        <v>27</v>
      </c>
      <c r="BC241" s="31">
        <f t="shared" si="147"/>
        <v>9</v>
      </c>
      <c r="BD241" s="31">
        <f t="shared" si="148"/>
        <v>16</v>
      </c>
      <c r="BE241" s="31">
        <f t="shared" si="149"/>
        <v>29</v>
      </c>
      <c r="BF241" s="31">
        <f t="shared" si="150"/>
        <v>9</v>
      </c>
      <c r="BG241" s="31">
        <f t="shared" si="151"/>
        <v>29</v>
      </c>
      <c r="BH241" s="31">
        <f t="shared" si="152"/>
        <v>4</v>
      </c>
      <c r="BI241" s="31">
        <f t="shared" si="153"/>
        <v>14</v>
      </c>
      <c r="BJ241" s="6">
        <f t="shared" si="154"/>
        <v>385</v>
      </c>
      <c r="BL241" s="31">
        <f t="shared" si="155"/>
        <v>4.5430231985351732E-13</v>
      </c>
      <c r="BM241" s="31">
        <f t="shared" si="156"/>
        <v>1.8929263327229886E-14</v>
      </c>
      <c r="BN241" s="31">
        <f t="shared" si="157"/>
        <v>1.9875726493591381E-13</v>
      </c>
      <c r="BO241" s="31">
        <f t="shared" si="158"/>
        <v>1.5143410661783909E-13</v>
      </c>
      <c r="BP241" s="31">
        <f t="shared" si="159"/>
        <v>2.2715115992675866E-13</v>
      </c>
      <c r="BQ241" s="31">
        <f t="shared" si="160"/>
        <v>1.9875726493591381E-13</v>
      </c>
      <c r="BR241" s="31">
        <f t="shared" si="161"/>
        <v>1.1357557996337933E-13</v>
      </c>
      <c r="BS241" s="31">
        <f t="shared" si="162"/>
        <v>1.7036336994506901E-13</v>
      </c>
      <c r="BT241" s="31">
        <f t="shared" si="163"/>
        <v>2.176865282631437E-13</v>
      </c>
      <c r="BU241" s="31">
        <f t="shared" si="164"/>
        <v>3.217974765629081E-13</v>
      </c>
      <c r="BV241" s="31">
        <f t="shared" si="165"/>
        <v>9.464631663614945E-14</v>
      </c>
      <c r="BW241" s="31">
        <f t="shared" si="166"/>
        <v>1.7982800160868394E-13</v>
      </c>
      <c r="BX241" s="31">
        <f t="shared" si="167"/>
        <v>2.5554505491760346E-13</v>
      </c>
      <c r="BY241" s="31">
        <f t="shared" si="168"/>
        <v>8.5181684972534504E-14</v>
      </c>
      <c r="BZ241" s="31">
        <f t="shared" si="169"/>
        <v>1.5143410661783909E-13</v>
      </c>
      <c r="CA241" s="31">
        <f t="shared" si="170"/>
        <v>2.7447431824483338E-13</v>
      </c>
      <c r="CB241" s="31">
        <f t="shared" si="171"/>
        <v>8.5181684972534504E-14</v>
      </c>
      <c r="CC241" s="31">
        <f t="shared" si="172"/>
        <v>2.7447431824483338E-13</v>
      </c>
      <c r="CD241" s="31">
        <f t="shared" si="173"/>
        <v>3.7858526654459772E-14</v>
      </c>
      <c r="CE241" s="31">
        <f t="shared" si="174"/>
        <v>1.325048432906092E-13</v>
      </c>
    </row>
    <row r="242" spans="35:83" x14ac:dyDescent="0.2">
      <c r="AI242" s="29" t="s">
        <v>600</v>
      </c>
      <c r="AJ242" s="30">
        <v>24673</v>
      </c>
      <c r="AK242">
        <v>211</v>
      </c>
      <c r="AL242" t="s">
        <v>601</v>
      </c>
      <c r="AM242">
        <v>3.6590786184180295E-11</v>
      </c>
      <c r="AN242">
        <f t="shared" si="132"/>
        <v>3.65907861841803E-12</v>
      </c>
      <c r="AO242">
        <f t="shared" si="133"/>
        <v>1.6130176896492195E-5</v>
      </c>
      <c r="AP242" s="31">
        <f t="shared" si="134"/>
        <v>22</v>
      </c>
      <c r="AQ242" s="31">
        <f t="shared" si="135"/>
        <v>1</v>
      </c>
      <c r="AR242" s="31">
        <f t="shared" si="136"/>
        <v>9</v>
      </c>
      <c r="AS242" s="31">
        <f t="shared" si="137"/>
        <v>4</v>
      </c>
      <c r="AT242" s="31">
        <f t="shared" si="138"/>
        <v>7</v>
      </c>
      <c r="AU242" s="31">
        <f t="shared" si="139"/>
        <v>8</v>
      </c>
      <c r="AV242" s="31">
        <f t="shared" si="140"/>
        <v>7</v>
      </c>
      <c r="AW242" s="31">
        <f t="shared" si="141"/>
        <v>12</v>
      </c>
      <c r="AX242" s="31">
        <f t="shared" si="142"/>
        <v>10</v>
      </c>
      <c r="AY242" s="31">
        <f t="shared" si="143"/>
        <v>18</v>
      </c>
      <c r="AZ242" s="31">
        <f t="shared" si="144"/>
        <v>7</v>
      </c>
      <c r="BA242" s="31">
        <f t="shared" si="145"/>
        <v>7</v>
      </c>
      <c r="BB242" s="31">
        <f t="shared" si="146"/>
        <v>14</v>
      </c>
      <c r="BC242" s="31">
        <f t="shared" si="147"/>
        <v>3</v>
      </c>
      <c r="BD242" s="31">
        <f t="shared" si="148"/>
        <v>29</v>
      </c>
      <c r="BE242" s="31">
        <f t="shared" si="149"/>
        <v>17</v>
      </c>
      <c r="BF242" s="31">
        <f t="shared" si="150"/>
        <v>9</v>
      </c>
      <c r="BG242" s="31">
        <f t="shared" si="151"/>
        <v>11</v>
      </c>
      <c r="BH242" s="31">
        <f t="shared" si="152"/>
        <v>10</v>
      </c>
      <c r="BI242" s="31">
        <f t="shared" si="153"/>
        <v>6</v>
      </c>
      <c r="BJ242" s="6">
        <f t="shared" si="154"/>
        <v>211</v>
      </c>
      <c r="BL242" s="31">
        <f t="shared" si="155"/>
        <v>3.8151530618576611E-13</v>
      </c>
      <c r="BM242" s="31">
        <f t="shared" si="156"/>
        <v>1.7341604826625737E-14</v>
      </c>
      <c r="BN242" s="31">
        <f t="shared" si="157"/>
        <v>1.5607444343963163E-13</v>
      </c>
      <c r="BO242" s="31">
        <f t="shared" si="158"/>
        <v>6.9366419306502949E-14</v>
      </c>
      <c r="BP242" s="31">
        <f t="shared" si="159"/>
        <v>1.2139123378638015E-13</v>
      </c>
      <c r="BQ242" s="31">
        <f t="shared" si="160"/>
        <v>1.387328386130059E-13</v>
      </c>
      <c r="BR242" s="31">
        <f t="shared" si="161"/>
        <v>1.2139123378638015E-13</v>
      </c>
      <c r="BS242" s="31">
        <f t="shared" si="162"/>
        <v>2.0809925791950881E-13</v>
      </c>
      <c r="BT242" s="31">
        <f t="shared" si="163"/>
        <v>1.7341604826625733E-13</v>
      </c>
      <c r="BU242" s="31">
        <f t="shared" si="164"/>
        <v>3.1214888687926325E-13</v>
      </c>
      <c r="BV242" s="31">
        <f t="shared" si="165"/>
        <v>1.2139123378638015E-13</v>
      </c>
      <c r="BW242" s="31">
        <f t="shared" si="166"/>
        <v>1.2139123378638015E-13</v>
      </c>
      <c r="BX242" s="31">
        <f t="shared" si="167"/>
        <v>2.4278246757276029E-13</v>
      </c>
      <c r="BY242" s="31">
        <f t="shared" si="168"/>
        <v>5.2024814479877203E-14</v>
      </c>
      <c r="BZ242" s="31">
        <f t="shared" si="169"/>
        <v>5.0290653997214634E-13</v>
      </c>
      <c r="CA242" s="31">
        <f t="shared" si="170"/>
        <v>2.948072820526375E-13</v>
      </c>
      <c r="CB242" s="31">
        <f t="shared" si="171"/>
        <v>1.5607444343963163E-13</v>
      </c>
      <c r="CC242" s="31">
        <f t="shared" si="172"/>
        <v>1.9075765309288306E-13</v>
      </c>
      <c r="CD242" s="31">
        <f t="shared" si="173"/>
        <v>1.7341604826625733E-13</v>
      </c>
      <c r="CE242" s="31">
        <f t="shared" si="174"/>
        <v>1.0404962895975441E-13</v>
      </c>
    </row>
    <row r="243" spans="35:83" x14ac:dyDescent="0.2">
      <c r="AI243" s="29" t="s">
        <v>602</v>
      </c>
      <c r="AJ243" s="30">
        <v>23404</v>
      </c>
      <c r="AK243">
        <v>212</v>
      </c>
      <c r="AL243" t="s">
        <v>603</v>
      </c>
      <c r="AM243">
        <v>3.6815572517338509E-11</v>
      </c>
      <c r="AN243">
        <f t="shared" si="132"/>
        <v>3.6815572517338509E-12</v>
      </c>
      <c r="AO243">
        <f t="shared" si="133"/>
        <v>1.6229268599510133E-5</v>
      </c>
      <c r="AP243" s="31">
        <f t="shared" si="134"/>
        <v>17</v>
      </c>
      <c r="AQ243" s="31">
        <f t="shared" si="135"/>
        <v>0</v>
      </c>
      <c r="AR243" s="31">
        <f t="shared" si="136"/>
        <v>18</v>
      </c>
      <c r="AS243" s="31">
        <f t="shared" si="137"/>
        <v>4</v>
      </c>
      <c r="AT243" s="31">
        <f t="shared" si="138"/>
        <v>5</v>
      </c>
      <c r="AU243" s="31">
        <f t="shared" si="139"/>
        <v>16</v>
      </c>
      <c r="AV243" s="31">
        <f t="shared" si="140"/>
        <v>10</v>
      </c>
      <c r="AW243" s="31">
        <f t="shared" si="141"/>
        <v>18</v>
      </c>
      <c r="AX243" s="31">
        <f t="shared" si="142"/>
        <v>6</v>
      </c>
      <c r="AY243" s="31">
        <f t="shared" si="143"/>
        <v>19</v>
      </c>
      <c r="AZ243" s="31">
        <f t="shared" si="144"/>
        <v>9</v>
      </c>
      <c r="BA243" s="31">
        <f t="shared" si="145"/>
        <v>10</v>
      </c>
      <c r="BB243" s="31">
        <f t="shared" si="146"/>
        <v>10</v>
      </c>
      <c r="BC243" s="31">
        <f t="shared" si="147"/>
        <v>9</v>
      </c>
      <c r="BD243" s="31">
        <f t="shared" si="148"/>
        <v>16</v>
      </c>
      <c r="BE243" s="31">
        <f t="shared" si="149"/>
        <v>15</v>
      </c>
      <c r="BF243" s="31">
        <f t="shared" si="150"/>
        <v>11</v>
      </c>
      <c r="BG243" s="31">
        <f t="shared" si="151"/>
        <v>14</v>
      </c>
      <c r="BH243" s="31">
        <f t="shared" si="152"/>
        <v>2</v>
      </c>
      <c r="BI243" s="31">
        <f t="shared" si="153"/>
        <v>3</v>
      </c>
      <c r="BJ243" s="6">
        <f t="shared" si="154"/>
        <v>212</v>
      </c>
      <c r="BL243" s="31">
        <f t="shared" si="155"/>
        <v>2.9521921358243144E-13</v>
      </c>
      <c r="BM243" s="31">
        <f t="shared" si="156"/>
        <v>0</v>
      </c>
      <c r="BN243" s="31">
        <f t="shared" si="157"/>
        <v>3.1258504967551564E-13</v>
      </c>
      <c r="BO243" s="31">
        <f t="shared" si="158"/>
        <v>6.9463344372336811E-14</v>
      </c>
      <c r="BP243" s="31">
        <f t="shared" si="159"/>
        <v>8.6829180465421021E-14</v>
      </c>
      <c r="BQ243" s="31">
        <f t="shared" si="160"/>
        <v>2.7785337748934725E-13</v>
      </c>
      <c r="BR243" s="31">
        <f t="shared" si="161"/>
        <v>1.7365836093084204E-13</v>
      </c>
      <c r="BS243" s="31">
        <f t="shared" si="162"/>
        <v>3.1258504967551564E-13</v>
      </c>
      <c r="BT243" s="31">
        <f t="shared" si="163"/>
        <v>1.0419501655850522E-13</v>
      </c>
      <c r="BU243" s="31">
        <f t="shared" si="164"/>
        <v>3.2995088576859984E-13</v>
      </c>
      <c r="BV243" s="31">
        <f t="shared" si="165"/>
        <v>1.5629252483775782E-13</v>
      </c>
      <c r="BW243" s="31">
        <f t="shared" si="166"/>
        <v>1.7365836093084204E-13</v>
      </c>
      <c r="BX243" s="31">
        <f t="shared" si="167"/>
        <v>1.7365836093084204E-13</v>
      </c>
      <c r="BY243" s="31">
        <f t="shared" si="168"/>
        <v>1.5629252483775782E-13</v>
      </c>
      <c r="BZ243" s="31">
        <f t="shared" si="169"/>
        <v>2.7785337748934725E-13</v>
      </c>
      <c r="CA243" s="31">
        <f t="shared" si="170"/>
        <v>2.6048754139626305E-13</v>
      </c>
      <c r="CB243" s="31">
        <f t="shared" si="171"/>
        <v>1.9102419702392624E-13</v>
      </c>
      <c r="CC243" s="31">
        <f t="shared" si="172"/>
        <v>2.4312170530317885E-13</v>
      </c>
      <c r="CD243" s="31">
        <f t="shared" si="173"/>
        <v>3.4731672186168406E-14</v>
      </c>
      <c r="CE243" s="31">
        <f t="shared" si="174"/>
        <v>5.2097508279252609E-14</v>
      </c>
    </row>
    <row r="244" spans="35:83" x14ac:dyDescent="0.2">
      <c r="AI244" s="29" t="s">
        <v>604</v>
      </c>
      <c r="AJ244" s="30">
        <v>31316</v>
      </c>
      <c r="AK244">
        <v>279</v>
      </c>
      <c r="AL244" t="s">
        <v>605</v>
      </c>
      <c r="AM244">
        <v>3.6960179531992662E-11</v>
      </c>
      <c r="AN244">
        <f t="shared" si="132"/>
        <v>3.6960179531992667E-12</v>
      </c>
      <c r="AO244">
        <f t="shared" si="133"/>
        <v>1.6293015158961039E-5</v>
      </c>
      <c r="AP244" s="31">
        <f t="shared" si="134"/>
        <v>23</v>
      </c>
      <c r="AQ244" s="31">
        <f t="shared" si="135"/>
        <v>6</v>
      </c>
      <c r="AR244" s="31">
        <f t="shared" si="136"/>
        <v>12</v>
      </c>
      <c r="AS244" s="31">
        <f t="shared" si="137"/>
        <v>15</v>
      </c>
      <c r="AT244" s="31">
        <f t="shared" si="138"/>
        <v>10</v>
      </c>
      <c r="AU244" s="31">
        <f t="shared" si="139"/>
        <v>21</v>
      </c>
      <c r="AV244" s="31">
        <f t="shared" si="140"/>
        <v>4</v>
      </c>
      <c r="AW244" s="31">
        <f t="shared" si="141"/>
        <v>17</v>
      </c>
      <c r="AX244" s="31">
        <f t="shared" si="142"/>
        <v>16</v>
      </c>
      <c r="AY244" s="31">
        <f t="shared" si="143"/>
        <v>32</v>
      </c>
      <c r="AZ244" s="31">
        <f t="shared" si="144"/>
        <v>6</v>
      </c>
      <c r="BA244" s="31">
        <f t="shared" si="145"/>
        <v>9</v>
      </c>
      <c r="BB244" s="31">
        <f t="shared" si="146"/>
        <v>16</v>
      </c>
      <c r="BC244" s="31">
        <f t="shared" si="147"/>
        <v>13</v>
      </c>
      <c r="BD244" s="31">
        <f t="shared" si="148"/>
        <v>19</v>
      </c>
      <c r="BE244" s="31">
        <f t="shared" si="149"/>
        <v>15</v>
      </c>
      <c r="BF244" s="31">
        <f t="shared" si="150"/>
        <v>14</v>
      </c>
      <c r="BG244" s="31">
        <f t="shared" si="151"/>
        <v>15</v>
      </c>
      <c r="BH244" s="31">
        <f t="shared" si="152"/>
        <v>4</v>
      </c>
      <c r="BI244" s="31">
        <f t="shared" si="153"/>
        <v>12</v>
      </c>
      <c r="BJ244" s="6">
        <f t="shared" si="154"/>
        <v>279</v>
      </c>
      <c r="BL244" s="31">
        <f t="shared" si="155"/>
        <v>3.0468965205585355E-13</v>
      </c>
      <c r="BM244" s="31">
        <f t="shared" si="156"/>
        <v>7.9484257058048755E-14</v>
      </c>
      <c r="BN244" s="31">
        <f t="shared" si="157"/>
        <v>1.5896851411609751E-13</v>
      </c>
      <c r="BO244" s="31">
        <f t="shared" si="158"/>
        <v>1.9871064264512186E-13</v>
      </c>
      <c r="BP244" s="31">
        <f t="shared" si="159"/>
        <v>1.3247376176341456E-13</v>
      </c>
      <c r="BQ244" s="31">
        <f t="shared" si="160"/>
        <v>2.781948997031706E-13</v>
      </c>
      <c r="BR244" s="31">
        <f t="shared" si="161"/>
        <v>5.2989504705365833E-14</v>
      </c>
      <c r="BS244" s="31">
        <f t="shared" si="162"/>
        <v>2.2520539499780478E-13</v>
      </c>
      <c r="BT244" s="31">
        <f t="shared" si="163"/>
        <v>2.1195801882146333E-13</v>
      </c>
      <c r="BU244" s="31">
        <f t="shared" si="164"/>
        <v>4.2391603764292666E-13</v>
      </c>
      <c r="BV244" s="31">
        <f t="shared" si="165"/>
        <v>7.9484257058048755E-14</v>
      </c>
      <c r="BW244" s="31">
        <f t="shared" si="166"/>
        <v>1.1922638558707311E-13</v>
      </c>
      <c r="BX244" s="31">
        <f t="shared" si="167"/>
        <v>2.1195801882146333E-13</v>
      </c>
      <c r="BY244" s="31">
        <f t="shared" si="168"/>
        <v>1.7221589029243896E-13</v>
      </c>
      <c r="BZ244" s="31">
        <f t="shared" si="169"/>
        <v>2.517001473504877E-13</v>
      </c>
      <c r="CA244" s="31">
        <f t="shared" si="170"/>
        <v>1.9871064264512186E-13</v>
      </c>
      <c r="CB244" s="31">
        <f t="shared" si="171"/>
        <v>1.8546326646878041E-13</v>
      </c>
      <c r="CC244" s="31">
        <f t="shared" si="172"/>
        <v>1.9871064264512186E-13</v>
      </c>
      <c r="CD244" s="31">
        <f t="shared" si="173"/>
        <v>5.2989504705365833E-14</v>
      </c>
      <c r="CE244" s="31">
        <f t="shared" si="174"/>
        <v>1.5896851411609751E-13</v>
      </c>
    </row>
    <row r="245" spans="35:83" x14ac:dyDescent="0.2">
      <c r="AI245" s="29" t="s">
        <v>606</v>
      </c>
      <c r="AJ245" s="30">
        <v>70307</v>
      </c>
      <c r="AK245">
        <v>649</v>
      </c>
      <c r="AL245" t="s">
        <v>607</v>
      </c>
      <c r="AM245">
        <v>3.702447498806E-11</v>
      </c>
      <c r="AN245">
        <f t="shared" si="132"/>
        <v>3.7024474988060003E-12</v>
      </c>
      <c r="AO245">
        <f t="shared" si="133"/>
        <v>1.6321358279952935E-5</v>
      </c>
      <c r="AP245" s="31">
        <f t="shared" si="134"/>
        <v>75</v>
      </c>
      <c r="AQ245" s="31">
        <f t="shared" si="135"/>
        <v>2</v>
      </c>
      <c r="AR245" s="31">
        <f t="shared" si="136"/>
        <v>44</v>
      </c>
      <c r="AS245" s="31">
        <f t="shared" si="137"/>
        <v>32</v>
      </c>
      <c r="AT245" s="31">
        <f t="shared" si="138"/>
        <v>22</v>
      </c>
      <c r="AU245" s="31">
        <f t="shared" si="139"/>
        <v>58</v>
      </c>
      <c r="AV245" s="31">
        <f t="shared" si="140"/>
        <v>15</v>
      </c>
      <c r="AW245" s="31">
        <f t="shared" si="141"/>
        <v>32</v>
      </c>
      <c r="AX245" s="31">
        <f t="shared" si="142"/>
        <v>32</v>
      </c>
      <c r="AY245" s="31">
        <f t="shared" si="143"/>
        <v>62</v>
      </c>
      <c r="AZ245" s="31">
        <f t="shared" si="144"/>
        <v>22</v>
      </c>
      <c r="BA245" s="31">
        <f t="shared" si="145"/>
        <v>18</v>
      </c>
      <c r="BB245" s="31">
        <f t="shared" si="146"/>
        <v>30</v>
      </c>
      <c r="BC245" s="31">
        <f t="shared" si="147"/>
        <v>26</v>
      </c>
      <c r="BD245" s="31">
        <f t="shared" si="148"/>
        <v>43</v>
      </c>
      <c r="BE245" s="31">
        <f t="shared" si="149"/>
        <v>39</v>
      </c>
      <c r="BF245" s="31">
        <f t="shared" si="150"/>
        <v>31</v>
      </c>
      <c r="BG245" s="31">
        <f t="shared" si="151"/>
        <v>47</v>
      </c>
      <c r="BH245" s="31">
        <f t="shared" si="152"/>
        <v>1</v>
      </c>
      <c r="BI245" s="31">
        <f t="shared" si="153"/>
        <v>18</v>
      </c>
      <c r="BJ245" s="6">
        <f t="shared" si="154"/>
        <v>649</v>
      </c>
      <c r="BL245" s="31">
        <f t="shared" si="155"/>
        <v>4.2786373252765799E-13</v>
      </c>
      <c r="BM245" s="31">
        <f t="shared" si="156"/>
        <v>1.140969953407088E-14</v>
      </c>
      <c r="BN245" s="31">
        <f t="shared" si="157"/>
        <v>2.5101338974955932E-13</v>
      </c>
      <c r="BO245" s="31">
        <f t="shared" si="158"/>
        <v>1.8255519254513408E-13</v>
      </c>
      <c r="BP245" s="31">
        <f t="shared" si="159"/>
        <v>1.2550669487477966E-13</v>
      </c>
      <c r="BQ245" s="31">
        <f t="shared" si="160"/>
        <v>3.3088128648805548E-13</v>
      </c>
      <c r="BR245" s="31">
        <f t="shared" si="161"/>
        <v>8.5572746505531596E-14</v>
      </c>
      <c r="BS245" s="31">
        <f t="shared" si="162"/>
        <v>1.8255519254513408E-13</v>
      </c>
      <c r="BT245" s="31">
        <f t="shared" si="163"/>
        <v>1.8255519254513408E-13</v>
      </c>
      <c r="BU245" s="31">
        <f t="shared" si="164"/>
        <v>3.5370068555619724E-13</v>
      </c>
      <c r="BV245" s="31">
        <f t="shared" si="165"/>
        <v>1.2550669487477966E-13</v>
      </c>
      <c r="BW245" s="31">
        <f t="shared" si="166"/>
        <v>1.0268729580663792E-13</v>
      </c>
      <c r="BX245" s="31">
        <f t="shared" si="167"/>
        <v>1.7114549301106319E-13</v>
      </c>
      <c r="BY245" s="31">
        <f t="shared" si="168"/>
        <v>1.4832609394292143E-13</v>
      </c>
      <c r="BZ245" s="31">
        <f t="shared" si="169"/>
        <v>2.4530853998252392E-13</v>
      </c>
      <c r="CA245" s="31">
        <f t="shared" si="170"/>
        <v>2.2248914091438215E-13</v>
      </c>
      <c r="CB245" s="31">
        <f t="shared" si="171"/>
        <v>1.7685034277809862E-13</v>
      </c>
      <c r="CC245" s="31">
        <f t="shared" si="172"/>
        <v>2.6812793905066563E-13</v>
      </c>
      <c r="CD245" s="31">
        <f t="shared" si="173"/>
        <v>5.7048497670354399E-15</v>
      </c>
      <c r="CE245" s="31">
        <f t="shared" si="174"/>
        <v>1.0268729580663792E-13</v>
      </c>
    </row>
    <row r="246" spans="35:83" x14ac:dyDescent="0.2">
      <c r="AI246" s="29" t="s">
        <v>608</v>
      </c>
      <c r="AJ246" s="30">
        <v>64848</v>
      </c>
      <c r="AK246">
        <v>583</v>
      </c>
      <c r="AL246" t="s">
        <v>609</v>
      </c>
      <c r="AM246">
        <v>3.7195420479115461E-11</v>
      </c>
      <c r="AN246">
        <f t="shared" si="132"/>
        <v>3.719542047911546E-12</v>
      </c>
      <c r="AO246">
        <f t="shared" si="133"/>
        <v>1.6396715529630569E-5</v>
      </c>
      <c r="AP246" s="31">
        <f t="shared" si="134"/>
        <v>64</v>
      </c>
      <c r="AQ246" s="31">
        <f t="shared" si="135"/>
        <v>7</v>
      </c>
      <c r="AR246" s="31">
        <f t="shared" si="136"/>
        <v>29</v>
      </c>
      <c r="AS246" s="31">
        <f t="shared" si="137"/>
        <v>23</v>
      </c>
      <c r="AT246" s="31">
        <f t="shared" si="138"/>
        <v>36</v>
      </c>
      <c r="AU246" s="31">
        <f t="shared" si="139"/>
        <v>47</v>
      </c>
      <c r="AV246" s="31">
        <f t="shared" si="140"/>
        <v>12</v>
      </c>
      <c r="AW246" s="31">
        <f t="shared" si="141"/>
        <v>41</v>
      </c>
      <c r="AX246" s="31">
        <f t="shared" si="142"/>
        <v>17</v>
      </c>
      <c r="AY246" s="31">
        <f t="shared" si="143"/>
        <v>79</v>
      </c>
      <c r="AZ246" s="31">
        <f t="shared" si="144"/>
        <v>6</v>
      </c>
      <c r="BA246" s="31">
        <f t="shared" si="145"/>
        <v>12</v>
      </c>
      <c r="BB246" s="31">
        <f t="shared" si="146"/>
        <v>33</v>
      </c>
      <c r="BC246" s="31">
        <f t="shared" si="147"/>
        <v>19</v>
      </c>
      <c r="BD246" s="31">
        <f t="shared" si="148"/>
        <v>35</v>
      </c>
      <c r="BE246" s="31">
        <f t="shared" si="149"/>
        <v>38</v>
      </c>
      <c r="BF246" s="31">
        <f t="shared" si="150"/>
        <v>18</v>
      </c>
      <c r="BG246" s="31">
        <f t="shared" si="151"/>
        <v>31</v>
      </c>
      <c r="BH246" s="31">
        <f t="shared" si="152"/>
        <v>23</v>
      </c>
      <c r="BI246" s="31">
        <f t="shared" si="153"/>
        <v>13</v>
      </c>
      <c r="BJ246" s="6">
        <f t="shared" si="154"/>
        <v>583</v>
      </c>
      <c r="BL246" s="31">
        <f t="shared" si="155"/>
        <v>4.0832022481361739E-13</v>
      </c>
      <c r="BM246" s="31">
        <f t="shared" si="156"/>
        <v>4.4660024588989399E-14</v>
      </c>
      <c r="BN246" s="31">
        <f t="shared" si="157"/>
        <v>1.8502010186867038E-13</v>
      </c>
      <c r="BO246" s="31">
        <f t="shared" si="158"/>
        <v>1.4674008079239376E-13</v>
      </c>
      <c r="BP246" s="31">
        <f t="shared" si="159"/>
        <v>2.2968012645765976E-13</v>
      </c>
      <c r="BQ246" s="31">
        <f t="shared" si="160"/>
        <v>2.9986016509750029E-13</v>
      </c>
      <c r="BR246" s="31">
        <f t="shared" si="161"/>
        <v>7.6560042152553263E-14</v>
      </c>
      <c r="BS246" s="31">
        <f t="shared" si="162"/>
        <v>2.6158014402122367E-13</v>
      </c>
      <c r="BT246" s="31">
        <f t="shared" si="163"/>
        <v>1.0846005971611713E-13</v>
      </c>
      <c r="BU246" s="31">
        <f t="shared" si="164"/>
        <v>5.0402027750430896E-13</v>
      </c>
      <c r="BV246" s="31">
        <f t="shared" si="165"/>
        <v>3.8280021076276632E-14</v>
      </c>
      <c r="BW246" s="31">
        <f t="shared" si="166"/>
        <v>7.6560042152553263E-14</v>
      </c>
      <c r="BX246" s="31">
        <f t="shared" si="167"/>
        <v>2.1054011591952148E-13</v>
      </c>
      <c r="BY246" s="31">
        <f t="shared" si="168"/>
        <v>1.2122006674154267E-13</v>
      </c>
      <c r="BZ246" s="31">
        <f t="shared" si="169"/>
        <v>2.23300122944947E-13</v>
      </c>
      <c r="CA246" s="31">
        <f t="shared" si="170"/>
        <v>2.4244013348308534E-13</v>
      </c>
      <c r="CB246" s="31">
        <f t="shared" si="171"/>
        <v>1.1484006322882988E-13</v>
      </c>
      <c r="CC246" s="31">
        <f t="shared" si="172"/>
        <v>1.9778010889409591E-13</v>
      </c>
      <c r="CD246" s="31">
        <f t="shared" si="173"/>
        <v>1.4674008079239376E-13</v>
      </c>
      <c r="CE246" s="31">
        <f t="shared" si="174"/>
        <v>8.2940045665266037E-14</v>
      </c>
    </row>
    <row r="247" spans="35:83" x14ac:dyDescent="0.2">
      <c r="AI247" s="29" t="s">
        <v>610</v>
      </c>
      <c r="AJ247" s="30">
        <v>54008</v>
      </c>
      <c r="AK247">
        <v>477</v>
      </c>
      <c r="AL247" t="s">
        <v>611</v>
      </c>
      <c r="AM247">
        <v>3.7430365584929562E-11</v>
      </c>
      <c r="AN247">
        <f t="shared" si="132"/>
        <v>3.7430365584929564E-12</v>
      </c>
      <c r="AO247">
        <f t="shared" si="133"/>
        <v>1.6500285485702872E-5</v>
      </c>
      <c r="AP247" s="31">
        <f t="shared" si="134"/>
        <v>22</v>
      </c>
      <c r="AQ247" s="31">
        <f t="shared" si="135"/>
        <v>5</v>
      </c>
      <c r="AR247" s="31">
        <f t="shared" si="136"/>
        <v>28</v>
      </c>
      <c r="AS247" s="31">
        <f t="shared" si="137"/>
        <v>28</v>
      </c>
      <c r="AT247" s="31">
        <f t="shared" si="138"/>
        <v>22</v>
      </c>
      <c r="AU247" s="31">
        <f t="shared" si="139"/>
        <v>24</v>
      </c>
      <c r="AV247" s="31">
        <f t="shared" si="140"/>
        <v>6</v>
      </c>
      <c r="AW247" s="31">
        <f t="shared" si="141"/>
        <v>43</v>
      </c>
      <c r="AX247" s="31">
        <f t="shared" si="142"/>
        <v>48</v>
      </c>
      <c r="AY247" s="31">
        <f t="shared" si="143"/>
        <v>57</v>
      </c>
      <c r="AZ247" s="31">
        <f t="shared" si="144"/>
        <v>8</v>
      </c>
      <c r="BA247" s="31">
        <f t="shared" si="145"/>
        <v>34</v>
      </c>
      <c r="BB247" s="31">
        <f t="shared" si="146"/>
        <v>27</v>
      </c>
      <c r="BC247" s="31">
        <f t="shared" si="147"/>
        <v>20</v>
      </c>
      <c r="BD247" s="31">
        <f t="shared" si="148"/>
        <v>11</v>
      </c>
      <c r="BE247" s="31">
        <f t="shared" si="149"/>
        <v>22</v>
      </c>
      <c r="BF247" s="31">
        <f t="shared" si="150"/>
        <v>34</v>
      </c>
      <c r="BG247" s="31">
        <f t="shared" si="151"/>
        <v>20</v>
      </c>
      <c r="BH247" s="31">
        <f t="shared" si="152"/>
        <v>3</v>
      </c>
      <c r="BI247" s="31">
        <f t="shared" si="153"/>
        <v>15</v>
      </c>
      <c r="BJ247" s="6">
        <f t="shared" si="154"/>
        <v>477</v>
      </c>
      <c r="BL247" s="31">
        <f t="shared" si="155"/>
        <v>1.7263480982567095E-13</v>
      </c>
      <c r="BM247" s="31">
        <f t="shared" si="156"/>
        <v>3.9235184051288853E-14</v>
      </c>
      <c r="BN247" s="31">
        <f t="shared" si="157"/>
        <v>2.1971703068721757E-13</v>
      </c>
      <c r="BO247" s="31">
        <f t="shared" si="158"/>
        <v>2.1971703068721757E-13</v>
      </c>
      <c r="BP247" s="31">
        <f t="shared" si="159"/>
        <v>1.7263480982567095E-13</v>
      </c>
      <c r="BQ247" s="31">
        <f t="shared" si="160"/>
        <v>1.8832888344618649E-13</v>
      </c>
      <c r="BR247" s="31">
        <f t="shared" si="161"/>
        <v>4.7082220861546622E-14</v>
      </c>
      <c r="BS247" s="31">
        <f t="shared" si="162"/>
        <v>3.3742258284108415E-13</v>
      </c>
      <c r="BT247" s="31">
        <f t="shared" si="163"/>
        <v>3.7665776689237298E-13</v>
      </c>
      <c r="BU247" s="31">
        <f t="shared" si="164"/>
        <v>4.4728109818469289E-13</v>
      </c>
      <c r="BV247" s="31">
        <f t="shared" si="165"/>
        <v>6.2776294482062168E-14</v>
      </c>
      <c r="BW247" s="31">
        <f t="shared" si="166"/>
        <v>2.6679925154876418E-13</v>
      </c>
      <c r="BX247" s="31">
        <f t="shared" si="167"/>
        <v>2.1186999387695981E-13</v>
      </c>
      <c r="BY247" s="31">
        <f t="shared" si="168"/>
        <v>1.5694073620515541E-13</v>
      </c>
      <c r="BZ247" s="31">
        <f t="shared" si="169"/>
        <v>8.6317404912835476E-14</v>
      </c>
      <c r="CA247" s="31">
        <f t="shared" si="170"/>
        <v>1.7263480982567095E-13</v>
      </c>
      <c r="CB247" s="31">
        <f t="shared" si="171"/>
        <v>2.6679925154876418E-13</v>
      </c>
      <c r="CC247" s="31">
        <f t="shared" si="172"/>
        <v>1.5694073620515541E-13</v>
      </c>
      <c r="CD247" s="31">
        <f t="shared" si="173"/>
        <v>2.3541110430773311E-14</v>
      </c>
      <c r="CE247" s="31">
        <f t="shared" si="174"/>
        <v>1.1770555215386655E-13</v>
      </c>
    </row>
    <row r="248" spans="35:83" x14ac:dyDescent="0.2">
      <c r="AI248" s="29" t="s">
        <v>612</v>
      </c>
      <c r="AJ248" s="30">
        <v>83696</v>
      </c>
      <c r="AK248">
        <v>740</v>
      </c>
      <c r="AL248" t="s">
        <v>613</v>
      </c>
      <c r="AM248">
        <v>3.7639254896222439E-11</v>
      </c>
      <c r="AN248">
        <f t="shared" si="132"/>
        <v>3.7639254896222441E-12</v>
      </c>
      <c r="AO248">
        <f t="shared" si="133"/>
        <v>1.6592369365124881E-5</v>
      </c>
      <c r="AP248" s="31">
        <f t="shared" si="134"/>
        <v>68</v>
      </c>
      <c r="AQ248" s="31">
        <f t="shared" si="135"/>
        <v>1</v>
      </c>
      <c r="AR248" s="31">
        <f t="shared" si="136"/>
        <v>43</v>
      </c>
      <c r="AS248" s="31">
        <f t="shared" si="137"/>
        <v>33</v>
      </c>
      <c r="AT248" s="31">
        <f t="shared" si="138"/>
        <v>35</v>
      </c>
      <c r="AU248" s="31">
        <f t="shared" si="139"/>
        <v>44</v>
      </c>
      <c r="AV248" s="31">
        <f t="shared" si="140"/>
        <v>28</v>
      </c>
      <c r="AW248" s="31">
        <f t="shared" si="141"/>
        <v>32</v>
      </c>
      <c r="AX248" s="31">
        <f t="shared" si="142"/>
        <v>28</v>
      </c>
      <c r="AY248" s="31">
        <f t="shared" si="143"/>
        <v>82</v>
      </c>
      <c r="AZ248" s="31">
        <f t="shared" si="144"/>
        <v>8</v>
      </c>
      <c r="BA248" s="31">
        <f t="shared" si="145"/>
        <v>44</v>
      </c>
      <c r="BB248" s="31">
        <f t="shared" si="146"/>
        <v>51</v>
      </c>
      <c r="BC248" s="31">
        <f t="shared" si="147"/>
        <v>41</v>
      </c>
      <c r="BD248" s="31">
        <f t="shared" si="148"/>
        <v>40</v>
      </c>
      <c r="BE248" s="31">
        <f t="shared" si="149"/>
        <v>61</v>
      </c>
      <c r="BF248" s="31">
        <f t="shared" si="150"/>
        <v>27</v>
      </c>
      <c r="BG248" s="31">
        <f t="shared" si="151"/>
        <v>24</v>
      </c>
      <c r="BH248" s="31">
        <f t="shared" si="152"/>
        <v>19</v>
      </c>
      <c r="BI248" s="31">
        <f t="shared" si="153"/>
        <v>31</v>
      </c>
      <c r="BJ248" s="6">
        <f t="shared" si="154"/>
        <v>740</v>
      </c>
      <c r="BL248" s="31">
        <f t="shared" si="155"/>
        <v>3.4587423418150354E-13</v>
      </c>
      <c r="BM248" s="31">
        <f t="shared" si="156"/>
        <v>5.0863857967868167E-15</v>
      </c>
      <c r="BN248" s="31">
        <f t="shared" si="157"/>
        <v>2.1871458926183312E-13</v>
      </c>
      <c r="BO248" s="31">
        <f t="shared" si="158"/>
        <v>1.6785073129396495E-13</v>
      </c>
      <c r="BP248" s="31">
        <f t="shared" si="159"/>
        <v>1.7802350288753859E-13</v>
      </c>
      <c r="BQ248" s="31">
        <f t="shared" si="160"/>
        <v>2.2380097505861994E-13</v>
      </c>
      <c r="BR248" s="31">
        <f t="shared" si="161"/>
        <v>1.4241880231003086E-13</v>
      </c>
      <c r="BS248" s="31">
        <f t="shared" si="162"/>
        <v>1.6276434549717813E-13</v>
      </c>
      <c r="BT248" s="31">
        <f t="shared" si="163"/>
        <v>1.4241880231003086E-13</v>
      </c>
      <c r="BU248" s="31">
        <f t="shared" si="164"/>
        <v>4.1708363533651896E-13</v>
      </c>
      <c r="BV248" s="31">
        <f t="shared" si="165"/>
        <v>4.0691086374294533E-14</v>
      </c>
      <c r="BW248" s="31">
        <f t="shared" si="166"/>
        <v>2.2380097505861994E-13</v>
      </c>
      <c r="BX248" s="31">
        <f t="shared" si="167"/>
        <v>2.5940567563612767E-13</v>
      </c>
      <c r="BY248" s="31">
        <f t="shared" si="168"/>
        <v>2.0854181766825948E-13</v>
      </c>
      <c r="BZ248" s="31">
        <f t="shared" si="169"/>
        <v>2.0345543187147266E-13</v>
      </c>
      <c r="CA248" s="31">
        <f t="shared" si="170"/>
        <v>3.1026953360399581E-13</v>
      </c>
      <c r="CB248" s="31">
        <f t="shared" si="171"/>
        <v>1.3733241651324404E-13</v>
      </c>
      <c r="CC248" s="31">
        <f t="shared" si="172"/>
        <v>1.2207325912288361E-13</v>
      </c>
      <c r="CD248" s="31">
        <f t="shared" si="173"/>
        <v>9.6641330138949511E-14</v>
      </c>
      <c r="CE248" s="31">
        <f t="shared" si="174"/>
        <v>1.5767795970039131E-13</v>
      </c>
    </row>
    <row r="249" spans="35:83" x14ac:dyDescent="0.2">
      <c r="AI249" s="29" t="s">
        <v>614</v>
      </c>
      <c r="AJ249" s="30">
        <v>15641</v>
      </c>
      <c r="AK249">
        <v>141</v>
      </c>
      <c r="AL249" t="s">
        <v>615</v>
      </c>
      <c r="AM249">
        <v>3.7663677091659689E-11</v>
      </c>
      <c r="AN249">
        <f t="shared" si="132"/>
        <v>3.7663677091659687E-12</v>
      </c>
      <c r="AO249">
        <f t="shared" si="133"/>
        <v>1.6603135308513485E-5</v>
      </c>
      <c r="AP249" s="31">
        <f t="shared" si="134"/>
        <v>11</v>
      </c>
      <c r="AQ249" s="31">
        <f t="shared" si="135"/>
        <v>4</v>
      </c>
      <c r="AR249" s="31">
        <f t="shared" si="136"/>
        <v>7</v>
      </c>
      <c r="AS249" s="31">
        <f t="shared" si="137"/>
        <v>8</v>
      </c>
      <c r="AT249" s="31">
        <f t="shared" si="138"/>
        <v>5</v>
      </c>
      <c r="AU249" s="31">
        <f t="shared" si="139"/>
        <v>12</v>
      </c>
      <c r="AV249" s="31">
        <f t="shared" si="140"/>
        <v>8</v>
      </c>
      <c r="AW249" s="31">
        <f t="shared" si="141"/>
        <v>5</v>
      </c>
      <c r="AX249" s="31">
        <f t="shared" si="142"/>
        <v>7</v>
      </c>
      <c r="AY249" s="31">
        <f t="shared" si="143"/>
        <v>7</v>
      </c>
      <c r="AZ249" s="31">
        <f t="shared" si="144"/>
        <v>3</v>
      </c>
      <c r="BA249" s="31">
        <f t="shared" si="145"/>
        <v>6</v>
      </c>
      <c r="BB249" s="31">
        <f t="shared" si="146"/>
        <v>21</v>
      </c>
      <c r="BC249" s="31">
        <f t="shared" si="147"/>
        <v>2</v>
      </c>
      <c r="BD249" s="31">
        <f t="shared" si="148"/>
        <v>11</v>
      </c>
      <c r="BE249" s="31">
        <f t="shared" si="149"/>
        <v>7</v>
      </c>
      <c r="BF249" s="31">
        <f t="shared" si="150"/>
        <v>0</v>
      </c>
      <c r="BG249" s="31">
        <f t="shared" si="151"/>
        <v>11</v>
      </c>
      <c r="BH249" s="31">
        <f t="shared" si="152"/>
        <v>2</v>
      </c>
      <c r="BI249" s="31">
        <f t="shared" si="153"/>
        <v>4</v>
      </c>
      <c r="BJ249" s="6">
        <f t="shared" si="154"/>
        <v>141</v>
      </c>
      <c r="BL249" s="31">
        <f t="shared" si="155"/>
        <v>2.9383010497039474E-13</v>
      </c>
      <c r="BM249" s="31">
        <f t="shared" si="156"/>
        <v>1.0684731089832535E-13</v>
      </c>
      <c r="BN249" s="31">
        <f t="shared" si="157"/>
        <v>1.8698279407206936E-13</v>
      </c>
      <c r="BO249" s="31">
        <f t="shared" si="158"/>
        <v>2.136946217966507E-13</v>
      </c>
      <c r="BP249" s="31">
        <f t="shared" si="159"/>
        <v>1.3355913862290669E-13</v>
      </c>
      <c r="BQ249" s="31">
        <f t="shared" si="160"/>
        <v>3.2054193269497605E-13</v>
      </c>
      <c r="BR249" s="31">
        <f t="shared" si="161"/>
        <v>2.136946217966507E-13</v>
      </c>
      <c r="BS249" s="31">
        <f t="shared" si="162"/>
        <v>1.3355913862290669E-13</v>
      </c>
      <c r="BT249" s="31">
        <f t="shared" si="163"/>
        <v>1.8698279407206936E-13</v>
      </c>
      <c r="BU249" s="31">
        <f t="shared" si="164"/>
        <v>1.8698279407206936E-13</v>
      </c>
      <c r="BV249" s="31">
        <f t="shared" si="165"/>
        <v>8.0135483173744013E-14</v>
      </c>
      <c r="BW249" s="31">
        <f t="shared" si="166"/>
        <v>1.6027096634748803E-13</v>
      </c>
      <c r="BX249" s="31">
        <f t="shared" si="167"/>
        <v>5.6094838221620807E-13</v>
      </c>
      <c r="BY249" s="31">
        <f t="shared" si="168"/>
        <v>5.3423655449162675E-14</v>
      </c>
      <c r="BZ249" s="31">
        <f t="shared" si="169"/>
        <v>2.9383010497039474E-13</v>
      </c>
      <c r="CA249" s="31">
        <f t="shared" si="170"/>
        <v>1.8698279407206936E-13</v>
      </c>
      <c r="CB249" s="31">
        <f t="shared" si="171"/>
        <v>0</v>
      </c>
      <c r="CC249" s="31">
        <f t="shared" si="172"/>
        <v>2.9383010497039474E-13</v>
      </c>
      <c r="CD249" s="31">
        <f t="shared" si="173"/>
        <v>5.3423655449162675E-14</v>
      </c>
      <c r="CE249" s="31">
        <f t="shared" si="174"/>
        <v>1.0684731089832535E-13</v>
      </c>
    </row>
    <row r="250" spans="35:83" x14ac:dyDescent="0.2">
      <c r="AI250" s="29" t="s">
        <v>616</v>
      </c>
      <c r="AJ250" s="30">
        <v>31919</v>
      </c>
      <c r="AK250">
        <v>286</v>
      </c>
      <c r="AL250" t="s">
        <v>617</v>
      </c>
      <c r="AM250">
        <v>3.7795546403731162E-11</v>
      </c>
      <c r="AN250">
        <f t="shared" si="132"/>
        <v>3.7795546403731164E-12</v>
      </c>
      <c r="AO250">
        <f t="shared" si="133"/>
        <v>1.6661266755053744E-5</v>
      </c>
      <c r="AP250" s="31">
        <f t="shared" si="134"/>
        <v>29</v>
      </c>
      <c r="AQ250" s="31">
        <f t="shared" si="135"/>
        <v>4</v>
      </c>
      <c r="AR250" s="31">
        <f t="shared" si="136"/>
        <v>19</v>
      </c>
      <c r="AS250" s="31">
        <f t="shared" si="137"/>
        <v>24</v>
      </c>
      <c r="AT250" s="31">
        <f t="shared" si="138"/>
        <v>10</v>
      </c>
      <c r="AU250" s="31">
        <f t="shared" si="139"/>
        <v>19</v>
      </c>
      <c r="AV250" s="31">
        <f t="shared" si="140"/>
        <v>4</v>
      </c>
      <c r="AW250" s="31">
        <f t="shared" si="141"/>
        <v>21</v>
      </c>
      <c r="AX250" s="31">
        <f t="shared" si="142"/>
        <v>11</v>
      </c>
      <c r="AY250" s="31">
        <f t="shared" si="143"/>
        <v>41</v>
      </c>
      <c r="AZ250" s="31">
        <f t="shared" si="144"/>
        <v>6</v>
      </c>
      <c r="BA250" s="31">
        <f t="shared" si="145"/>
        <v>5</v>
      </c>
      <c r="BB250" s="31">
        <f t="shared" si="146"/>
        <v>17</v>
      </c>
      <c r="BC250" s="31">
        <f t="shared" si="147"/>
        <v>6</v>
      </c>
      <c r="BD250" s="31">
        <f t="shared" si="148"/>
        <v>22</v>
      </c>
      <c r="BE250" s="31">
        <f t="shared" si="149"/>
        <v>15</v>
      </c>
      <c r="BF250" s="31">
        <f t="shared" si="150"/>
        <v>12</v>
      </c>
      <c r="BG250" s="31">
        <f t="shared" si="151"/>
        <v>10</v>
      </c>
      <c r="BH250" s="31">
        <f t="shared" si="152"/>
        <v>4</v>
      </c>
      <c r="BI250" s="31">
        <f t="shared" si="153"/>
        <v>7</v>
      </c>
      <c r="BJ250" s="6">
        <f t="shared" si="154"/>
        <v>286</v>
      </c>
      <c r="BL250" s="31">
        <f t="shared" si="155"/>
        <v>3.8324155444342788E-13</v>
      </c>
      <c r="BM250" s="31">
        <f t="shared" si="156"/>
        <v>5.2860904061162465E-14</v>
      </c>
      <c r="BN250" s="31">
        <f t="shared" si="157"/>
        <v>2.5108929429052173E-13</v>
      </c>
      <c r="BO250" s="31">
        <f t="shared" si="158"/>
        <v>3.1716542436697483E-13</v>
      </c>
      <c r="BP250" s="31">
        <f t="shared" si="159"/>
        <v>1.3215226015290618E-13</v>
      </c>
      <c r="BQ250" s="31">
        <f t="shared" si="160"/>
        <v>2.5108929429052173E-13</v>
      </c>
      <c r="BR250" s="31">
        <f t="shared" si="161"/>
        <v>5.2860904061162465E-14</v>
      </c>
      <c r="BS250" s="31">
        <f t="shared" si="162"/>
        <v>2.7751974632110294E-13</v>
      </c>
      <c r="BT250" s="31">
        <f t="shared" si="163"/>
        <v>1.4536748616819678E-13</v>
      </c>
      <c r="BU250" s="31">
        <f t="shared" si="164"/>
        <v>5.4182426662691529E-13</v>
      </c>
      <c r="BV250" s="31">
        <f t="shared" si="165"/>
        <v>7.9291356091743707E-14</v>
      </c>
      <c r="BW250" s="31">
        <f t="shared" si="166"/>
        <v>6.6076130076453089E-14</v>
      </c>
      <c r="BX250" s="31">
        <f t="shared" si="167"/>
        <v>2.2465884225994049E-13</v>
      </c>
      <c r="BY250" s="31">
        <f t="shared" si="168"/>
        <v>7.9291356091743707E-14</v>
      </c>
      <c r="BZ250" s="31">
        <f t="shared" si="169"/>
        <v>2.9073497233639357E-13</v>
      </c>
      <c r="CA250" s="31">
        <f t="shared" si="170"/>
        <v>1.9822839022935925E-13</v>
      </c>
      <c r="CB250" s="31">
        <f t="shared" si="171"/>
        <v>1.5858271218348741E-13</v>
      </c>
      <c r="CC250" s="31">
        <f t="shared" si="172"/>
        <v>1.3215226015290618E-13</v>
      </c>
      <c r="CD250" s="31">
        <f t="shared" si="173"/>
        <v>5.2860904061162465E-14</v>
      </c>
      <c r="CE250" s="31">
        <f t="shared" si="174"/>
        <v>9.2506582107034312E-14</v>
      </c>
    </row>
    <row r="251" spans="35:83" x14ac:dyDescent="0.2">
      <c r="AI251" s="29" t="s">
        <v>618</v>
      </c>
      <c r="AJ251" s="30">
        <v>12345</v>
      </c>
      <c r="AK251">
        <v>113</v>
      </c>
      <c r="AL251" t="s">
        <v>619</v>
      </c>
      <c r="AM251">
        <v>3.7862561452498269E-11</v>
      </c>
      <c r="AN251">
        <f t="shared" si="132"/>
        <v>3.7862561452498267E-12</v>
      </c>
      <c r="AO251">
        <f t="shared" si="133"/>
        <v>1.6690808743736342E-5</v>
      </c>
      <c r="AP251" s="31">
        <f t="shared" si="134"/>
        <v>11</v>
      </c>
      <c r="AQ251" s="31">
        <f t="shared" si="135"/>
        <v>0</v>
      </c>
      <c r="AR251" s="31">
        <f t="shared" si="136"/>
        <v>6</v>
      </c>
      <c r="AS251" s="31">
        <f t="shared" si="137"/>
        <v>8</v>
      </c>
      <c r="AT251" s="31">
        <f t="shared" si="138"/>
        <v>4</v>
      </c>
      <c r="AU251" s="31">
        <f t="shared" si="139"/>
        <v>8</v>
      </c>
      <c r="AV251" s="31">
        <f t="shared" si="140"/>
        <v>2</v>
      </c>
      <c r="AW251" s="31">
        <f t="shared" si="141"/>
        <v>9</v>
      </c>
      <c r="AX251" s="31">
        <f t="shared" si="142"/>
        <v>11</v>
      </c>
      <c r="AY251" s="31">
        <f t="shared" si="143"/>
        <v>8</v>
      </c>
      <c r="AZ251" s="31">
        <f t="shared" si="144"/>
        <v>3</v>
      </c>
      <c r="BA251" s="31">
        <f t="shared" si="145"/>
        <v>3</v>
      </c>
      <c r="BB251" s="31">
        <f t="shared" si="146"/>
        <v>5</v>
      </c>
      <c r="BC251" s="31">
        <f t="shared" si="147"/>
        <v>1</v>
      </c>
      <c r="BD251" s="31">
        <f t="shared" si="148"/>
        <v>7</v>
      </c>
      <c r="BE251" s="31">
        <f t="shared" si="149"/>
        <v>8</v>
      </c>
      <c r="BF251" s="31">
        <f t="shared" si="150"/>
        <v>9</v>
      </c>
      <c r="BG251" s="31">
        <f t="shared" si="151"/>
        <v>8</v>
      </c>
      <c r="BH251" s="31">
        <f t="shared" si="152"/>
        <v>0</v>
      </c>
      <c r="BI251" s="31">
        <f t="shared" si="153"/>
        <v>2</v>
      </c>
      <c r="BJ251" s="6">
        <f t="shared" si="154"/>
        <v>113</v>
      </c>
      <c r="BL251" s="31">
        <f t="shared" si="155"/>
        <v>3.6857360705971766E-13</v>
      </c>
      <c r="BM251" s="31">
        <f t="shared" si="156"/>
        <v>0</v>
      </c>
      <c r="BN251" s="31">
        <f t="shared" si="157"/>
        <v>2.0104014930530054E-13</v>
      </c>
      <c r="BO251" s="31">
        <f t="shared" si="158"/>
        <v>2.6805353240706737E-13</v>
      </c>
      <c r="BP251" s="31">
        <f t="shared" si="159"/>
        <v>1.3402676620353369E-13</v>
      </c>
      <c r="BQ251" s="31">
        <f t="shared" si="160"/>
        <v>2.6805353240706737E-13</v>
      </c>
      <c r="BR251" s="31">
        <f t="shared" si="161"/>
        <v>6.7013383101766843E-14</v>
      </c>
      <c r="BS251" s="31">
        <f t="shared" si="162"/>
        <v>3.015602239579508E-13</v>
      </c>
      <c r="BT251" s="31">
        <f t="shared" si="163"/>
        <v>3.6857360705971766E-13</v>
      </c>
      <c r="BU251" s="31">
        <f t="shared" si="164"/>
        <v>2.6805353240706737E-13</v>
      </c>
      <c r="BV251" s="31">
        <f t="shared" si="165"/>
        <v>1.0052007465265027E-13</v>
      </c>
      <c r="BW251" s="31">
        <f t="shared" si="166"/>
        <v>1.0052007465265027E-13</v>
      </c>
      <c r="BX251" s="31">
        <f t="shared" si="167"/>
        <v>1.6753345775441711E-13</v>
      </c>
      <c r="BY251" s="31">
        <f t="shared" si="168"/>
        <v>3.3506691550883422E-14</v>
      </c>
      <c r="BZ251" s="31">
        <f t="shared" si="169"/>
        <v>2.3454684085618394E-13</v>
      </c>
      <c r="CA251" s="31">
        <f t="shared" si="170"/>
        <v>2.6805353240706737E-13</v>
      </c>
      <c r="CB251" s="31">
        <f t="shared" si="171"/>
        <v>3.015602239579508E-13</v>
      </c>
      <c r="CC251" s="31">
        <f t="shared" si="172"/>
        <v>2.6805353240706737E-13</v>
      </c>
      <c r="CD251" s="31">
        <f t="shared" si="173"/>
        <v>0</v>
      </c>
      <c r="CE251" s="31">
        <f t="shared" si="174"/>
        <v>6.7013383101766843E-14</v>
      </c>
    </row>
    <row r="252" spans="35:83" x14ac:dyDescent="0.2">
      <c r="AI252" s="29" t="s">
        <v>620</v>
      </c>
      <c r="AJ252" s="30">
        <v>22993</v>
      </c>
      <c r="AK252">
        <v>213</v>
      </c>
      <c r="AL252" t="s">
        <v>621</v>
      </c>
      <c r="AM252">
        <v>3.8830000848415227E-11</v>
      </c>
      <c r="AN252">
        <f t="shared" si="132"/>
        <v>3.8830000848415231E-12</v>
      </c>
      <c r="AO252">
        <f t="shared" si="133"/>
        <v>1.7117281367588376E-5</v>
      </c>
      <c r="AP252" s="31">
        <f t="shared" si="134"/>
        <v>23</v>
      </c>
      <c r="AQ252" s="31">
        <f t="shared" si="135"/>
        <v>0</v>
      </c>
      <c r="AR252" s="31">
        <f t="shared" si="136"/>
        <v>4</v>
      </c>
      <c r="AS252" s="31">
        <f t="shared" si="137"/>
        <v>6</v>
      </c>
      <c r="AT252" s="31">
        <f t="shared" si="138"/>
        <v>18</v>
      </c>
      <c r="AU252" s="31">
        <f t="shared" si="139"/>
        <v>20</v>
      </c>
      <c r="AV252" s="31">
        <f t="shared" si="140"/>
        <v>2</v>
      </c>
      <c r="AW252" s="31">
        <f t="shared" si="141"/>
        <v>20</v>
      </c>
      <c r="AX252" s="31">
        <f t="shared" si="142"/>
        <v>7</v>
      </c>
      <c r="AY252" s="31">
        <f t="shared" si="143"/>
        <v>27</v>
      </c>
      <c r="AZ252" s="31">
        <f t="shared" si="144"/>
        <v>5</v>
      </c>
      <c r="BA252" s="31">
        <f t="shared" si="145"/>
        <v>4</v>
      </c>
      <c r="BB252" s="31">
        <f t="shared" si="146"/>
        <v>6</v>
      </c>
      <c r="BC252" s="31">
        <f t="shared" si="147"/>
        <v>6</v>
      </c>
      <c r="BD252" s="31">
        <f t="shared" si="148"/>
        <v>7</v>
      </c>
      <c r="BE252" s="31">
        <f t="shared" si="149"/>
        <v>17</v>
      </c>
      <c r="BF252" s="31">
        <f t="shared" si="150"/>
        <v>16</v>
      </c>
      <c r="BG252" s="31">
        <f t="shared" si="151"/>
        <v>16</v>
      </c>
      <c r="BH252" s="31">
        <f t="shared" si="152"/>
        <v>5</v>
      </c>
      <c r="BI252" s="31">
        <f t="shared" si="153"/>
        <v>4</v>
      </c>
      <c r="BJ252" s="6">
        <f t="shared" si="154"/>
        <v>213</v>
      </c>
      <c r="BL252" s="31">
        <f t="shared" si="155"/>
        <v>4.1929108897349781E-13</v>
      </c>
      <c r="BM252" s="31">
        <f t="shared" si="156"/>
        <v>0</v>
      </c>
      <c r="BN252" s="31">
        <f t="shared" si="157"/>
        <v>7.2920189386695265E-14</v>
      </c>
      <c r="BO252" s="31">
        <f t="shared" si="158"/>
        <v>1.0938028408004291E-13</v>
      </c>
      <c r="BP252" s="31">
        <f t="shared" si="159"/>
        <v>3.2814085224012868E-13</v>
      </c>
      <c r="BQ252" s="31">
        <f t="shared" si="160"/>
        <v>3.646009469334763E-13</v>
      </c>
      <c r="BR252" s="31">
        <f t="shared" si="161"/>
        <v>3.6460094693347633E-14</v>
      </c>
      <c r="BS252" s="31">
        <f t="shared" si="162"/>
        <v>3.646009469334763E-13</v>
      </c>
      <c r="BT252" s="31">
        <f t="shared" si="163"/>
        <v>1.2761033142671672E-13</v>
      </c>
      <c r="BU252" s="31">
        <f t="shared" si="164"/>
        <v>4.9221127836019305E-13</v>
      </c>
      <c r="BV252" s="31">
        <f t="shared" si="165"/>
        <v>9.1150236733369075E-14</v>
      </c>
      <c r="BW252" s="31">
        <f t="shared" si="166"/>
        <v>7.2920189386695265E-14</v>
      </c>
      <c r="BX252" s="31">
        <f t="shared" si="167"/>
        <v>1.0938028408004291E-13</v>
      </c>
      <c r="BY252" s="31">
        <f t="shared" si="168"/>
        <v>1.0938028408004291E-13</v>
      </c>
      <c r="BZ252" s="31">
        <f t="shared" si="169"/>
        <v>1.2761033142671672E-13</v>
      </c>
      <c r="CA252" s="31">
        <f t="shared" si="170"/>
        <v>3.099108048934549E-13</v>
      </c>
      <c r="CB252" s="31">
        <f t="shared" si="171"/>
        <v>2.9168075754678106E-13</v>
      </c>
      <c r="CC252" s="31">
        <f t="shared" si="172"/>
        <v>2.9168075754678106E-13</v>
      </c>
      <c r="CD252" s="31">
        <f t="shared" si="173"/>
        <v>9.1150236733369075E-14</v>
      </c>
      <c r="CE252" s="31">
        <f t="shared" si="174"/>
        <v>7.2920189386695265E-14</v>
      </c>
    </row>
    <row r="253" spans="35:83" x14ac:dyDescent="0.2">
      <c r="AI253" s="29" t="s">
        <v>622</v>
      </c>
      <c r="AJ253" s="30">
        <v>17251</v>
      </c>
      <c r="AK253">
        <v>156</v>
      </c>
      <c r="AL253" t="s">
        <v>623</v>
      </c>
      <c r="AM253">
        <v>3.8852422494577236E-11</v>
      </c>
      <c r="AN253">
        <f t="shared" si="132"/>
        <v>3.8852422494577239E-12</v>
      </c>
      <c r="AO253">
        <f t="shared" si="133"/>
        <v>1.7127165416460224E-5</v>
      </c>
      <c r="AP253" s="31">
        <f t="shared" si="134"/>
        <v>18</v>
      </c>
      <c r="AQ253" s="31">
        <f t="shared" si="135"/>
        <v>3</v>
      </c>
      <c r="AR253" s="31">
        <f t="shared" si="136"/>
        <v>10</v>
      </c>
      <c r="AS253" s="31">
        <f t="shared" si="137"/>
        <v>7</v>
      </c>
      <c r="AT253" s="31">
        <f t="shared" si="138"/>
        <v>1</v>
      </c>
      <c r="AU253" s="31">
        <f t="shared" si="139"/>
        <v>13</v>
      </c>
      <c r="AV253" s="31">
        <f t="shared" si="140"/>
        <v>5</v>
      </c>
      <c r="AW253" s="31">
        <f t="shared" si="141"/>
        <v>8</v>
      </c>
      <c r="AX253" s="31">
        <f t="shared" si="142"/>
        <v>14</v>
      </c>
      <c r="AY253" s="31">
        <f t="shared" si="143"/>
        <v>14</v>
      </c>
      <c r="AZ253" s="31">
        <f t="shared" si="144"/>
        <v>5</v>
      </c>
      <c r="BA253" s="31">
        <f t="shared" si="145"/>
        <v>7</v>
      </c>
      <c r="BB253" s="31">
        <f t="shared" si="146"/>
        <v>6</v>
      </c>
      <c r="BC253" s="31">
        <f t="shared" si="147"/>
        <v>10</v>
      </c>
      <c r="BD253" s="31">
        <f t="shared" si="148"/>
        <v>5</v>
      </c>
      <c r="BE253" s="31">
        <f t="shared" si="149"/>
        <v>8</v>
      </c>
      <c r="BF253" s="31">
        <f t="shared" si="150"/>
        <v>8</v>
      </c>
      <c r="BG253" s="31">
        <f t="shared" si="151"/>
        <v>5</v>
      </c>
      <c r="BH253" s="31">
        <f t="shared" si="152"/>
        <v>7</v>
      </c>
      <c r="BI253" s="31">
        <f t="shared" si="153"/>
        <v>2</v>
      </c>
      <c r="BJ253" s="6">
        <f t="shared" si="154"/>
        <v>156</v>
      </c>
      <c r="BL253" s="31">
        <f t="shared" si="155"/>
        <v>4.4829718262973742E-13</v>
      </c>
      <c r="BM253" s="31">
        <f t="shared" si="156"/>
        <v>7.4716197104956232E-14</v>
      </c>
      <c r="BN253" s="31">
        <f t="shared" si="157"/>
        <v>2.4905399034985407E-13</v>
      </c>
      <c r="BO253" s="31">
        <f t="shared" si="158"/>
        <v>1.7433779324489787E-13</v>
      </c>
      <c r="BP253" s="31">
        <f t="shared" si="159"/>
        <v>2.490539903498541E-14</v>
      </c>
      <c r="BQ253" s="31">
        <f t="shared" si="160"/>
        <v>3.2377018745481031E-13</v>
      </c>
      <c r="BR253" s="31">
        <f t="shared" si="161"/>
        <v>1.2452699517492703E-13</v>
      </c>
      <c r="BS253" s="31">
        <f t="shared" si="162"/>
        <v>1.9924319227988328E-13</v>
      </c>
      <c r="BT253" s="31">
        <f t="shared" si="163"/>
        <v>3.4867558648979574E-13</v>
      </c>
      <c r="BU253" s="31">
        <f t="shared" si="164"/>
        <v>3.4867558648979574E-13</v>
      </c>
      <c r="BV253" s="31">
        <f t="shared" si="165"/>
        <v>1.2452699517492703E-13</v>
      </c>
      <c r="BW253" s="31">
        <f t="shared" si="166"/>
        <v>1.7433779324489787E-13</v>
      </c>
      <c r="BX253" s="31">
        <f t="shared" si="167"/>
        <v>1.4943239420991246E-13</v>
      </c>
      <c r="BY253" s="31">
        <f t="shared" si="168"/>
        <v>2.4905399034985407E-13</v>
      </c>
      <c r="BZ253" s="31">
        <f t="shared" si="169"/>
        <v>1.2452699517492703E-13</v>
      </c>
      <c r="CA253" s="31">
        <f t="shared" si="170"/>
        <v>1.9924319227988328E-13</v>
      </c>
      <c r="CB253" s="31">
        <f t="shared" si="171"/>
        <v>1.9924319227988328E-13</v>
      </c>
      <c r="CC253" s="31">
        <f t="shared" si="172"/>
        <v>1.2452699517492703E-13</v>
      </c>
      <c r="CD253" s="31">
        <f t="shared" si="173"/>
        <v>1.7433779324489787E-13</v>
      </c>
      <c r="CE253" s="31">
        <f t="shared" si="174"/>
        <v>4.981079806997082E-14</v>
      </c>
    </row>
    <row r="254" spans="35:83" x14ac:dyDescent="0.2">
      <c r="AI254" s="29" t="s">
        <v>624</v>
      </c>
      <c r="AJ254" s="30">
        <v>12607</v>
      </c>
      <c r="AK254">
        <v>120</v>
      </c>
      <c r="AL254" t="s">
        <v>625</v>
      </c>
      <c r="AM254">
        <v>3.9172703651320472E-11</v>
      </c>
      <c r="AN254">
        <f t="shared" si="132"/>
        <v>3.9172703651320476E-12</v>
      </c>
      <c r="AO254">
        <f t="shared" si="133"/>
        <v>1.7268353738812125E-5</v>
      </c>
      <c r="AP254" s="31">
        <f t="shared" si="134"/>
        <v>11</v>
      </c>
      <c r="AQ254" s="31">
        <f t="shared" si="135"/>
        <v>0</v>
      </c>
      <c r="AR254" s="31">
        <f t="shared" si="136"/>
        <v>8</v>
      </c>
      <c r="AS254" s="31">
        <f t="shared" si="137"/>
        <v>8</v>
      </c>
      <c r="AT254" s="31">
        <f t="shared" si="138"/>
        <v>3</v>
      </c>
      <c r="AU254" s="31">
        <f t="shared" si="139"/>
        <v>10</v>
      </c>
      <c r="AV254" s="31">
        <f t="shared" si="140"/>
        <v>0</v>
      </c>
      <c r="AW254" s="31">
        <f t="shared" si="141"/>
        <v>2</v>
      </c>
      <c r="AX254" s="31">
        <f t="shared" si="142"/>
        <v>6</v>
      </c>
      <c r="AY254" s="31">
        <f t="shared" si="143"/>
        <v>15</v>
      </c>
      <c r="AZ254" s="31">
        <f t="shared" si="144"/>
        <v>5</v>
      </c>
      <c r="BA254" s="31">
        <f t="shared" si="145"/>
        <v>9</v>
      </c>
      <c r="BB254" s="31">
        <f t="shared" si="146"/>
        <v>13</v>
      </c>
      <c r="BC254" s="31">
        <f t="shared" si="147"/>
        <v>4</v>
      </c>
      <c r="BD254" s="31">
        <f t="shared" si="148"/>
        <v>4</v>
      </c>
      <c r="BE254" s="31">
        <f t="shared" si="149"/>
        <v>10</v>
      </c>
      <c r="BF254" s="31">
        <f t="shared" si="150"/>
        <v>3</v>
      </c>
      <c r="BG254" s="31">
        <f t="shared" si="151"/>
        <v>9</v>
      </c>
      <c r="BH254" s="31">
        <f t="shared" si="152"/>
        <v>0</v>
      </c>
      <c r="BI254" s="31">
        <f t="shared" si="153"/>
        <v>0</v>
      </c>
      <c r="BJ254" s="6">
        <f t="shared" si="154"/>
        <v>120</v>
      </c>
      <c r="BL254" s="31">
        <f t="shared" si="155"/>
        <v>3.59083116803771E-13</v>
      </c>
      <c r="BM254" s="31">
        <f t="shared" si="156"/>
        <v>0</v>
      </c>
      <c r="BN254" s="31">
        <f t="shared" si="157"/>
        <v>2.6115135767546982E-13</v>
      </c>
      <c r="BO254" s="31">
        <f t="shared" si="158"/>
        <v>2.6115135767546982E-13</v>
      </c>
      <c r="BP254" s="31">
        <f t="shared" si="159"/>
        <v>9.7931759128301194E-14</v>
      </c>
      <c r="BQ254" s="31">
        <f t="shared" si="160"/>
        <v>3.2643919709433727E-13</v>
      </c>
      <c r="BR254" s="31">
        <f t="shared" si="161"/>
        <v>0</v>
      </c>
      <c r="BS254" s="31">
        <f t="shared" si="162"/>
        <v>6.5287839418867454E-14</v>
      </c>
      <c r="BT254" s="31">
        <f t="shared" si="163"/>
        <v>1.9586351825660239E-13</v>
      </c>
      <c r="BU254" s="31">
        <f t="shared" si="164"/>
        <v>4.8965879564150596E-13</v>
      </c>
      <c r="BV254" s="31">
        <f t="shared" si="165"/>
        <v>1.6321959854716864E-13</v>
      </c>
      <c r="BW254" s="31">
        <f t="shared" si="166"/>
        <v>2.9379527738490354E-13</v>
      </c>
      <c r="BX254" s="31">
        <f t="shared" si="167"/>
        <v>4.243709562226385E-13</v>
      </c>
      <c r="BY254" s="31">
        <f t="shared" si="168"/>
        <v>1.3057567883773491E-13</v>
      </c>
      <c r="BZ254" s="31">
        <f t="shared" si="169"/>
        <v>1.3057567883773491E-13</v>
      </c>
      <c r="CA254" s="31">
        <f t="shared" si="170"/>
        <v>3.2643919709433727E-13</v>
      </c>
      <c r="CB254" s="31">
        <f t="shared" si="171"/>
        <v>9.7931759128301194E-14</v>
      </c>
      <c r="CC254" s="31">
        <f t="shared" si="172"/>
        <v>2.9379527738490354E-13</v>
      </c>
      <c r="CD254" s="31">
        <f t="shared" si="173"/>
        <v>0</v>
      </c>
      <c r="CE254" s="31">
        <f t="shared" si="174"/>
        <v>0</v>
      </c>
    </row>
    <row r="255" spans="35:83" x14ac:dyDescent="0.2">
      <c r="AI255" s="29" t="s">
        <v>626</v>
      </c>
      <c r="AJ255" s="30">
        <v>25715</v>
      </c>
      <c r="AK255">
        <v>228</v>
      </c>
      <c r="AL255" t="s">
        <v>627</v>
      </c>
      <c r="AM255">
        <v>3.945831606379643E-11</v>
      </c>
      <c r="AN255">
        <f t="shared" si="132"/>
        <v>3.9458316063796435E-12</v>
      </c>
      <c r="AO255">
        <f t="shared" si="133"/>
        <v>1.7394259170684561E-5</v>
      </c>
      <c r="AP255" s="31">
        <f t="shared" si="134"/>
        <v>22</v>
      </c>
      <c r="AQ255" s="31">
        <f t="shared" si="135"/>
        <v>2</v>
      </c>
      <c r="AR255" s="31">
        <f t="shared" si="136"/>
        <v>17</v>
      </c>
      <c r="AS255" s="31">
        <f t="shared" si="137"/>
        <v>14</v>
      </c>
      <c r="AT255" s="31">
        <f t="shared" si="138"/>
        <v>15</v>
      </c>
      <c r="AU255" s="31">
        <f t="shared" si="139"/>
        <v>12</v>
      </c>
      <c r="AV255" s="31">
        <f t="shared" si="140"/>
        <v>3</v>
      </c>
      <c r="AW255" s="31">
        <f t="shared" si="141"/>
        <v>16</v>
      </c>
      <c r="AX255" s="31">
        <f t="shared" si="142"/>
        <v>19</v>
      </c>
      <c r="AY255" s="31">
        <f t="shared" si="143"/>
        <v>18</v>
      </c>
      <c r="AZ255" s="31">
        <f t="shared" si="144"/>
        <v>7</v>
      </c>
      <c r="BA255" s="31">
        <f t="shared" si="145"/>
        <v>5</v>
      </c>
      <c r="BB255" s="31">
        <f t="shared" si="146"/>
        <v>11</v>
      </c>
      <c r="BC255" s="31">
        <f t="shared" si="147"/>
        <v>15</v>
      </c>
      <c r="BD255" s="31">
        <f t="shared" si="148"/>
        <v>15</v>
      </c>
      <c r="BE255" s="31">
        <f t="shared" si="149"/>
        <v>17</v>
      </c>
      <c r="BF255" s="31">
        <f t="shared" si="150"/>
        <v>6</v>
      </c>
      <c r="BG255" s="31">
        <f t="shared" si="151"/>
        <v>10</v>
      </c>
      <c r="BH255" s="31">
        <f t="shared" si="152"/>
        <v>1</v>
      </c>
      <c r="BI255" s="31">
        <f t="shared" si="153"/>
        <v>3</v>
      </c>
      <c r="BJ255" s="6">
        <f t="shared" si="154"/>
        <v>228</v>
      </c>
      <c r="BL255" s="31">
        <f t="shared" si="155"/>
        <v>3.8073813745768488E-13</v>
      </c>
      <c r="BM255" s="31">
        <f t="shared" si="156"/>
        <v>3.4612557950698627E-14</v>
      </c>
      <c r="BN255" s="31">
        <f t="shared" si="157"/>
        <v>2.9420674258093833E-13</v>
      </c>
      <c r="BO255" s="31">
        <f t="shared" si="158"/>
        <v>2.4228790565489037E-13</v>
      </c>
      <c r="BP255" s="31">
        <f t="shared" si="159"/>
        <v>2.5959418463023969E-13</v>
      </c>
      <c r="BQ255" s="31">
        <f t="shared" si="160"/>
        <v>2.0767534770419176E-13</v>
      </c>
      <c r="BR255" s="31">
        <f t="shared" si="161"/>
        <v>5.191883692604794E-14</v>
      </c>
      <c r="BS255" s="31">
        <f t="shared" si="162"/>
        <v>2.7690046360558901E-13</v>
      </c>
      <c r="BT255" s="31">
        <f t="shared" si="163"/>
        <v>3.2881930053163692E-13</v>
      </c>
      <c r="BU255" s="31">
        <f t="shared" si="164"/>
        <v>3.115130215562876E-13</v>
      </c>
      <c r="BV255" s="31">
        <f t="shared" si="165"/>
        <v>1.2114395282744519E-13</v>
      </c>
      <c r="BW255" s="31">
        <f t="shared" si="166"/>
        <v>8.6531394876746561E-14</v>
      </c>
      <c r="BX255" s="31">
        <f t="shared" si="167"/>
        <v>1.9036906872884244E-13</v>
      </c>
      <c r="BY255" s="31">
        <f t="shared" si="168"/>
        <v>2.5959418463023969E-13</v>
      </c>
      <c r="BZ255" s="31">
        <f t="shared" si="169"/>
        <v>2.5959418463023969E-13</v>
      </c>
      <c r="CA255" s="31">
        <f t="shared" si="170"/>
        <v>2.9420674258093833E-13</v>
      </c>
      <c r="CB255" s="31">
        <f t="shared" si="171"/>
        <v>1.0383767385209588E-13</v>
      </c>
      <c r="CC255" s="31">
        <f t="shared" si="172"/>
        <v>1.7306278975349312E-13</v>
      </c>
      <c r="CD255" s="31">
        <f t="shared" si="173"/>
        <v>1.7306278975349313E-14</v>
      </c>
      <c r="CE255" s="31">
        <f t="shared" si="174"/>
        <v>5.191883692604794E-14</v>
      </c>
    </row>
    <row r="256" spans="35:83" x14ac:dyDescent="0.2">
      <c r="AI256" s="29" t="s">
        <v>628</v>
      </c>
      <c r="AJ256" s="30">
        <v>21797</v>
      </c>
      <c r="AK256">
        <v>208</v>
      </c>
      <c r="AL256" t="s">
        <v>629</v>
      </c>
      <c r="AM256">
        <v>3.9681626262921711E-11</v>
      </c>
      <c r="AN256">
        <f t="shared" si="132"/>
        <v>3.9681626262921711E-12</v>
      </c>
      <c r="AO256">
        <f t="shared" si="133"/>
        <v>1.7492700155159468E-5</v>
      </c>
      <c r="AP256" s="31">
        <f t="shared" si="134"/>
        <v>29</v>
      </c>
      <c r="AQ256" s="31">
        <f t="shared" si="135"/>
        <v>4</v>
      </c>
      <c r="AR256" s="31">
        <f t="shared" si="136"/>
        <v>12</v>
      </c>
      <c r="AS256" s="31">
        <f t="shared" si="137"/>
        <v>12</v>
      </c>
      <c r="AT256" s="31">
        <f t="shared" si="138"/>
        <v>7</v>
      </c>
      <c r="AU256" s="31">
        <f t="shared" si="139"/>
        <v>19</v>
      </c>
      <c r="AV256" s="31">
        <f t="shared" si="140"/>
        <v>4</v>
      </c>
      <c r="AW256" s="31">
        <f t="shared" si="141"/>
        <v>13</v>
      </c>
      <c r="AX256" s="31">
        <f t="shared" si="142"/>
        <v>4</v>
      </c>
      <c r="AY256" s="31">
        <f t="shared" si="143"/>
        <v>23</v>
      </c>
      <c r="AZ256" s="31">
        <f t="shared" si="144"/>
        <v>2</v>
      </c>
      <c r="BA256" s="31">
        <f t="shared" si="145"/>
        <v>2</v>
      </c>
      <c r="BB256" s="31">
        <f t="shared" si="146"/>
        <v>11</v>
      </c>
      <c r="BC256" s="31">
        <f t="shared" si="147"/>
        <v>6</v>
      </c>
      <c r="BD256" s="31">
        <f t="shared" si="148"/>
        <v>11</v>
      </c>
      <c r="BE256" s="31">
        <f t="shared" si="149"/>
        <v>16</v>
      </c>
      <c r="BF256" s="31">
        <f t="shared" si="150"/>
        <v>13</v>
      </c>
      <c r="BG256" s="31">
        <f t="shared" si="151"/>
        <v>15</v>
      </c>
      <c r="BH256" s="31">
        <f t="shared" si="152"/>
        <v>3</v>
      </c>
      <c r="BI256" s="31">
        <f t="shared" si="153"/>
        <v>2</v>
      </c>
      <c r="BJ256" s="6">
        <f t="shared" si="154"/>
        <v>208</v>
      </c>
      <c r="BL256" s="31">
        <f t="shared" si="155"/>
        <v>5.5325344308881234E-13</v>
      </c>
      <c r="BM256" s="31">
        <f t="shared" si="156"/>
        <v>7.6310819736387913E-14</v>
      </c>
      <c r="BN256" s="31">
        <f t="shared" si="157"/>
        <v>2.2893245920916374E-13</v>
      </c>
      <c r="BO256" s="31">
        <f t="shared" si="158"/>
        <v>2.2893245920916374E-13</v>
      </c>
      <c r="BP256" s="31">
        <f t="shared" si="159"/>
        <v>1.3354393453867882E-13</v>
      </c>
      <c r="BQ256" s="31">
        <f t="shared" si="160"/>
        <v>3.6247639374784251E-13</v>
      </c>
      <c r="BR256" s="31">
        <f t="shared" si="161"/>
        <v>7.6310819736387913E-14</v>
      </c>
      <c r="BS256" s="31">
        <f t="shared" si="162"/>
        <v>2.4801016414326069E-13</v>
      </c>
      <c r="BT256" s="31">
        <f t="shared" si="163"/>
        <v>7.6310819736387913E-14</v>
      </c>
      <c r="BU256" s="31">
        <f t="shared" si="164"/>
        <v>4.3878721348423042E-13</v>
      </c>
      <c r="BV256" s="31">
        <f t="shared" si="165"/>
        <v>3.8155409868193956E-14</v>
      </c>
      <c r="BW256" s="31">
        <f t="shared" si="166"/>
        <v>3.8155409868193956E-14</v>
      </c>
      <c r="BX256" s="31">
        <f t="shared" si="167"/>
        <v>2.0985475427506673E-13</v>
      </c>
      <c r="BY256" s="31">
        <f t="shared" si="168"/>
        <v>1.1446622960458187E-13</v>
      </c>
      <c r="BZ256" s="31">
        <f t="shared" si="169"/>
        <v>2.0985475427506673E-13</v>
      </c>
      <c r="CA256" s="31">
        <f t="shared" si="170"/>
        <v>3.0524327894555165E-13</v>
      </c>
      <c r="CB256" s="31">
        <f t="shared" si="171"/>
        <v>2.4801016414326069E-13</v>
      </c>
      <c r="CC256" s="31">
        <f t="shared" si="172"/>
        <v>2.861655740114546E-13</v>
      </c>
      <c r="CD256" s="31">
        <f t="shared" si="173"/>
        <v>5.7233114802290934E-14</v>
      </c>
      <c r="CE256" s="31">
        <f t="shared" si="174"/>
        <v>3.8155409868193956E-14</v>
      </c>
    </row>
    <row r="257" spans="35:83" x14ac:dyDescent="0.2">
      <c r="AI257" s="29" t="s">
        <v>630</v>
      </c>
      <c r="AJ257" s="30">
        <v>31611</v>
      </c>
      <c r="AK257">
        <v>273</v>
      </c>
      <c r="AL257" t="s">
        <v>631</v>
      </c>
      <c r="AM257">
        <v>4.0208423488708694E-11</v>
      </c>
      <c r="AN257">
        <f t="shared" si="132"/>
        <v>4.0208423488708696E-12</v>
      </c>
      <c r="AO257">
        <f t="shared" si="133"/>
        <v>1.7724926169592552E-5</v>
      </c>
      <c r="AP257" s="31">
        <f t="shared" si="134"/>
        <v>16</v>
      </c>
      <c r="AQ257" s="31">
        <f t="shared" si="135"/>
        <v>5</v>
      </c>
      <c r="AR257" s="31">
        <f t="shared" si="136"/>
        <v>10</v>
      </c>
      <c r="AS257" s="31">
        <f t="shared" si="137"/>
        <v>12</v>
      </c>
      <c r="AT257" s="31">
        <f t="shared" si="138"/>
        <v>15</v>
      </c>
      <c r="AU257" s="31">
        <f t="shared" si="139"/>
        <v>20</v>
      </c>
      <c r="AV257" s="31">
        <f t="shared" si="140"/>
        <v>15</v>
      </c>
      <c r="AW257" s="31">
        <f t="shared" si="141"/>
        <v>15</v>
      </c>
      <c r="AX257" s="31">
        <f t="shared" si="142"/>
        <v>21</v>
      </c>
      <c r="AY257" s="31">
        <f t="shared" si="143"/>
        <v>32</v>
      </c>
      <c r="AZ257" s="31">
        <f t="shared" si="144"/>
        <v>6</v>
      </c>
      <c r="BA257" s="31">
        <f t="shared" si="145"/>
        <v>6</v>
      </c>
      <c r="BB257" s="31">
        <f t="shared" si="146"/>
        <v>14</v>
      </c>
      <c r="BC257" s="31">
        <f t="shared" si="147"/>
        <v>3</v>
      </c>
      <c r="BD257" s="31">
        <f t="shared" si="148"/>
        <v>11</v>
      </c>
      <c r="BE257" s="31">
        <f t="shared" si="149"/>
        <v>11</v>
      </c>
      <c r="BF257" s="31">
        <f t="shared" si="150"/>
        <v>18</v>
      </c>
      <c r="BG257" s="31">
        <f t="shared" si="151"/>
        <v>17</v>
      </c>
      <c r="BH257" s="31">
        <f t="shared" si="152"/>
        <v>8</v>
      </c>
      <c r="BI257" s="31">
        <f t="shared" si="153"/>
        <v>18</v>
      </c>
      <c r="BJ257" s="6">
        <f t="shared" si="154"/>
        <v>273</v>
      </c>
      <c r="BL257" s="31">
        <f t="shared" si="155"/>
        <v>2.3565376403638798E-13</v>
      </c>
      <c r="BM257" s="31">
        <f t="shared" si="156"/>
        <v>7.3641801261371239E-14</v>
      </c>
      <c r="BN257" s="31">
        <f t="shared" si="157"/>
        <v>1.4728360252274248E-13</v>
      </c>
      <c r="BO257" s="31">
        <f t="shared" si="158"/>
        <v>1.7674032302729099E-13</v>
      </c>
      <c r="BP257" s="31">
        <f t="shared" si="159"/>
        <v>2.209254037841137E-13</v>
      </c>
      <c r="BQ257" s="31">
        <f t="shared" si="160"/>
        <v>2.9456720504548496E-13</v>
      </c>
      <c r="BR257" s="31">
        <f t="shared" si="161"/>
        <v>2.209254037841137E-13</v>
      </c>
      <c r="BS257" s="31">
        <f t="shared" si="162"/>
        <v>2.209254037841137E-13</v>
      </c>
      <c r="BT257" s="31">
        <f t="shared" si="163"/>
        <v>3.0929556529775921E-13</v>
      </c>
      <c r="BU257" s="31">
        <f t="shared" si="164"/>
        <v>4.7130752807277597E-13</v>
      </c>
      <c r="BV257" s="31">
        <f t="shared" si="165"/>
        <v>8.8370161513645494E-14</v>
      </c>
      <c r="BW257" s="31">
        <f t="shared" si="166"/>
        <v>8.8370161513645494E-14</v>
      </c>
      <c r="BX257" s="31">
        <f t="shared" si="167"/>
        <v>2.0619704353183945E-13</v>
      </c>
      <c r="BY257" s="31">
        <f t="shared" si="168"/>
        <v>4.4185080756822747E-14</v>
      </c>
      <c r="BZ257" s="31">
        <f t="shared" si="169"/>
        <v>1.6201196277501673E-13</v>
      </c>
      <c r="CA257" s="31">
        <f t="shared" si="170"/>
        <v>1.6201196277501673E-13</v>
      </c>
      <c r="CB257" s="31">
        <f t="shared" si="171"/>
        <v>2.6511048454093644E-13</v>
      </c>
      <c r="CC257" s="31">
        <f t="shared" si="172"/>
        <v>2.5038212428866219E-13</v>
      </c>
      <c r="CD257" s="31">
        <f t="shared" si="173"/>
        <v>1.1782688201819399E-13</v>
      </c>
      <c r="CE257" s="31">
        <f t="shared" si="174"/>
        <v>2.6511048454093644E-13</v>
      </c>
    </row>
    <row r="258" spans="35:83" x14ac:dyDescent="0.2">
      <c r="AI258" s="29" t="s">
        <v>632</v>
      </c>
      <c r="AJ258" s="30">
        <v>27009</v>
      </c>
      <c r="AK258">
        <v>238</v>
      </c>
      <c r="AL258" t="s">
        <v>633</v>
      </c>
      <c r="AM258">
        <v>4.0368282218904989E-11</v>
      </c>
      <c r="AN258">
        <f t="shared" si="132"/>
        <v>4.0368282218904989E-12</v>
      </c>
      <c r="AO258">
        <f t="shared" si="133"/>
        <v>1.7795396084710957E-5</v>
      </c>
      <c r="AP258" s="31">
        <f t="shared" si="134"/>
        <v>17</v>
      </c>
      <c r="AQ258" s="31">
        <f t="shared" si="135"/>
        <v>2</v>
      </c>
      <c r="AR258" s="31">
        <f t="shared" si="136"/>
        <v>14</v>
      </c>
      <c r="AS258" s="31">
        <f t="shared" si="137"/>
        <v>11</v>
      </c>
      <c r="AT258" s="31">
        <f t="shared" si="138"/>
        <v>13</v>
      </c>
      <c r="AU258" s="31">
        <f t="shared" si="139"/>
        <v>20</v>
      </c>
      <c r="AV258" s="31">
        <f t="shared" si="140"/>
        <v>10</v>
      </c>
      <c r="AW258" s="31">
        <f t="shared" si="141"/>
        <v>6</v>
      </c>
      <c r="AX258" s="31">
        <f t="shared" si="142"/>
        <v>10</v>
      </c>
      <c r="AY258" s="31">
        <f t="shared" si="143"/>
        <v>25</v>
      </c>
      <c r="AZ258" s="31">
        <f t="shared" si="144"/>
        <v>6</v>
      </c>
      <c r="BA258" s="31">
        <f t="shared" si="145"/>
        <v>6</v>
      </c>
      <c r="BB258" s="31">
        <f t="shared" si="146"/>
        <v>14</v>
      </c>
      <c r="BC258" s="31">
        <f t="shared" si="147"/>
        <v>14</v>
      </c>
      <c r="BD258" s="31">
        <f t="shared" si="148"/>
        <v>13</v>
      </c>
      <c r="BE258" s="31">
        <f t="shared" si="149"/>
        <v>15</v>
      </c>
      <c r="BF258" s="31">
        <f t="shared" si="150"/>
        <v>9</v>
      </c>
      <c r="BG258" s="31">
        <f t="shared" si="151"/>
        <v>17</v>
      </c>
      <c r="BH258" s="31">
        <f t="shared" si="152"/>
        <v>7</v>
      </c>
      <c r="BI258" s="31">
        <f t="shared" si="153"/>
        <v>9</v>
      </c>
      <c r="BJ258" s="6">
        <f t="shared" si="154"/>
        <v>238</v>
      </c>
      <c r="BL258" s="31">
        <f t="shared" si="155"/>
        <v>2.883448729921785E-13</v>
      </c>
      <c r="BM258" s="31">
        <f t="shared" si="156"/>
        <v>3.3922926234373938E-14</v>
      </c>
      <c r="BN258" s="31">
        <f t="shared" si="157"/>
        <v>2.3746048364061756E-13</v>
      </c>
      <c r="BO258" s="31">
        <f t="shared" si="158"/>
        <v>1.8657609428905669E-13</v>
      </c>
      <c r="BP258" s="31">
        <f t="shared" si="159"/>
        <v>2.2049902052343061E-13</v>
      </c>
      <c r="BQ258" s="31">
        <f t="shared" si="160"/>
        <v>3.3922926234373944E-13</v>
      </c>
      <c r="BR258" s="31">
        <f t="shared" si="161"/>
        <v>1.6961463117186972E-13</v>
      </c>
      <c r="BS258" s="31">
        <f t="shared" si="162"/>
        <v>1.0176877870312182E-13</v>
      </c>
      <c r="BT258" s="31">
        <f t="shared" si="163"/>
        <v>1.6961463117186972E-13</v>
      </c>
      <c r="BU258" s="31">
        <f t="shared" si="164"/>
        <v>4.2403657792967428E-13</v>
      </c>
      <c r="BV258" s="31">
        <f t="shared" si="165"/>
        <v>1.0176877870312182E-13</v>
      </c>
      <c r="BW258" s="31">
        <f t="shared" si="166"/>
        <v>1.0176877870312182E-13</v>
      </c>
      <c r="BX258" s="31">
        <f t="shared" si="167"/>
        <v>2.3746048364061756E-13</v>
      </c>
      <c r="BY258" s="31">
        <f t="shared" si="168"/>
        <v>2.3746048364061756E-13</v>
      </c>
      <c r="BZ258" s="31">
        <f t="shared" si="169"/>
        <v>2.2049902052343061E-13</v>
      </c>
      <c r="CA258" s="31">
        <f t="shared" si="170"/>
        <v>2.5442194675780456E-13</v>
      </c>
      <c r="CB258" s="31">
        <f t="shared" si="171"/>
        <v>1.5265316805468272E-13</v>
      </c>
      <c r="CC258" s="31">
        <f t="shared" si="172"/>
        <v>2.883448729921785E-13</v>
      </c>
      <c r="CD258" s="31">
        <f t="shared" si="173"/>
        <v>1.1873024182030878E-13</v>
      </c>
      <c r="CE258" s="31">
        <f t="shared" si="174"/>
        <v>1.5265316805468272E-13</v>
      </c>
    </row>
    <row r="259" spans="35:83" x14ac:dyDescent="0.2">
      <c r="AI259" s="29" t="s">
        <v>634</v>
      </c>
      <c r="AJ259" s="30">
        <v>51424</v>
      </c>
      <c r="AK259">
        <v>480</v>
      </c>
      <c r="AL259" t="s">
        <v>635</v>
      </c>
      <c r="AM259">
        <v>4.0665774665720925E-11</v>
      </c>
      <c r="AN259">
        <f t="shared" ref="AN259:AN322" si="175">AM259*0.1</f>
        <v>4.066577466572093E-12</v>
      </c>
      <c r="AO259">
        <f t="shared" ref="AO259:AO322" si="176">AN259/$AN$1588</f>
        <v>1.7926538546869532E-5</v>
      </c>
      <c r="AP259" s="31">
        <f t="shared" ref="AP259:AP322" si="177">LEN(AL259)-LEN(SUBSTITUTE(AL259,"A",""))</f>
        <v>57</v>
      </c>
      <c r="AQ259" s="31">
        <f t="shared" ref="AQ259:AQ322" si="178">LEN(AL259)-LEN(SUBSTITUTE(AL259,"C",""))</f>
        <v>1</v>
      </c>
      <c r="AR259" s="31">
        <f t="shared" ref="AR259:AR322" si="179">LEN(AL259)-LEN(SUBSTITUTE(AL259,"D",""))</f>
        <v>16</v>
      </c>
      <c r="AS259" s="31">
        <f t="shared" ref="AS259:AS322" si="180">LEN(AL259)-LEN(SUBSTITUTE(AL259,"E",""))</f>
        <v>12</v>
      </c>
      <c r="AT259" s="31">
        <f t="shared" ref="AT259:AT322" si="181">LEN(AL259)-LEN(SUBSTITUTE(AL259,"F",""))</f>
        <v>26</v>
      </c>
      <c r="AU259" s="31">
        <f t="shared" ref="AU259:AU322" si="182">LEN(AL259)-LEN(SUBSTITUTE(AL259,"G",""))</f>
        <v>37</v>
      </c>
      <c r="AV259" s="31">
        <f t="shared" ref="AV259:AV322" si="183">LEN(AL259)-LEN(SUBSTITUTE(AL259,"H",""))</f>
        <v>11</v>
      </c>
      <c r="AW259" s="31">
        <f t="shared" ref="AW259:AW322" si="184">LEN(AL259)-LEN(SUBSTITUTE(AL259,"I",""))</f>
        <v>46</v>
      </c>
      <c r="AX259" s="31">
        <f t="shared" ref="AX259:AX322" si="185">LEN(AL259)-LEN(SUBSTITUTE(AL259,"K",""))</f>
        <v>15</v>
      </c>
      <c r="AY259" s="31">
        <f t="shared" ref="AY259:AY322" si="186">LEN(AL259)-LEN(SUBSTITUTE(AL259,"L",""))</f>
        <v>61</v>
      </c>
      <c r="AZ259" s="31">
        <f t="shared" ref="AZ259:AZ322" si="187">LEN(AL259)-LEN(SUBSTITUTE(AL259,"M",""))</f>
        <v>16</v>
      </c>
      <c r="BA259" s="31">
        <f t="shared" ref="BA259:BA322" si="188">LEN(AL259)-LEN(SUBSTITUTE(AL259,"N",""))</f>
        <v>11</v>
      </c>
      <c r="BB259" s="31">
        <f t="shared" ref="BB259:BB322" si="189">LEN(AL259)-LEN(SUBSTITUTE(AL259,"P",""))</f>
        <v>17</v>
      </c>
      <c r="BC259" s="31">
        <f t="shared" ref="BC259:BC322" si="190">LEN(AL259)-LEN(SUBSTITUTE(AL259,"Q",""))</f>
        <v>17</v>
      </c>
      <c r="BD259" s="31">
        <f t="shared" ref="BD259:BD322" si="191">LEN(AL259)-LEN(SUBSTITUTE(AL259,"R",""))</f>
        <v>18</v>
      </c>
      <c r="BE259" s="31">
        <f t="shared" ref="BE259:BE322" si="192">LEN(AL259)-LEN(SUBSTITUTE(AL259,"S",""))</f>
        <v>35</v>
      </c>
      <c r="BF259" s="31">
        <f t="shared" ref="BF259:BF322" si="193">LEN(AL259)-LEN(SUBSTITUTE(AL259,"T",""))</f>
        <v>22</v>
      </c>
      <c r="BG259" s="31">
        <f t="shared" ref="BG259:BG322" si="194">LEN(AL259)-LEN(SUBSTITUTE(AL259,"V",""))</f>
        <v>49</v>
      </c>
      <c r="BH259" s="31">
        <f t="shared" ref="BH259:BH322" si="195">LEN(AL259)-LEN(SUBSTITUTE(AL259,"W",""))</f>
        <v>6</v>
      </c>
      <c r="BI259" s="31">
        <f t="shared" ref="BI259:BI322" si="196">LEN(AL259)-LEN(SUBSTITUTE(AL259,"Y",""))</f>
        <v>7</v>
      </c>
      <c r="BJ259" s="6">
        <f t="shared" ref="BJ259:BJ322" si="197">SUM(AP259:BI259)</f>
        <v>480</v>
      </c>
      <c r="BL259" s="31">
        <f t="shared" ref="BL259:BL322" si="198">(AP259/$BJ259)*$AN259</f>
        <v>4.8290607415543604E-13</v>
      </c>
      <c r="BM259" s="31">
        <f t="shared" ref="BM259:BM322" si="199">(AQ259/$BJ259)*$AN259</f>
        <v>8.4720363886918605E-15</v>
      </c>
      <c r="BN259" s="31">
        <f t="shared" ref="BN259:BN322" si="200">(AR259/$BJ259)*$AN259</f>
        <v>1.3555258221906977E-13</v>
      </c>
      <c r="BO259" s="31">
        <f t="shared" ref="BO259:BO322" si="201">(AS259/$BJ259)*$AN259</f>
        <v>1.0166443666430233E-13</v>
      </c>
      <c r="BP259" s="31">
        <f t="shared" ref="BP259:BP322" si="202">(AT259/$BJ259)*$AN259</f>
        <v>2.2027294610598839E-13</v>
      </c>
      <c r="BQ259" s="31">
        <f t="shared" ref="BQ259:BQ322" si="203">(AU259/$BJ259)*$AN259</f>
        <v>3.1346534638159885E-13</v>
      </c>
      <c r="BR259" s="31">
        <f t="shared" ref="BR259:BR322" si="204">(AV259/$BJ259)*$AN259</f>
        <v>9.3192400275610458E-14</v>
      </c>
      <c r="BS259" s="31">
        <f t="shared" ref="BS259:BS322" si="205">(AW259/$BJ259)*$AN259</f>
        <v>3.8971367387982561E-13</v>
      </c>
      <c r="BT259" s="31">
        <f t="shared" ref="BT259:BT322" si="206">(AX259/$BJ259)*$AN259</f>
        <v>1.2708054583037791E-13</v>
      </c>
      <c r="BU259" s="31">
        <f t="shared" ref="BU259:BU322" si="207">(AY259/$BJ259)*$AN259</f>
        <v>5.1679421971020349E-13</v>
      </c>
      <c r="BV259" s="31">
        <f t="shared" ref="BV259:BV322" si="208">(AZ259/$BJ259)*$AN259</f>
        <v>1.3555258221906977E-13</v>
      </c>
      <c r="BW259" s="31">
        <f t="shared" ref="BW259:BW322" si="209">(BA259/$BJ259)*$AN259</f>
        <v>9.3192400275610458E-14</v>
      </c>
      <c r="BX259" s="31">
        <f t="shared" ref="BX259:BX322" si="210">(BB259/$BJ259)*$AN259</f>
        <v>1.4402461860776163E-13</v>
      </c>
      <c r="BY259" s="31">
        <f t="shared" ref="BY259:BY322" si="211">(BC259/$BJ259)*$AN259</f>
        <v>1.4402461860776163E-13</v>
      </c>
      <c r="BZ259" s="31">
        <f t="shared" ref="BZ259:BZ322" si="212">(BD259/$BJ259)*$AN259</f>
        <v>1.5249665499645349E-13</v>
      </c>
      <c r="CA259" s="31">
        <f t="shared" ref="CA259:CA322" si="213">(BE259/$BJ259)*$AN259</f>
        <v>2.9652127360421512E-13</v>
      </c>
      <c r="CB259" s="31">
        <f t="shared" ref="CB259:CB322" si="214">(BF259/$BJ259)*$AN259</f>
        <v>1.8638480055122092E-13</v>
      </c>
      <c r="CC259" s="31">
        <f t="shared" ref="CC259:CC322" si="215">(BG259/$BJ259)*$AN259</f>
        <v>4.1512978304590114E-13</v>
      </c>
      <c r="CD259" s="31">
        <f t="shared" ref="CD259:CD322" si="216">(BH259/$BJ259)*$AN259</f>
        <v>5.0832218332151166E-14</v>
      </c>
      <c r="CE259" s="31">
        <f t="shared" ref="CE259:CE322" si="217">(BI259/$BJ259)*$AN259</f>
        <v>5.9304254720843022E-14</v>
      </c>
    </row>
    <row r="260" spans="35:83" x14ac:dyDescent="0.2">
      <c r="AI260" s="29" t="s">
        <v>636</v>
      </c>
      <c r="AJ260" s="30">
        <v>41329</v>
      </c>
      <c r="AK260">
        <v>376</v>
      </c>
      <c r="AL260" t="s">
        <v>637</v>
      </c>
      <c r="AM260">
        <v>4.1269415820257797E-11</v>
      </c>
      <c r="AN260">
        <f t="shared" si="175"/>
        <v>4.1269415820257796E-12</v>
      </c>
      <c r="AO260">
        <f t="shared" si="176"/>
        <v>1.8192639377709077E-5</v>
      </c>
      <c r="AP260" s="31">
        <f t="shared" si="177"/>
        <v>38</v>
      </c>
      <c r="AQ260" s="31">
        <f t="shared" si="178"/>
        <v>1</v>
      </c>
      <c r="AR260" s="31">
        <f t="shared" si="179"/>
        <v>19</v>
      </c>
      <c r="AS260" s="31">
        <f t="shared" si="180"/>
        <v>26</v>
      </c>
      <c r="AT260" s="31">
        <f t="shared" si="181"/>
        <v>12</v>
      </c>
      <c r="AU260" s="31">
        <f t="shared" si="182"/>
        <v>30</v>
      </c>
      <c r="AV260" s="31">
        <f t="shared" si="183"/>
        <v>11</v>
      </c>
      <c r="AW260" s="31">
        <f t="shared" si="184"/>
        <v>22</v>
      </c>
      <c r="AX260" s="31">
        <f t="shared" si="185"/>
        <v>13</v>
      </c>
      <c r="AY260" s="31">
        <f t="shared" si="186"/>
        <v>53</v>
      </c>
      <c r="AZ260" s="31">
        <f t="shared" si="187"/>
        <v>7</v>
      </c>
      <c r="BA260" s="31">
        <f t="shared" si="188"/>
        <v>9</v>
      </c>
      <c r="BB260" s="31">
        <f t="shared" si="189"/>
        <v>15</v>
      </c>
      <c r="BC260" s="31">
        <f t="shared" si="190"/>
        <v>19</v>
      </c>
      <c r="BD260" s="31">
        <f t="shared" si="191"/>
        <v>28</v>
      </c>
      <c r="BE260" s="31">
        <f t="shared" si="192"/>
        <v>29</v>
      </c>
      <c r="BF260" s="31">
        <f t="shared" si="193"/>
        <v>18</v>
      </c>
      <c r="BG260" s="31">
        <f t="shared" si="194"/>
        <v>17</v>
      </c>
      <c r="BH260" s="31">
        <f t="shared" si="195"/>
        <v>5</v>
      </c>
      <c r="BI260" s="31">
        <f t="shared" si="196"/>
        <v>4</v>
      </c>
      <c r="BJ260" s="6">
        <f t="shared" si="197"/>
        <v>376</v>
      </c>
      <c r="BL260" s="31">
        <f t="shared" si="198"/>
        <v>4.1708452158771176E-13</v>
      </c>
      <c r="BM260" s="31">
        <f t="shared" si="199"/>
        <v>1.097590846283452E-14</v>
      </c>
      <c r="BN260" s="31">
        <f t="shared" si="200"/>
        <v>2.0854226079385588E-13</v>
      </c>
      <c r="BO260" s="31">
        <f t="shared" si="201"/>
        <v>2.8537362003369752E-13</v>
      </c>
      <c r="BP260" s="31">
        <f t="shared" si="202"/>
        <v>1.3171090155401422E-13</v>
      </c>
      <c r="BQ260" s="31">
        <f t="shared" si="203"/>
        <v>3.2927725388503562E-13</v>
      </c>
      <c r="BR260" s="31">
        <f t="shared" si="204"/>
        <v>1.2073499309117973E-13</v>
      </c>
      <c r="BS260" s="31">
        <f t="shared" si="205"/>
        <v>2.4146998618235947E-13</v>
      </c>
      <c r="BT260" s="31">
        <f t="shared" si="206"/>
        <v>1.4268681001684876E-13</v>
      </c>
      <c r="BU260" s="31">
        <f t="shared" si="207"/>
        <v>5.8172314853022957E-13</v>
      </c>
      <c r="BV260" s="31">
        <f t="shared" si="208"/>
        <v>7.6831359239841635E-14</v>
      </c>
      <c r="BW260" s="31">
        <f t="shared" si="209"/>
        <v>9.8783176165510685E-14</v>
      </c>
      <c r="BX260" s="31">
        <f t="shared" si="210"/>
        <v>1.6463862694251781E-13</v>
      </c>
      <c r="BY260" s="31">
        <f t="shared" si="211"/>
        <v>2.0854226079385588E-13</v>
      </c>
      <c r="BZ260" s="31">
        <f t="shared" si="212"/>
        <v>3.0732543695936654E-13</v>
      </c>
      <c r="CA260" s="31">
        <f t="shared" si="213"/>
        <v>3.1830134542220108E-13</v>
      </c>
      <c r="CB260" s="31">
        <f t="shared" si="214"/>
        <v>1.9756635233102137E-13</v>
      </c>
      <c r="CC260" s="31">
        <f t="shared" si="215"/>
        <v>1.8659044386818686E-13</v>
      </c>
      <c r="CD260" s="31">
        <f t="shared" si="216"/>
        <v>5.4879542314172598E-14</v>
      </c>
      <c r="CE260" s="31">
        <f t="shared" si="217"/>
        <v>4.390363385133808E-14</v>
      </c>
    </row>
    <row r="261" spans="35:83" x14ac:dyDescent="0.2">
      <c r="AI261" s="29" t="s">
        <v>638</v>
      </c>
      <c r="AJ261" s="30">
        <v>25002</v>
      </c>
      <c r="AK261">
        <v>223</v>
      </c>
      <c r="AL261" t="s">
        <v>639</v>
      </c>
      <c r="AM261">
        <v>4.1505710929744946E-11</v>
      </c>
      <c r="AN261">
        <f t="shared" si="175"/>
        <v>4.1505710929744949E-12</v>
      </c>
      <c r="AO261">
        <f t="shared" si="176"/>
        <v>1.8296804450758302E-5</v>
      </c>
      <c r="AP261" s="31">
        <f t="shared" si="177"/>
        <v>16</v>
      </c>
      <c r="AQ261" s="31">
        <f t="shared" si="178"/>
        <v>3</v>
      </c>
      <c r="AR261" s="31">
        <f t="shared" si="179"/>
        <v>8</v>
      </c>
      <c r="AS261" s="31">
        <f t="shared" si="180"/>
        <v>17</v>
      </c>
      <c r="AT261" s="31">
        <f t="shared" si="181"/>
        <v>8</v>
      </c>
      <c r="AU261" s="31">
        <f t="shared" si="182"/>
        <v>13</v>
      </c>
      <c r="AV261" s="31">
        <f t="shared" si="183"/>
        <v>8</v>
      </c>
      <c r="AW261" s="31">
        <f t="shared" si="184"/>
        <v>18</v>
      </c>
      <c r="AX261" s="31">
        <f t="shared" si="185"/>
        <v>11</v>
      </c>
      <c r="AY261" s="31">
        <f t="shared" si="186"/>
        <v>34</v>
      </c>
      <c r="AZ261" s="31">
        <f t="shared" si="187"/>
        <v>4</v>
      </c>
      <c r="BA261" s="31">
        <f t="shared" si="188"/>
        <v>13</v>
      </c>
      <c r="BB261" s="31">
        <f t="shared" si="189"/>
        <v>16</v>
      </c>
      <c r="BC261" s="31">
        <f t="shared" si="190"/>
        <v>6</v>
      </c>
      <c r="BD261" s="31">
        <f t="shared" si="191"/>
        <v>15</v>
      </c>
      <c r="BE261" s="31">
        <f t="shared" si="192"/>
        <v>11</v>
      </c>
      <c r="BF261" s="31">
        <f t="shared" si="193"/>
        <v>10</v>
      </c>
      <c r="BG261" s="31">
        <f t="shared" si="194"/>
        <v>8</v>
      </c>
      <c r="BH261" s="31">
        <f t="shared" si="195"/>
        <v>1</v>
      </c>
      <c r="BI261" s="31">
        <f t="shared" si="196"/>
        <v>3</v>
      </c>
      <c r="BJ261" s="6">
        <f t="shared" si="197"/>
        <v>223</v>
      </c>
      <c r="BL261" s="31">
        <f t="shared" si="198"/>
        <v>2.9779882281431355E-13</v>
      </c>
      <c r="BM261" s="31">
        <f t="shared" si="199"/>
        <v>5.5837279277683793E-14</v>
      </c>
      <c r="BN261" s="31">
        <f t="shared" si="200"/>
        <v>1.4889941140715677E-13</v>
      </c>
      <c r="BO261" s="31">
        <f t="shared" si="201"/>
        <v>3.1641124924020813E-13</v>
      </c>
      <c r="BP261" s="31">
        <f t="shared" si="202"/>
        <v>1.4889941140715677E-13</v>
      </c>
      <c r="BQ261" s="31">
        <f t="shared" si="203"/>
        <v>2.4196154353662975E-13</v>
      </c>
      <c r="BR261" s="31">
        <f t="shared" si="204"/>
        <v>1.4889941140715677E-13</v>
      </c>
      <c r="BS261" s="31">
        <f t="shared" si="205"/>
        <v>3.3502367566610271E-13</v>
      </c>
      <c r="BT261" s="31">
        <f t="shared" si="206"/>
        <v>2.0473669068484054E-13</v>
      </c>
      <c r="BU261" s="31">
        <f t="shared" si="207"/>
        <v>6.3282249848041626E-13</v>
      </c>
      <c r="BV261" s="31">
        <f t="shared" si="208"/>
        <v>7.4449705703578387E-14</v>
      </c>
      <c r="BW261" s="31">
        <f t="shared" si="209"/>
        <v>2.4196154353662975E-13</v>
      </c>
      <c r="BX261" s="31">
        <f t="shared" si="210"/>
        <v>2.9779882281431355E-13</v>
      </c>
      <c r="BY261" s="31">
        <f t="shared" si="211"/>
        <v>1.1167455855536759E-13</v>
      </c>
      <c r="BZ261" s="31">
        <f t="shared" si="212"/>
        <v>2.7918639638841892E-13</v>
      </c>
      <c r="CA261" s="31">
        <f t="shared" si="213"/>
        <v>2.0473669068484054E-13</v>
      </c>
      <c r="CB261" s="31">
        <f t="shared" si="214"/>
        <v>1.8612426425894596E-13</v>
      </c>
      <c r="CC261" s="31">
        <f t="shared" si="215"/>
        <v>1.4889941140715677E-13</v>
      </c>
      <c r="CD261" s="31">
        <f t="shared" si="216"/>
        <v>1.8612426425894597E-14</v>
      </c>
      <c r="CE261" s="31">
        <f t="shared" si="217"/>
        <v>5.5837279277683793E-14</v>
      </c>
    </row>
    <row r="262" spans="35:83" x14ac:dyDescent="0.2">
      <c r="AI262" s="29" t="s">
        <v>640</v>
      </c>
      <c r="AJ262" s="30">
        <v>38938</v>
      </c>
      <c r="AK262">
        <v>352</v>
      </c>
      <c r="AL262" t="s">
        <v>641</v>
      </c>
      <c r="AM262">
        <v>4.1703582612088588E-11</v>
      </c>
      <c r="AN262">
        <f t="shared" si="175"/>
        <v>4.1703582612088589E-12</v>
      </c>
      <c r="AO262">
        <f t="shared" si="176"/>
        <v>1.8384031470777602E-5</v>
      </c>
      <c r="AP262" s="31">
        <f t="shared" si="177"/>
        <v>38</v>
      </c>
      <c r="AQ262" s="31">
        <f t="shared" si="178"/>
        <v>2</v>
      </c>
      <c r="AR262" s="31">
        <f t="shared" si="179"/>
        <v>21</v>
      </c>
      <c r="AS262" s="31">
        <f t="shared" si="180"/>
        <v>20</v>
      </c>
      <c r="AT262" s="31">
        <f t="shared" si="181"/>
        <v>15</v>
      </c>
      <c r="AU262" s="31">
        <f t="shared" si="182"/>
        <v>21</v>
      </c>
      <c r="AV262" s="31">
        <f t="shared" si="183"/>
        <v>10</v>
      </c>
      <c r="AW262" s="31">
        <f t="shared" si="184"/>
        <v>22</v>
      </c>
      <c r="AX262" s="31">
        <f t="shared" si="185"/>
        <v>29</v>
      </c>
      <c r="AY262" s="31">
        <f t="shared" si="186"/>
        <v>33</v>
      </c>
      <c r="AZ262" s="31">
        <f t="shared" si="187"/>
        <v>3</v>
      </c>
      <c r="BA262" s="31">
        <f t="shared" si="188"/>
        <v>25</v>
      </c>
      <c r="BB262" s="31">
        <f t="shared" si="189"/>
        <v>13</v>
      </c>
      <c r="BC262" s="31">
        <f t="shared" si="190"/>
        <v>16</v>
      </c>
      <c r="BD262" s="31">
        <f t="shared" si="191"/>
        <v>10</v>
      </c>
      <c r="BE262" s="31">
        <f t="shared" si="192"/>
        <v>26</v>
      </c>
      <c r="BF262" s="31">
        <f t="shared" si="193"/>
        <v>18</v>
      </c>
      <c r="BG262" s="31">
        <f t="shared" si="194"/>
        <v>14</v>
      </c>
      <c r="BH262" s="31">
        <f t="shared" si="195"/>
        <v>4</v>
      </c>
      <c r="BI262" s="31">
        <f t="shared" si="196"/>
        <v>12</v>
      </c>
      <c r="BJ262" s="6">
        <f t="shared" si="197"/>
        <v>352</v>
      </c>
      <c r="BL262" s="31">
        <f t="shared" si="198"/>
        <v>4.5020913047141091E-13</v>
      </c>
      <c r="BM262" s="31">
        <f t="shared" si="199"/>
        <v>2.3695217393232153E-14</v>
      </c>
      <c r="BN262" s="31">
        <f t="shared" si="200"/>
        <v>2.4879978262893763E-13</v>
      </c>
      <c r="BO262" s="31">
        <f t="shared" si="201"/>
        <v>2.3695217393232153E-13</v>
      </c>
      <c r="BP262" s="31">
        <f t="shared" si="202"/>
        <v>1.7771413044924112E-13</v>
      </c>
      <c r="BQ262" s="31">
        <f t="shared" si="203"/>
        <v>2.4879978262893763E-13</v>
      </c>
      <c r="BR262" s="31">
        <f t="shared" si="204"/>
        <v>1.1847608696616077E-13</v>
      </c>
      <c r="BS262" s="31">
        <f t="shared" si="205"/>
        <v>2.6064739132555368E-13</v>
      </c>
      <c r="BT262" s="31">
        <f t="shared" si="206"/>
        <v>3.4358065220186619E-13</v>
      </c>
      <c r="BU262" s="31">
        <f t="shared" si="207"/>
        <v>3.9097108698833055E-13</v>
      </c>
      <c r="BV262" s="31">
        <f t="shared" si="208"/>
        <v>3.554282608984823E-14</v>
      </c>
      <c r="BW262" s="31">
        <f t="shared" si="209"/>
        <v>2.9619021741540194E-13</v>
      </c>
      <c r="BX262" s="31">
        <f t="shared" si="210"/>
        <v>1.5401891305600899E-13</v>
      </c>
      <c r="BY262" s="31">
        <f t="shared" si="211"/>
        <v>1.8956173914585722E-13</v>
      </c>
      <c r="BZ262" s="31">
        <f t="shared" si="212"/>
        <v>1.1847608696616077E-13</v>
      </c>
      <c r="CA262" s="31">
        <f t="shared" si="213"/>
        <v>3.0803782611201799E-13</v>
      </c>
      <c r="CB262" s="31">
        <f t="shared" si="214"/>
        <v>2.132569565390894E-13</v>
      </c>
      <c r="CC262" s="31">
        <f t="shared" si="215"/>
        <v>1.6586652175262507E-13</v>
      </c>
      <c r="CD262" s="31">
        <f t="shared" si="216"/>
        <v>4.7390434786464306E-14</v>
      </c>
      <c r="CE262" s="31">
        <f t="shared" si="217"/>
        <v>1.4217130435939292E-13</v>
      </c>
    </row>
    <row r="263" spans="35:83" x14ac:dyDescent="0.2">
      <c r="AI263" s="29" t="s">
        <v>642</v>
      </c>
      <c r="AJ263" s="30">
        <v>34185</v>
      </c>
      <c r="AK263">
        <v>304</v>
      </c>
      <c r="AL263" t="s">
        <v>643</v>
      </c>
      <c r="AM263">
        <v>4.203804355058675E-11</v>
      </c>
      <c r="AN263">
        <f t="shared" si="175"/>
        <v>4.2038043550586751E-12</v>
      </c>
      <c r="AO263">
        <f t="shared" si="176"/>
        <v>1.8531470612308664E-5</v>
      </c>
      <c r="AP263" s="31">
        <f t="shared" si="177"/>
        <v>26</v>
      </c>
      <c r="AQ263" s="31">
        <f t="shared" si="178"/>
        <v>4</v>
      </c>
      <c r="AR263" s="31">
        <f t="shared" si="179"/>
        <v>7</v>
      </c>
      <c r="AS263" s="31">
        <f t="shared" si="180"/>
        <v>17</v>
      </c>
      <c r="AT263" s="31">
        <f t="shared" si="181"/>
        <v>18</v>
      </c>
      <c r="AU263" s="31">
        <f t="shared" si="182"/>
        <v>18</v>
      </c>
      <c r="AV263" s="31">
        <f t="shared" si="183"/>
        <v>4</v>
      </c>
      <c r="AW263" s="31">
        <f t="shared" si="184"/>
        <v>28</v>
      </c>
      <c r="AX263" s="31">
        <f t="shared" si="185"/>
        <v>21</v>
      </c>
      <c r="AY263" s="31">
        <f t="shared" si="186"/>
        <v>32</v>
      </c>
      <c r="AZ263" s="31">
        <f t="shared" si="187"/>
        <v>6</v>
      </c>
      <c r="BA263" s="31">
        <f t="shared" si="188"/>
        <v>12</v>
      </c>
      <c r="BB263" s="31">
        <f t="shared" si="189"/>
        <v>19</v>
      </c>
      <c r="BC263" s="31">
        <f t="shared" si="190"/>
        <v>11</v>
      </c>
      <c r="BD263" s="31">
        <f t="shared" si="191"/>
        <v>16</v>
      </c>
      <c r="BE263" s="31">
        <f t="shared" si="192"/>
        <v>21</v>
      </c>
      <c r="BF263" s="31">
        <f t="shared" si="193"/>
        <v>12</v>
      </c>
      <c r="BG263" s="31">
        <f t="shared" si="194"/>
        <v>17</v>
      </c>
      <c r="BH263" s="31">
        <f t="shared" si="195"/>
        <v>5</v>
      </c>
      <c r="BI263" s="31">
        <f t="shared" si="196"/>
        <v>10</v>
      </c>
      <c r="BJ263" s="6">
        <f t="shared" si="197"/>
        <v>304</v>
      </c>
      <c r="BL263" s="31">
        <f t="shared" si="198"/>
        <v>3.5953589878791303E-13</v>
      </c>
      <c r="BM263" s="31">
        <f t="shared" si="199"/>
        <v>5.5313215198140461E-14</v>
      </c>
      <c r="BN263" s="31">
        <f t="shared" si="200"/>
        <v>9.6798126596745808E-14</v>
      </c>
      <c r="BO263" s="31">
        <f t="shared" si="201"/>
        <v>2.3508116459209694E-13</v>
      </c>
      <c r="BP263" s="31">
        <f t="shared" si="202"/>
        <v>2.4890946839163207E-13</v>
      </c>
      <c r="BQ263" s="31">
        <f t="shared" si="203"/>
        <v>2.4890946839163207E-13</v>
      </c>
      <c r="BR263" s="31">
        <f t="shared" si="204"/>
        <v>5.5313215198140461E-14</v>
      </c>
      <c r="BS263" s="31">
        <f t="shared" si="205"/>
        <v>3.8719250638698323E-13</v>
      </c>
      <c r="BT263" s="31">
        <f t="shared" si="206"/>
        <v>2.9039437979023745E-13</v>
      </c>
      <c r="BU263" s="31">
        <f t="shared" si="207"/>
        <v>4.4250572158512369E-13</v>
      </c>
      <c r="BV263" s="31">
        <f t="shared" si="208"/>
        <v>8.2969822797210694E-14</v>
      </c>
      <c r="BW263" s="31">
        <f t="shared" si="209"/>
        <v>1.6593964559442139E-13</v>
      </c>
      <c r="BX263" s="31">
        <f t="shared" si="210"/>
        <v>2.627377721911672E-13</v>
      </c>
      <c r="BY263" s="31">
        <f t="shared" si="211"/>
        <v>1.5211134179488629E-13</v>
      </c>
      <c r="BZ263" s="31">
        <f t="shared" si="212"/>
        <v>2.2125286079256184E-13</v>
      </c>
      <c r="CA263" s="31">
        <f t="shared" si="213"/>
        <v>2.9039437979023745E-13</v>
      </c>
      <c r="CB263" s="31">
        <f t="shared" si="214"/>
        <v>1.6593964559442139E-13</v>
      </c>
      <c r="CC263" s="31">
        <f t="shared" si="215"/>
        <v>2.3508116459209694E-13</v>
      </c>
      <c r="CD263" s="31">
        <f t="shared" si="216"/>
        <v>6.9141518997675568E-14</v>
      </c>
      <c r="CE263" s="31">
        <f t="shared" si="217"/>
        <v>1.3828303799535114E-13</v>
      </c>
    </row>
    <row r="264" spans="35:83" x14ac:dyDescent="0.2">
      <c r="AI264" s="29" t="s">
        <v>644</v>
      </c>
      <c r="AJ264" s="30">
        <v>104393</v>
      </c>
      <c r="AK264">
        <v>926</v>
      </c>
      <c r="AL264" t="s">
        <v>645</v>
      </c>
      <c r="AM264">
        <v>4.2548658070241882E-11</v>
      </c>
      <c r="AN264">
        <f t="shared" si="175"/>
        <v>4.2548658070241884E-12</v>
      </c>
      <c r="AO264">
        <f t="shared" si="176"/>
        <v>1.87565628660388E-5</v>
      </c>
      <c r="AP264" s="31">
        <f t="shared" si="177"/>
        <v>99</v>
      </c>
      <c r="AQ264" s="31">
        <f t="shared" si="178"/>
        <v>7</v>
      </c>
      <c r="AR264" s="31">
        <f t="shared" si="179"/>
        <v>60</v>
      </c>
      <c r="AS264" s="31">
        <f t="shared" si="180"/>
        <v>45</v>
      </c>
      <c r="AT264" s="31">
        <f t="shared" si="181"/>
        <v>38</v>
      </c>
      <c r="AU264" s="31">
        <f t="shared" si="182"/>
        <v>50</v>
      </c>
      <c r="AV264" s="31">
        <f t="shared" si="183"/>
        <v>35</v>
      </c>
      <c r="AW264" s="31">
        <f t="shared" si="184"/>
        <v>60</v>
      </c>
      <c r="AX264" s="31">
        <f t="shared" si="185"/>
        <v>49</v>
      </c>
      <c r="AY264" s="31">
        <f t="shared" si="186"/>
        <v>113</v>
      </c>
      <c r="AZ264" s="31">
        <f t="shared" si="187"/>
        <v>21</v>
      </c>
      <c r="BA264" s="31">
        <f t="shared" si="188"/>
        <v>33</v>
      </c>
      <c r="BB264" s="31">
        <f t="shared" si="189"/>
        <v>30</v>
      </c>
      <c r="BC264" s="31">
        <f t="shared" si="190"/>
        <v>34</v>
      </c>
      <c r="BD264" s="31">
        <f t="shared" si="191"/>
        <v>68</v>
      </c>
      <c r="BE264" s="31">
        <f t="shared" si="192"/>
        <v>56</v>
      </c>
      <c r="BF264" s="31">
        <f t="shared" si="193"/>
        <v>36</v>
      </c>
      <c r="BG264" s="31">
        <f t="shared" si="194"/>
        <v>53</v>
      </c>
      <c r="BH264" s="31">
        <f t="shared" si="195"/>
        <v>11</v>
      </c>
      <c r="BI264" s="31">
        <f t="shared" si="196"/>
        <v>28</v>
      </c>
      <c r="BJ264" s="6">
        <f t="shared" si="197"/>
        <v>926</v>
      </c>
      <c r="BL264" s="31">
        <f t="shared" si="198"/>
        <v>4.5489386057817994E-13</v>
      </c>
      <c r="BM264" s="31">
        <f t="shared" si="199"/>
        <v>3.2164212364113737E-14</v>
      </c>
      <c r="BN264" s="31">
        <f t="shared" si="200"/>
        <v>2.756932488352606E-13</v>
      </c>
      <c r="BO264" s="31">
        <f t="shared" si="201"/>
        <v>2.0676993662644545E-13</v>
      </c>
      <c r="BP264" s="31">
        <f t="shared" si="202"/>
        <v>1.7460572426233171E-13</v>
      </c>
      <c r="BQ264" s="31">
        <f t="shared" si="203"/>
        <v>2.2974437402938382E-13</v>
      </c>
      <c r="BR264" s="31">
        <f t="shared" si="204"/>
        <v>1.6082106182056867E-13</v>
      </c>
      <c r="BS264" s="31">
        <f t="shared" si="205"/>
        <v>2.756932488352606E-13</v>
      </c>
      <c r="BT264" s="31">
        <f t="shared" si="206"/>
        <v>2.2514948654879615E-13</v>
      </c>
      <c r="BU264" s="31">
        <f t="shared" si="207"/>
        <v>5.1922228530640738E-13</v>
      </c>
      <c r="BV264" s="31">
        <f t="shared" si="208"/>
        <v>9.6492637092341217E-14</v>
      </c>
      <c r="BW264" s="31">
        <f t="shared" si="209"/>
        <v>1.5163128685939334E-13</v>
      </c>
      <c r="BX264" s="31">
        <f t="shared" si="210"/>
        <v>1.378466244176303E-13</v>
      </c>
      <c r="BY264" s="31">
        <f t="shared" si="211"/>
        <v>1.56226174339981E-13</v>
      </c>
      <c r="BZ264" s="31">
        <f t="shared" si="212"/>
        <v>3.12452348679962E-13</v>
      </c>
      <c r="CA264" s="31">
        <f t="shared" si="213"/>
        <v>2.573136989129099E-13</v>
      </c>
      <c r="CB264" s="31">
        <f t="shared" si="214"/>
        <v>1.6541594930115635E-13</v>
      </c>
      <c r="CC264" s="31">
        <f t="shared" si="215"/>
        <v>2.4352903647114683E-13</v>
      </c>
      <c r="CD264" s="31">
        <f t="shared" si="216"/>
        <v>5.054376228646444E-14</v>
      </c>
      <c r="CE264" s="31">
        <f t="shared" si="217"/>
        <v>1.2865684945645495E-13</v>
      </c>
    </row>
    <row r="265" spans="35:83" x14ac:dyDescent="0.2">
      <c r="AI265" s="29" t="s">
        <v>646</v>
      </c>
      <c r="AJ265" s="30">
        <v>70886</v>
      </c>
      <c r="AK265">
        <v>643</v>
      </c>
      <c r="AL265" t="s">
        <v>647</v>
      </c>
      <c r="AM265">
        <v>4.2705169821043362E-11</v>
      </c>
      <c r="AN265">
        <f t="shared" si="175"/>
        <v>4.2705169821043365E-12</v>
      </c>
      <c r="AO265">
        <f t="shared" si="176"/>
        <v>1.8825557344979488E-5</v>
      </c>
      <c r="AP265" s="31">
        <f t="shared" si="177"/>
        <v>67</v>
      </c>
      <c r="AQ265" s="31">
        <f t="shared" si="178"/>
        <v>5</v>
      </c>
      <c r="AR265" s="31">
        <f t="shared" si="179"/>
        <v>44</v>
      </c>
      <c r="AS265" s="31">
        <f t="shared" si="180"/>
        <v>25</v>
      </c>
      <c r="AT265" s="31">
        <f t="shared" si="181"/>
        <v>14</v>
      </c>
      <c r="AU265" s="31">
        <f t="shared" si="182"/>
        <v>52</v>
      </c>
      <c r="AV265" s="31">
        <f t="shared" si="183"/>
        <v>23</v>
      </c>
      <c r="AW265" s="31">
        <f t="shared" si="184"/>
        <v>31</v>
      </c>
      <c r="AX265" s="31">
        <f t="shared" si="185"/>
        <v>25</v>
      </c>
      <c r="AY265" s="31">
        <f t="shared" si="186"/>
        <v>61</v>
      </c>
      <c r="AZ265" s="31">
        <f t="shared" si="187"/>
        <v>23</v>
      </c>
      <c r="BA265" s="31">
        <f t="shared" si="188"/>
        <v>26</v>
      </c>
      <c r="BB265" s="31">
        <f t="shared" si="189"/>
        <v>39</v>
      </c>
      <c r="BC265" s="31">
        <f t="shared" si="190"/>
        <v>23</v>
      </c>
      <c r="BD265" s="31">
        <f t="shared" si="191"/>
        <v>48</v>
      </c>
      <c r="BE265" s="31">
        <f t="shared" si="192"/>
        <v>38</v>
      </c>
      <c r="BF265" s="31">
        <f t="shared" si="193"/>
        <v>29</v>
      </c>
      <c r="BG265" s="31">
        <f t="shared" si="194"/>
        <v>40</v>
      </c>
      <c r="BH265" s="31">
        <f t="shared" si="195"/>
        <v>8</v>
      </c>
      <c r="BI265" s="31">
        <f t="shared" si="196"/>
        <v>22</v>
      </c>
      <c r="BJ265" s="6">
        <f t="shared" si="197"/>
        <v>643</v>
      </c>
      <c r="BL265" s="31">
        <f t="shared" si="198"/>
        <v>4.4498388460496197E-13</v>
      </c>
      <c r="BM265" s="31">
        <f t="shared" si="199"/>
        <v>3.3207752582459853E-14</v>
      </c>
      <c r="BN265" s="31">
        <f t="shared" si="200"/>
        <v>2.9222822272564665E-13</v>
      </c>
      <c r="BO265" s="31">
        <f t="shared" si="201"/>
        <v>1.6603876291229923E-13</v>
      </c>
      <c r="BP265" s="31">
        <f t="shared" si="202"/>
        <v>9.2981707230887584E-14</v>
      </c>
      <c r="BQ265" s="31">
        <f t="shared" si="203"/>
        <v>3.4536062685758246E-13</v>
      </c>
      <c r="BR265" s="31">
        <f t="shared" si="204"/>
        <v>1.527556618793153E-13</v>
      </c>
      <c r="BS265" s="31">
        <f t="shared" si="205"/>
        <v>2.0588806601125105E-13</v>
      </c>
      <c r="BT265" s="31">
        <f t="shared" si="206"/>
        <v>1.6603876291229923E-13</v>
      </c>
      <c r="BU265" s="31">
        <f t="shared" si="207"/>
        <v>4.0513458150601016E-13</v>
      </c>
      <c r="BV265" s="31">
        <f t="shared" si="208"/>
        <v>1.527556618793153E-13</v>
      </c>
      <c r="BW265" s="31">
        <f t="shared" si="209"/>
        <v>1.7268031342879123E-13</v>
      </c>
      <c r="BX265" s="31">
        <f t="shared" si="210"/>
        <v>2.5902047014318683E-13</v>
      </c>
      <c r="BY265" s="31">
        <f t="shared" si="211"/>
        <v>1.527556618793153E-13</v>
      </c>
      <c r="BZ265" s="31">
        <f t="shared" si="212"/>
        <v>3.1879442479161458E-13</v>
      </c>
      <c r="CA265" s="31">
        <f t="shared" si="213"/>
        <v>2.5237891962669484E-13</v>
      </c>
      <c r="CB265" s="31">
        <f t="shared" si="214"/>
        <v>1.9260496497826711E-13</v>
      </c>
      <c r="CC265" s="31">
        <f t="shared" si="215"/>
        <v>2.6566202065967883E-13</v>
      </c>
      <c r="CD265" s="31">
        <f t="shared" si="216"/>
        <v>5.3132404131935755E-14</v>
      </c>
      <c r="CE265" s="31">
        <f t="shared" si="217"/>
        <v>1.4611411136282333E-13</v>
      </c>
    </row>
    <row r="266" spans="35:83" x14ac:dyDescent="0.2">
      <c r="AI266" s="29" t="s">
        <v>648</v>
      </c>
      <c r="AJ266" s="30">
        <v>11495</v>
      </c>
      <c r="AK266">
        <v>101</v>
      </c>
      <c r="AL266" t="s">
        <v>649</v>
      </c>
      <c r="AM266">
        <v>4.2796711249756024E-11</v>
      </c>
      <c r="AN266">
        <f t="shared" si="175"/>
        <v>4.2796711249756025E-12</v>
      </c>
      <c r="AO266">
        <f t="shared" si="176"/>
        <v>1.8865911204310644E-5</v>
      </c>
      <c r="AP266" s="31">
        <f t="shared" si="177"/>
        <v>7</v>
      </c>
      <c r="AQ266" s="31">
        <f t="shared" si="178"/>
        <v>0</v>
      </c>
      <c r="AR266" s="31">
        <f t="shared" si="179"/>
        <v>6</v>
      </c>
      <c r="AS266" s="31">
        <f t="shared" si="180"/>
        <v>10</v>
      </c>
      <c r="AT266" s="31">
        <f t="shared" si="181"/>
        <v>3</v>
      </c>
      <c r="AU266" s="31">
        <f t="shared" si="182"/>
        <v>3</v>
      </c>
      <c r="AV266" s="31">
        <f t="shared" si="183"/>
        <v>7</v>
      </c>
      <c r="AW266" s="31">
        <f t="shared" si="184"/>
        <v>3</v>
      </c>
      <c r="AX266" s="31">
        <f t="shared" si="185"/>
        <v>3</v>
      </c>
      <c r="AY266" s="31">
        <f t="shared" si="186"/>
        <v>11</v>
      </c>
      <c r="AZ266" s="31">
        <f t="shared" si="187"/>
        <v>4</v>
      </c>
      <c r="BA266" s="31">
        <f t="shared" si="188"/>
        <v>4</v>
      </c>
      <c r="BB266" s="31">
        <f t="shared" si="189"/>
        <v>6</v>
      </c>
      <c r="BC266" s="31">
        <f t="shared" si="190"/>
        <v>2</v>
      </c>
      <c r="BD266" s="31">
        <f t="shared" si="191"/>
        <v>10</v>
      </c>
      <c r="BE266" s="31">
        <f t="shared" si="192"/>
        <v>10</v>
      </c>
      <c r="BF266" s="31">
        <f t="shared" si="193"/>
        <v>7</v>
      </c>
      <c r="BG266" s="31">
        <f t="shared" si="194"/>
        <v>5</v>
      </c>
      <c r="BH266" s="31">
        <f t="shared" si="195"/>
        <v>0</v>
      </c>
      <c r="BI266" s="31">
        <f t="shared" si="196"/>
        <v>0</v>
      </c>
      <c r="BJ266" s="6">
        <f t="shared" si="197"/>
        <v>101</v>
      </c>
      <c r="BL266" s="31">
        <f t="shared" si="198"/>
        <v>2.9661087004781405E-13</v>
      </c>
      <c r="BM266" s="31">
        <f t="shared" si="199"/>
        <v>0</v>
      </c>
      <c r="BN266" s="31">
        <f t="shared" si="200"/>
        <v>2.5423788861241204E-13</v>
      </c>
      <c r="BO266" s="31">
        <f t="shared" si="201"/>
        <v>4.2372981435402007E-13</v>
      </c>
      <c r="BP266" s="31">
        <f t="shared" si="202"/>
        <v>1.2711894430620602E-13</v>
      </c>
      <c r="BQ266" s="31">
        <f t="shared" si="203"/>
        <v>1.2711894430620602E-13</v>
      </c>
      <c r="BR266" s="31">
        <f t="shared" si="204"/>
        <v>2.9661087004781405E-13</v>
      </c>
      <c r="BS266" s="31">
        <f t="shared" si="205"/>
        <v>1.2711894430620602E-13</v>
      </c>
      <c r="BT266" s="31">
        <f t="shared" si="206"/>
        <v>1.2711894430620602E-13</v>
      </c>
      <c r="BU266" s="31">
        <f t="shared" si="207"/>
        <v>4.6610279578942208E-13</v>
      </c>
      <c r="BV266" s="31">
        <f t="shared" si="208"/>
        <v>1.6949192574160803E-13</v>
      </c>
      <c r="BW266" s="31">
        <f t="shared" si="209"/>
        <v>1.6949192574160803E-13</v>
      </c>
      <c r="BX266" s="31">
        <f t="shared" si="210"/>
        <v>2.5423788861241204E-13</v>
      </c>
      <c r="BY266" s="31">
        <f t="shared" si="211"/>
        <v>8.4745962870804015E-14</v>
      </c>
      <c r="BZ266" s="31">
        <f t="shared" si="212"/>
        <v>4.2372981435402007E-13</v>
      </c>
      <c r="CA266" s="31">
        <f t="shared" si="213"/>
        <v>4.2372981435402007E-13</v>
      </c>
      <c r="CB266" s="31">
        <f t="shared" si="214"/>
        <v>2.9661087004781405E-13</v>
      </c>
      <c r="CC266" s="31">
        <f t="shared" si="215"/>
        <v>2.1186490717701004E-13</v>
      </c>
      <c r="CD266" s="31">
        <f t="shared" si="216"/>
        <v>0</v>
      </c>
      <c r="CE266" s="31">
        <f t="shared" si="217"/>
        <v>0</v>
      </c>
    </row>
    <row r="267" spans="35:83" x14ac:dyDescent="0.2">
      <c r="AI267" s="29" t="s">
        <v>650</v>
      </c>
      <c r="AJ267" s="30">
        <v>24498</v>
      </c>
      <c r="AK267">
        <v>215</v>
      </c>
      <c r="AL267" t="s">
        <v>651</v>
      </c>
      <c r="AM267">
        <v>4.3047470256283556E-11</v>
      </c>
      <c r="AN267">
        <f t="shared" si="175"/>
        <v>4.3047470256283561E-12</v>
      </c>
      <c r="AO267">
        <f t="shared" si="176"/>
        <v>1.89764523419981E-5</v>
      </c>
      <c r="AP267" s="31">
        <f t="shared" si="177"/>
        <v>15</v>
      </c>
      <c r="AQ267" s="31">
        <f t="shared" si="178"/>
        <v>4</v>
      </c>
      <c r="AR267" s="31">
        <f t="shared" si="179"/>
        <v>17</v>
      </c>
      <c r="AS267" s="31">
        <f t="shared" si="180"/>
        <v>5</v>
      </c>
      <c r="AT267" s="31">
        <f t="shared" si="181"/>
        <v>18</v>
      </c>
      <c r="AU267" s="31">
        <f t="shared" si="182"/>
        <v>15</v>
      </c>
      <c r="AV267" s="31">
        <f t="shared" si="183"/>
        <v>6</v>
      </c>
      <c r="AW267" s="31">
        <f t="shared" si="184"/>
        <v>14</v>
      </c>
      <c r="AX267" s="31">
        <f t="shared" si="185"/>
        <v>13</v>
      </c>
      <c r="AY267" s="31">
        <f t="shared" si="186"/>
        <v>20</v>
      </c>
      <c r="AZ267" s="31">
        <f t="shared" si="187"/>
        <v>4</v>
      </c>
      <c r="BA267" s="31">
        <f t="shared" si="188"/>
        <v>7</v>
      </c>
      <c r="BB267" s="31">
        <f t="shared" si="189"/>
        <v>13</v>
      </c>
      <c r="BC267" s="31">
        <f t="shared" si="190"/>
        <v>12</v>
      </c>
      <c r="BD267" s="31">
        <f t="shared" si="191"/>
        <v>11</v>
      </c>
      <c r="BE267" s="31">
        <f t="shared" si="192"/>
        <v>12</v>
      </c>
      <c r="BF267" s="31">
        <f t="shared" si="193"/>
        <v>9</v>
      </c>
      <c r="BG267" s="31">
        <f t="shared" si="194"/>
        <v>10</v>
      </c>
      <c r="BH267" s="31">
        <f t="shared" si="195"/>
        <v>6</v>
      </c>
      <c r="BI267" s="31">
        <f t="shared" si="196"/>
        <v>4</v>
      </c>
      <c r="BJ267" s="6">
        <f t="shared" si="197"/>
        <v>215</v>
      </c>
      <c r="BL267" s="31">
        <f t="shared" si="198"/>
        <v>3.0033118783453647E-13</v>
      </c>
      <c r="BM267" s="31">
        <f t="shared" si="199"/>
        <v>8.0088316755876387E-14</v>
      </c>
      <c r="BN267" s="31">
        <f t="shared" si="200"/>
        <v>3.4037534621247468E-13</v>
      </c>
      <c r="BO267" s="31">
        <f t="shared" si="201"/>
        <v>1.0011039594484549E-13</v>
      </c>
      <c r="BP267" s="31">
        <f t="shared" si="202"/>
        <v>3.6039742540144375E-13</v>
      </c>
      <c r="BQ267" s="31">
        <f t="shared" si="203"/>
        <v>3.0033118783453647E-13</v>
      </c>
      <c r="BR267" s="31">
        <f t="shared" si="204"/>
        <v>1.2013247513381459E-13</v>
      </c>
      <c r="BS267" s="31">
        <f t="shared" si="205"/>
        <v>2.8030910864556739E-13</v>
      </c>
      <c r="BT267" s="31">
        <f t="shared" si="206"/>
        <v>2.6028702945659826E-13</v>
      </c>
      <c r="BU267" s="31">
        <f t="shared" si="207"/>
        <v>4.0044158377938196E-13</v>
      </c>
      <c r="BV267" s="31">
        <f t="shared" si="208"/>
        <v>8.0088316755876387E-14</v>
      </c>
      <c r="BW267" s="31">
        <f t="shared" si="209"/>
        <v>1.401545543227837E-13</v>
      </c>
      <c r="BX267" s="31">
        <f t="shared" si="210"/>
        <v>2.6028702945659826E-13</v>
      </c>
      <c r="BY267" s="31">
        <f t="shared" si="211"/>
        <v>2.4026495026762919E-13</v>
      </c>
      <c r="BZ267" s="31">
        <f t="shared" si="212"/>
        <v>2.2024287107866008E-13</v>
      </c>
      <c r="CA267" s="31">
        <f t="shared" si="213"/>
        <v>2.4026495026762919E-13</v>
      </c>
      <c r="CB267" s="31">
        <f t="shared" si="214"/>
        <v>1.8019871270072188E-13</v>
      </c>
      <c r="CC267" s="31">
        <f t="shared" si="215"/>
        <v>2.0022079188969098E-13</v>
      </c>
      <c r="CD267" s="31">
        <f t="shared" si="216"/>
        <v>1.2013247513381459E-13</v>
      </c>
      <c r="CE267" s="31">
        <f t="shared" si="217"/>
        <v>8.0088316755876387E-14</v>
      </c>
    </row>
    <row r="268" spans="35:83" x14ac:dyDescent="0.2">
      <c r="AI268" s="29" t="s">
        <v>652</v>
      </c>
      <c r="AJ268" s="30">
        <v>53669</v>
      </c>
      <c r="AK268">
        <v>484</v>
      </c>
      <c r="AL268" t="s">
        <v>653</v>
      </c>
      <c r="AM268">
        <v>4.3103041335470235E-11</v>
      </c>
      <c r="AN268">
        <f t="shared" si="175"/>
        <v>4.3103041335470233E-12</v>
      </c>
      <c r="AO268">
        <f t="shared" si="176"/>
        <v>1.9000949529161506E-5</v>
      </c>
      <c r="AP268" s="31">
        <f t="shared" si="177"/>
        <v>43</v>
      </c>
      <c r="AQ268" s="31">
        <f t="shared" si="178"/>
        <v>10</v>
      </c>
      <c r="AR268" s="31">
        <f t="shared" si="179"/>
        <v>28</v>
      </c>
      <c r="AS268" s="31">
        <f t="shared" si="180"/>
        <v>35</v>
      </c>
      <c r="AT268" s="31">
        <f t="shared" si="181"/>
        <v>14</v>
      </c>
      <c r="AU268" s="31">
        <f t="shared" si="182"/>
        <v>40</v>
      </c>
      <c r="AV268" s="31">
        <f t="shared" si="183"/>
        <v>9</v>
      </c>
      <c r="AW268" s="31">
        <f t="shared" si="184"/>
        <v>41</v>
      </c>
      <c r="AX268" s="31">
        <f t="shared" si="185"/>
        <v>33</v>
      </c>
      <c r="AY268" s="31">
        <f t="shared" si="186"/>
        <v>37</v>
      </c>
      <c r="AZ268" s="31">
        <f t="shared" si="187"/>
        <v>10</v>
      </c>
      <c r="BA268" s="31">
        <f t="shared" si="188"/>
        <v>20</v>
      </c>
      <c r="BB268" s="31">
        <f t="shared" si="189"/>
        <v>22</v>
      </c>
      <c r="BC268" s="31">
        <f t="shared" si="190"/>
        <v>16</v>
      </c>
      <c r="BD268" s="31">
        <f t="shared" si="191"/>
        <v>30</v>
      </c>
      <c r="BE268" s="31">
        <f t="shared" si="192"/>
        <v>27</v>
      </c>
      <c r="BF268" s="31">
        <f t="shared" si="193"/>
        <v>22</v>
      </c>
      <c r="BG268" s="31">
        <f t="shared" si="194"/>
        <v>27</v>
      </c>
      <c r="BH268" s="31">
        <f t="shared" si="195"/>
        <v>9</v>
      </c>
      <c r="BI268" s="31">
        <f t="shared" si="196"/>
        <v>11</v>
      </c>
      <c r="BJ268" s="6">
        <f t="shared" si="197"/>
        <v>484</v>
      </c>
      <c r="BL268" s="31">
        <f t="shared" si="198"/>
        <v>3.8294024326967355E-13</v>
      </c>
      <c r="BM268" s="31">
        <f t="shared" si="199"/>
        <v>8.905587052783106E-14</v>
      </c>
      <c r="BN268" s="31">
        <f t="shared" si="200"/>
        <v>2.4935643747792696E-13</v>
      </c>
      <c r="BO268" s="31">
        <f t="shared" si="201"/>
        <v>3.1169554684740868E-13</v>
      </c>
      <c r="BP268" s="31">
        <f t="shared" si="202"/>
        <v>1.2467821873896348E-13</v>
      </c>
      <c r="BQ268" s="31">
        <f t="shared" si="203"/>
        <v>3.5622348211132424E-13</v>
      </c>
      <c r="BR268" s="31">
        <f t="shared" si="204"/>
        <v>8.0150283475047958E-14</v>
      </c>
      <c r="BS268" s="31">
        <f t="shared" si="205"/>
        <v>3.6512906916410734E-13</v>
      </c>
      <c r="BT268" s="31">
        <f t="shared" si="206"/>
        <v>2.9388437274184247E-13</v>
      </c>
      <c r="BU268" s="31">
        <f t="shared" si="207"/>
        <v>3.2950672095297488E-13</v>
      </c>
      <c r="BV268" s="31">
        <f t="shared" si="208"/>
        <v>8.905587052783106E-14</v>
      </c>
      <c r="BW268" s="31">
        <f t="shared" si="209"/>
        <v>1.7811174105566212E-13</v>
      </c>
      <c r="BX268" s="31">
        <f t="shared" si="210"/>
        <v>1.9592291516122832E-13</v>
      </c>
      <c r="BY268" s="31">
        <f t="shared" si="211"/>
        <v>1.4248939284452971E-13</v>
      </c>
      <c r="BZ268" s="31">
        <f t="shared" si="212"/>
        <v>2.6716761158349317E-13</v>
      </c>
      <c r="CA268" s="31">
        <f t="shared" si="213"/>
        <v>2.4045085042514386E-13</v>
      </c>
      <c r="CB268" s="31">
        <f t="shared" si="214"/>
        <v>1.9592291516122832E-13</v>
      </c>
      <c r="CC268" s="31">
        <f t="shared" si="215"/>
        <v>2.4045085042514386E-13</v>
      </c>
      <c r="CD268" s="31">
        <f t="shared" si="216"/>
        <v>8.0150283475047958E-14</v>
      </c>
      <c r="CE268" s="31">
        <f t="shared" si="217"/>
        <v>9.7961457580614162E-14</v>
      </c>
    </row>
    <row r="269" spans="35:83" x14ac:dyDescent="0.2">
      <c r="AI269" s="29" t="s">
        <v>654</v>
      </c>
      <c r="AJ269" s="30">
        <v>105478</v>
      </c>
      <c r="AK269">
        <v>943</v>
      </c>
      <c r="AL269" t="s">
        <v>655</v>
      </c>
      <c r="AM269">
        <v>4.322042649101354E-11</v>
      </c>
      <c r="AN269">
        <f t="shared" si="175"/>
        <v>4.3220426491013538E-12</v>
      </c>
      <c r="AO269">
        <f t="shared" si="176"/>
        <v>1.9052695980150698E-5</v>
      </c>
      <c r="AP269" s="31">
        <f t="shared" si="177"/>
        <v>92</v>
      </c>
      <c r="AQ269" s="31">
        <f t="shared" si="178"/>
        <v>5</v>
      </c>
      <c r="AR269" s="31">
        <f t="shared" si="179"/>
        <v>53</v>
      </c>
      <c r="AS269" s="31">
        <f t="shared" si="180"/>
        <v>61</v>
      </c>
      <c r="AT269" s="31">
        <f t="shared" si="181"/>
        <v>33</v>
      </c>
      <c r="AU269" s="31">
        <f t="shared" si="182"/>
        <v>63</v>
      </c>
      <c r="AV269" s="31">
        <f t="shared" si="183"/>
        <v>17</v>
      </c>
      <c r="AW269" s="31">
        <f t="shared" si="184"/>
        <v>41</v>
      </c>
      <c r="AX269" s="31">
        <f t="shared" si="185"/>
        <v>71</v>
      </c>
      <c r="AY269" s="31">
        <f t="shared" si="186"/>
        <v>109</v>
      </c>
      <c r="AZ269" s="31">
        <f t="shared" si="187"/>
        <v>25</v>
      </c>
      <c r="BA269" s="31">
        <f t="shared" si="188"/>
        <v>17</v>
      </c>
      <c r="BB269" s="31">
        <f t="shared" si="189"/>
        <v>51</v>
      </c>
      <c r="BC269" s="31">
        <f t="shared" si="190"/>
        <v>33</v>
      </c>
      <c r="BD269" s="31">
        <f t="shared" si="191"/>
        <v>85</v>
      </c>
      <c r="BE269" s="31">
        <f t="shared" si="192"/>
        <v>67</v>
      </c>
      <c r="BF269" s="31">
        <f t="shared" si="193"/>
        <v>37</v>
      </c>
      <c r="BG269" s="31">
        <f t="shared" si="194"/>
        <v>55</v>
      </c>
      <c r="BH269" s="31">
        <f t="shared" si="195"/>
        <v>13</v>
      </c>
      <c r="BI269" s="31">
        <f t="shared" si="196"/>
        <v>15</v>
      </c>
      <c r="BJ269" s="6">
        <f t="shared" si="197"/>
        <v>943</v>
      </c>
      <c r="BL269" s="31">
        <f t="shared" si="198"/>
        <v>4.2166269747330284E-13</v>
      </c>
      <c r="BM269" s="31">
        <f t="shared" si="199"/>
        <v>2.2916450949636024E-14</v>
      </c>
      <c r="BN269" s="31">
        <f t="shared" si="200"/>
        <v>2.4291438006614185E-13</v>
      </c>
      <c r="BO269" s="31">
        <f t="shared" si="201"/>
        <v>2.7958070158555943E-13</v>
      </c>
      <c r="BP269" s="31">
        <f t="shared" si="202"/>
        <v>1.5124857626759774E-13</v>
      </c>
      <c r="BQ269" s="31">
        <f t="shared" si="203"/>
        <v>2.8874728196541389E-13</v>
      </c>
      <c r="BR269" s="31">
        <f t="shared" si="204"/>
        <v>7.7915933228762485E-14</v>
      </c>
      <c r="BS269" s="31">
        <f t="shared" si="205"/>
        <v>1.8791489778701537E-13</v>
      </c>
      <c r="BT269" s="31">
        <f t="shared" si="206"/>
        <v>3.2541360348483153E-13</v>
      </c>
      <c r="BU269" s="31">
        <f t="shared" si="207"/>
        <v>4.9957863070206534E-13</v>
      </c>
      <c r="BV269" s="31">
        <f t="shared" si="208"/>
        <v>1.1458225474818011E-13</v>
      </c>
      <c r="BW269" s="31">
        <f t="shared" si="209"/>
        <v>7.7915933228762485E-14</v>
      </c>
      <c r="BX269" s="31">
        <f t="shared" si="210"/>
        <v>2.3374779968628744E-13</v>
      </c>
      <c r="BY269" s="31">
        <f t="shared" si="211"/>
        <v>1.5124857626759774E-13</v>
      </c>
      <c r="BZ269" s="31">
        <f t="shared" si="212"/>
        <v>3.8957966614381234E-13</v>
      </c>
      <c r="CA269" s="31">
        <f t="shared" si="213"/>
        <v>3.0708044272512271E-13</v>
      </c>
      <c r="CB269" s="31">
        <f t="shared" si="214"/>
        <v>1.6958173702730656E-13</v>
      </c>
      <c r="CC269" s="31">
        <f t="shared" si="215"/>
        <v>2.5208096044599626E-13</v>
      </c>
      <c r="CD269" s="31">
        <f t="shared" si="216"/>
        <v>5.9582772469053655E-14</v>
      </c>
      <c r="CE269" s="31">
        <f t="shared" si="217"/>
        <v>6.8749352848908064E-14</v>
      </c>
    </row>
    <row r="270" spans="35:83" x14ac:dyDescent="0.2">
      <c r="AI270" s="29" t="s">
        <v>656</v>
      </c>
      <c r="AJ270" s="30">
        <v>16466</v>
      </c>
      <c r="AK270">
        <v>152</v>
      </c>
      <c r="AL270" t="s">
        <v>657</v>
      </c>
      <c r="AM270">
        <v>4.3236783947537739E-11</v>
      </c>
      <c r="AN270">
        <f t="shared" si="175"/>
        <v>4.3236783947537741E-12</v>
      </c>
      <c r="AO270">
        <f t="shared" si="176"/>
        <v>1.9059906775403471E-5</v>
      </c>
      <c r="AP270" s="31">
        <f t="shared" si="177"/>
        <v>20</v>
      </c>
      <c r="AQ270" s="31">
        <f t="shared" si="178"/>
        <v>0</v>
      </c>
      <c r="AR270" s="31">
        <f t="shared" si="179"/>
        <v>9</v>
      </c>
      <c r="AS270" s="31">
        <f t="shared" si="180"/>
        <v>13</v>
      </c>
      <c r="AT270" s="31">
        <f t="shared" si="181"/>
        <v>3</v>
      </c>
      <c r="AU270" s="31">
        <f t="shared" si="182"/>
        <v>6</v>
      </c>
      <c r="AV270" s="31">
        <f t="shared" si="183"/>
        <v>3</v>
      </c>
      <c r="AW270" s="31">
        <f t="shared" si="184"/>
        <v>4</v>
      </c>
      <c r="AX270" s="31">
        <f t="shared" si="185"/>
        <v>8</v>
      </c>
      <c r="AY270" s="31">
        <f t="shared" si="186"/>
        <v>11</v>
      </c>
      <c r="AZ270" s="31">
        <f t="shared" si="187"/>
        <v>5</v>
      </c>
      <c r="BA270" s="31">
        <f t="shared" si="188"/>
        <v>6</v>
      </c>
      <c r="BB270" s="31">
        <f t="shared" si="189"/>
        <v>10</v>
      </c>
      <c r="BC270" s="31">
        <f t="shared" si="190"/>
        <v>8</v>
      </c>
      <c r="BD270" s="31">
        <f t="shared" si="191"/>
        <v>8</v>
      </c>
      <c r="BE270" s="31">
        <f t="shared" si="192"/>
        <v>13</v>
      </c>
      <c r="BF270" s="31">
        <f t="shared" si="193"/>
        <v>12</v>
      </c>
      <c r="BG270" s="31">
        <f t="shared" si="194"/>
        <v>11</v>
      </c>
      <c r="BH270" s="31">
        <f t="shared" si="195"/>
        <v>2</v>
      </c>
      <c r="BI270" s="31">
        <f t="shared" si="196"/>
        <v>0</v>
      </c>
      <c r="BJ270" s="6">
        <f t="shared" si="197"/>
        <v>152</v>
      </c>
      <c r="BL270" s="31">
        <f t="shared" si="198"/>
        <v>5.6890505194128598E-13</v>
      </c>
      <c r="BM270" s="31">
        <f t="shared" si="199"/>
        <v>0</v>
      </c>
      <c r="BN270" s="31">
        <f t="shared" si="200"/>
        <v>2.5600727337357872E-13</v>
      </c>
      <c r="BO270" s="31">
        <f t="shared" si="201"/>
        <v>3.6978828376183596E-13</v>
      </c>
      <c r="BP270" s="31">
        <f t="shared" si="202"/>
        <v>8.533575779119291E-14</v>
      </c>
      <c r="BQ270" s="31">
        <f t="shared" si="203"/>
        <v>1.7067151558238582E-13</v>
      </c>
      <c r="BR270" s="31">
        <f t="shared" si="204"/>
        <v>8.533575779119291E-14</v>
      </c>
      <c r="BS270" s="31">
        <f t="shared" si="205"/>
        <v>1.137810103882572E-13</v>
      </c>
      <c r="BT270" s="31">
        <f t="shared" si="206"/>
        <v>2.2756202077651439E-13</v>
      </c>
      <c r="BU270" s="31">
        <f t="shared" si="207"/>
        <v>3.1289777856770737E-13</v>
      </c>
      <c r="BV270" s="31">
        <f t="shared" si="208"/>
        <v>1.422262629853215E-13</v>
      </c>
      <c r="BW270" s="31">
        <f t="shared" si="209"/>
        <v>1.7067151558238582E-13</v>
      </c>
      <c r="BX270" s="31">
        <f t="shared" si="210"/>
        <v>2.8445252597064299E-13</v>
      </c>
      <c r="BY270" s="31">
        <f t="shared" si="211"/>
        <v>2.2756202077651439E-13</v>
      </c>
      <c r="BZ270" s="31">
        <f t="shared" si="212"/>
        <v>2.2756202077651439E-13</v>
      </c>
      <c r="CA270" s="31">
        <f t="shared" si="213"/>
        <v>3.6978828376183596E-13</v>
      </c>
      <c r="CB270" s="31">
        <f t="shared" si="214"/>
        <v>3.4134303116477164E-13</v>
      </c>
      <c r="CC270" s="31">
        <f t="shared" si="215"/>
        <v>3.1289777856770737E-13</v>
      </c>
      <c r="CD270" s="31">
        <f t="shared" si="216"/>
        <v>5.6890505194128598E-14</v>
      </c>
      <c r="CE270" s="31">
        <f t="shared" si="217"/>
        <v>0</v>
      </c>
    </row>
    <row r="271" spans="35:83" x14ac:dyDescent="0.2">
      <c r="AI271" s="29" t="s">
        <v>658</v>
      </c>
      <c r="AJ271" s="30">
        <v>157005</v>
      </c>
      <c r="AK271">
        <v>1425</v>
      </c>
      <c r="AL271" t="s">
        <v>659</v>
      </c>
      <c r="AM271">
        <v>4.3309886519503897E-11</v>
      </c>
      <c r="AN271">
        <f t="shared" si="175"/>
        <v>4.33098865195039E-12</v>
      </c>
      <c r="AO271">
        <f t="shared" si="176"/>
        <v>1.9092132303750071E-5</v>
      </c>
      <c r="AP271" s="31">
        <f t="shared" si="177"/>
        <v>95</v>
      </c>
      <c r="AQ271" s="31">
        <f t="shared" si="178"/>
        <v>0</v>
      </c>
      <c r="AR271" s="31">
        <f t="shared" si="179"/>
        <v>91</v>
      </c>
      <c r="AS271" s="31">
        <f t="shared" si="180"/>
        <v>66</v>
      </c>
      <c r="AT271" s="31">
        <f t="shared" si="181"/>
        <v>50</v>
      </c>
      <c r="AU271" s="31">
        <f t="shared" si="182"/>
        <v>133</v>
      </c>
      <c r="AV271" s="31">
        <f t="shared" si="183"/>
        <v>57</v>
      </c>
      <c r="AW271" s="31">
        <f t="shared" si="184"/>
        <v>116</v>
      </c>
      <c r="AX271" s="31">
        <f t="shared" si="185"/>
        <v>74</v>
      </c>
      <c r="AY271" s="31">
        <f t="shared" si="186"/>
        <v>177</v>
      </c>
      <c r="AZ271" s="31">
        <f t="shared" si="187"/>
        <v>14</v>
      </c>
      <c r="BA271" s="31">
        <f t="shared" si="188"/>
        <v>78</v>
      </c>
      <c r="BB271" s="31">
        <f t="shared" si="189"/>
        <v>59</v>
      </c>
      <c r="BC271" s="31">
        <f t="shared" si="190"/>
        <v>70</v>
      </c>
      <c r="BD271" s="31">
        <f t="shared" si="191"/>
        <v>74</v>
      </c>
      <c r="BE271" s="31">
        <f t="shared" si="192"/>
        <v>100</v>
      </c>
      <c r="BF271" s="31">
        <f t="shared" si="193"/>
        <v>81</v>
      </c>
      <c r="BG271" s="31">
        <f t="shared" si="194"/>
        <v>50</v>
      </c>
      <c r="BH271" s="31">
        <f t="shared" si="195"/>
        <v>20</v>
      </c>
      <c r="BI271" s="31">
        <f t="shared" si="196"/>
        <v>20</v>
      </c>
      <c r="BJ271" s="6">
        <f t="shared" si="197"/>
        <v>1425</v>
      </c>
      <c r="BL271" s="31">
        <f t="shared" si="198"/>
        <v>2.8873257679669268E-13</v>
      </c>
      <c r="BM271" s="31">
        <f t="shared" si="199"/>
        <v>0</v>
      </c>
      <c r="BN271" s="31">
        <f t="shared" si="200"/>
        <v>2.7657541566841087E-13</v>
      </c>
      <c r="BO271" s="31">
        <f t="shared" si="201"/>
        <v>2.0059315861664965E-13</v>
      </c>
      <c r="BP271" s="31">
        <f t="shared" si="202"/>
        <v>1.5196451410352245E-13</v>
      </c>
      <c r="BQ271" s="31">
        <f t="shared" si="203"/>
        <v>4.0422560751536977E-13</v>
      </c>
      <c r="BR271" s="31">
        <f t="shared" si="204"/>
        <v>1.7323954607801561E-13</v>
      </c>
      <c r="BS271" s="31">
        <f t="shared" si="205"/>
        <v>3.5255767272017213E-13</v>
      </c>
      <c r="BT271" s="31">
        <f t="shared" si="206"/>
        <v>2.2490748087321323E-13</v>
      </c>
      <c r="BU271" s="31">
        <f t="shared" si="207"/>
        <v>5.3795437992646957E-13</v>
      </c>
      <c r="BV271" s="31">
        <f t="shared" si="208"/>
        <v>4.255006394898629E-14</v>
      </c>
      <c r="BW271" s="31">
        <f t="shared" si="209"/>
        <v>2.3706464200149504E-13</v>
      </c>
      <c r="BX271" s="31">
        <f t="shared" si="210"/>
        <v>1.7931812664215649E-13</v>
      </c>
      <c r="BY271" s="31">
        <f t="shared" si="211"/>
        <v>2.1275031974493145E-13</v>
      </c>
      <c r="BZ271" s="31">
        <f t="shared" si="212"/>
        <v>2.2490748087321323E-13</v>
      </c>
      <c r="CA271" s="31">
        <f t="shared" si="213"/>
        <v>3.0392902820704491E-13</v>
      </c>
      <c r="CB271" s="31">
        <f t="shared" si="214"/>
        <v>2.4618251284770636E-13</v>
      </c>
      <c r="CC271" s="31">
        <f t="shared" si="215"/>
        <v>1.5196451410352245E-13</v>
      </c>
      <c r="CD271" s="31">
        <f t="shared" si="216"/>
        <v>6.0785805641408984E-14</v>
      </c>
      <c r="CE271" s="31">
        <f t="shared" si="217"/>
        <v>6.0785805641408984E-14</v>
      </c>
    </row>
    <row r="272" spans="35:83" x14ac:dyDescent="0.2">
      <c r="AI272" s="29" t="s">
        <v>660</v>
      </c>
      <c r="AJ272" s="30">
        <v>22295</v>
      </c>
      <c r="AK272">
        <v>202</v>
      </c>
      <c r="AL272" t="s">
        <v>661</v>
      </c>
      <c r="AM272">
        <v>4.355611939742653E-11</v>
      </c>
      <c r="AN272">
        <f t="shared" si="175"/>
        <v>4.3556119397426528E-12</v>
      </c>
      <c r="AO272">
        <f t="shared" si="176"/>
        <v>1.9200678205404996E-5</v>
      </c>
      <c r="AP272" s="31">
        <f t="shared" si="177"/>
        <v>18</v>
      </c>
      <c r="AQ272" s="31">
        <f t="shared" si="178"/>
        <v>4</v>
      </c>
      <c r="AR272" s="31">
        <f t="shared" si="179"/>
        <v>10</v>
      </c>
      <c r="AS272" s="31">
        <f t="shared" si="180"/>
        <v>15</v>
      </c>
      <c r="AT272" s="31">
        <f t="shared" si="181"/>
        <v>7</v>
      </c>
      <c r="AU272" s="31">
        <f t="shared" si="182"/>
        <v>12</v>
      </c>
      <c r="AV272" s="31">
        <f t="shared" si="183"/>
        <v>4</v>
      </c>
      <c r="AW272" s="31">
        <f t="shared" si="184"/>
        <v>7</v>
      </c>
      <c r="AX272" s="31">
        <f t="shared" si="185"/>
        <v>13</v>
      </c>
      <c r="AY272" s="31">
        <f t="shared" si="186"/>
        <v>29</v>
      </c>
      <c r="AZ272" s="31">
        <f t="shared" si="187"/>
        <v>3</v>
      </c>
      <c r="BA272" s="31">
        <f t="shared" si="188"/>
        <v>11</v>
      </c>
      <c r="BB272" s="31">
        <f t="shared" si="189"/>
        <v>12</v>
      </c>
      <c r="BC272" s="31">
        <f t="shared" si="190"/>
        <v>15</v>
      </c>
      <c r="BD272" s="31">
        <f t="shared" si="191"/>
        <v>10</v>
      </c>
      <c r="BE272" s="31">
        <f t="shared" si="192"/>
        <v>17</v>
      </c>
      <c r="BF272" s="31">
        <f t="shared" si="193"/>
        <v>7</v>
      </c>
      <c r="BG272" s="31">
        <f t="shared" si="194"/>
        <v>5</v>
      </c>
      <c r="BH272" s="31">
        <f t="shared" si="195"/>
        <v>1</v>
      </c>
      <c r="BI272" s="31">
        <f t="shared" si="196"/>
        <v>2</v>
      </c>
      <c r="BJ272" s="6">
        <f t="shared" si="197"/>
        <v>202</v>
      </c>
      <c r="BL272" s="31">
        <f t="shared" si="198"/>
        <v>3.881238362146918E-13</v>
      </c>
      <c r="BM272" s="31">
        <f t="shared" si="199"/>
        <v>8.6249741381042626E-14</v>
      </c>
      <c r="BN272" s="31">
        <f t="shared" si="200"/>
        <v>2.156243534526066E-13</v>
      </c>
      <c r="BO272" s="31">
        <f t="shared" si="201"/>
        <v>3.2343653017890986E-13</v>
      </c>
      <c r="BP272" s="31">
        <f t="shared" si="202"/>
        <v>1.509370474168246E-13</v>
      </c>
      <c r="BQ272" s="31">
        <f t="shared" si="203"/>
        <v>2.5874922414312786E-13</v>
      </c>
      <c r="BR272" s="31">
        <f t="shared" si="204"/>
        <v>8.6249741381042626E-14</v>
      </c>
      <c r="BS272" s="31">
        <f t="shared" si="205"/>
        <v>1.509370474168246E-13</v>
      </c>
      <c r="BT272" s="31">
        <f t="shared" si="206"/>
        <v>2.8031165948838856E-13</v>
      </c>
      <c r="BU272" s="31">
        <f t="shared" si="207"/>
        <v>6.2531062501255901E-13</v>
      </c>
      <c r="BV272" s="31">
        <f t="shared" si="208"/>
        <v>6.4687306035781966E-14</v>
      </c>
      <c r="BW272" s="31">
        <f t="shared" si="209"/>
        <v>2.3718678879786722E-13</v>
      </c>
      <c r="BX272" s="31">
        <f t="shared" si="210"/>
        <v>2.5874922414312786E-13</v>
      </c>
      <c r="BY272" s="31">
        <f t="shared" si="211"/>
        <v>3.2343653017890986E-13</v>
      </c>
      <c r="BZ272" s="31">
        <f t="shared" si="212"/>
        <v>2.156243534526066E-13</v>
      </c>
      <c r="CA272" s="31">
        <f t="shared" si="213"/>
        <v>3.665614008694312E-13</v>
      </c>
      <c r="CB272" s="31">
        <f t="shared" si="214"/>
        <v>1.509370474168246E-13</v>
      </c>
      <c r="CC272" s="31">
        <f t="shared" si="215"/>
        <v>1.078121767263033E-13</v>
      </c>
      <c r="CD272" s="31">
        <f t="shared" si="216"/>
        <v>2.1562435345260656E-14</v>
      </c>
      <c r="CE272" s="31">
        <f t="shared" si="217"/>
        <v>4.3124870690521313E-14</v>
      </c>
    </row>
    <row r="273" spans="35:83" x14ac:dyDescent="0.2">
      <c r="AI273" s="29" t="s">
        <v>662</v>
      </c>
      <c r="AJ273" s="30">
        <v>24981</v>
      </c>
      <c r="AK273">
        <v>229</v>
      </c>
      <c r="AL273" t="s">
        <v>663</v>
      </c>
      <c r="AM273">
        <v>4.3699237807741139E-11</v>
      </c>
      <c r="AN273">
        <f t="shared" si="175"/>
        <v>4.3699237807741139E-12</v>
      </c>
      <c r="AO273">
        <f t="shared" si="176"/>
        <v>1.9263768549075104E-5</v>
      </c>
      <c r="AP273" s="31">
        <f t="shared" si="177"/>
        <v>28</v>
      </c>
      <c r="AQ273" s="31">
        <f t="shared" si="178"/>
        <v>5</v>
      </c>
      <c r="AR273" s="31">
        <f t="shared" si="179"/>
        <v>19</v>
      </c>
      <c r="AS273" s="31">
        <f t="shared" si="180"/>
        <v>15</v>
      </c>
      <c r="AT273" s="31">
        <f t="shared" si="181"/>
        <v>5</v>
      </c>
      <c r="AU273" s="31">
        <f t="shared" si="182"/>
        <v>17</v>
      </c>
      <c r="AV273" s="31">
        <f t="shared" si="183"/>
        <v>5</v>
      </c>
      <c r="AW273" s="31">
        <f t="shared" si="184"/>
        <v>17</v>
      </c>
      <c r="AX273" s="31">
        <f t="shared" si="185"/>
        <v>15</v>
      </c>
      <c r="AY273" s="31">
        <f t="shared" si="186"/>
        <v>25</v>
      </c>
      <c r="AZ273" s="31">
        <f t="shared" si="187"/>
        <v>7</v>
      </c>
      <c r="BA273" s="31">
        <f t="shared" si="188"/>
        <v>5</v>
      </c>
      <c r="BB273" s="31">
        <f t="shared" si="189"/>
        <v>5</v>
      </c>
      <c r="BC273" s="31">
        <f t="shared" si="190"/>
        <v>7</v>
      </c>
      <c r="BD273" s="31">
        <f t="shared" si="191"/>
        <v>10</v>
      </c>
      <c r="BE273" s="31">
        <f t="shared" si="192"/>
        <v>9</v>
      </c>
      <c r="BF273" s="31">
        <f t="shared" si="193"/>
        <v>11</v>
      </c>
      <c r="BG273" s="31">
        <f t="shared" si="194"/>
        <v>16</v>
      </c>
      <c r="BH273" s="31">
        <f t="shared" si="195"/>
        <v>2</v>
      </c>
      <c r="BI273" s="31">
        <f t="shared" si="196"/>
        <v>6</v>
      </c>
      <c r="BJ273" s="6">
        <f t="shared" si="197"/>
        <v>229</v>
      </c>
      <c r="BL273" s="31">
        <f t="shared" si="198"/>
        <v>5.3431382472347243E-13</v>
      </c>
      <c r="BM273" s="31">
        <f t="shared" si="199"/>
        <v>9.5413182986334362E-14</v>
      </c>
      <c r="BN273" s="31">
        <f t="shared" si="200"/>
        <v>3.6257009534807058E-13</v>
      </c>
      <c r="BO273" s="31">
        <f t="shared" si="201"/>
        <v>2.8623954895900309E-13</v>
      </c>
      <c r="BP273" s="31">
        <f t="shared" si="202"/>
        <v>9.5413182986334362E-14</v>
      </c>
      <c r="BQ273" s="31">
        <f t="shared" si="203"/>
        <v>3.2440482215353688E-13</v>
      </c>
      <c r="BR273" s="31">
        <f t="shared" si="204"/>
        <v>9.5413182986334362E-14</v>
      </c>
      <c r="BS273" s="31">
        <f t="shared" si="205"/>
        <v>3.2440482215353688E-13</v>
      </c>
      <c r="BT273" s="31">
        <f t="shared" si="206"/>
        <v>2.8623954895900309E-13</v>
      </c>
      <c r="BU273" s="31">
        <f t="shared" si="207"/>
        <v>4.7706591493167186E-13</v>
      </c>
      <c r="BV273" s="31">
        <f t="shared" si="208"/>
        <v>1.3357845618086811E-13</v>
      </c>
      <c r="BW273" s="31">
        <f t="shared" si="209"/>
        <v>9.5413182986334362E-14</v>
      </c>
      <c r="BX273" s="31">
        <f t="shared" si="210"/>
        <v>9.5413182986334362E-14</v>
      </c>
      <c r="BY273" s="31">
        <f t="shared" si="211"/>
        <v>1.3357845618086811E-13</v>
      </c>
      <c r="BZ273" s="31">
        <f t="shared" si="212"/>
        <v>1.9082636597266872E-13</v>
      </c>
      <c r="CA273" s="31">
        <f t="shared" si="213"/>
        <v>1.7174372937540185E-13</v>
      </c>
      <c r="CB273" s="31">
        <f t="shared" si="214"/>
        <v>2.099090025699356E-13</v>
      </c>
      <c r="CC273" s="31">
        <f t="shared" si="215"/>
        <v>3.0532218555626996E-13</v>
      </c>
      <c r="CD273" s="31">
        <f t="shared" si="216"/>
        <v>3.8165273194533745E-14</v>
      </c>
      <c r="CE273" s="31">
        <f t="shared" si="217"/>
        <v>1.1449581958360123E-13</v>
      </c>
    </row>
    <row r="274" spans="35:83" x14ac:dyDescent="0.2">
      <c r="AI274" s="29" t="s">
        <v>664</v>
      </c>
      <c r="AJ274" s="30">
        <v>45585</v>
      </c>
      <c r="AK274">
        <v>418</v>
      </c>
      <c r="AL274" t="s">
        <v>665</v>
      </c>
      <c r="AM274">
        <v>4.3756620031082371E-11</v>
      </c>
      <c r="AN274">
        <f t="shared" si="175"/>
        <v>4.3756620031082373E-12</v>
      </c>
      <c r="AO274">
        <f t="shared" si="176"/>
        <v>1.928906413601738E-5</v>
      </c>
      <c r="AP274" s="31">
        <f t="shared" si="177"/>
        <v>87</v>
      </c>
      <c r="AQ274" s="31">
        <f t="shared" si="178"/>
        <v>0</v>
      </c>
      <c r="AR274" s="31">
        <f t="shared" si="179"/>
        <v>28</v>
      </c>
      <c r="AS274" s="31">
        <f t="shared" si="180"/>
        <v>15</v>
      </c>
      <c r="AT274" s="31">
        <f t="shared" si="181"/>
        <v>13</v>
      </c>
      <c r="AU274" s="31">
        <f t="shared" si="182"/>
        <v>49</v>
      </c>
      <c r="AV274" s="31">
        <f t="shared" si="183"/>
        <v>5</v>
      </c>
      <c r="AW274" s="31">
        <f t="shared" si="184"/>
        <v>5</v>
      </c>
      <c r="AX274" s="31">
        <f t="shared" si="185"/>
        <v>31</v>
      </c>
      <c r="AY274" s="31">
        <f t="shared" si="186"/>
        <v>23</v>
      </c>
      <c r="AZ274" s="31">
        <f t="shared" si="187"/>
        <v>1</v>
      </c>
      <c r="BA274" s="31">
        <f t="shared" si="188"/>
        <v>11</v>
      </c>
      <c r="BB274" s="31">
        <f t="shared" si="189"/>
        <v>10</v>
      </c>
      <c r="BC274" s="31">
        <f t="shared" si="190"/>
        <v>49</v>
      </c>
      <c r="BD274" s="31">
        <f t="shared" si="191"/>
        <v>8</v>
      </c>
      <c r="BE274" s="31">
        <f t="shared" si="192"/>
        <v>7</v>
      </c>
      <c r="BF274" s="31">
        <f t="shared" si="193"/>
        <v>3</v>
      </c>
      <c r="BG274" s="31">
        <f t="shared" si="194"/>
        <v>21</v>
      </c>
      <c r="BH274" s="31">
        <f t="shared" si="195"/>
        <v>14</v>
      </c>
      <c r="BI274" s="31">
        <f t="shared" si="196"/>
        <v>38</v>
      </c>
      <c r="BJ274" s="6">
        <f t="shared" si="197"/>
        <v>418</v>
      </c>
      <c r="BL274" s="31">
        <f t="shared" si="198"/>
        <v>9.1072390973783897E-13</v>
      </c>
      <c r="BM274" s="31">
        <f t="shared" si="199"/>
        <v>0</v>
      </c>
      <c r="BN274" s="31">
        <f t="shared" si="200"/>
        <v>2.9310654566275275E-13</v>
      </c>
      <c r="BO274" s="31">
        <f t="shared" si="201"/>
        <v>1.5702136374790326E-13</v>
      </c>
      <c r="BP274" s="31">
        <f t="shared" si="202"/>
        <v>1.3608518191484947E-13</v>
      </c>
      <c r="BQ274" s="31">
        <f t="shared" si="203"/>
        <v>5.1293645490981727E-13</v>
      </c>
      <c r="BR274" s="31">
        <f t="shared" si="204"/>
        <v>5.2340454582634415E-14</v>
      </c>
      <c r="BS274" s="31">
        <f t="shared" si="205"/>
        <v>5.2340454582634415E-14</v>
      </c>
      <c r="BT274" s="31">
        <f t="shared" si="206"/>
        <v>3.2451081841233337E-13</v>
      </c>
      <c r="BU274" s="31">
        <f t="shared" si="207"/>
        <v>2.4076609108011833E-13</v>
      </c>
      <c r="BV274" s="31">
        <f t="shared" si="208"/>
        <v>1.0468090916526884E-14</v>
      </c>
      <c r="BW274" s="31">
        <f t="shared" si="209"/>
        <v>1.1514900008179571E-13</v>
      </c>
      <c r="BX274" s="31">
        <f t="shared" si="210"/>
        <v>1.0468090916526883E-13</v>
      </c>
      <c r="BY274" s="31">
        <f t="shared" si="211"/>
        <v>5.1293645490981727E-13</v>
      </c>
      <c r="BZ274" s="31">
        <f t="shared" si="212"/>
        <v>8.3744727332215069E-14</v>
      </c>
      <c r="CA274" s="31">
        <f t="shared" si="213"/>
        <v>7.3276636415688188E-14</v>
      </c>
      <c r="CB274" s="31">
        <f t="shared" si="214"/>
        <v>3.1404272749580654E-14</v>
      </c>
      <c r="CC274" s="31">
        <f t="shared" si="215"/>
        <v>2.1982990924706454E-13</v>
      </c>
      <c r="CD274" s="31">
        <f t="shared" si="216"/>
        <v>1.4655327283137638E-13</v>
      </c>
      <c r="CE274" s="31">
        <f t="shared" si="217"/>
        <v>3.9778745482802156E-13</v>
      </c>
    </row>
    <row r="275" spans="35:83" x14ac:dyDescent="0.2">
      <c r="AI275" s="29" t="s">
        <v>666</v>
      </c>
      <c r="AJ275" s="30">
        <v>13618</v>
      </c>
      <c r="AK275">
        <v>122</v>
      </c>
      <c r="AL275" t="s">
        <v>667</v>
      </c>
      <c r="AM275">
        <v>4.3814360022219692E-11</v>
      </c>
      <c r="AN275">
        <f t="shared" si="175"/>
        <v>4.3814360022219692E-12</v>
      </c>
      <c r="AO275">
        <f t="shared" si="176"/>
        <v>1.9314517436374436E-5</v>
      </c>
      <c r="AP275" s="31">
        <f t="shared" si="177"/>
        <v>15</v>
      </c>
      <c r="AQ275" s="31">
        <f t="shared" si="178"/>
        <v>0</v>
      </c>
      <c r="AR275" s="31">
        <f t="shared" si="179"/>
        <v>6</v>
      </c>
      <c r="AS275" s="31">
        <f t="shared" si="180"/>
        <v>14</v>
      </c>
      <c r="AT275" s="31">
        <f t="shared" si="181"/>
        <v>5</v>
      </c>
      <c r="AU275" s="31">
        <f t="shared" si="182"/>
        <v>8</v>
      </c>
      <c r="AV275" s="31">
        <f t="shared" si="183"/>
        <v>5</v>
      </c>
      <c r="AW275" s="31">
        <f t="shared" si="184"/>
        <v>4</v>
      </c>
      <c r="AX275" s="31">
        <f t="shared" si="185"/>
        <v>4</v>
      </c>
      <c r="AY275" s="31">
        <f t="shared" si="186"/>
        <v>14</v>
      </c>
      <c r="AZ275" s="31">
        <f t="shared" si="187"/>
        <v>7</v>
      </c>
      <c r="BA275" s="31">
        <f t="shared" si="188"/>
        <v>1</v>
      </c>
      <c r="BB275" s="31">
        <f t="shared" si="189"/>
        <v>2</v>
      </c>
      <c r="BC275" s="31">
        <f t="shared" si="190"/>
        <v>6</v>
      </c>
      <c r="BD275" s="31">
        <f t="shared" si="191"/>
        <v>9</v>
      </c>
      <c r="BE275" s="31">
        <f t="shared" si="192"/>
        <v>11</v>
      </c>
      <c r="BF275" s="31">
        <f t="shared" si="193"/>
        <v>4</v>
      </c>
      <c r="BG275" s="31">
        <f t="shared" si="194"/>
        <v>5</v>
      </c>
      <c r="BH275" s="31">
        <f t="shared" si="195"/>
        <v>1</v>
      </c>
      <c r="BI275" s="31">
        <f t="shared" si="196"/>
        <v>1</v>
      </c>
      <c r="BJ275" s="6">
        <f t="shared" si="197"/>
        <v>122</v>
      </c>
      <c r="BL275" s="31">
        <f t="shared" si="198"/>
        <v>5.3870114781417652E-13</v>
      </c>
      <c r="BM275" s="31">
        <f t="shared" si="199"/>
        <v>0</v>
      </c>
      <c r="BN275" s="31">
        <f t="shared" si="200"/>
        <v>2.1548045912567062E-13</v>
      </c>
      <c r="BO275" s="31">
        <f t="shared" si="201"/>
        <v>5.0278773795989811E-13</v>
      </c>
      <c r="BP275" s="31">
        <f t="shared" si="202"/>
        <v>1.7956704927139216E-13</v>
      </c>
      <c r="BQ275" s="31">
        <f t="shared" si="203"/>
        <v>2.8730727883422751E-13</v>
      </c>
      <c r="BR275" s="31">
        <f t="shared" si="204"/>
        <v>1.7956704927139216E-13</v>
      </c>
      <c r="BS275" s="31">
        <f t="shared" si="205"/>
        <v>1.4365363941711376E-13</v>
      </c>
      <c r="BT275" s="31">
        <f t="shared" si="206"/>
        <v>1.4365363941711376E-13</v>
      </c>
      <c r="BU275" s="31">
        <f t="shared" si="207"/>
        <v>5.0278773795989811E-13</v>
      </c>
      <c r="BV275" s="31">
        <f t="shared" si="208"/>
        <v>2.5139386897994906E-13</v>
      </c>
      <c r="BW275" s="31">
        <f t="shared" si="209"/>
        <v>3.5913409854278439E-14</v>
      </c>
      <c r="BX275" s="31">
        <f t="shared" si="210"/>
        <v>7.1826819708556878E-14</v>
      </c>
      <c r="BY275" s="31">
        <f t="shared" si="211"/>
        <v>2.1548045912567062E-13</v>
      </c>
      <c r="BZ275" s="31">
        <f t="shared" si="212"/>
        <v>3.2322068868850592E-13</v>
      </c>
      <c r="CA275" s="31">
        <f t="shared" si="213"/>
        <v>3.9504750839706279E-13</v>
      </c>
      <c r="CB275" s="31">
        <f t="shared" si="214"/>
        <v>1.4365363941711376E-13</v>
      </c>
      <c r="CC275" s="31">
        <f t="shared" si="215"/>
        <v>1.7956704927139216E-13</v>
      </c>
      <c r="CD275" s="31">
        <f t="shared" si="216"/>
        <v>3.5913409854278439E-14</v>
      </c>
      <c r="CE275" s="31">
        <f t="shared" si="217"/>
        <v>3.5913409854278439E-14</v>
      </c>
    </row>
    <row r="276" spans="35:83" x14ac:dyDescent="0.2">
      <c r="AI276" s="29" t="s">
        <v>668</v>
      </c>
      <c r="AJ276" s="30">
        <v>36764</v>
      </c>
      <c r="AK276">
        <v>337</v>
      </c>
      <c r="AL276" t="s">
        <v>669</v>
      </c>
      <c r="AM276">
        <v>4.3824021761071464E-11</v>
      </c>
      <c r="AN276">
        <f t="shared" si="175"/>
        <v>4.3824021761071465E-12</v>
      </c>
      <c r="AO276">
        <f t="shared" si="176"/>
        <v>1.9318776583910168E-5</v>
      </c>
      <c r="AP276" s="31">
        <f t="shared" si="177"/>
        <v>39</v>
      </c>
      <c r="AQ276" s="31">
        <f t="shared" si="178"/>
        <v>4</v>
      </c>
      <c r="AR276" s="31">
        <f t="shared" si="179"/>
        <v>22</v>
      </c>
      <c r="AS276" s="31">
        <f t="shared" si="180"/>
        <v>22</v>
      </c>
      <c r="AT276" s="31">
        <f t="shared" si="181"/>
        <v>10</v>
      </c>
      <c r="AU276" s="31">
        <f t="shared" si="182"/>
        <v>27</v>
      </c>
      <c r="AV276" s="31">
        <f t="shared" si="183"/>
        <v>7</v>
      </c>
      <c r="AW276" s="31">
        <f t="shared" si="184"/>
        <v>27</v>
      </c>
      <c r="AX276" s="31">
        <f t="shared" si="185"/>
        <v>15</v>
      </c>
      <c r="AY276" s="31">
        <f t="shared" si="186"/>
        <v>35</v>
      </c>
      <c r="AZ276" s="31">
        <f t="shared" si="187"/>
        <v>4</v>
      </c>
      <c r="BA276" s="31">
        <f t="shared" si="188"/>
        <v>4</v>
      </c>
      <c r="BB276" s="31">
        <f t="shared" si="189"/>
        <v>22</v>
      </c>
      <c r="BC276" s="31">
        <f t="shared" si="190"/>
        <v>14</v>
      </c>
      <c r="BD276" s="31">
        <f t="shared" si="191"/>
        <v>26</v>
      </c>
      <c r="BE276" s="31">
        <f t="shared" si="192"/>
        <v>20</v>
      </c>
      <c r="BF276" s="31">
        <f t="shared" si="193"/>
        <v>15</v>
      </c>
      <c r="BG276" s="31">
        <f t="shared" si="194"/>
        <v>15</v>
      </c>
      <c r="BH276" s="31">
        <f t="shared" si="195"/>
        <v>4</v>
      </c>
      <c r="BI276" s="31">
        <f t="shared" si="196"/>
        <v>5</v>
      </c>
      <c r="BJ276" s="6">
        <f t="shared" si="197"/>
        <v>337</v>
      </c>
      <c r="BL276" s="31">
        <f t="shared" si="198"/>
        <v>5.0716226963851247E-13</v>
      </c>
      <c r="BM276" s="31">
        <f t="shared" si="199"/>
        <v>5.2016643039847441E-14</v>
      </c>
      <c r="BN276" s="31">
        <f t="shared" si="200"/>
        <v>2.8609153671916091E-13</v>
      </c>
      <c r="BO276" s="31">
        <f t="shared" si="201"/>
        <v>2.8609153671916091E-13</v>
      </c>
      <c r="BP276" s="31">
        <f t="shared" si="202"/>
        <v>1.3004160759961859E-13</v>
      </c>
      <c r="BQ276" s="31">
        <f t="shared" si="203"/>
        <v>3.5111234051897022E-13</v>
      </c>
      <c r="BR276" s="31">
        <f t="shared" si="204"/>
        <v>9.1029125319733016E-14</v>
      </c>
      <c r="BS276" s="31">
        <f t="shared" si="205"/>
        <v>3.5111234051897022E-13</v>
      </c>
      <c r="BT276" s="31">
        <f t="shared" si="206"/>
        <v>1.950624113994279E-13</v>
      </c>
      <c r="BU276" s="31">
        <f t="shared" si="207"/>
        <v>4.551456265986651E-13</v>
      </c>
      <c r="BV276" s="31">
        <f t="shared" si="208"/>
        <v>5.2016643039847441E-14</v>
      </c>
      <c r="BW276" s="31">
        <f t="shared" si="209"/>
        <v>5.2016643039847441E-14</v>
      </c>
      <c r="BX276" s="31">
        <f t="shared" si="210"/>
        <v>2.8609153671916091E-13</v>
      </c>
      <c r="BY276" s="31">
        <f t="shared" si="211"/>
        <v>1.8205825063946603E-13</v>
      </c>
      <c r="BZ276" s="31">
        <f t="shared" si="212"/>
        <v>3.3810817975900833E-13</v>
      </c>
      <c r="CA276" s="31">
        <f t="shared" si="213"/>
        <v>2.6008321519923718E-13</v>
      </c>
      <c r="CB276" s="31">
        <f t="shared" si="214"/>
        <v>1.950624113994279E-13</v>
      </c>
      <c r="CC276" s="31">
        <f t="shared" si="215"/>
        <v>1.950624113994279E-13</v>
      </c>
      <c r="CD276" s="31">
        <f t="shared" si="216"/>
        <v>5.2016643039847441E-14</v>
      </c>
      <c r="CE276" s="31">
        <f t="shared" si="217"/>
        <v>6.5020803799809295E-14</v>
      </c>
    </row>
    <row r="277" spans="35:83" x14ac:dyDescent="0.2">
      <c r="AI277" s="29" t="s">
        <v>670</v>
      </c>
      <c r="AJ277" s="30">
        <v>76655</v>
      </c>
      <c r="AK277">
        <v>692</v>
      </c>
      <c r="AL277" t="s">
        <v>671</v>
      </c>
      <c r="AM277">
        <v>4.4253448497767529E-11</v>
      </c>
      <c r="AN277">
        <f t="shared" si="175"/>
        <v>4.4253448497767531E-12</v>
      </c>
      <c r="AO277">
        <f t="shared" si="176"/>
        <v>1.9508079136528883E-5</v>
      </c>
      <c r="AP277" s="31">
        <f t="shared" si="177"/>
        <v>62</v>
      </c>
      <c r="AQ277" s="31">
        <f t="shared" si="178"/>
        <v>3</v>
      </c>
      <c r="AR277" s="31">
        <f t="shared" si="179"/>
        <v>34</v>
      </c>
      <c r="AS277" s="31">
        <f t="shared" si="180"/>
        <v>50</v>
      </c>
      <c r="AT277" s="31">
        <f t="shared" si="181"/>
        <v>20</v>
      </c>
      <c r="AU277" s="31">
        <f t="shared" si="182"/>
        <v>60</v>
      </c>
      <c r="AV277" s="31">
        <f t="shared" si="183"/>
        <v>22</v>
      </c>
      <c r="AW277" s="31">
        <f t="shared" si="184"/>
        <v>43</v>
      </c>
      <c r="AX277" s="31">
        <f t="shared" si="185"/>
        <v>32</v>
      </c>
      <c r="AY277" s="31">
        <f t="shared" si="186"/>
        <v>93</v>
      </c>
      <c r="AZ277" s="31">
        <f t="shared" si="187"/>
        <v>15</v>
      </c>
      <c r="BA277" s="31">
        <f t="shared" si="188"/>
        <v>15</v>
      </c>
      <c r="BB277" s="31">
        <f t="shared" si="189"/>
        <v>36</v>
      </c>
      <c r="BC277" s="31">
        <f t="shared" si="190"/>
        <v>35</v>
      </c>
      <c r="BD277" s="31">
        <f t="shared" si="191"/>
        <v>55</v>
      </c>
      <c r="BE277" s="31">
        <f t="shared" si="192"/>
        <v>41</v>
      </c>
      <c r="BF277" s="31">
        <f t="shared" si="193"/>
        <v>25</v>
      </c>
      <c r="BG277" s="31">
        <f t="shared" si="194"/>
        <v>34</v>
      </c>
      <c r="BH277" s="31">
        <f t="shared" si="195"/>
        <v>8</v>
      </c>
      <c r="BI277" s="31">
        <f t="shared" si="196"/>
        <v>9</v>
      </c>
      <c r="BJ277" s="6">
        <f t="shared" si="197"/>
        <v>692</v>
      </c>
      <c r="BL277" s="31">
        <f t="shared" si="198"/>
        <v>3.9649043451757037E-13</v>
      </c>
      <c r="BM277" s="31">
        <f t="shared" si="199"/>
        <v>1.9185021025043726E-14</v>
      </c>
      <c r="BN277" s="31">
        <f t="shared" si="200"/>
        <v>2.1743023828382893E-13</v>
      </c>
      <c r="BO277" s="31">
        <f t="shared" si="201"/>
        <v>3.1975035041739549E-13</v>
      </c>
      <c r="BP277" s="31">
        <f t="shared" si="202"/>
        <v>1.2790014016695817E-13</v>
      </c>
      <c r="BQ277" s="31">
        <f t="shared" si="203"/>
        <v>3.8370042050087454E-13</v>
      </c>
      <c r="BR277" s="31">
        <f t="shared" si="204"/>
        <v>1.40690154183654E-13</v>
      </c>
      <c r="BS277" s="31">
        <f t="shared" si="205"/>
        <v>2.7498530135896009E-13</v>
      </c>
      <c r="BT277" s="31">
        <f t="shared" si="206"/>
        <v>2.0464022426713308E-13</v>
      </c>
      <c r="BU277" s="31">
        <f t="shared" si="207"/>
        <v>5.9473565177635558E-13</v>
      </c>
      <c r="BV277" s="31">
        <f t="shared" si="208"/>
        <v>9.5925105125218636E-14</v>
      </c>
      <c r="BW277" s="31">
        <f t="shared" si="209"/>
        <v>9.5925105125218636E-14</v>
      </c>
      <c r="BX277" s="31">
        <f t="shared" si="210"/>
        <v>2.3022025230052474E-13</v>
      </c>
      <c r="BY277" s="31">
        <f t="shared" si="211"/>
        <v>2.2382524529217682E-13</v>
      </c>
      <c r="BZ277" s="31">
        <f t="shared" si="212"/>
        <v>3.5172538545913502E-13</v>
      </c>
      <c r="CA277" s="31">
        <f t="shared" si="213"/>
        <v>2.6219528734226426E-13</v>
      </c>
      <c r="CB277" s="31">
        <f t="shared" si="214"/>
        <v>1.5987517520869775E-13</v>
      </c>
      <c r="CC277" s="31">
        <f t="shared" si="215"/>
        <v>2.1743023828382893E-13</v>
      </c>
      <c r="CD277" s="31">
        <f t="shared" si="216"/>
        <v>5.1160056066783269E-14</v>
      </c>
      <c r="CE277" s="31">
        <f t="shared" si="217"/>
        <v>5.7555063075131184E-14</v>
      </c>
    </row>
    <row r="278" spans="35:83" x14ac:dyDescent="0.2">
      <c r="AI278" s="29" t="s">
        <v>672</v>
      </c>
      <c r="AJ278" s="30">
        <v>15931</v>
      </c>
      <c r="AK278">
        <v>141</v>
      </c>
      <c r="AL278" t="s">
        <v>673</v>
      </c>
      <c r="AM278">
        <v>4.4841439090144128E-11</v>
      </c>
      <c r="AN278">
        <f t="shared" si="175"/>
        <v>4.4841439090144129E-12</v>
      </c>
      <c r="AO278">
        <f t="shared" si="176"/>
        <v>1.9767280789665491E-5</v>
      </c>
      <c r="AP278" s="31">
        <f t="shared" si="177"/>
        <v>12</v>
      </c>
      <c r="AQ278" s="31">
        <f t="shared" si="178"/>
        <v>4</v>
      </c>
      <c r="AR278" s="31">
        <f t="shared" si="179"/>
        <v>12</v>
      </c>
      <c r="AS278" s="31">
        <f t="shared" si="180"/>
        <v>4</v>
      </c>
      <c r="AT278" s="31">
        <f t="shared" si="181"/>
        <v>5</v>
      </c>
      <c r="AU278" s="31">
        <f t="shared" si="182"/>
        <v>8</v>
      </c>
      <c r="AV278" s="31">
        <f t="shared" si="183"/>
        <v>6</v>
      </c>
      <c r="AW278" s="31">
        <f t="shared" si="184"/>
        <v>16</v>
      </c>
      <c r="AX278" s="31">
        <f t="shared" si="185"/>
        <v>7</v>
      </c>
      <c r="AY278" s="31">
        <f t="shared" si="186"/>
        <v>19</v>
      </c>
      <c r="AZ278" s="31">
        <f t="shared" si="187"/>
        <v>4</v>
      </c>
      <c r="BA278" s="31">
        <f t="shared" si="188"/>
        <v>5</v>
      </c>
      <c r="BB278" s="31">
        <f t="shared" si="189"/>
        <v>3</v>
      </c>
      <c r="BC278" s="31">
        <f t="shared" si="190"/>
        <v>3</v>
      </c>
      <c r="BD278" s="31">
        <f t="shared" si="191"/>
        <v>9</v>
      </c>
      <c r="BE278" s="31">
        <f t="shared" si="192"/>
        <v>8</v>
      </c>
      <c r="BF278" s="31">
        <f t="shared" si="193"/>
        <v>5</v>
      </c>
      <c r="BG278" s="31">
        <f t="shared" si="194"/>
        <v>5</v>
      </c>
      <c r="BH278" s="31">
        <f t="shared" si="195"/>
        <v>1</v>
      </c>
      <c r="BI278" s="31">
        <f t="shared" si="196"/>
        <v>5</v>
      </c>
      <c r="BJ278" s="6">
        <f t="shared" si="197"/>
        <v>141</v>
      </c>
      <c r="BL278" s="31">
        <f t="shared" si="198"/>
        <v>3.8162926885229044E-13</v>
      </c>
      <c r="BM278" s="31">
        <f t="shared" si="199"/>
        <v>1.2720975628409682E-13</v>
      </c>
      <c r="BN278" s="31">
        <f t="shared" si="200"/>
        <v>3.8162926885229044E-13</v>
      </c>
      <c r="BO278" s="31">
        <f t="shared" si="201"/>
        <v>1.2720975628409682E-13</v>
      </c>
      <c r="BP278" s="31">
        <f t="shared" si="202"/>
        <v>1.5901219535512103E-13</v>
      </c>
      <c r="BQ278" s="31">
        <f t="shared" si="203"/>
        <v>2.5441951256819364E-13</v>
      </c>
      <c r="BR278" s="31">
        <f t="shared" si="204"/>
        <v>1.9081463442614522E-13</v>
      </c>
      <c r="BS278" s="31">
        <f t="shared" si="205"/>
        <v>5.0883902513638728E-13</v>
      </c>
      <c r="BT278" s="31">
        <f t="shared" si="206"/>
        <v>2.2261707349716946E-13</v>
      </c>
      <c r="BU278" s="31">
        <f t="shared" si="207"/>
        <v>6.0424634234945992E-13</v>
      </c>
      <c r="BV278" s="31">
        <f t="shared" si="208"/>
        <v>1.2720975628409682E-13</v>
      </c>
      <c r="BW278" s="31">
        <f t="shared" si="209"/>
        <v>1.5901219535512103E-13</v>
      </c>
      <c r="BX278" s="31">
        <f t="shared" si="210"/>
        <v>9.5407317213072609E-14</v>
      </c>
      <c r="BY278" s="31">
        <f t="shared" si="211"/>
        <v>9.5407317213072609E-14</v>
      </c>
      <c r="BZ278" s="31">
        <f t="shared" si="212"/>
        <v>2.862219516392178E-13</v>
      </c>
      <c r="CA278" s="31">
        <f t="shared" si="213"/>
        <v>2.5441951256819364E-13</v>
      </c>
      <c r="CB278" s="31">
        <f t="shared" si="214"/>
        <v>1.5901219535512103E-13</v>
      </c>
      <c r="CC278" s="31">
        <f t="shared" si="215"/>
        <v>1.5901219535512103E-13</v>
      </c>
      <c r="CD278" s="31">
        <f t="shared" si="216"/>
        <v>3.1802439071024205E-14</v>
      </c>
      <c r="CE278" s="31">
        <f t="shared" si="217"/>
        <v>1.5901219535512103E-13</v>
      </c>
    </row>
    <row r="279" spans="35:83" x14ac:dyDescent="0.2">
      <c r="AI279" s="29" t="s">
        <v>674</v>
      </c>
      <c r="AJ279" s="30">
        <v>18646</v>
      </c>
      <c r="AK279">
        <v>165</v>
      </c>
      <c r="AL279" t="s">
        <v>675</v>
      </c>
      <c r="AM279">
        <v>4.5032104809545669E-11</v>
      </c>
      <c r="AN279">
        <f t="shared" si="175"/>
        <v>4.5032104809545671E-12</v>
      </c>
      <c r="AO279">
        <f t="shared" si="176"/>
        <v>1.9851331232489086E-5</v>
      </c>
      <c r="AP279" s="31">
        <f t="shared" si="177"/>
        <v>16</v>
      </c>
      <c r="AQ279" s="31">
        <f t="shared" si="178"/>
        <v>0</v>
      </c>
      <c r="AR279" s="31">
        <f t="shared" si="179"/>
        <v>11</v>
      </c>
      <c r="AS279" s="31">
        <f t="shared" si="180"/>
        <v>15</v>
      </c>
      <c r="AT279" s="31">
        <f t="shared" si="181"/>
        <v>1</v>
      </c>
      <c r="AU279" s="31">
        <f t="shared" si="182"/>
        <v>12</v>
      </c>
      <c r="AV279" s="31">
        <f t="shared" si="183"/>
        <v>2</v>
      </c>
      <c r="AW279" s="31">
        <f t="shared" si="184"/>
        <v>10</v>
      </c>
      <c r="AX279" s="31">
        <f t="shared" si="185"/>
        <v>11</v>
      </c>
      <c r="AY279" s="31">
        <f t="shared" si="186"/>
        <v>12</v>
      </c>
      <c r="AZ279" s="31">
        <f t="shared" si="187"/>
        <v>3</v>
      </c>
      <c r="BA279" s="31">
        <f t="shared" si="188"/>
        <v>6</v>
      </c>
      <c r="BB279" s="31">
        <f t="shared" si="189"/>
        <v>8</v>
      </c>
      <c r="BC279" s="31">
        <f t="shared" si="190"/>
        <v>4</v>
      </c>
      <c r="BD279" s="31">
        <f t="shared" si="191"/>
        <v>16</v>
      </c>
      <c r="BE279" s="31">
        <f t="shared" si="192"/>
        <v>10</v>
      </c>
      <c r="BF279" s="31">
        <f t="shared" si="193"/>
        <v>7</v>
      </c>
      <c r="BG279" s="31">
        <f t="shared" si="194"/>
        <v>11</v>
      </c>
      <c r="BH279" s="31">
        <f t="shared" si="195"/>
        <v>5</v>
      </c>
      <c r="BI279" s="31">
        <f t="shared" si="196"/>
        <v>5</v>
      </c>
      <c r="BJ279" s="6">
        <f t="shared" si="197"/>
        <v>165</v>
      </c>
      <c r="BL279" s="31">
        <f t="shared" si="198"/>
        <v>4.3667495572892774E-13</v>
      </c>
      <c r="BM279" s="31">
        <f t="shared" si="199"/>
        <v>0</v>
      </c>
      <c r="BN279" s="31">
        <f t="shared" si="200"/>
        <v>3.002140320636378E-13</v>
      </c>
      <c r="BO279" s="31">
        <f t="shared" si="201"/>
        <v>4.0938277099586973E-13</v>
      </c>
      <c r="BP279" s="31">
        <f t="shared" si="202"/>
        <v>2.7292184733057984E-14</v>
      </c>
      <c r="BQ279" s="31">
        <f t="shared" si="203"/>
        <v>3.2750621679669576E-13</v>
      </c>
      <c r="BR279" s="31">
        <f t="shared" si="204"/>
        <v>5.4584369466115968E-14</v>
      </c>
      <c r="BS279" s="31">
        <f t="shared" si="205"/>
        <v>2.7292184733057984E-13</v>
      </c>
      <c r="BT279" s="31">
        <f t="shared" si="206"/>
        <v>3.002140320636378E-13</v>
      </c>
      <c r="BU279" s="31">
        <f t="shared" si="207"/>
        <v>3.2750621679669576E-13</v>
      </c>
      <c r="BV279" s="31">
        <f t="shared" si="208"/>
        <v>8.1876554199173939E-14</v>
      </c>
      <c r="BW279" s="31">
        <f t="shared" si="209"/>
        <v>1.6375310839834788E-13</v>
      </c>
      <c r="BX279" s="31">
        <f t="shared" si="210"/>
        <v>2.1833747786446387E-13</v>
      </c>
      <c r="BY279" s="31">
        <f t="shared" si="211"/>
        <v>1.0916873893223194E-13</v>
      </c>
      <c r="BZ279" s="31">
        <f t="shared" si="212"/>
        <v>4.3667495572892774E-13</v>
      </c>
      <c r="CA279" s="31">
        <f t="shared" si="213"/>
        <v>2.7292184733057984E-13</v>
      </c>
      <c r="CB279" s="31">
        <f t="shared" si="214"/>
        <v>1.9104529313140589E-13</v>
      </c>
      <c r="CC279" s="31">
        <f t="shared" si="215"/>
        <v>3.002140320636378E-13</v>
      </c>
      <c r="CD279" s="31">
        <f t="shared" si="216"/>
        <v>1.3646092366528992E-13</v>
      </c>
      <c r="CE279" s="31">
        <f t="shared" si="217"/>
        <v>1.3646092366528992E-13</v>
      </c>
    </row>
    <row r="280" spans="35:83" x14ac:dyDescent="0.2">
      <c r="AI280" s="29" t="s">
        <v>676</v>
      </c>
      <c r="AJ280" s="30">
        <v>26119</v>
      </c>
      <c r="AK280">
        <v>235</v>
      </c>
      <c r="AL280" t="s">
        <v>677</v>
      </c>
      <c r="AM280">
        <v>4.5059228780866949E-11</v>
      </c>
      <c r="AN280">
        <f t="shared" si="175"/>
        <v>4.505922878086695E-12</v>
      </c>
      <c r="AO280">
        <f t="shared" si="176"/>
        <v>1.9863288189449382E-5</v>
      </c>
      <c r="AP280" s="31">
        <f t="shared" si="177"/>
        <v>22</v>
      </c>
      <c r="AQ280" s="31">
        <f t="shared" si="178"/>
        <v>1</v>
      </c>
      <c r="AR280" s="31">
        <f t="shared" si="179"/>
        <v>16</v>
      </c>
      <c r="AS280" s="31">
        <f t="shared" si="180"/>
        <v>17</v>
      </c>
      <c r="AT280" s="31">
        <f t="shared" si="181"/>
        <v>8</v>
      </c>
      <c r="AU280" s="31">
        <f t="shared" si="182"/>
        <v>22</v>
      </c>
      <c r="AV280" s="31">
        <f t="shared" si="183"/>
        <v>10</v>
      </c>
      <c r="AW280" s="31">
        <f t="shared" si="184"/>
        <v>18</v>
      </c>
      <c r="AX280" s="31">
        <f t="shared" si="185"/>
        <v>12</v>
      </c>
      <c r="AY280" s="31">
        <f t="shared" si="186"/>
        <v>13</v>
      </c>
      <c r="AZ280" s="31">
        <f t="shared" si="187"/>
        <v>6</v>
      </c>
      <c r="BA280" s="31">
        <f t="shared" si="188"/>
        <v>9</v>
      </c>
      <c r="BB280" s="31">
        <f t="shared" si="189"/>
        <v>10</v>
      </c>
      <c r="BC280" s="31">
        <f t="shared" si="190"/>
        <v>6</v>
      </c>
      <c r="BD280" s="31">
        <f t="shared" si="191"/>
        <v>13</v>
      </c>
      <c r="BE280" s="31">
        <f t="shared" si="192"/>
        <v>13</v>
      </c>
      <c r="BF280" s="31">
        <f t="shared" si="193"/>
        <v>9</v>
      </c>
      <c r="BG280" s="31">
        <f t="shared" si="194"/>
        <v>17</v>
      </c>
      <c r="BH280" s="31">
        <f t="shared" si="195"/>
        <v>5</v>
      </c>
      <c r="BI280" s="31">
        <f t="shared" si="196"/>
        <v>8</v>
      </c>
      <c r="BJ280" s="6">
        <f t="shared" si="197"/>
        <v>235</v>
      </c>
      <c r="BL280" s="31">
        <f t="shared" si="198"/>
        <v>4.2183107794854163E-13</v>
      </c>
      <c r="BM280" s="31">
        <f t="shared" si="199"/>
        <v>1.9174139906751893E-14</v>
      </c>
      <c r="BN280" s="31">
        <f t="shared" si="200"/>
        <v>3.0678623850803029E-13</v>
      </c>
      <c r="BO280" s="31">
        <f t="shared" si="201"/>
        <v>3.2596037841478218E-13</v>
      </c>
      <c r="BP280" s="31">
        <f t="shared" si="202"/>
        <v>1.5339311925401515E-13</v>
      </c>
      <c r="BQ280" s="31">
        <f t="shared" si="203"/>
        <v>4.2183107794854163E-13</v>
      </c>
      <c r="BR280" s="31">
        <f t="shared" si="204"/>
        <v>1.9174139906751893E-13</v>
      </c>
      <c r="BS280" s="31">
        <f t="shared" si="205"/>
        <v>3.4513451832153407E-13</v>
      </c>
      <c r="BT280" s="31">
        <f t="shared" si="206"/>
        <v>2.3008967888102273E-13</v>
      </c>
      <c r="BU280" s="31">
        <f t="shared" si="207"/>
        <v>2.4926381878777462E-13</v>
      </c>
      <c r="BV280" s="31">
        <f t="shared" si="208"/>
        <v>1.1504483944051137E-13</v>
      </c>
      <c r="BW280" s="31">
        <f t="shared" si="209"/>
        <v>1.7256725916076704E-13</v>
      </c>
      <c r="BX280" s="31">
        <f t="shared" si="210"/>
        <v>1.9174139906751893E-13</v>
      </c>
      <c r="BY280" s="31">
        <f t="shared" si="211"/>
        <v>1.1504483944051137E-13</v>
      </c>
      <c r="BZ280" s="31">
        <f t="shared" si="212"/>
        <v>2.4926381878777462E-13</v>
      </c>
      <c r="CA280" s="31">
        <f t="shared" si="213"/>
        <v>2.4926381878777462E-13</v>
      </c>
      <c r="CB280" s="31">
        <f t="shared" si="214"/>
        <v>1.7256725916076704E-13</v>
      </c>
      <c r="CC280" s="31">
        <f t="shared" si="215"/>
        <v>3.2596037841478218E-13</v>
      </c>
      <c r="CD280" s="31">
        <f t="shared" si="216"/>
        <v>9.5870699533759463E-14</v>
      </c>
      <c r="CE280" s="31">
        <f t="shared" si="217"/>
        <v>1.5339311925401515E-13</v>
      </c>
    </row>
    <row r="281" spans="35:83" x14ac:dyDescent="0.2">
      <c r="AI281" s="29" t="s">
        <v>678</v>
      </c>
      <c r="AJ281" s="30">
        <v>34185</v>
      </c>
      <c r="AK281">
        <v>307</v>
      </c>
      <c r="AL281" t="s">
        <v>679</v>
      </c>
      <c r="AM281">
        <v>4.5258412628175932E-11</v>
      </c>
      <c r="AN281">
        <f t="shared" si="175"/>
        <v>4.5258412628175937E-12</v>
      </c>
      <c r="AO281">
        <f t="shared" si="176"/>
        <v>1.995109364615222E-5</v>
      </c>
      <c r="AP281" s="31">
        <f t="shared" si="177"/>
        <v>28</v>
      </c>
      <c r="AQ281" s="31">
        <f t="shared" si="178"/>
        <v>0</v>
      </c>
      <c r="AR281" s="31">
        <f t="shared" si="179"/>
        <v>15</v>
      </c>
      <c r="AS281" s="31">
        <f t="shared" si="180"/>
        <v>22</v>
      </c>
      <c r="AT281" s="31">
        <f t="shared" si="181"/>
        <v>8</v>
      </c>
      <c r="AU281" s="31">
        <f t="shared" si="182"/>
        <v>16</v>
      </c>
      <c r="AV281" s="31">
        <f t="shared" si="183"/>
        <v>10</v>
      </c>
      <c r="AW281" s="31">
        <f t="shared" si="184"/>
        <v>13</v>
      </c>
      <c r="AX281" s="31">
        <f t="shared" si="185"/>
        <v>13</v>
      </c>
      <c r="AY281" s="31">
        <f t="shared" si="186"/>
        <v>47</v>
      </c>
      <c r="AZ281" s="31">
        <f t="shared" si="187"/>
        <v>5</v>
      </c>
      <c r="BA281" s="31">
        <f t="shared" si="188"/>
        <v>7</v>
      </c>
      <c r="BB281" s="31">
        <f t="shared" si="189"/>
        <v>14</v>
      </c>
      <c r="BC281" s="31">
        <f t="shared" si="190"/>
        <v>10</v>
      </c>
      <c r="BD281" s="31">
        <f t="shared" si="191"/>
        <v>24</v>
      </c>
      <c r="BE281" s="31">
        <f t="shared" si="192"/>
        <v>27</v>
      </c>
      <c r="BF281" s="31">
        <f t="shared" si="193"/>
        <v>15</v>
      </c>
      <c r="BG281" s="31">
        <f t="shared" si="194"/>
        <v>23</v>
      </c>
      <c r="BH281" s="31">
        <f t="shared" si="195"/>
        <v>3</v>
      </c>
      <c r="BI281" s="31">
        <f t="shared" si="196"/>
        <v>7</v>
      </c>
      <c r="BJ281" s="6">
        <f t="shared" si="197"/>
        <v>307</v>
      </c>
      <c r="BL281" s="31">
        <f t="shared" si="198"/>
        <v>4.127803106152854E-13</v>
      </c>
      <c r="BM281" s="31">
        <f t="shared" si="199"/>
        <v>0</v>
      </c>
      <c r="BN281" s="31">
        <f t="shared" si="200"/>
        <v>2.2113230925818862E-13</v>
      </c>
      <c r="BO281" s="31">
        <f t="shared" si="201"/>
        <v>3.2432738691200999E-13</v>
      </c>
      <c r="BP281" s="31">
        <f t="shared" si="202"/>
        <v>1.1793723160436727E-13</v>
      </c>
      <c r="BQ281" s="31">
        <f t="shared" si="203"/>
        <v>2.3587446320873453E-13</v>
      </c>
      <c r="BR281" s="31">
        <f t="shared" si="204"/>
        <v>1.4742153950545908E-13</v>
      </c>
      <c r="BS281" s="31">
        <f t="shared" si="205"/>
        <v>1.9164800135709678E-13</v>
      </c>
      <c r="BT281" s="31">
        <f t="shared" si="206"/>
        <v>1.9164800135709678E-13</v>
      </c>
      <c r="BU281" s="31">
        <f t="shared" si="207"/>
        <v>6.9288123567565768E-13</v>
      </c>
      <c r="BV281" s="31">
        <f t="shared" si="208"/>
        <v>7.3710769752729539E-14</v>
      </c>
      <c r="BW281" s="31">
        <f t="shared" si="209"/>
        <v>1.0319507765382135E-13</v>
      </c>
      <c r="BX281" s="31">
        <f t="shared" si="210"/>
        <v>2.063901553076427E-13</v>
      </c>
      <c r="BY281" s="31">
        <f t="shared" si="211"/>
        <v>1.4742153950545908E-13</v>
      </c>
      <c r="BZ281" s="31">
        <f t="shared" si="212"/>
        <v>3.5381169481310177E-13</v>
      </c>
      <c r="CA281" s="31">
        <f t="shared" si="213"/>
        <v>3.9803815666473948E-13</v>
      </c>
      <c r="CB281" s="31">
        <f t="shared" si="214"/>
        <v>2.2113230925818862E-13</v>
      </c>
      <c r="CC281" s="31">
        <f t="shared" si="215"/>
        <v>3.3906954086255591E-13</v>
      </c>
      <c r="CD281" s="31">
        <f t="shared" si="216"/>
        <v>4.4226461851637722E-14</v>
      </c>
      <c r="CE281" s="31">
        <f t="shared" si="217"/>
        <v>1.0319507765382135E-13</v>
      </c>
    </row>
    <row r="282" spans="35:83" x14ac:dyDescent="0.2">
      <c r="AI282" s="29" t="s">
        <v>680</v>
      </c>
      <c r="AJ282" s="30">
        <v>55195</v>
      </c>
      <c r="AK282">
        <v>484</v>
      </c>
      <c r="AL282" t="s">
        <v>681</v>
      </c>
      <c r="AM282">
        <v>4.5625490238579422E-11</v>
      </c>
      <c r="AN282">
        <f t="shared" si="175"/>
        <v>4.5625490238579427E-12</v>
      </c>
      <c r="AO282">
        <f t="shared" si="176"/>
        <v>2.0112911070919929E-5</v>
      </c>
      <c r="AP282" s="31">
        <f t="shared" si="177"/>
        <v>39</v>
      </c>
      <c r="AQ282" s="31">
        <f t="shared" si="178"/>
        <v>5</v>
      </c>
      <c r="AR282" s="31">
        <f t="shared" si="179"/>
        <v>32</v>
      </c>
      <c r="AS282" s="31">
        <f t="shared" si="180"/>
        <v>32</v>
      </c>
      <c r="AT282" s="31">
        <f t="shared" si="181"/>
        <v>21</v>
      </c>
      <c r="AU282" s="31">
        <f t="shared" si="182"/>
        <v>20</v>
      </c>
      <c r="AV282" s="31">
        <f t="shared" si="183"/>
        <v>10</v>
      </c>
      <c r="AW282" s="31">
        <f t="shared" si="184"/>
        <v>25</v>
      </c>
      <c r="AX282" s="31">
        <f t="shared" si="185"/>
        <v>30</v>
      </c>
      <c r="AY282" s="31">
        <f t="shared" si="186"/>
        <v>52</v>
      </c>
      <c r="AZ282" s="31">
        <f t="shared" si="187"/>
        <v>15</v>
      </c>
      <c r="BA282" s="31">
        <f t="shared" si="188"/>
        <v>15</v>
      </c>
      <c r="BB282" s="31">
        <f t="shared" si="189"/>
        <v>24</v>
      </c>
      <c r="BC282" s="31">
        <f t="shared" si="190"/>
        <v>21</v>
      </c>
      <c r="BD282" s="31">
        <f t="shared" si="191"/>
        <v>39</v>
      </c>
      <c r="BE282" s="31">
        <f t="shared" si="192"/>
        <v>35</v>
      </c>
      <c r="BF282" s="31">
        <f t="shared" si="193"/>
        <v>24</v>
      </c>
      <c r="BG282" s="31">
        <f t="shared" si="194"/>
        <v>29</v>
      </c>
      <c r="BH282" s="31">
        <f t="shared" si="195"/>
        <v>7</v>
      </c>
      <c r="BI282" s="31">
        <f t="shared" si="196"/>
        <v>9</v>
      </c>
      <c r="BJ282" s="6">
        <f t="shared" si="197"/>
        <v>484</v>
      </c>
      <c r="BL282" s="31">
        <f t="shared" si="198"/>
        <v>3.6764341307946232E-13</v>
      </c>
      <c r="BM282" s="31">
        <f t="shared" si="199"/>
        <v>4.7133770907623378E-14</v>
      </c>
      <c r="BN282" s="31">
        <f t="shared" si="200"/>
        <v>3.0165613380878961E-13</v>
      </c>
      <c r="BO282" s="31">
        <f t="shared" si="201"/>
        <v>3.0165613380878961E-13</v>
      </c>
      <c r="BP282" s="31">
        <f t="shared" si="202"/>
        <v>1.9796183781201819E-13</v>
      </c>
      <c r="BQ282" s="31">
        <f t="shared" si="203"/>
        <v>1.8853508363049351E-13</v>
      </c>
      <c r="BR282" s="31">
        <f t="shared" si="204"/>
        <v>9.4267541815246756E-14</v>
      </c>
      <c r="BS282" s="31">
        <f t="shared" si="205"/>
        <v>2.356688545381169E-13</v>
      </c>
      <c r="BT282" s="31">
        <f t="shared" si="206"/>
        <v>2.8280262544574026E-13</v>
      </c>
      <c r="BU282" s="31">
        <f t="shared" si="207"/>
        <v>4.901912174392831E-13</v>
      </c>
      <c r="BV282" s="31">
        <f t="shared" si="208"/>
        <v>1.4140131272287013E-13</v>
      </c>
      <c r="BW282" s="31">
        <f t="shared" si="209"/>
        <v>1.4140131272287013E-13</v>
      </c>
      <c r="BX282" s="31">
        <f t="shared" si="210"/>
        <v>2.2624210035659219E-13</v>
      </c>
      <c r="BY282" s="31">
        <f t="shared" si="211"/>
        <v>1.9796183781201819E-13</v>
      </c>
      <c r="BZ282" s="31">
        <f t="shared" si="212"/>
        <v>3.6764341307946232E-13</v>
      </c>
      <c r="CA282" s="31">
        <f t="shared" si="213"/>
        <v>3.2993639635336361E-13</v>
      </c>
      <c r="CB282" s="31">
        <f t="shared" si="214"/>
        <v>2.2624210035659219E-13</v>
      </c>
      <c r="CC282" s="31">
        <f t="shared" si="215"/>
        <v>2.733758712642156E-13</v>
      </c>
      <c r="CD282" s="31">
        <f t="shared" si="216"/>
        <v>6.5987279270672725E-14</v>
      </c>
      <c r="CE282" s="31">
        <f t="shared" si="217"/>
        <v>8.4840787633722079E-14</v>
      </c>
    </row>
    <row r="283" spans="35:83" x14ac:dyDescent="0.2">
      <c r="AI283" s="29" t="s">
        <v>682</v>
      </c>
      <c r="AJ283" s="30">
        <v>35146</v>
      </c>
      <c r="AK283">
        <v>323</v>
      </c>
      <c r="AL283" t="s">
        <v>683</v>
      </c>
      <c r="AM283">
        <v>4.5949762375824431E-11</v>
      </c>
      <c r="AN283">
        <f t="shared" si="175"/>
        <v>4.5949762375824435E-12</v>
      </c>
      <c r="AO283">
        <f t="shared" si="176"/>
        <v>2.0255858722004479E-5</v>
      </c>
      <c r="AP283" s="31">
        <f t="shared" si="177"/>
        <v>33</v>
      </c>
      <c r="AQ283" s="31">
        <f t="shared" si="178"/>
        <v>7</v>
      </c>
      <c r="AR283" s="31">
        <f t="shared" si="179"/>
        <v>14</v>
      </c>
      <c r="AS283" s="31">
        <f t="shared" si="180"/>
        <v>19</v>
      </c>
      <c r="AT283" s="31">
        <f t="shared" si="181"/>
        <v>4</v>
      </c>
      <c r="AU283" s="31">
        <f t="shared" si="182"/>
        <v>31</v>
      </c>
      <c r="AV283" s="31">
        <f t="shared" si="183"/>
        <v>12</v>
      </c>
      <c r="AW283" s="31">
        <f t="shared" si="184"/>
        <v>22</v>
      </c>
      <c r="AX283" s="31">
        <f t="shared" si="185"/>
        <v>18</v>
      </c>
      <c r="AY283" s="31">
        <f t="shared" si="186"/>
        <v>35</v>
      </c>
      <c r="AZ283" s="31">
        <f t="shared" si="187"/>
        <v>7</v>
      </c>
      <c r="BA283" s="31">
        <f t="shared" si="188"/>
        <v>8</v>
      </c>
      <c r="BB283" s="31">
        <f t="shared" si="189"/>
        <v>14</v>
      </c>
      <c r="BC283" s="31">
        <f t="shared" si="190"/>
        <v>13</v>
      </c>
      <c r="BD283" s="31">
        <f t="shared" si="191"/>
        <v>24</v>
      </c>
      <c r="BE283" s="31">
        <f t="shared" si="192"/>
        <v>20</v>
      </c>
      <c r="BF283" s="31">
        <f t="shared" si="193"/>
        <v>17</v>
      </c>
      <c r="BG283" s="31">
        <f t="shared" si="194"/>
        <v>16</v>
      </c>
      <c r="BH283" s="31">
        <f t="shared" si="195"/>
        <v>5</v>
      </c>
      <c r="BI283" s="31">
        <f t="shared" si="196"/>
        <v>4</v>
      </c>
      <c r="BJ283" s="6">
        <f t="shared" si="197"/>
        <v>323</v>
      </c>
      <c r="BL283" s="31">
        <f t="shared" si="198"/>
        <v>4.6945577659511036E-13</v>
      </c>
      <c r="BM283" s="31">
        <f t="shared" si="199"/>
        <v>9.9581528368659774E-14</v>
      </c>
      <c r="BN283" s="31">
        <f t="shared" si="200"/>
        <v>1.9916305673731955E-13</v>
      </c>
      <c r="BO283" s="31">
        <f t="shared" si="201"/>
        <v>2.7029271985779079E-13</v>
      </c>
      <c r="BP283" s="31">
        <f t="shared" si="202"/>
        <v>5.6903730496377017E-14</v>
      </c>
      <c r="BQ283" s="31">
        <f t="shared" si="203"/>
        <v>4.4100391134692181E-13</v>
      </c>
      <c r="BR283" s="31">
        <f t="shared" si="204"/>
        <v>1.7071119148913103E-13</v>
      </c>
      <c r="BS283" s="31">
        <f t="shared" si="205"/>
        <v>3.1297051773007356E-13</v>
      </c>
      <c r="BT283" s="31">
        <f t="shared" si="206"/>
        <v>2.5606678723369651E-13</v>
      </c>
      <c r="BU283" s="31">
        <f t="shared" si="207"/>
        <v>4.9790764184329881E-13</v>
      </c>
      <c r="BV283" s="31">
        <f t="shared" si="208"/>
        <v>9.9581528368659774E-14</v>
      </c>
      <c r="BW283" s="31">
        <f t="shared" si="209"/>
        <v>1.1380746099275403E-13</v>
      </c>
      <c r="BX283" s="31">
        <f t="shared" si="210"/>
        <v>1.9916305673731955E-13</v>
      </c>
      <c r="BY283" s="31">
        <f t="shared" si="211"/>
        <v>1.8493712411322527E-13</v>
      </c>
      <c r="BZ283" s="31">
        <f t="shared" si="212"/>
        <v>3.4142238297826205E-13</v>
      </c>
      <c r="CA283" s="31">
        <f t="shared" si="213"/>
        <v>2.8451865248188506E-13</v>
      </c>
      <c r="CB283" s="31">
        <f t="shared" si="214"/>
        <v>2.4184085460960229E-13</v>
      </c>
      <c r="CC283" s="31">
        <f t="shared" si="215"/>
        <v>2.2761492198550807E-13</v>
      </c>
      <c r="CD283" s="31">
        <f t="shared" si="216"/>
        <v>7.1129663120471265E-14</v>
      </c>
      <c r="CE283" s="31">
        <f t="shared" si="217"/>
        <v>5.6903730496377017E-14</v>
      </c>
    </row>
    <row r="284" spans="35:83" x14ac:dyDescent="0.2">
      <c r="AI284" s="29" t="s">
        <v>684</v>
      </c>
      <c r="AJ284" s="30">
        <v>12508</v>
      </c>
      <c r="AK284">
        <v>108</v>
      </c>
      <c r="AL284" t="s">
        <v>685</v>
      </c>
      <c r="AM284">
        <v>4.7439970111423111E-11</v>
      </c>
      <c r="AN284">
        <f t="shared" si="175"/>
        <v>4.7439970111423117E-12</v>
      </c>
      <c r="AO284">
        <f t="shared" si="176"/>
        <v>2.0912781321774148E-5</v>
      </c>
      <c r="AP284" s="31">
        <f t="shared" si="177"/>
        <v>8</v>
      </c>
      <c r="AQ284" s="31">
        <f t="shared" si="178"/>
        <v>0</v>
      </c>
      <c r="AR284" s="31">
        <f t="shared" si="179"/>
        <v>3</v>
      </c>
      <c r="AS284" s="31">
        <f t="shared" si="180"/>
        <v>4</v>
      </c>
      <c r="AT284" s="31">
        <f t="shared" si="181"/>
        <v>11</v>
      </c>
      <c r="AU284" s="31">
        <f t="shared" si="182"/>
        <v>7</v>
      </c>
      <c r="AV284" s="31">
        <f t="shared" si="183"/>
        <v>0</v>
      </c>
      <c r="AW284" s="31">
        <f t="shared" si="184"/>
        <v>11</v>
      </c>
      <c r="AX284" s="31">
        <f t="shared" si="185"/>
        <v>4</v>
      </c>
      <c r="AY284" s="31">
        <f t="shared" si="186"/>
        <v>15</v>
      </c>
      <c r="AZ284" s="31">
        <f t="shared" si="187"/>
        <v>3</v>
      </c>
      <c r="BA284" s="31">
        <f t="shared" si="188"/>
        <v>5</v>
      </c>
      <c r="BB284" s="31">
        <f t="shared" si="189"/>
        <v>5</v>
      </c>
      <c r="BC284" s="31">
        <f t="shared" si="190"/>
        <v>0</v>
      </c>
      <c r="BD284" s="31">
        <f t="shared" si="191"/>
        <v>8</v>
      </c>
      <c r="BE284" s="31">
        <f t="shared" si="192"/>
        <v>9</v>
      </c>
      <c r="BF284" s="31">
        <f t="shared" si="193"/>
        <v>6</v>
      </c>
      <c r="BG284" s="31">
        <f t="shared" si="194"/>
        <v>1</v>
      </c>
      <c r="BH284" s="31">
        <f t="shared" si="195"/>
        <v>4</v>
      </c>
      <c r="BI284" s="31">
        <f t="shared" si="196"/>
        <v>4</v>
      </c>
      <c r="BJ284" s="6">
        <f t="shared" si="197"/>
        <v>108</v>
      </c>
      <c r="BL284" s="31">
        <f t="shared" si="198"/>
        <v>3.5140718601054161E-13</v>
      </c>
      <c r="BM284" s="31">
        <f t="shared" si="199"/>
        <v>0</v>
      </c>
      <c r="BN284" s="31">
        <f t="shared" si="200"/>
        <v>1.3177769475395308E-13</v>
      </c>
      <c r="BO284" s="31">
        <f t="shared" si="201"/>
        <v>1.757035930052708E-13</v>
      </c>
      <c r="BP284" s="31">
        <f t="shared" si="202"/>
        <v>4.8318488076449472E-13</v>
      </c>
      <c r="BQ284" s="31">
        <f t="shared" si="203"/>
        <v>3.0748128775922389E-13</v>
      </c>
      <c r="BR284" s="31">
        <f t="shared" si="204"/>
        <v>0</v>
      </c>
      <c r="BS284" s="31">
        <f t="shared" si="205"/>
        <v>4.8318488076449472E-13</v>
      </c>
      <c r="BT284" s="31">
        <f t="shared" si="206"/>
        <v>1.757035930052708E-13</v>
      </c>
      <c r="BU284" s="31">
        <f t="shared" si="207"/>
        <v>6.588884737697656E-13</v>
      </c>
      <c r="BV284" s="31">
        <f t="shared" si="208"/>
        <v>1.3177769475395308E-13</v>
      </c>
      <c r="BW284" s="31">
        <f t="shared" si="209"/>
        <v>2.196294912565885E-13</v>
      </c>
      <c r="BX284" s="31">
        <f t="shared" si="210"/>
        <v>2.196294912565885E-13</v>
      </c>
      <c r="BY284" s="31">
        <f t="shared" si="211"/>
        <v>0</v>
      </c>
      <c r="BZ284" s="31">
        <f t="shared" si="212"/>
        <v>3.5140718601054161E-13</v>
      </c>
      <c r="CA284" s="31">
        <f t="shared" si="213"/>
        <v>3.9533308426185928E-13</v>
      </c>
      <c r="CB284" s="31">
        <f t="shared" si="214"/>
        <v>2.6355538950790617E-13</v>
      </c>
      <c r="CC284" s="31">
        <f t="shared" si="215"/>
        <v>4.3925898251317701E-14</v>
      </c>
      <c r="CD284" s="31">
        <f t="shared" si="216"/>
        <v>1.757035930052708E-13</v>
      </c>
      <c r="CE284" s="31">
        <f t="shared" si="217"/>
        <v>1.757035930052708E-13</v>
      </c>
    </row>
    <row r="285" spans="35:83" x14ac:dyDescent="0.2">
      <c r="AI285" s="29" t="s">
        <v>686</v>
      </c>
      <c r="AJ285" s="30">
        <v>17129</v>
      </c>
      <c r="AK285">
        <v>147</v>
      </c>
      <c r="AL285" t="s">
        <v>687</v>
      </c>
      <c r="AM285">
        <v>4.8024806170657928E-11</v>
      </c>
      <c r="AN285">
        <f t="shared" si="175"/>
        <v>4.8024806170657929E-12</v>
      </c>
      <c r="AO285">
        <f t="shared" si="176"/>
        <v>2.1170592374081722E-5</v>
      </c>
      <c r="AP285" s="31">
        <f t="shared" si="177"/>
        <v>10</v>
      </c>
      <c r="AQ285" s="31">
        <f t="shared" si="178"/>
        <v>0</v>
      </c>
      <c r="AR285" s="31">
        <f t="shared" si="179"/>
        <v>9</v>
      </c>
      <c r="AS285" s="31">
        <f t="shared" si="180"/>
        <v>13</v>
      </c>
      <c r="AT285" s="31">
        <f t="shared" si="181"/>
        <v>13</v>
      </c>
      <c r="AU285" s="31">
        <f t="shared" si="182"/>
        <v>6</v>
      </c>
      <c r="AV285" s="31">
        <f t="shared" si="183"/>
        <v>5</v>
      </c>
      <c r="AW285" s="31">
        <f t="shared" si="184"/>
        <v>7</v>
      </c>
      <c r="AX285" s="31">
        <f t="shared" si="185"/>
        <v>5</v>
      </c>
      <c r="AY285" s="31">
        <f t="shared" si="186"/>
        <v>12</v>
      </c>
      <c r="AZ285" s="31">
        <f t="shared" si="187"/>
        <v>4</v>
      </c>
      <c r="BA285" s="31">
        <f t="shared" si="188"/>
        <v>4</v>
      </c>
      <c r="BB285" s="31">
        <f t="shared" si="189"/>
        <v>7</v>
      </c>
      <c r="BC285" s="31">
        <f t="shared" si="190"/>
        <v>5</v>
      </c>
      <c r="BD285" s="31">
        <f t="shared" si="191"/>
        <v>11</v>
      </c>
      <c r="BE285" s="31">
        <f t="shared" si="192"/>
        <v>12</v>
      </c>
      <c r="BF285" s="31">
        <f t="shared" si="193"/>
        <v>8</v>
      </c>
      <c r="BG285" s="31">
        <f t="shared" si="194"/>
        <v>9</v>
      </c>
      <c r="BH285" s="31">
        <f t="shared" si="195"/>
        <v>2</v>
      </c>
      <c r="BI285" s="31">
        <f t="shared" si="196"/>
        <v>5</v>
      </c>
      <c r="BJ285" s="6">
        <f t="shared" si="197"/>
        <v>147</v>
      </c>
      <c r="BL285" s="31">
        <f t="shared" si="198"/>
        <v>3.2669936170515602E-13</v>
      </c>
      <c r="BM285" s="31">
        <f t="shared" si="199"/>
        <v>0</v>
      </c>
      <c r="BN285" s="31">
        <f t="shared" si="200"/>
        <v>2.9402942553464038E-13</v>
      </c>
      <c r="BO285" s="31">
        <f t="shared" si="201"/>
        <v>4.2470917021670279E-13</v>
      </c>
      <c r="BP285" s="31">
        <f t="shared" si="202"/>
        <v>4.2470917021670279E-13</v>
      </c>
      <c r="BQ285" s="31">
        <f t="shared" si="203"/>
        <v>1.9601961702309357E-13</v>
      </c>
      <c r="BR285" s="31">
        <f t="shared" si="204"/>
        <v>1.6334968085257801E-13</v>
      </c>
      <c r="BS285" s="31">
        <f t="shared" si="205"/>
        <v>2.2868955319360919E-13</v>
      </c>
      <c r="BT285" s="31">
        <f t="shared" si="206"/>
        <v>1.6334968085257801E-13</v>
      </c>
      <c r="BU285" s="31">
        <f t="shared" si="207"/>
        <v>3.9203923404618715E-13</v>
      </c>
      <c r="BV285" s="31">
        <f t="shared" si="208"/>
        <v>1.3067974468206239E-13</v>
      </c>
      <c r="BW285" s="31">
        <f t="shared" si="209"/>
        <v>1.3067974468206239E-13</v>
      </c>
      <c r="BX285" s="31">
        <f t="shared" si="210"/>
        <v>2.2868955319360919E-13</v>
      </c>
      <c r="BY285" s="31">
        <f t="shared" si="211"/>
        <v>1.6334968085257801E-13</v>
      </c>
      <c r="BZ285" s="31">
        <f t="shared" si="212"/>
        <v>3.5936929787567156E-13</v>
      </c>
      <c r="CA285" s="31">
        <f t="shared" si="213"/>
        <v>3.9203923404618715E-13</v>
      </c>
      <c r="CB285" s="31">
        <f t="shared" si="214"/>
        <v>2.6135948936412478E-13</v>
      </c>
      <c r="CC285" s="31">
        <f t="shared" si="215"/>
        <v>2.9402942553464038E-13</v>
      </c>
      <c r="CD285" s="31">
        <f t="shared" si="216"/>
        <v>6.5339872341031196E-14</v>
      </c>
      <c r="CE285" s="31">
        <f t="shared" si="217"/>
        <v>1.6334968085257801E-13</v>
      </c>
    </row>
    <row r="286" spans="35:83" x14ac:dyDescent="0.2">
      <c r="AI286" s="29" t="s">
        <v>688</v>
      </c>
      <c r="AJ286" s="30">
        <v>29803</v>
      </c>
      <c r="AK286">
        <v>263</v>
      </c>
      <c r="AL286" t="s">
        <v>689</v>
      </c>
      <c r="AM286">
        <v>4.8141891747233833E-11</v>
      </c>
      <c r="AN286">
        <f t="shared" si="175"/>
        <v>4.8141891747233837E-12</v>
      </c>
      <c r="AO286">
        <f t="shared" si="176"/>
        <v>2.1222206762815837E-5</v>
      </c>
      <c r="AP286" s="31">
        <f t="shared" si="177"/>
        <v>29</v>
      </c>
      <c r="AQ286" s="31">
        <f t="shared" si="178"/>
        <v>5</v>
      </c>
      <c r="AR286" s="31">
        <f t="shared" si="179"/>
        <v>14</v>
      </c>
      <c r="AS286" s="31">
        <f t="shared" si="180"/>
        <v>16</v>
      </c>
      <c r="AT286" s="31">
        <f t="shared" si="181"/>
        <v>10</v>
      </c>
      <c r="AU286" s="31">
        <f t="shared" si="182"/>
        <v>15</v>
      </c>
      <c r="AV286" s="31">
        <f t="shared" si="183"/>
        <v>7</v>
      </c>
      <c r="AW286" s="31">
        <f t="shared" si="184"/>
        <v>15</v>
      </c>
      <c r="AX286" s="31">
        <f t="shared" si="185"/>
        <v>9</v>
      </c>
      <c r="AY286" s="31">
        <f t="shared" si="186"/>
        <v>21</v>
      </c>
      <c r="AZ286" s="31">
        <f t="shared" si="187"/>
        <v>8</v>
      </c>
      <c r="BA286" s="31">
        <f t="shared" si="188"/>
        <v>12</v>
      </c>
      <c r="BB286" s="31">
        <f t="shared" si="189"/>
        <v>13</v>
      </c>
      <c r="BC286" s="31">
        <f t="shared" si="190"/>
        <v>16</v>
      </c>
      <c r="BD286" s="31">
        <f t="shared" si="191"/>
        <v>23</v>
      </c>
      <c r="BE286" s="31">
        <f t="shared" si="192"/>
        <v>12</v>
      </c>
      <c r="BF286" s="31">
        <f t="shared" si="193"/>
        <v>10</v>
      </c>
      <c r="BG286" s="31">
        <f t="shared" si="194"/>
        <v>16</v>
      </c>
      <c r="BH286" s="31">
        <f t="shared" si="195"/>
        <v>4</v>
      </c>
      <c r="BI286" s="31">
        <f t="shared" si="196"/>
        <v>8</v>
      </c>
      <c r="BJ286" s="6">
        <f t="shared" si="197"/>
        <v>263</v>
      </c>
      <c r="BL286" s="31">
        <f t="shared" si="198"/>
        <v>5.3084215234592442E-13</v>
      </c>
      <c r="BM286" s="31">
        <f t="shared" si="199"/>
        <v>9.1524509025159387E-14</v>
      </c>
      <c r="BN286" s="31">
        <f t="shared" si="200"/>
        <v>2.5626862527044625E-13</v>
      </c>
      <c r="BO286" s="31">
        <f t="shared" si="201"/>
        <v>2.9287842888051005E-13</v>
      </c>
      <c r="BP286" s="31">
        <f t="shared" si="202"/>
        <v>1.8304901805031877E-13</v>
      </c>
      <c r="BQ286" s="31">
        <f t="shared" si="203"/>
        <v>2.7457352707547817E-13</v>
      </c>
      <c r="BR286" s="31">
        <f t="shared" si="204"/>
        <v>1.2813431263522312E-13</v>
      </c>
      <c r="BS286" s="31">
        <f t="shared" si="205"/>
        <v>2.7457352707547817E-13</v>
      </c>
      <c r="BT286" s="31">
        <f t="shared" si="206"/>
        <v>1.647441162452869E-13</v>
      </c>
      <c r="BU286" s="31">
        <f t="shared" si="207"/>
        <v>3.8440293790566942E-13</v>
      </c>
      <c r="BV286" s="31">
        <f t="shared" si="208"/>
        <v>1.4643921444025502E-13</v>
      </c>
      <c r="BW286" s="31">
        <f t="shared" si="209"/>
        <v>2.1965882166038252E-13</v>
      </c>
      <c r="BX286" s="31">
        <f t="shared" si="210"/>
        <v>2.3796372346541437E-13</v>
      </c>
      <c r="BY286" s="31">
        <f t="shared" si="211"/>
        <v>2.9287842888051005E-13</v>
      </c>
      <c r="BZ286" s="31">
        <f t="shared" si="212"/>
        <v>4.2101274151573317E-13</v>
      </c>
      <c r="CA286" s="31">
        <f t="shared" si="213"/>
        <v>2.1965882166038252E-13</v>
      </c>
      <c r="CB286" s="31">
        <f t="shared" si="214"/>
        <v>1.8304901805031877E-13</v>
      </c>
      <c r="CC286" s="31">
        <f t="shared" si="215"/>
        <v>2.9287842888051005E-13</v>
      </c>
      <c r="CD286" s="31">
        <f t="shared" si="216"/>
        <v>7.3219607220127512E-14</v>
      </c>
      <c r="CE286" s="31">
        <f t="shared" si="217"/>
        <v>1.4643921444025502E-13</v>
      </c>
    </row>
    <row r="287" spans="35:83" x14ac:dyDescent="0.2">
      <c r="AI287" s="29" t="s">
        <v>690</v>
      </c>
      <c r="AJ287" s="30">
        <v>38877</v>
      </c>
      <c r="AK287">
        <v>352</v>
      </c>
      <c r="AL287" t="s">
        <v>691</v>
      </c>
      <c r="AM287">
        <v>4.8320249874858E-11</v>
      </c>
      <c r="AN287">
        <f t="shared" si="175"/>
        <v>4.8320249874858005E-12</v>
      </c>
      <c r="AO287">
        <f t="shared" si="176"/>
        <v>2.1300831696836763E-5</v>
      </c>
      <c r="AP287" s="31">
        <f t="shared" si="177"/>
        <v>33</v>
      </c>
      <c r="AQ287" s="31">
        <f t="shared" si="178"/>
        <v>2</v>
      </c>
      <c r="AR287" s="31">
        <f t="shared" si="179"/>
        <v>11</v>
      </c>
      <c r="AS287" s="31">
        <f t="shared" si="180"/>
        <v>8</v>
      </c>
      <c r="AT287" s="31">
        <f t="shared" si="181"/>
        <v>32</v>
      </c>
      <c r="AU287" s="31">
        <f t="shared" si="182"/>
        <v>33</v>
      </c>
      <c r="AV287" s="31">
        <f t="shared" si="183"/>
        <v>11</v>
      </c>
      <c r="AW287" s="31">
        <f t="shared" si="184"/>
        <v>35</v>
      </c>
      <c r="AX287" s="31">
        <f t="shared" si="185"/>
        <v>7</v>
      </c>
      <c r="AY287" s="31">
        <f t="shared" si="186"/>
        <v>48</v>
      </c>
      <c r="AZ287" s="31">
        <f t="shared" si="187"/>
        <v>16</v>
      </c>
      <c r="BA287" s="31">
        <f t="shared" si="188"/>
        <v>10</v>
      </c>
      <c r="BB287" s="31">
        <f t="shared" si="189"/>
        <v>18</v>
      </c>
      <c r="BC287" s="31">
        <f t="shared" si="190"/>
        <v>10</v>
      </c>
      <c r="BD287" s="31">
        <f t="shared" si="191"/>
        <v>15</v>
      </c>
      <c r="BE287" s="31">
        <f t="shared" si="192"/>
        <v>15</v>
      </c>
      <c r="BF287" s="31">
        <f t="shared" si="193"/>
        <v>15</v>
      </c>
      <c r="BG287" s="31">
        <f t="shared" si="194"/>
        <v>22</v>
      </c>
      <c r="BH287" s="31">
        <f t="shared" si="195"/>
        <v>9</v>
      </c>
      <c r="BI287" s="31">
        <f t="shared" si="196"/>
        <v>2</v>
      </c>
      <c r="BJ287" s="6">
        <f t="shared" si="197"/>
        <v>352</v>
      </c>
      <c r="BL287" s="31">
        <f t="shared" si="198"/>
        <v>4.5300234257679377E-13</v>
      </c>
      <c r="BM287" s="31">
        <f t="shared" si="199"/>
        <v>2.7454687428896594E-14</v>
      </c>
      <c r="BN287" s="31">
        <f t="shared" si="200"/>
        <v>1.5100078085893127E-13</v>
      </c>
      <c r="BO287" s="31">
        <f t="shared" si="201"/>
        <v>1.0981874971558638E-13</v>
      </c>
      <c r="BP287" s="31">
        <f t="shared" si="202"/>
        <v>4.3927499886234551E-13</v>
      </c>
      <c r="BQ287" s="31">
        <f t="shared" si="203"/>
        <v>4.5300234257679377E-13</v>
      </c>
      <c r="BR287" s="31">
        <f t="shared" si="204"/>
        <v>1.5100078085893127E-13</v>
      </c>
      <c r="BS287" s="31">
        <f t="shared" si="205"/>
        <v>4.804570300056904E-13</v>
      </c>
      <c r="BT287" s="31">
        <f t="shared" si="206"/>
        <v>9.6091406001138077E-14</v>
      </c>
      <c r="BU287" s="31">
        <f t="shared" si="207"/>
        <v>6.5891249829351821E-13</v>
      </c>
      <c r="BV287" s="31">
        <f t="shared" si="208"/>
        <v>2.1963749943117275E-13</v>
      </c>
      <c r="BW287" s="31">
        <f t="shared" si="209"/>
        <v>1.3727343714448295E-13</v>
      </c>
      <c r="BX287" s="31">
        <f t="shared" si="210"/>
        <v>2.4709218686006938E-13</v>
      </c>
      <c r="BY287" s="31">
        <f t="shared" si="211"/>
        <v>1.3727343714448295E-13</v>
      </c>
      <c r="BZ287" s="31">
        <f t="shared" si="212"/>
        <v>2.0591015571672444E-13</v>
      </c>
      <c r="CA287" s="31">
        <f t="shared" si="213"/>
        <v>2.0591015571672444E-13</v>
      </c>
      <c r="CB287" s="31">
        <f t="shared" si="214"/>
        <v>2.0591015571672444E-13</v>
      </c>
      <c r="CC287" s="31">
        <f t="shared" si="215"/>
        <v>3.0200156171786253E-13</v>
      </c>
      <c r="CD287" s="31">
        <f t="shared" si="216"/>
        <v>1.2354609343003469E-13</v>
      </c>
      <c r="CE287" s="31">
        <f t="shared" si="217"/>
        <v>2.7454687428896594E-14</v>
      </c>
    </row>
    <row r="288" spans="35:83" x14ac:dyDescent="0.2">
      <c r="AI288" s="29" t="s">
        <v>692</v>
      </c>
      <c r="AJ288" s="30">
        <v>11384</v>
      </c>
      <c r="AK288">
        <v>104</v>
      </c>
      <c r="AL288" t="s">
        <v>693</v>
      </c>
      <c r="AM288">
        <v>4.8367163655903568E-11</v>
      </c>
      <c r="AN288">
        <f t="shared" si="175"/>
        <v>4.8367163655903568E-12</v>
      </c>
      <c r="AO288">
        <f t="shared" si="176"/>
        <v>2.1321512520236928E-5</v>
      </c>
      <c r="AP288" s="31">
        <f t="shared" si="177"/>
        <v>9</v>
      </c>
      <c r="AQ288" s="31">
        <f t="shared" si="178"/>
        <v>1</v>
      </c>
      <c r="AR288" s="31">
        <f t="shared" si="179"/>
        <v>4</v>
      </c>
      <c r="AS288" s="31">
        <f t="shared" si="180"/>
        <v>7</v>
      </c>
      <c r="AT288" s="31">
        <f t="shared" si="181"/>
        <v>2</v>
      </c>
      <c r="AU288" s="31">
        <f t="shared" si="182"/>
        <v>11</v>
      </c>
      <c r="AV288" s="31">
        <f t="shared" si="183"/>
        <v>5</v>
      </c>
      <c r="AW288" s="31">
        <f t="shared" si="184"/>
        <v>5</v>
      </c>
      <c r="AX288" s="31">
        <f t="shared" si="185"/>
        <v>8</v>
      </c>
      <c r="AY288" s="31">
        <f t="shared" si="186"/>
        <v>17</v>
      </c>
      <c r="AZ288" s="31">
        <f t="shared" si="187"/>
        <v>2</v>
      </c>
      <c r="BA288" s="31">
        <f t="shared" si="188"/>
        <v>6</v>
      </c>
      <c r="BB288" s="31">
        <f t="shared" si="189"/>
        <v>6</v>
      </c>
      <c r="BC288" s="31">
        <f t="shared" si="190"/>
        <v>1</v>
      </c>
      <c r="BD288" s="31">
        <f t="shared" si="191"/>
        <v>5</v>
      </c>
      <c r="BE288" s="31">
        <f t="shared" si="192"/>
        <v>1</v>
      </c>
      <c r="BF288" s="31">
        <f t="shared" si="193"/>
        <v>4</v>
      </c>
      <c r="BG288" s="31">
        <f t="shared" si="194"/>
        <v>7</v>
      </c>
      <c r="BH288" s="31">
        <f t="shared" si="195"/>
        <v>1</v>
      </c>
      <c r="BI288" s="31">
        <f t="shared" si="196"/>
        <v>2</v>
      </c>
      <c r="BJ288" s="6">
        <f t="shared" si="197"/>
        <v>104</v>
      </c>
      <c r="BL288" s="31">
        <f t="shared" si="198"/>
        <v>4.1856199317608855E-13</v>
      </c>
      <c r="BM288" s="31">
        <f t="shared" si="199"/>
        <v>4.6506888130676507E-14</v>
      </c>
      <c r="BN288" s="31">
        <f t="shared" si="200"/>
        <v>1.8602755252270603E-13</v>
      </c>
      <c r="BO288" s="31">
        <f t="shared" si="201"/>
        <v>3.2554821691473552E-13</v>
      </c>
      <c r="BP288" s="31">
        <f t="shared" si="202"/>
        <v>9.3013776261353014E-14</v>
      </c>
      <c r="BQ288" s="31">
        <f t="shared" si="203"/>
        <v>5.1157576943744162E-13</v>
      </c>
      <c r="BR288" s="31">
        <f t="shared" si="204"/>
        <v>2.3253444065338254E-13</v>
      </c>
      <c r="BS288" s="31">
        <f t="shared" si="205"/>
        <v>2.3253444065338254E-13</v>
      </c>
      <c r="BT288" s="31">
        <f t="shared" si="206"/>
        <v>3.7205510504541206E-13</v>
      </c>
      <c r="BU288" s="31">
        <f t="shared" si="207"/>
        <v>7.9061709822150065E-13</v>
      </c>
      <c r="BV288" s="31">
        <f t="shared" si="208"/>
        <v>9.3013776261353014E-14</v>
      </c>
      <c r="BW288" s="31">
        <f t="shared" si="209"/>
        <v>2.7904132878405908E-13</v>
      </c>
      <c r="BX288" s="31">
        <f t="shared" si="210"/>
        <v>2.7904132878405908E-13</v>
      </c>
      <c r="BY288" s="31">
        <f t="shared" si="211"/>
        <v>4.6506888130676507E-14</v>
      </c>
      <c r="BZ288" s="31">
        <f t="shared" si="212"/>
        <v>2.3253444065338254E-13</v>
      </c>
      <c r="CA288" s="31">
        <f t="shared" si="213"/>
        <v>4.6506888130676507E-14</v>
      </c>
      <c r="CB288" s="31">
        <f t="shared" si="214"/>
        <v>1.8602755252270603E-13</v>
      </c>
      <c r="CC288" s="31">
        <f t="shared" si="215"/>
        <v>3.2554821691473552E-13</v>
      </c>
      <c r="CD288" s="31">
        <f t="shared" si="216"/>
        <v>4.6506888130676507E-14</v>
      </c>
      <c r="CE288" s="31">
        <f t="shared" si="217"/>
        <v>9.3013776261353014E-14</v>
      </c>
    </row>
    <row r="289" spans="35:83" x14ac:dyDescent="0.2">
      <c r="AI289" s="29" t="s">
        <v>694</v>
      </c>
      <c r="AJ289" s="30">
        <v>16114</v>
      </c>
      <c r="AK289">
        <v>141</v>
      </c>
      <c r="AL289" t="s">
        <v>695</v>
      </c>
      <c r="AM289">
        <v>4.8471389605860597E-11</v>
      </c>
      <c r="AN289">
        <f t="shared" si="175"/>
        <v>4.8471389605860597E-12</v>
      </c>
      <c r="AO289">
        <f t="shared" si="176"/>
        <v>2.1367458048751933E-5</v>
      </c>
      <c r="AP289" s="31">
        <f t="shared" si="177"/>
        <v>13</v>
      </c>
      <c r="AQ289" s="31">
        <f t="shared" si="178"/>
        <v>2</v>
      </c>
      <c r="AR289" s="31">
        <f t="shared" si="179"/>
        <v>9</v>
      </c>
      <c r="AS289" s="31">
        <f t="shared" si="180"/>
        <v>10</v>
      </c>
      <c r="AT289" s="31">
        <f t="shared" si="181"/>
        <v>10</v>
      </c>
      <c r="AU289" s="31">
        <f t="shared" si="182"/>
        <v>9</v>
      </c>
      <c r="AV289" s="31">
        <f t="shared" si="183"/>
        <v>8</v>
      </c>
      <c r="AW289" s="31">
        <f t="shared" si="184"/>
        <v>9</v>
      </c>
      <c r="AX289" s="31">
        <f t="shared" si="185"/>
        <v>9</v>
      </c>
      <c r="AY289" s="31">
        <f t="shared" si="186"/>
        <v>12</v>
      </c>
      <c r="AZ289" s="31">
        <f t="shared" si="187"/>
        <v>4</v>
      </c>
      <c r="BA289" s="31">
        <f t="shared" si="188"/>
        <v>3</v>
      </c>
      <c r="BB289" s="31">
        <f t="shared" si="189"/>
        <v>7</v>
      </c>
      <c r="BC289" s="31">
        <f t="shared" si="190"/>
        <v>5</v>
      </c>
      <c r="BD289" s="31">
        <f t="shared" si="191"/>
        <v>7</v>
      </c>
      <c r="BE289" s="31">
        <f t="shared" si="192"/>
        <v>8</v>
      </c>
      <c r="BF289" s="31">
        <f t="shared" si="193"/>
        <v>5</v>
      </c>
      <c r="BG289" s="31">
        <f t="shared" si="194"/>
        <v>5</v>
      </c>
      <c r="BH289" s="31">
        <f t="shared" si="195"/>
        <v>3</v>
      </c>
      <c r="BI289" s="31">
        <f t="shared" si="196"/>
        <v>3</v>
      </c>
      <c r="BJ289" s="6">
        <f t="shared" si="197"/>
        <v>141</v>
      </c>
      <c r="BL289" s="31">
        <f t="shared" si="198"/>
        <v>4.4689933679162251E-13</v>
      </c>
      <c r="BM289" s="31">
        <f t="shared" si="199"/>
        <v>6.8753744121788075E-14</v>
      </c>
      <c r="BN289" s="31">
        <f t="shared" si="200"/>
        <v>3.0939184854804631E-13</v>
      </c>
      <c r="BO289" s="31">
        <f t="shared" si="201"/>
        <v>3.4376872060894042E-13</v>
      </c>
      <c r="BP289" s="31">
        <f t="shared" si="202"/>
        <v>3.4376872060894042E-13</v>
      </c>
      <c r="BQ289" s="31">
        <f t="shared" si="203"/>
        <v>3.0939184854804631E-13</v>
      </c>
      <c r="BR289" s="31">
        <f t="shared" si="204"/>
        <v>2.750149764871523E-13</v>
      </c>
      <c r="BS289" s="31">
        <f t="shared" si="205"/>
        <v>3.0939184854804631E-13</v>
      </c>
      <c r="BT289" s="31">
        <f t="shared" si="206"/>
        <v>3.0939184854804631E-13</v>
      </c>
      <c r="BU289" s="31">
        <f t="shared" si="207"/>
        <v>4.1252246473072845E-13</v>
      </c>
      <c r="BV289" s="31">
        <f t="shared" si="208"/>
        <v>1.3750748824357615E-13</v>
      </c>
      <c r="BW289" s="31">
        <f t="shared" si="209"/>
        <v>1.0313061618268211E-13</v>
      </c>
      <c r="BX289" s="31">
        <f t="shared" si="210"/>
        <v>2.4063810442625829E-13</v>
      </c>
      <c r="BY289" s="31">
        <f t="shared" si="211"/>
        <v>1.7188436030447021E-13</v>
      </c>
      <c r="BZ289" s="31">
        <f t="shared" si="212"/>
        <v>2.4063810442625829E-13</v>
      </c>
      <c r="CA289" s="31">
        <f t="shared" si="213"/>
        <v>2.750149764871523E-13</v>
      </c>
      <c r="CB289" s="31">
        <f t="shared" si="214"/>
        <v>1.7188436030447021E-13</v>
      </c>
      <c r="CC289" s="31">
        <f t="shared" si="215"/>
        <v>1.7188436030447021E-13</v>
      </c>
      <c r="CD289" s="31">
        <f t="shared" si="216"/>
        <v>1.0313061618268211E-13</v>
      </c>
      <c r="CE289" s="31">
        <f t="shared" si="217"/>
        <v>1.0313061618268211E-13</v>
      </c>
    </row>
    <row r="290" spans="35:83" x14ac:dyDescent="0.2">
      <c r="AI290" s="29" t="s">
        <v>696</v>
      </c>
      <c r="AJ290" s="30">
        <v>55076</v>
      </c>
      <c r="AK290">
        <v>515</v>
      </c>
      <c r="AL290" t="s">
        <v>697</v>
      </c>
      <c r="AM290">
        <v>4.847687703747429E-11</v>
      </c>
      <c r="AN290">
        <f t="shared" si="175"/>
        <v>4.8476877037474297E-12</v>
      </c>
      <c r="AO290">
        <f t="shared" si="176"/>
        <v>2.1369877052328158E-5</v>
      </c>
      <c r="AP290" s="31">
        <f t="shared" si="177"/>
        <v>79</v>
      </c>
      <c r="AQ290" s="31">
        <f t="shared" si="178"/>
        <v>2</v>
      </c>
      <c r="AR290" s="31">
        <f t="shared" si="179"/>
        <v>16</v>
      </c>
      <c r="AS290" s="31">
        <f t="shared" si="180"/>
        <v>19</v>
      </c>
      <c r="AT290" s="31">
        <f t="shared" si="181"/>
        <v>23</v>
      </c>
      <c r="AU290" s="31">
        <f t="shared" si="182"/>
        <v>37</v>
      </c>
      <c r="AV290" s="31">
        <f t="shared" si="183"/>
        <v>9</v>
      </c>
      <c r="AW290" s="31">
        <f t="shared" si="184"/>
        <v>40</v>
      </c>
      <c r="AX290" s="31">
        <f t="shared" si="185"/>
        <v>19</v>
      </c>
      <c r="AY290" s="31">
        <f t="shared" si="186"/>
        <v>76</v>
      </c>
      <c r="AZ290" s="31">
        <f t="shared" si="187"/>
        <v>10</v>
      </c>
      <c r="BA290" s="31">
        <f t="shared" si="188"/>
        <v>7</v>
      </c>
      <c r="BB290" s="31">
        <f t="shared" si="189"/>
        <v>27</v>
      </c>
      <c r="BC290" s="31">
        <f t="shared" si="190"/>
        <v>11</v>
      </c>
      <c r="BD290" s="31">
        <f t="shared" si="191"/>
        <v>22</v>
      </c>
      <c r="BE290" s="31">
        <f t="shared" si="192"/>
        <v>36</v>
      </c>
      <c r="BF290" s="31">
        <f t="shared" si="193"/>
        <v>18</v>
      </c>
      <c r="BG290" s="31">
        <f t="shared" si="194"/>
        <v>41</v>
      </c>
      <c r="BH290" s="31">
        <f t="shared" si="195"/>
        <v>13</v>
      </c>
      <c r="BI290" s="31">
        <f t="shared" si="196"/>
        <v>10</v>
      </c>
      <c r="BJ290" s="6">
        <f t="shared" si="197"/>
        <v>515</v>
      </c>
      <c r="BL290" s="31">
        <f t="shared" si="198"/>
        <v>7.4362588076902323E-13</v>
      </c>
      <c r="BM290" s="31">
        <f t="shared" si="199"/>
        <v>1.8825971665038562E-14</v>
      </c>
      <c r="BN290" s="31">
        <f t="shared" si="200"/>
        <v>1.5060777332030849E-13</v>
      </c>
      <c r="BO290" s="31">
        <f t="shared" si="201"/>
        <v>1.7884673081786633E-13</v>
      </c>
      <c r="BP290" s="31">
        <f t="shared" si="202"/>
        <v>2.1649867414794344E-13</v>
      </c>
      <c r="BQ290" s="31">
        <f t="shared" si="203"/>
        <v>3.4828047580321336E-13</v>
      </c>
      <c r="BR290" s="31">
        <f t="shared" si="204"/>
        <v>8.4716872492673536E-14</v>
      </c>
      <c r="BS290" s="31">
        <f t="shared" si="205"/>
        <v>3.765194333007712E-13</v>
      </c>
      <c r="BT290" s="31">
        <f t="shared" si="206"/>
        <v>1.7884673081786633E-13</v>
      </c>
      <c r="BU290" s="31">
        <f t="shared" si="207"/>
        <v>7.1538692327146534E-13</v>
      </c>
      <c r="BV290" s="31">
        <f t="shared" si="208"/>
        <v>9.4129858325192799E-14</v>
      </c>
      <c r="BW290" s="31">
        <f t="shared" si="209"/>
        <v>6.5890900827634971E-14</v>
      </c>
      <c r="BX290" s="31">
        <f t="shared" si="210"/>
        <v>2.5415061747802057E-13</v>
      </c>
      <c r="BY290" s="31">
        <f t="shared" si="211"/>
        <v>1.0354284415771209E-13</v>
      </c>
      <c r="BZ290" s="31">
        <f t="shared" si="212"/>
        <v>2.0708568831542418E-13</v>
      </c>
      <c r="CA290" s="31">
        <f t="shared" si="213"/>
        <v>3.3886748997069414E-13</v>
      </c>
      <c r="CB290" s="31">
        <f t="shared" si="214"/>
        <v>1.6943374498534707E-13</v>
      </c>
      <c r="CC290" s="31">
        <f t="shared" si="215"/>
        <v>3.8593241913329051E-13</v>
      </c>
      <c r="CD290" s="31">
        <f t="shared" si="216"/>
        <v>1.2236881582275065E-13</v>
      </c>
      <c r="CE290" s="31">
        <f t="shared" si="217"/>
        <v>9.4129858325192799E-14</v>
      </c>
    </row>
    <row r="291" spans="35:83" x14ac:dyDescent="0.2">
      <c r="AI291" s="29" t="s">
        <v>698</v>
      </c>
      <c r="AJ291" s="30">
        <v>34061</v>
      </c>
      <c r="AK291">
        <v>309</v>
      </c>
      <c r="AL291" t="s">
        <v>699</v>
      </c>
      <c r="AM291">
        <v>4.8499569596907014E-11</v>
      </c>
      <c r="AN291">
        <f t="shared" si="175"/>
        <v>4.8499569596907019E-12</v>
      </c>
      <c r="AO291">
        <f t="shared" si="176"/>
        <v>2.1379880526865207E-5</v>
      </c>
      <c r="AP291" s="31">
        <f t="shared" si="177"/>
        <v>38</v>
      </c>
      <c r="AQ291" s="31">
        <f t="shared" si="178"/>
        <v>3</v>
      </c>
      <c r="AR291" s="31">
        <f t="shared" si="179"/>
        <v>5</v>
      </c>
      <c r="AS291" s="31">
        <f t="shared" si="180"/>
        <v>11</v>
      </c>
      <c r="AT291" s="31">
        <f t="shared" si="181"/>
        <v>24</v>
      </c>
      <c r="AU291" s="31">
        <f t="shared" si="182"/>
        <v>22</v>
      </c>
      <c r="AV291" s="31">
        <f t="shared" si="183"/>
        <v>4</v>
      </c>
      <c r="AW291" s="31">
        <f t="shared" si="184"/>
        <v>32</v>
      </c>
      <c r="AX291" s="31">
        <f t="shared" si="185"/>
        <v>14</v>
      </c>
      <c r="AY291" s="31">
        <f t="shared" si="186"/>
        <v>36</v>
      </c>
      <c r="AZ291" s="31">
        <f t="shared" si="187"/>
        <v>9</v>
      </c>
      <c r="BA291" s="31">
        <f t="shared" si="188"/>
        <v>7</v>
      </c>
      <c r="BB291" s="31">
        <f t="shared" si="189"/>
        <v>15</v>
      </c>
      <c r="BC291" s="31">
        <f t="shared" si="190"/>
        <v>6</v>
      </c>
      <c r="BD291" s="31">
        <f t="shared" si="191"/>
        <v>9</v>
      </c>
      <c r="BE291" s="31">
        <f t="shared" si="192"/>
        <v>16</v>
      </c>
      <c r="BF291" s="31">
        <f t="shared" si="193"/>
        <v>17</v>
      </c>
      <c r="BG291" s="31">
        <f t="shared" si="194"/>
        <v>22</v>
      </c>
      <c r="BH291" s="31">
        <f t="shared" si="195"/>
        <v>9</v>
      </c>
      <c r="BI291" s="31">
        <f t="shared" si="196"/>
        <v>10</v>
      </c>
      <c r="BJ291" s="6">
        <f t="shared" si="197"/>
        <v>309</v>
      </c>
      <c r="BL291" s="31">
        <f t="shared" si="198"/>
        <v>5.9643483646681767E-13</v>
      </c>
      <c r="BM291" s="31">
        <f t="shared" si="199"/>
        <v>4.708696077369613E-14</v>
      </c>
      <c r="BN291" s="31">
        <f t="shared" si="200"/>
        <v>7.8478267956160216E-14</v>
      </c>
      <c r="BO291" s="31">
        <f t="shared" si="201"/>
        <v>1.7265218950355249E-13</v>
      </c>
      <c r="BP291" s="31">
        <f t="shared" si="202"/>
        <v>3.7669568618956904E-13</v>
      </c>
      <c r="BQ291" s="31">
        <f t="shared" si="203"/>
        <v>3.4530437900710498E-13</v>
      </c>
      <c r="BR291" s="31">
        <f t="shared" si="204"/>
        <v>6.2782614364928186E-14</v>
      </c>
      <c r="BS291" s="31">
        <f t="shared" si="205"/>
        <v>5.0226091491942549E-13</v>
      </c>
      <c r="BT291" s="31">
        <f t="shared" si="206"/>
        <v>2.1973915027724866E-13</v>
      </c>
      <c r="BU291" s="31">
        <f t="shared" si="207"/>
        <v>5.6504352928435361E-13</v>
      </c>
      <c r="BV291" s="31">
        <f t="shared" si="208"/>
        <v>1.412608823210884E-13</v>
      </c>
      <c r="BW291" s="31">
        <f t="shared" si="209"/>
        <v>1.0986957513862433E-13</v>
      </c>
      <c r="BX291" s="31">
        <f t="shared" si="210"/>
        <v>2.3543480386848066E-13</v>
      </c>
      <c r="BY291" s="31">
        <f t="shared" si="211"/>
        <v>9.417392154739226E-14</v>
      </c>
      <c r="BZ291" s="31">
        <f t="shared" si="212"/>
        <v>1.412608823210884E-13</v>
      </c>
      <c r="CA291" s="31">
        <f t="shared" si="213"/>
        <v>2.5113045745971274E-13</v>
      </c>
      <c r="CB291" s="31">
        <f t="shared" si="214"/>
        <v>2.6682611105094477E-13</v>
      </c>
      <c r="CC291" s="31">
        <f t="shared" si="215"/>
        <v>3.4530437900710498E-13</v>
      </c>
      <c r="CD291" s="31">
        <f t="shared" si="216"/>
        <v>1.412608823210884E-13</v>
      </c>
      <c r="CE291" s="31">
        <f t="shared" si="217"/>
        <v>1.5695653591232043E-13</v>
      </c>
    </row>
    <row r="292" spans="35:83" x14ac:dyDescent="0.2">
      <c r="AI292" s="29" t="s">
        <v>700</v>
      </c>
      <c r="AJ292" s="30">
        <v>50967</v>
      </c>
      <c r="AK292">
        <v>448</v>
      </c>
      <c r="AL292" t="s">
        <v>701</v>
      </c>
      <c r="AM292">
        <v>4.8685675950900175E-11</v>
      </c>
      <c r="AN292">
        <f t="shared" si="175"/>
        <v>4.8685675950900178E-12</v>
      </c>
      <c r="AO292">
        <f t="shared" si="176"/>
        <v>2.146192108200279E-5</v>
      </c>
      <c r="AP292" s="31">
        <f t="shared" si="177"/>
        <v>54</v>
      </c>
      <c r="AQ292" s="31">
        <f t="shared" si="178"/>
        <v>2</v>
      </c>
      <c r="AR292" s="31">
        <f t="shared" si="179"/>
        <v>18</v>
      </c>
      <c r="AS292" s="31">
        <f t="shared" si="180"/>
        <v>51</v>
      </c>
      <c r="AT292" s="31">
        <f t="shared" si="181"/>
        <v>15</v>
      </c>
      <c r="AU292" s="31">
        <f t="shared" si="182"/>
        <v>20</v>
      </c>
      <c r="AV292" s="31">
        <f t="shared" si="183"/>
        <v>7</v>
      </c>
      <c r="AW292" s="31">
        <f t="shared" si="184"/>
        <v>22</v>
      </c>
      <c r="AX292" s="31">
        <f t="shared" si="185"/>
        <v>34</v>
      </c>
      <c r="AY292" s="31">
        <f t="shared" si="186"/>
        <v>50</v>
      </c>
      <c r="AZ292" s="31">
        <f t="shared" si="187"/>
        <v>7</v>
      </c>
      <c r="BA292" s="31">
        <f t="shared" si="188"/>
        <v>17</v>
      </c>
      <c r="BB292" s="31">
        <f t="shared" si="189"/>
        <v>12</v>
      </c>
      <c r="BC292" s="31">
        <f t="shared" si="190"/>
        <v>28</v>
      </c>
      <c r="BD292" s="31">
        <f t="shared" si="191"/>
        <v>30</v>
      </c>
      <c r="BE292" s="31">
        <f t="shared" si="192"/>
        <v>23</v>
      </c>
      <c r="BF292" s="31">
        <f t="shared" si="193"/>
        <v>15</v>
      </c>
      <c r="BG292" s="31">
        <f t="shared" si="194"/>
        <v>24</v>
      </c>
      <c r="BH292" s="31">
        <f t="shared" si="195"/>
        <v>6</v>
      </c>
      <c r="BI292" s="31">
        <f t="shared" si="196"/>
        <v>13</v>
      </c>
      <c r="BJ292" s="6">
        <f t="shared" si="197"/>
        <v>448</v>
      </c>
      <c r="BL292" s="31">
        <f t="shared" si="198"/>
        <v>5.8683627262245747E-13</v>
      </c>
      <c r="BM292" s="31">
        <f t="shared" si="199"/>
        <v>2.1734676763794721E-14</v>
      </c>
      <c r="BN292" s="31">
        <f t="shared" si="200"/>
        <v>1.9561209087415252E-13</v>
      </c>
      <c r="BO292" s="31">
        <f t="shared" si="201"/>
        <v>5.5423425747676538E-13</v>
      </c>
      <c r="BP292" s="31">
        <f t="shared" si="202"/>
        <v>1.6301007572846041E-13</v>
      </c>
      <c r="BQ292" s="31">
        <f t="shared" si="203"/>
        <v>2.1734676763794723E-13</v>
      </c>
      <c r="BR292" s="31">
        <f t="shared" si="204"/>
        <v>7.6071368673281528E-14</v>
      </c>
      <c r="BS292" s="31">
        <f t="shared" si="205"/>
        <v>2.3908144440174194E-13</v>
      </c>
      <c r="BT292" s="31">
        <f t="shared" si="206"/>
        <v>3.6948950498451024E-13</v>
      </c>
      <c r="BU292" s="31">
        <f t="shared" si="207"/>
        <v>5.4336691909486805E-13</v>
      </c>
      <c r="BV292" s="31">
        <f t="shared" si="208"/>
        <v>7.6071368673281528E-14</v>
      </c>
      <c r="BW292" s="31">
        <f t="shared" si="209"/>
        <v>1.8474475249225512E-13</v>
      </c>
      <c r="BX292" s="31">
        <f t="shared" si="210"/>
        <v>1.3040806058276832E-13</v>
      </c>
      <c r="BY292" s="31">
        <f t="shared" si="211"/>
        <v>3.0428547469312611E-13</v>
      </c>
      <c r="BZ292" s="31">
        <f t="shared" si="212"/>
        <v>3.2602015145692082E-13</v>
      </c>
      <c r="CA292" s="31">
        <f t="shared" si="213"/>
        <v>2.4994878278363932E-13</v>
      </c>
      <c r="CB292" s="31">
        <f t="shared" si="214"/>
        <v>1.6301007572846041E-13</v>
      </c>
      <c r="CC292" s="31">
        <f t="shared" si="215"/>
        <v>2.6081612116553665E-13</v>
      </c>
      <c r="CD292" s="31">
        <f t="shared" si="216"/>
        <v>6.5204030291384162E-14</v>
      </c>
      <c r="CE292" s="31">
        <f t="shared" si="217"/>
        <v>1.412753989646657E-13</v>
      </c>
    </row>
    <row r="293" spans="35:83" x14ac:dyDescent="0.2">
      <c r="AI293" s="29" t="s">
        <v>702</v>
      </c>
      <c r="AJ293" s="30">
        <v>11135</v>
      </c>
      <c r="AK293">
        <v>99</v>
      </c>
      <c r="AL293" t="s">
        <v>703</v>
      </c>
      <c r="AM293">
        <v>4.9079294041910689E-11</v>
      </c>
      <c r="AN293">
        <f t="shared" si="175"/>
        <v>4.907929404191069E-12</v>
      </c>
      <c r="AO293">
        <f t="shared" si="176"/>
        <v>2.1635438245741792E-5</v>
      </c>
      <c r="AP293" s="31">
        <f t="shared" si="177"/>
        <v>14</v>
      </c>
      <c r="AQ293" s="31">
        <f t="shared" si="178"/>
        <v>0</v>
      </c>
      <c r="AR293" s="31">
        <f t="shared" si="179"/>
        <v>7</v>
      </c>
      <c r="AS293" s="31">
        <f t="shared" si="180"/>
        <v>6</v>
      </c>
      <c r="AT293" s="31">
        <f t="shared" si="181"/>
        <v>2</v>
      </c>
      <c r="AU293" s="31">
        <f t="shared" si="182"/>
        <v>7</v>
      </c>
      <c r="AV293" s="31">
        <f t="shared" si="183"/>
        <v>0</v>
      </c>
      <c r="AW293" s="31">
        <f t="shared" si="184"/>
        <v>10</v>
      </c>
      <c r="AX293" s="31">
        <f t="shared" si="185"/>
        <v>8</v>
      </c>
      <c r="AY293" s="31">
        <f t="shared" si="186"/>
        <v>5</v>
      </c>
      <c r="AZ293" s="31">
        <f t="shared" si="187"/>
        <v>2</v>
      </c>
      <c r="BA293" s="31">
        <f t="shared" si="188"/>
        <v>4</v>
      </c>
      <c r="BB293" s="31">
        <f t="shared" si="189"/>
        <v>5</v>
      </c>
      <c r="BC293" s="31">
        <f t="shared" si="190"/>
        <v>1</v>
      </c>
      <c r="BD293" s="31">
        <f t="shared" si="191"/>
        <v>5</v>
      </c>
      <c r="BE293" s="31">
        <f t="shared" si="192"/>
        <v>4</v>
      </c>
      <c r="BF293" s="31">
        <f t="shared" si="193"/>
        <v>3</v>
      </c>
      <c r="BG293" s="31">
        <f t="shared" si="194"/>
        <v>5</v>
      </c>
      <c r="BH293" s="31">
        <f t="shared" si="195"/>
        <v>3</v>
      </c>
      <c r="BI293" s="31">
        <f t="shared" si="196"/>
        <v>8</v>
      </c>
      <c r="BJ293" s="6">
        <f t="shared" si="197"/>
        <v>99</v>
      </c>
      <c r="BL293" s="31">
        <f t="shared" si="198"/>
        <v>6.9405062281489862E-13</v>
      </c>
      <c r="BM293" s="31">
        <f t="shared" si="199"/>
        <v>0</v>
      </c>
      <c r="BN293" s="31">
        <f t="shared" si="200"/>
        <v>3.4702531140744931E-13</v>
      </c>
      <c r="BO293" s="31">
        <f t="shared" si="201"/>
        <v>2.9745026692067085E-13</v>
      </c>
      <c r="BP293" s="31">
        <f t="shared" si="202"/>
        <v>9.9150088973556955E-14</v>
      </c>
      <c r="BQ293" s="31">
        <f t="shared" si="203"/>
        <v>3.4702531140744931E-13</v>
      </c>
      <c r="BR293" s="31">
        <f t="shared" si="204"/>
        <v>0</v>
      </c>
      <c r="BS293" s="31">
        <f t="shared" si="205"/>
        <v>4.9575044486778479E-13</v>
      </c>
      <c r="BT293" s="31">
        <f t="shared" si="206"/>
        <v>3.9660035589422782E-13</v>
      </c>
      <c r="BU293" s="31">
        <f t="shared" si="207"/>
        <v>2.4787522243389239E-13</v>
      </c>
      <c r="BV293" s="31">
        <f t="shared" si="208"/>
        <v>9.9150088973556955E-14</v>
      </c>
      <c r="BW293" s="31">
        <f t="shared" si="209"/>
        <v>1.9830017794711391E-13</v>
      </c>
      <c r="BX293" s="31">
        <f t="shared" si="210"/>
        <v>2.4787522243389239E-13</v>
      </c>
      <c r="BY293" s="31">
        <f t="shared" si="211"/>
        <v>4.9575044486778478E-14</v>
      </c>
      <c r="BZ293" s="31">
        <f t="shared" si="212"/>
        <v>2.4787522243389239E-13</v>
      </c>
      <c r="CA293" s="31">
        <f t="shared" si="213"/>
        <v>1.9830017794711391E-13</v>
      </c>
      <c r="CB293" s="31">
        <f t="shared" si="214"/>
        <v>1.4872513346033543E-13</v>
      </c>
      <c r="CC293" s="31">
        <f t="shared" si="215"/>
        <v>2.4787522243389239E-13</v>
      </c>
      <c r="CD293" s="31">
        <f t="shared" si="216"/>
        <v>1.4872513346033543E-13</v>
      </c>
      <c r="CE293" s="31">
        <f t="shared" si="217"/>
        <v>3.9660035589422782E-13</v>
      </c>
    </row>
    <row r="294" spans="35:83" x14ac:dyDescent="0.2">
      <c r="AI294" s="29" t="s">
        <v>704</v>
      </c>
      <c r="AJ294" s="30">
        <v>53579</v>
      </c>
      <c r="AK294">
        <v>496</v>
      </c>
      <c r="AL294" t="s">
        <v>705</v>
      </c>
      <c r="AM294">
        <v>4.9143753051340618E-11</v>
      </c>
      <c r="AN294">
        <f t="shared" si="175"/>
        <v>4.9143753051340625E-12</v>
      </c>
      <c r="AO294">
        <f t="shared" si="176"/>
        <v>2.1663853465339534E-5</v>
      </c>
      <c r="AP294" s="31">
        <f t="shared" si="177"/>
        <v>57</v>
      </c>
      <c r="AQ294" s="31">
        <f t="shared" si="178"/>
        <v>7</v>
      </c>
      <c r="AR294" s="31">
        <f t="shared" si="179"/>
        <v>12</v>
      </c>
      <c r="AS294" s="31">
        <f t="shared" si="180"/>
        <v>15</v>
      </c>
      <c r="AT294" s="31">
        <f t="shared" si="181"/>
        <v>36</v>
      </c>
      <c r="AU294" s="31">
        <f t="shared" si="182"/>
        <v>52</v>
      </c>
      <c r="AV294" s="31">
        <f t="shared" si="183"/>
        <v>8</v>
      </c>
      <c r="AW294" s="31">
        <f t="shared" si="184"/>
        <v>53</v>
      </c>
      <c r="AX294" s="31">
        <f t="shared" si="185"/>
        <v>21</v>
      </c>
      <c r="AY294" s="31">
        <f t="shared" si="186"/>
        <v>59</v>
      </c>
      <c r="AZ294" s="31">
        <f t="shared" si="187"/>
        <v>9</v>
      </c>
      <c r="BA294" s="31">
        <f t="shared" si="188"/>
        <v>11</v>
      </c>
      <c r="BB294" s="31">
        <f t="shared" si="189"/>
        <v>22</v>
      </c>
      <c r="BC294" s="31">
        <f t="shared" si="190"/>
        <v>13</v>
      </c>
      <c r="BD294" s="31">
        <f t="shared" si="191"/>
        <v>16</v>
      </c>
      <c r="BE294" s="31">
        <f t="shared" si="192"/>
        <v>31</v>
      </c>
      <c r="BF294" s="31">
        <f t="shared" si="193"/>
        <v>26</v>
      </c>
      <c r="BG294" s="31">
        <f t="shared" si="194"/>
        <v>22</v>
      </c>
      <c r="BH294" s="31">
        <f t="shared" si="195"/>
        <v>11</v>
      </c>
      <c r="BI294" s="31">
        <f t="shared" si="196"/>
        <v>15</v>
      </c>
      <c r="BJ294" s="6">
        <f t="shared" si="197"/>
        <v>496</v>
      </c>
      <c r="BL294" s="31">
        <f t="shared" si="198"/>
        <v>5.6475683950129342E-13</v>
      </c>
      <c r="BM294" s="31">
        <f t="shared" si="199"/>
        <v>6.9356103096650072E-14</v>
      </c>
      <c r="BN294" s="31">
        <f t="shared" si="200"/>
        <v>1.1889617673711442E-13</v>
      </c>
      <c r="BO294" s="31">
        <f t="shared" si="201"/>
        <v>1.4862022092139303E-13</v>
      </c>
      <c r="BP294" s="31">
        <f t="shared" si="202"/>
        <v>3.5668853021134325E-13</v>
      </c>
      <c r="BQ294" s="31">
        <f t="shared" si="203"/>
        <v>5.1521676586082912E-13</v>
      </c>
      <c r="BR294" s="31">
        <f t="shared" si="204"/>
        <v>7.9264117824742936E-14</v>
      </c>
      <c r="BS294" s="31">
        <f t="shared" si="205"/>
        <v>5.2512478058892196E-13</v>
      </c>
      <c r="BT294" s="31">
        <f t="shared" si="206"/>
        <v>2.0806830928995022E-13</v>
      </c>
      <c r="BU294" s="31">
        <f t="shared" si="207"/>
        <v>5.8457286895747919E-13</v>
      </c>
      <c r="BV294" s="31">
        <f t="shared" si="208"/>
        <v>8.9172132552835813E-14</v>
      </c>
      <c r="BW294" s="31">
        <f t="shared" si="209"/>
        <v>1.0898816200902155E-13</v>
      </c>
      <c r="BX294" s="31">
        <f t="shared" si="210"/>
        <v>2.1797632401804311E-13</v>
      </c>
      <c r="BY294" s="31">
        <f t="shared" si="211"/>
        <v>1.2880419146520728E-13</v>
      </c>
      <c r="BZ294" s="31">
        <f t="shared" si="212"/>
        <v>1.5852823564948587E-13</v>
      </c>
      <c r="CA294" s="31">
        <f t="shared" si="213"/>
        <v>3.0714845657087891E-13</v>
      </c>
      <c r="CB294" s="31">
        <f t="shared" si="214"/>
        <v>2.5760838293041456E-13</v>
      </c>
      <c r="CC294" s="31">
        <f t="shared" si="215"/>
        <v>2.1797632401804311E-13</v>
      </c>
      <c r="CD294" s="31">
        <f t="shared" si="216"/>
        <v>1.0898816200902155E-13</v>
      </c>
      <c r="CE294" s="31">
        <f t="shared" si="217"/>
        <v>1.4862022092139303E-13</v>
      </c>
    </row>
    <row r="295" spans="35:83" x14ac:dyDescent="0.2">
      <c r="AI295" s="29" t="s">
        <v>706</v>
      </c>
      <c r="AJ295" s="30">
        <v>35888</v>
      </c>
      <c r="AK295">
        <v>325</v>
      </c>
      <c r="AL295" t="s">
        <v>707</v>
      </c>
      <c r="AM295">
        <v>4.9786497247781931E-11</v>
      </c>
      <c r="AN295">
        <f t="shared" si="175"/>
        <v>4.9786497247781931E-12</v>
      </c>
      <c r="AO295">
        <f t="shared" si="176"/>
        <v>2.1947191941195358E-5</v>
      </c>
      <c r="AP295" s="31">
        <f t="shared" si="177"/>
        <v>33</v>
      </c>
      <c r="AQ295" s="31">
        <f t="shared" si="178"/>
        <v>2</v>
      </c>
      <c r="AR295" s="31">
        <f t="shared" si="179"/>
        <v>17</v>
      </c>
      <c r="AS295" s="31">
        <f t="shared" si="180"/>
        <v>20</v>
      </c>
      <c r="AT295" s="31">
        <f t="shared" si="181"/>
        <v>13</v>
      </c>
      <c r="AU295" s="31">
        <f t="shared" si="182"/>
        <v>27</v>
      </c>
      <c r="AV295" s="31">
        <f t="shared" si="183"/>
        <v>8</v>
      </c>
      <c r="AW295" s="31">
        <f t="shared" si="184"/>
        <v>20</v>
      </c>
      <c r="AX295" s="31">
        <f t="shared" si="185"/>
        <v>19</v>
      </c>
      <c r="AY295" s="31">
        <f t="shared" si="186"/>
        <v>39</v>
      </c>
      <c r="AZ295" s="31">
        <f t="shared" si="187"/>
        <v>5</v>
      </c>
      <c r="BA295" s="31">
        <f t="shared" si="188"/>
        <v>8</v>
      </c>
      <c r="BB295" s="31">
        <f t="shared" si="189"/>
        <v>11</v>
      </c>
      <c r="BC295" s="31">
        <f t="shared" si="190"/>
        <v>9</v>
      </c>
      <c r="BD295" s="31">
        <f t="shared" si="191"/>
        <v>20</v>
      </c>
      <c r="BE295" s="31">
        <f t="shared" si="192"/>
        <v>23</v>
      </c>
      <c r="BF295" s="31">
        <f t="shared" si="193"/>
        <v>23</v>
      </c>
      <c r="BG295" s="31">
        <f t="shared" si="194"/>
        <v>13</v>
      </c>
      <c r="BH295" s="31">
        <f t="shared" si="195"/>
        <v>6</v>
      </c>
      <c r="BI295" s="31">
        <f t="shared" si="196"/>
        <v>9</v>
      </c>
      <c r="BJ295" s="6">
        <f t="shared" si="197"/>
        <v>325</v>
      </c>
      <c r="BL295" s="31">
        <f t="shared" si="198"/>
        <v>5.0552443359286265E-13</v>
      </c>
      <c r="BM295" s="31">
        <f t="shared" si="199"/>
        <v>3.0637844460173495E-14</v>
      </c>
      <c r="BN295" s="31">
        <f t="shared" si="200"/>
        <v>2.6042167791147469E-13</v>
      </c>
      <c r="BO295" s="31">
        <f t="shared" si="201"/>
        <v>3.0637844460173498E-13</v>
      </c>
      <c r="BP295" s="31">
        <f t="shared" si="202"/>
        <v>1.9914598899112772E-13</v>
      </c>
      <c r="BQ295" s="31">
        <f t="shared" si="203"/>
        <v>4.1361090021234218E-13</v>
      </c>
      <c r="BR295" s="31">
        <f t="shared" si="204"/>
        <v>1.2255137784069398E-13</v>
      </c>
      <c r="BS295" s="31">
        <f t="shared" si="205"/>
        <v>3.0637844460173498E-13</v>
      </c>
      <c r="BT295" s="31">
        <f t="shared" si="206"/>
        <v>2.910595223716482E-13</v>
      </c>
      <c r="BU295" s="31">
        <f t="shared" si="207"/>
        <v>5.9743796697338312E-13</v>
      </c>
      <c r="BV295" s="31">
        <f t="shared" si="208"/>
        <v>7.6594611150433744E-14</v>
      </c>
      <c r="BW295" s="31">
        <f t="shared" si="209"/>
        <v>1.2255137784069398E-13</v>
      </c>
      <c r="BX295" s="31">
        <f t="shared" si="210"/>
        <v>1.6850814453095422E-13</v>
      </c>
      <c r="BY295" s="31">
        <f t="shared" si="211"/>
        <v>1.3787030007078073E-13</v>
      </c>
      <c r="BZ295" s="31">
        <f t="shared" si="212"/>
        <v>3.0637844460173498E-13</v>
      </c>
      <c r="CA295" s="31">
        <f t="shared" si="213"/>
        <v>3.5233521129199516E-13</v>
      </c>
      <c r="CB295" s="31">
        <f t="shared" si="214"/>
        <v>3.5233521129199516E-13</v>
      </c>
      <c r="CC295" s="31">
        <f t="shared" si="215"/>
        <v>1.9914598899112772E-13</v>
      </c>
      <c r="CD295" s="31">
        <f t="shared" si="216"/>
        <v>9.1913533380520498E-14</v>
      </c>
      <c r="CE295" s="31">
        <f t="shared" si="217"/>
        <v>1.3787030007078073E-13</v>
      </c>
    </row>
    <row r="296" spans="35:83" x14ac:dyDescent="0.2">
      <c r="AI296" s="29" t="s">
        <v>708</v>
      </c>
      <c r="AJ296" s="30">
        <v>47832</v>
      </c>
      <c r="AK296">
        <v>441</v>
      </c>
      <c r="AL296" t="s">
        <v>709</v>
      </c>
      <c r="AM296">
        <v>5.0080753166732403E-11</v>
      </c>
      <c r="AN296">
        <f t="shared" si="175"/>
        <v>5.0080753166732408E-12</v>
      </c>
      <c r="AO296">
        <f t="shared" si="176"/>
        <v>2.2076907657103181E-5</v>
      </c>
      <c r="AP296" s="31">
        <f t="shared" si="177"/>
        <v>61</v>
      </c>
      <c r="AQ296" s="31">
        <f t="shared" si="178"/>
        <v>5</v>
      </c>
      <c r="AR296" s="31">
        <f t="shared" si="179"/>
        <v>21</v>
      </c>
      <c r="AS296" s="31">
        <f t="shared" si="180"/>
        <v>24</v>
      </c>
      <c r="AT296" s="31">
        <f t="shared" si="181"/>
        <v>14</v>
      </c>
      <c r="AU296" s="31">
        <f t="shared" si="182"/>
        <v>30</v>
      </c>
      <c r="AV296" s="31">
        <f t="shared" si="183"/>
        <v>10</v>
      </c>
      <c r="AW296" s="31">
        <f t="shared" si="184"/>
        <v>25</v>
      </c>
      <c r="AX296" s="31">
        <f t="shared" si="185"/>
        <v>18</v>
      </c>
      <c r="AY296" s="31">
        <f t="shared" si="186"/>
        <v>62</v>
      </c>
      <c r="AZ296" s="31">
        <f t="shared" si="187"/>
        <v>10</v>
      </c>
      <c r="BA296" s="31">
        <f t="shared" si="188"/>
        <v>19</v>
      </c>
      <c r="BB296" s="31">
        <f t="shared" si="189"/>
        <v>25</v>
      </c>
      <c r="BC296" s="31">
        <f t="shared" si="190"/>
        <v>19</v>
      </c>
      <c r="BD296" s="31">
        <f t="shared" si="191"/>
        <v>32</v>
      </c>
      <c r="BE296" s="31">
        <f t="shared" si="192"/>
        <v>25</v>
      </c>
      <c r="BF296" s="31">
        <f t="shared" si="193"/>
        <v>15</v>
      </c>
      <c r="BG296" s="31">
        <f t="shared" si="194"/>
        <v>19</v>
      </c>
      <c r="BH296" s="31">
        <f t="shared" si="195"/>
        <v>4</v>
      </c>
      <c r="BI296" s="31">
        <f t="shared" si="196"/>
        <v>3</v>
      </c>
      <c r="BJ296" s="6">
        <f t="shared" si="197"/>
        <v>441</v>
      </c>
      <c r="BL296" s="31">
        <f t="shared" si="198"/>
        <v>6.9272697124051631E-13</v>
      </c>
      <c r="BM296" s="31">
        <f t="shared" si="199"/>
        <v>5.6780899282009533E-14</v>
      </c>
      <c r="BN296" s="31">
        <f t="shared" si="200"/>
        <v>2.3847977698444005E-13</v>
      </c>
      <c r="BO296" s="31">
        <f t="shared" si="201"/>
        <v>2.7254831655364577E-13</v>
      </c>
      <c r="BP296" s="31">
        <f t="shared" si="202"/>
        <v>1.5898651798962669E-13</v>
      </c>
      <c r="BQ296" s="31">
        <f t="shared" si="203"/>
        <v>3.4068539569205721E-13</v>
      </c>
      <c r="BR296" s="31">
        <f t="shared" si="204"/>
        <v>1.1356179856401907E-13</v>
      </c>
      <c r="BS296" s="31">
        <f t="shared" si="205"/>
        <v>2.8390449641004766E-13</v>
      </c>
      <c r="BT296" s="31">
        <f t="shared" si="206"/>
        <v>2.044112374152343E-13</v>
      </c>
      <c r="BU296" s="31">
        <f t="shared" si="207"/>
        <v>7.040831510969183E-13</v>
      </c>
      <c r="BV296" s="31">
        <f t="shared" si="208"/>
        <v>1.1356179856401907E-13</v>
      </c>
      <c r="BW296" s="31">
        <f t="shared" si="209"/>
        <v>2.1576741727163624E-13</v>
      </c>
      <c r="BX296" s="31">
        <f t="shared" si="210"/>
        <v>2.8390449641004766E-13</v>
      </c>
      <c r="BY296" s="31">
        <f t="shared" si="211"/>
        <v>2.1576741727163624E-13</v>
      </c>
      <c r="BZ296" s="31">
        <f t="shared" si="212"/>
        <v>3.6339775540486104E-13</v>
      </c>
      <c r="CA296" s="31">
        <f t="shared" si="213"/>
        <v>2.8390449641004766E-13</v>
      </c>
      <c r="CB296" s="31">
        <f t="shared" si="214"/>
        <v>1.703426978460286E-13</v>
      </c>
      <c r="CC296" s="31">
        <f t="shared" si="215"/>
        <v>2.1576741727163624E-13</v>
      </c>
      <c r="CD296" s="31">
        <f t="shared" si="216"/>
        <v>4.542471942560763E-14</v>
      </c>
      <c r="CE296" s="31">
        <f t="shared" si="217"/>
        <v>3.4068539569205721E-14</v>
      </c>
    </row>
    <row r="297" spans="35:83" x14ac:dyDescent="0.2">
      <c r="AI297" s="29" t="s">
        <v>710</v>
      </c>
      <c r="AJ297" s="30">
        <v>51954</v>
      </c>
      <c r="AK297">
        <v>477</v>
      </c>
      <c r="AL297" t="s">
        <v>711</v>
      </c>
      <c r="AM297">
        <v>5.0205994890402552E-11</v>
      </c>
      <c r="AN297">
        <f t="shared" si="175"/>
        <v>5.0205994890402555E-12</v>
      </c>
      <c r="AO297">
        <f t="shared" si="176"/>
        <v>2.2132117489093467E-5</v>
      </c>
      <c r="AP297" s="31">
        <f t="shared" si="177"/>
        <v>35</v>
      </c>
      <c r="AQ297" s="31">
        <f t="shared" si="178"/>
        <v>4</v>
      </c>
      <c r="AR297" s="31">
        <f t="shared" si="179"/>
        <v>29</v>
      </c>
      <c r="AS297" s="31">
        <f t="shared" si="180"/>
        <v>14</v>
      </c>
      <c r="AT297" s="31">
        <f t="shared" si="181"/>
        <v>23</v>
      </c>
      <c r="AU297" s="31">
        <f t="shared" si="182"/>
        <v>53</v>
      </c>
      <c r="AV297" s="31">
        <f t="shared" si="183"/>
        <v>11</v>
      </c>
      <c r="AW297" s="31">
        <f t="shared" si="184"/>
        <v>25</v>
      </c>
      <c r="AX297" s="31">
        <f t="shared" si="185"/>
        <v>17</v>
      </c>
      <c r="AY297" s="31">
        <f t="shared" si="186"/>
        <v>34</v>
      </c>
      <c r="AZ297" s="31">
        <f t="shared" si="187"/>
        <v>14</v>
      </c>
      <c r="BA297" s="31">
        <f t="shared" si="188"/>
        <v>25</v>
      </c>
      <c r="BB297" s="31">
        <f t="shared" si="189"/>
        <v>25</v>
      </c>
      <c r="BC297" s="31">
        <f t="shared" si="190"/>
        <v>14</v>
      </c>
      <c r="BD297" s="31">
        <f t="shared" si="191"/>
        <v>20</v>
      </c>
      <c r="BE297" s="31">
        <f t="shared" si="192"/>
        <v>35</v>
      </c>
      <c r="BF297" s="31">
        <f t="shared" si="193"/>
        <v>38</v>
      </c>
      <c r="BG297" s="31">
        <f t="shared" si="194"/>
        <v>30</v>
      </c>
      <c r="BH297" s="31">
        <f t="shared" si="195"/>
        <v>7</v>
      </c>
      <c r="BI297" s="31">
        <f t="shared" si="196"/>
        <v>24</v>
      </c>
      <c r="BJ297" s="6">
        <f t="shared" si="197"/>
        <v>477</v>
      </c>
      <c r="BL297" s="31">
        <f t="shared" si="198"/>
        <v>3.6838780317905442E-13</v>
      </c>
      <c r="BM297" s="31">
        <f t="shared" si="199"/>
        <v>4.2101463220463361E-14</v>
      </c>
      <c r="BN297" s="31">
        <f t="shared" si="200"/>
        <v>3.0523560834835931E-13</v>
      </c>
      <c r="BO297" s="31">
        <f t="shared" si="201"/>
        <v>1.4735512127162175E-13</v>
      </c>
      <c r="BP297" s="31">
        <f t="shared" si="202"/>
        <v>2.4208341351766431E-13</v>
      </c>
      <c r="BQ297" s="31">
        <f t="shared" si="203"/>
        <v>5.5784438767113943E-13</v>
      </c>
      <c r="BR297" s="31">
        <f t="shared" si="204"/>
        <v>1.1577902385627422E-13</v>
      </c>
      <c r="BS297" s="31">
        <f t="shared" si="205"/>
        <v>2.6313414512789598E-13</v>
      </c>
      <c r="BT297" s="31">
        <f t="shared" si="206"/>
        <v>1.7893121868696925E-13</v>
      </c>
      <c r="BU297" s="31">
        <f t="shared" si="207"/>
        <v>3.5786243737393851E-13</v>
      </c>
      <c r="BV297" s="31">
        <f t="shared" si="208"/>
        <v>1.4735512127162175E-13</v>
      </c>
      <c r="BW297" s="31">
        <f t="shared" si="209"/>
        <v>2.6313414512789598E-13</v>
      </c>
      <c r="BX297" s="31">
        <f t="shared" si="210"/>
        <v>2.6313414512789598E-13</v>
      </c>
      <c r="BY297" s="31">
        <f t="shared" si="211"/>
        <v>1.4735512127162175E-13</v>
      </c>
      <c r="BZ297" s="31">
        <f t="shared" si="212"/>
        <v>2.1050731610231681E-13</v>
      </c>
      <c r="CA297" s="31">
        <f t="shared" si="213"/>
        <v>3.6838780317905442E-13</v>
      </c>
      <c r="CB297" s="31">
        <f t="shared" si="214"/>
        <v>3.9996390059440189E-13</v>
      </c>
      <c r="CC297" s="31">
        <f t="shared" si="215"/>
        <v>3.1576097415347517E-13</v>
      </c>
      <c r="CD297" s="31">
        <f t="shared" si="216"/>
        <v>7.3677560635810876E-14</v>
      </c>
      <c r="CE297" s="31">
        <f t="shared" si="217"/>
        <v>2.5260877932278017E-13</v>
      </c>
    </row>
    <row r="298" spans="35:83" x14ac:dyDescent="0.2">
      <c r="AI298" s="29" t="s">
        <v>712</v>
      </c>
      <c r="AJ298" s="30">
        <v>41594</v>
      </c>
      <c r="AK298">
        <v>373</v>
      </c>
      <c r="AL298" t="s">
        <v>713</v>
      </c>
      <c r="AM298">
        <v>5.0335969617747267E-11</v>
      </c>
      <c r="AN298">
        <f t="shared" si="175"/>
        <v>5.0335969617747267E-12</v>
      </c>
      <c r="AO298">
        <f t="shared" si="176"/>
        <v>2.218941375306524E-5</v>
      </c>
      <c r="AP298" s="31">
        <f t="shared" si="177"/>
        <v>50</v>
      </c>
      <c r="AQ298" s="31">
        <f t="shared" si="178"/>
        <v>5</v>
      </c>
      <c r="AR298" s="31">
        <f t="shared" si="179"/>
        <v>16</v>
      </c>
      <c r="AS298" s="31">
        <f t="shared" si="180"/>
        <v>26</v>
      </c>
      <c r="AT298" s="31">
        <f t="shared" si="181"/>
        <v>13</v>
      </c>
      <c r="AU298" s="31">
        <f t="shared" si="182"/>
        <v>19</v>
      </c>
      <c r="AV298" s="31">
        <f t="shared" si="183"/>
        <v>6</v>
      </c>
      <c r="AW298" s="31">
        <f t="shared" si="184"/>
        <v>27</v>
      </c>
      <c r="AX298" s="31">
        <f t="shared" si="185"/>
        <v>24</v>
      </c>
      <c r="AY298" s="31">
        <f t="shared" si="186"/>
        <v>29</v>
      </c>
      <c r="AZ298" s="31">
        <f t="shared" si="187"/>
        <v>10</v>
      </c>
      <c r="BA298" s="31">
        <f t="shared" si="188"/>
        <v>7</v>
      </c>
      <c r="BB298" s="31">
        <f t="shared" si="189"/>
        <v>23</v>
      </c>
      <c r="BC298" s="31">
        <f t="shared" si="190"/>
        <v>19</v>
      </c>
      <c r="BD298" s="31">
        <f t="shared" si="191"/>
        <v>21</v>
      </c>
      <c r="BE298" s="31">
        <f t="shared" si="192"/>
        <v>14</v>
      </c>
      <c r="BF298" s="31">
        <f t="shared" si="193"/>
        <v>26</v>
      </c>
      <c r="BG298" s="31">
        <f t="shared" si="194"/>
        <v>19</v>
      </c>
      <c r="BH298" s="31">
        <f t="shared" si="195"/>
        <v>8</v>
      </c>
      <c r="BI298" s="31">
        <f t="shared" si="196"/>
        <v>11</v>
      </c>
      <c r="BJ298" s="6">
        <f t="shared" si="197"/>
        <v>373</v>
      </c>
      <c r="BL298" s="31">
        <f t="shared" si="198"/>
        <v>6.7474490104218861E-13</v>
      </c>
      <c r="BM298" s="31">
        <f t="shared" si="199"/>
        <v>6.7474490104218864E-14</v>
      </c>
      <c r="BN298" s="31">
        <f t="shared" si="200"/>
        <v>2.1591836833350034E-13</v>
      </c>
      <c r="BO298" s="31">
        <f t="shared" si="201"/>
        <v>3.508673485419381E-13</v>
      </c>
      <c r="BP298" s="31">
        <f t="shared" si="202"/>
        <v>1.7543367427096905E-13</v>
      </c>
      <c r="BQ298" s="31">
        <f t="shared" si="203"/>
        <v>2.5640306239603167E-13</v>
      </c>
      <c r="BR298" s="31">
        <f t="shared" si="204"/>
        <v>8.0969388125062629E-14</v>
      </c>
      <c r="BS298" s="31">
        <f t="shared" si="205"/>
        <v>3.6436224656278184E-13</v>
      </c>
      <c r="BT298" s="31">
        <f t="shared" si="206"/>
        <v>3.2387755250025052E-13</v>
      </c>
      <c r="BU298" s="31">
        <f t="shared" si="207"/>
        <v>3.9135204260446937E-13</v>
      </c>
      <c r="BV298" s="31">
        <f t="shared" si="208"/>
        <v>1.3494898020843773E-13</v>
      </c>
      <c r="BW298" s="31">
        <f t="shared" si="209"/>
        <v>9.4464286145906394E-14</v>
      </c>
      <c r="BX298" s="31">
        <f t="shared" si="210"/>
        <v>3.1038265447940673E-13</v>
      </c>
      <c r="BY298" s="31">
        <f t="shared" si="211"/>
        <v>2.5640306239603167E-13</v>
      </c>
      <c r="BZ298" s="31">
        <f t="shared" si="212"/>
        <v>2.833928584377192E-13</v>
      </c>
      <c r="CA298" s="31">
        <f t="shared" si="213"/>
        <v>1.8892857229181279E-13</v>
      </c>
      <c r="CB298" s="31">
        <f t="shared" si="214"/>
        <v>3.508673485419381E-13</v>
      </c>
      <c r="CC298" s="31">
        <f t="shared" si="215"/>
        <v>2.5640306239603167E-13</v>
      </c>
      <c r="CD298" s="31">
        <f t="shared" si="216"/>
        <v>1.0795918416675017E-13</v>
      </c>
      <c r="CE298" s="31">
        <f t="shared" si="217"/>
        <v>1.4844387822928147E-13</v>
      </c>
    </row>
    <row r="299" spans="35:83" x14ac:dyDescent="0.2">
      <c r="AI299" s="29" t="s">
        <v>714</v>
      </c>
      <c r="AJ299" s="30">
        <v>24095</v>
      </c>
      <c r="AK299">
        <v>215</v>
      </c>
      <c r="AL299" t="s">
        <v>715</v>
      </c>
      <c r="AM299">
        <v>5.1109312803197928E-11</v>
      </c>
      <c r="AN299">
        <f t="shared" si="175"/>
        <v>5.1109312803197934E-12</v>
      </c>
      <c r="AO299">
        <f t="shared" si="176"/>
        <v>2.2530323683784605E-5</v>
      </c>
      <c r="AP299" s="31">
        <f t="shared" si="177"/>
        <v>20</v>
      </c>
      <c r="AQ299" s="31">
        <f t="shared" si="178"/>
        <v>4</v>
      </c>
      <c r="AR299" s="31">
        <f t="shared" si="179"/>
        <v>12</v>
      </c>
      <c r="AS299" s="31">
        <f t="shared" si="180"/>
        <v>13</v>
      </c>
      <c r="AT299" s="31">
        <f t="shared" si="181"/>
        <v>7</v>
      </c>
      <c r="AU299" s="31">
        <f t="shared" si="182"/>
        <v>9</v>
      </c>
      <c r="AV299" s="31">
        <f t="shared" si="183"/>
        <v>5</v>
      </c>
      <c r="AW299" s="31">
        <f t="shared" si="184"/>
        <v>11</v>
      </c>
      <c r="AX299" s="31">
        <f t="shared" si="185"/>
        <v>16</v>
      </c>
      <c r="AY299" s="31">
        <f t="shared" si="186"/>
        <v>23</v>
      </c>
      <c r="AZ299" s="31">
        <f t="shared" si="187"/>
        <v>2</v>
      </c>
      <c r="BA299" s="31">
        <f t="shared" si="188"/>
        <v>10</v>
      </c>
      <c r="BB299" s="31">
        <f t="shared" si="189"/>
        <v>13</v>
      </c>
      <c r="BC299" s="31">
        <f t="shared" si="190"/>
        <v>7</v>
      </c>
      <c r="BD299" s="31">
        <f t="shared" si="191"/>
        <v>14</v>
      </c>
      <c r="BE299" s="31">
        <f t="shared" si="192"/>
        <v>9</v>
      </c>
      <c r="BF299" s="31">
        <f t="shared" si="193"/>
        <v>11</v>
      </c>
      <c r="BG299" s="31">
        <f t="shared" si="194"/>
        <v>21</v>
      </c>
      <c r="BH299" s="31">
        <f t="shared" si="195"/>
        <v>1</v>
      </c>
      <c r="BI299" s="31">
        <f t="shared" si="196"/>
        <v>7</v>
      </c>
      <c r="BJ299" s="6">
        <f t="shared" si="197"/>
        <v>215</v>
      </c>
      <c r="BL299" s="31">
        <f t="shared" si="198"/>
        <v>4.75435467936725E-13</v>
      </c>
      <c r="BM299" s="31">
        <f t="shared" si="199"/>
        <v>9.5087093587344987E-14</v>
      </c>
      <c r="BN299" s="31">
        <f t="shared" si="200"/>
        <v>2.85261280762035E-13</v>
      </c>
      <c r="BO299" s="31">
        <f t="shared" si="201"/>
        <v>3.0903305415887125E-13</v>
      </c>
      <c r="BP299" s="31">
        <f t="shared" si="202"/>
        <v>1.6640241377785375E-13</v>
      </c>
      <c r="BQ299" s="31">
        <f t="shared" si="203"/>
        <v>2.1394596057152622E-13</v>
      </c>
      <c r="BR299" s="31">
        <f t="shared" si="204"/>
        <v>1.1885886698418125E-13</v>
      </c>
      <c r="BS299" s="31">
        <f t="shared" si="205"/>
        <v>2.6148950736519875E-13</v>
      </c>
      <c r="BT299" s="31">
        <f t="shared" si="206"/>
        <v>3.8034837434937995E-13</v>
      </c>
      <c r="BU299" s="31">
        <f t="shared" si="207"/>
        <v>5.4675078812723375E-13</v>
      </c>
      <c r="BV299" s="31">
        <f t="shared" si="208"/>
        <v>4.7543546793672494E-14</v>
      </c>
      <c r="BW299" s="31">
        <f t="shared" si="209"/>
        <v>2.377177339683625E-13</v>
      </c>
      <c r="BX299" s="31">
        <f t="shared" si="210"/>
        <v>3.0903305415887125E-13</v>
      </c>
      <c r="BY299" s="31">
        <f t="shared" si="211"/>
        <v>1.6640241377785375E-13</v>
      </c>
      <c r="BZ299" s="31">
        <f t="shared" si="212"/>
        <v>3.328048275557075E-13</v>
      </c>
      <c r="CA299" s="31">
        <f t="shared" si="213"/>
        <v>2.1394596057152622E-13</v>
      </c>
      <c r="CB299" s="31">
        <f t="shared" si="214"/>
        <v>2.6148950736519875E-13</v>
      </c>
      <c r="CC299" s="31">
        <f t="shared" si="215"/>
        <v>4.9920724133356125E-13</v>
      </c>
      <c r="CD299" s="31">
        <f t="shared" si="216"/>
        <v>2.3771773396836247E-14</v>
      </c>
      <c r="CE299" s="31">
        <f t="shared" si="217"/>
        <v>1.6640241377785375E-13</v>
      </c>
    </row>
    <row r="300" spans="35:83" x14ac:dyDescent="0.2">
      <c r="AI300" s="29" t="s">
        <v>716</v>
      </c>
      <c r="AJ300" s="30">
        <v>95518</v>
      </c>
      <c r="AK300">
        <v>859</v>
      </c>
      <c r="AL300" t="s">
        <v>717</v>
      </c>
      <c r="AM300">
        <v>5.1110229065049297E-11</v>
      </c>
      <c r="AN300">
        <f t="shared" si="175"/>
        <v>5.1110229065049304E-12</v>
      </c>
      <c r="AO300">
        <f t="shared" si="176"/>
        <v>2.2530727596006434E-5</v>
      </c>
      <c r="AP300" s="31">
        <f t="shared" si="177"/>
        <v>80</v>
      </c>
      <c r="AQ300" s="31">
        <f t="shared" si="178"/>
        <v>5</v>
      </c>
      <c r="AR300" s="31">
        <f t="shared" si="179"/>
        <v>39</v>
      </c>
      <c r="AS300" s="31">
        <f t="shared" si="180"/>
        <v>42</v>
      </c>
      <c r="AT300" s="31">
        <f t="shared" si="181"/>
        <v>43</v>
      </c>
      <c r="AU300" s="31">
        <f t="shared" si="182"/>
        <v>79</v>
      </c>
      <c r="AV300" s="31">
        <f t="shared" si="183"/>
        <v>25</v>
      </c>
      <c r="AW300" s="31">
        <f t="shared" si="184"/>
        <v>42</v>
      </c>
      <c r="AX300" s="31">
        <f t="shared" si="185"/>
        <v>42</v>
      </c>
      <c r="AY300" s="31">
        <f t="shared" si="186"/>
        <v>58</v>
      </c>
      <c r="AZ300" s="31">
        <f t="shared" si="187"/>
        <v>30</v>
      </c>
      <c r="BA300" s="31">
        <f t="shared" si="188"/>
        <v>35</v>
      </c>
      <c r="BB300" s="31">
        <f t="shared" si="189"/>
        <v>57</v>
      </c>
      <c r="BC300" s="31">
        <f t="shared" si="190"/>
        <v>33</v>
      </c>
      <c r="BD300" s="31">
        <f t="shared" si="191"/>
        <v>57</v>
      </c>
      <c r="BE300" s="31">
        <f t="shared" si="192"/>
        <v>49</v>
      </c>
      <c r="BF300" s="31">
        <f t="shared" si="193"/>
        <v>38</v>
      </c>
      <c r="BG300" s="31">
        <f t="shared" si="194"/>
        <v>58</v>
      </c>
      <c r="BH300" s="31">
        <f t="shared" si="195"/>
        <v>13</v>
      </c>
      <c r="BI300" s="31">
        <f t="shared" si="196"/>
        <v>34</v>
      </c>
      <c r="BJ300" s="6">
        <f t="shared" si="197"/>
        <v>859</v>
      </c>
      <c r="BL300" s="31">
        <f t="shared" si="198"/>
        <v>4.7599747674085496E-13</v>
      </c>
      <c r="BM300" s="31">
        <f t="shared" si="199"/>
        <v>2.9749842296303435E-14</v>
      </c>
      <c r="BN300" s="31">
        <f t="shared" si="200"/>
        <v>2.320487699111668E-13</v>
      </c>
      <c r="BO300" s="31">
        <f t="shared" si="201"/>
        <v>2.4989867528894889E-13</v>
      </c>
      <c r="BP300" s="31">
        <f t="shared" si="202"/>
        <v>2.5584864374820957E-13</v>
      </c>
      <c r="BQ300" s="31">
        <f t="shared" si="203"/>
        <v>4.7004750828159433E-13</v>
      </c>
      <c r="BR300" s="31">
        <f t="shared" si="204"/>
        <v>1.4874921148151718E-13</v>
      </c>
      <c r="BS300" s="31">
        <f t="shared" si="205"/>
        <v>2.4989867528894889E-13</v>
      </c>
      <c r="BT300" s="31">
        <f t="shared" si="206"/>
        <v>2.4989867528894889E-13</v>
      </c>
      <c r="BU300" s="31">
        <f t="shared" si="207"/>
        <v>3.4509817063711989E-13</v>
      </c>
      <c r="BV300" s="31">
        <f t="shared" si="208"/>
        <v>1.784990537778206E-13</v>
      </c>
      <c r="BW300" s="31">
        <f t="shared" si="209"/>
        <v>2.0824889607412404E-13</v>
      </c>
      <c r="BX300" s="31">
        <f t="shared" si="210"/>
        <v>3.3914820217785916E-13</v>
      </c>
      <c r="BY300" s="31">
        <f t="shared" si="211"/>
        <v>1.9634895915560271E-13</v>
      </c>
      <c r="BZ300" s="31">
        <f t="shared" si="212"/>
        <v>3.3914820217785916E-13</v>
      </c>
      <c r="CA300" s="31">
        <f t="shared" si="213"/>
        <v>2.9154845450377369E-13</v>
      </c>
      <c r="CB300" s="31">
        <f t="shared" si="214"/>
        <v>2.2609880145190612E-13</v>
      </c>
      <c r="CC300" s="31">
        <f t="shared" si="215"/>
        <v>3.4509817063711989E-13</v>
      </c>
      <c r="CD300" s="31">
        <f t="shared" si="216"/>
        <v>7.734958997038893E-14</v>
      </c>
      <c r="CE300" s="31">
        <f t="shared" si="217"/>
        <v>2.0229892761486336E-13</v>
      </c>
    </row>
    <row r="301" spans="35:83" x14ac:dyDescent="0.2">
      <c r="AI301" s="29" t="s">
        <v>718</v>
      </c>
      <c r="AJ301" s="30">
        <v>27715</v>
      </c>
      <c r="AK301">
        <v>248</v>
      </c>
      <c r="AL301" t="s">
        <v>719</v>
      </c>
      <c r="AM301">
        <v>5.1302737307787292E-11</v>
      </c>
      <c r="AN301">
        <f t="shared" si="175"/>
        <v>5.1302737307787296E-12</v>
      </c>
      <c r="AO301">
        <f t="shared" si="176"/>
        <v>2.2615590271374127E-5</v>
      </c>
      <c r="AP301" s="31">
        <f t="shared" si="177"/>
        <v>29</v>
      </c>
      <c r="AQ301" s="31">
        <f t="shared" si="178"/>
        <v>2</v>
      </c>
      <c r="AR301" s="31">
        <f t="shared" si="179"/>
        <v>13</v>
      </c>
      <c r="AS301" s="31">
        <f t="shared" si="180"/>
        <v>18</v>
      </c>
      <c r="AT301" s="31">
        <f t="shared" si="181"/>
        <v>6</v>
      </c>
      <c r="AU301" s="31">
        <f t="shared" si="182"/>
        <v>15</v>
      </c>
      <c r="AV301" s="31">
        <f t="shared" si="183"/>
        <v>7</v>
      </c>
      <c r="AW301" s="31">
        <f t="shared" si="184"/>
        <v>15</v>
      </c>
      <c r="AX301" s="31">
        <f t="shared" si="185"/>
        <v>12</v>
      </c>
      <c r="AY301" s="31">
        <f t="shared" si="186"/>
        <v>32</v>
      </c>
      <c r="AZ301" s="31">
        <f t="shared" si="187"/>
        <v>5</v>
      </c>
      <c r="BA301" s="31">
        <f t="shared" si="188"/>
        <v>10</v>
      </c>
      <c r="BB301" s="31">
        <f t="shared" si="189"/>
        <v>9</v>
      </c>
      <c r="BC301" s="31">
        <f t="shared" si="190"/>
        <v>6</v>
      </c>
      <c r="BD301" s="31">
        <f t="shared" si="191"/>
        <v>19</v>
      </c>
      <c r="BE301" s="31">
        <f t="shared" si="192"/>
        <v>11</v>
      </c>
      <c r="BF301" s="31">
        <f t="shared" si="193"/>
        <v>13</v>
      </c>
      <c r="BG301" s="31">
        <f t="shared" si="194"/>
        <v>15</v>
      </c>
      <c r="BH301" s="31">
        <f t="shared" si="195"/>
        <v>4</v>
      </c>
      <c r="BI301" s="31">
        <f t="shared" si="196"/>
        <v>7</v>
      </c>
      <c r="BJ301" s="6">
        <f t="shared" si="197"/>
        <v>248</v>
      </c>
      <c r="BL301" s="31">
        <f t="shared" si="198"/>
        <v>5.9991104109912556E-13</v>
      </c>
      <c r="BM301" s="31">
        <f t="shared" si="199"/>
        <v>4.1373175248215558E-14</v>
      </c>
      <c r="BN301" s="31">
        <f t="shared" si="200"/>
        <v>2.6892563911340115E-13</v>
      </c>
      <c r="BO301" s="31">
        <f t="shared" si="201"/>
        <v>3.7235857723394006E-13</v>
      </c>
      <c r="BP301" s="31">
        <f t="shared" si="202"/>
        <v>1.2411952574464669E-13</v>
      </c>
      <c r="BQ301" s="31">
        <f t="shared" si="203"/>
        <v>3.1029881436161674E-13</v>
      </c>
      <c r="BR301" s="31">
        <f t="shared" si="204"/>
        <v>1.4480611336875446E-13</v>
      </c>
      <c r="BS301" s="31">
        <f t="shared" si="205"/>
        <v>3.1029881436161674E-13</v>
      </c>
      <c r="BT301" s="31">
        <f t="shared" si="206"/>
        <v>2.4823905148929337E-13</v>
      </c>
      <c r="BU301" s="31">
        <f t="shared" si="207"/>
        <v>6.6197080397144893E-13</v>
      </c>
      <c r="BV301" s="31">
        <f t="shared" si="208"/>
        <v>1.034329381205389E-13</v>
      </c>
      <c r="BW301" s="31">
        <f t="shared" si="209"/>
        <v>2.068658762410778E-13</v>
      </c>
      <c r="BX301" s="31">
        <f t="shared" si="210"/>
        <v>1.8617928861697003E-13</v>
      </c>
      <c r="BY301" s="31">
        <f t="shared" si="211"/>
        <v>1.2411952574464669E-13</v>
      </c>
      <c r="BZ301" s="31">
        <f t="shared" si="212"/>
        <v>3.9304516485804783E-13</v>
      </c>
      <c r="CA301" s="31">
        <f t="shared" si="213"/>
        <v>2.275524638651856E-13</v>
      </c>
      <c r="CB301" s="31">
        <f t="shared" si="214"/>
        <v>2.6892563911340115E-13</v>
      </c>
      <c r="CC301" s="31">
        <f t="shared" si="215"/>
        <v>3.1029881436161674E-13</v>
      </c>
      <c r="CD301" s="31">
        <f t="shared" si="216"/>
        <v>8.2746350496431116E-14</v>
      </c>
      <c r="CE301" s="31">
        <f t="shared" si="217"/>
        <v>1.4480611336875446E-13</v>
      </c>
    </row>
    <row r="302" spans="35:83" x14ac:dyDescent="0.2">
      <c r="AI302" s="29" t="s">
        <v>720</v>
      </c>
      <c r="AJ302" s="30">
        <v>42313</v>
      </c>
      <c r="AK302">
        <v>385</v>
      </c>
      <c r="AL302" t="s">
        <v>721</v>
      </c>
      <c r="AM302">
        <v>5.1819061603272213E-11</v>
      </c>
      <c r="AN302">
        <f t="shared" si="175"/>
        <v>5.1819061603272218E-12</v>
      </c>
      <c r="AO302">
        <f t="shared" si="176"/>
        <v>2.2843199543834338E-5</v>
      </c>
      <c r="AP302" s="31">
        <f t="shared" si="177"/>
        <v>43</v>
      </c>
      <c r="AQ302" s="31">
        <f t="shared" si="178"/>
        <v>3</v>
      </c>
      <c r="AR302" s="31">
        <f t="shared" si="179"/>
        <v>18</v>
      </c>
      <c r="AS302" s="31">
        <f t="shared" si="180"/>
        <v>25</v>
      </c>
      <c r="AT302" s="31">
        <f t="shared" si="181"/>
        <v>13</v>
      </c>
      <c r="AU302" s="31">
        <f t="shared" si="182"/>
        <v>25</v>
      </c>
      <c r="AV302" s="31">
        <f t="shared" si="183"/>
        <v>13</v>
      </c>
      <c r="AW302" s="31">
        <f t="shared" si="184"/>
        <v>27</v>
      </c>
      <c r="AX302" s="31">
        <f t="shared" si="185"/>
        <v>19</v>
      </c>
      <c r="AY302" s="31">
        <f t="shared" si="186"/>
        <v>47</v>
      </c>
      <c r="AZ302" s="31">
        <f t="shared" si="187"/>
        <v>6</v>
      </c>
      <c r="BA302" s="31">
        <f t="shared" si="188"/>
        <v>20</v>
      </c>
      <c r="BB302" s="31">
        <f t="shared" si="189"/>
        <v>15</v>
      </c>
      <c r="BC302" s="31">
        <f t="shared" si="190"/>
        <v>12</v>
      </c>
      <c r="BD302" s="31">
        <f t="shared" si="191"/>
        <v>25</v>
      </c>
      <c r="BE302" s="31">
        <f t="shared" si="192"/>
        <v>32</v>
      </c>
      <c r="BF302" s="31">
        <f t="shared" si="193"/>
        <v>15</v>
      </c>
      <c r="BG302" s="31">
        <f t="shared" si="194"/>
        <v>16</v>
      </c>
      <c r="BH302" s="31">
        <f t="shared" si="195"/>
        <v>2</v>
      </c>
      <c r="BI302" s="31">
        <f t="shared" si="196"/>
        <v>9</v>
      </c>
      <c r="BJ302" s="6">
        <f t="shared" si="197"/>
        <v>385</v>
      </c>
      <c r="BL302" s="31">
        <f t="shared" si="198"/>
        <v>5.7875835037420916E-13</v>
      </c>
      <c r="BM302" s="31">
        <f t="shared" si="199"/>
        <v>4.0378489560991341E-14</v>
      </c>
      <c r="BN302" s="31">
        <f t="shared" si="200"/>
        <v>2.4227093736594804E-13</v>
      </c>
      <c r="BO302" s="31">
        <f t="shared" si="201"/>
        <v>3.3648741300826112E-13</v>
      </c>
      <c r="BP302" s="31">
        <f t="shared" si="202"/>
        <v>1.7497345476429578E-13</v>
      </c>
      <c r="BQ302" s="31">
        <f t="shared" si="203"/>
        <v>3.3648741300826112E-13</v>
      </c>
      <c r="BR302" s="31">
        <f t="shared" si="204"/>
        <v>1.7497345476429578E-13</v>
      </c>
      <c r="BS302" s="31">
        <f t="shared" si="205"/>
        <v>3.6340640604892201E-13</v>
      </c>
      <c r="BT302" s="31">
        <f t="shared" si="206"/>
        <v>2.5573043388627849E-13</v>
      </c>
      <c r="BU302" s="31">
        <f t="shared" si="207"/>
        <v>6.3259633645553095E-13</v>
      </c>
      <c r="BV302" s="31">
        <f t="shared" si="208"/>
        <v>8.0756979121982681E-14</v>
      </c>
      <c r="BW302" s="31">
        <f t="shared" si="209"/>
        <v>2.6918993040660894E-13</v>
      </c>
      <c r="BX302" s="31">
        <f t="shared" si="210"/>
        <v>2.0189244780495668E-13</v>
      </c>
      <c r="BY302" s="31">
        <f t="shared" si="211"/>
        <v>1.6151395824396536E-13</v>
      </c>
      <c r="BZ302" s="31">
        <f t="shared" si="212"/>
        <v>3.3648741300826112E-13</v>
      </c>
      <c r="CA302" s="31">
        <f t="shared" si="213"/>
        <v>4.307038886505743E-13</v>
      </c>
      <c r="CB302" s="31">
        <f t="shared" si="214"/>
        <v>2.0189244780495668E-13</v>
      </c>
      <c r="CC302" s="31">
        <f t="shared" si="215"/>
        <v>2.1535194432528715E-13</v>
      </c>
      <c r="CD302" s="31">
        <f t="shared" si="216"/>
        <v>2.6918993040660894E-14</v>
      </c>
      <c r="CE302" s="31">
        <f t="shared" si="217"/>
        <v>1.2113546868297402E-13</v>
      </c>
    </row>
    <row r="303" spans="35:83" x14ac:dyDescent="0.2">
      <c r="AI303" s="29" t="s">
        <v>722</v>
      </c>
      <c r="AJ303" s="30">
        <v>20472</v>
      </c>
      <c r="AK303">
        <v>174</v>
      </c>
      <c r="AL303" t="s">
        <v>723</v>
      </c>
      <c r="AM303">
        <v>5.2086807272823388E-11</v>
      </c>
      <c r="AN303">
        <f t="shared" si="175"/>
        <v>5.2086807272823391E-12</v>
      </c>
      <c r="AO303">
        <f t="shared" si="176"/>
        <v>2.2961228847479018E-5</v>
      </c>
      <c r="AP303" s="31">
        <f t="shared" si="177"/>
        <v>17</v>
      </c>
      <c r="AQ303" s="31">
        <f t="shared" si="178"/>
        <v>3</v>
      </c>
      <c r="AR303" s="31">
        <f t="shared" si="179"/>
        <v>13</v>
      </c>
      <c r="AS303" s="31">
        <f t="shared" si="180"/>
        <v>16</v>
      </c>
      <c r="AT303" s="31">
        <f t="shared" si="181"/>
        <v>8</v>
      </c>
      <c r="AU303" s="31">
        <f t="shared" si="182"/>
        <v>8</v>
      </c>
      <c r="AV303" s="31">
        <f t="shared" si="183"/>
        <v>4</v>
      </c>
      <c r="AW303" s="31">
        <f t="shared" si="184"/>
        <v>4</v>
      </c>
      <c r="AX303" s="31">
        <f t="shared" si="185"/>
        <v>13</v>
      </c>
      <c r="AY303" s="31">
        <f t="shared" si="186"/>
        <v>9</v>
      </c>
      <c r="AZ303" s="31">
        <f t="shared" si="187"/>
        <v>2</v>
      </c>
      <c r="BA303" s="31">
        <f t="shared" si="188"/>
        <v>12</v>
      </c>
      <c r="BB303" s="31">
        <f t="shared" si="189"/>
        <v>7</v>
      </c>
      <c r="BC303" s="31">
        <f t="shared" si="190"/>
        <v>8</v>
      </c>
      <c r="BD303" s="31">
        <f t="shared" si="191"/>
        <v>15</v>
      </c>
      <c r="BE303" s="31">
        <f t="shared" si="192"/>
        <v>13</v>
      </c>
      <c r="BF303" s="31">
        <f t="shared" si="193"/>
        <v>2</v>
      </c>
      <c r="BG303" s="31">
        <f t="shared" si="194"/>
        <v>6</v>
      </c>
      <c r="BH303" s="31">
        <f t="shared" si="195"/>
        <v>7</v>
      </c>
      <c r="BI303" s="31">
        <f t="shared" si="196"/>
        <v>7</v>
      </c>
      <c r="BJ303" s="6">
        <f t="shared" si="197"/>
        <v>174</v>
      </c>
      <c r="BL303" s="31">
        <f t="shared" si="198"/>
        <v>5.0889409404482628E-13</v>
      </c>
      <c r="BM303" s="31">
        <f t="shared" si="199"/>
        <v>8.9804840125557569E-14</v>
      </c>
      <c r="BN303" s="31">
        <f t="shared" si="200"/>
        <v>3.8915430721074951E-13</v>
      </c>
      <c r="BO303" s="31">
        <f t="shared" si="201"/>
        <v>4.78959147336307E-13</v>
      </c>
      <c r="BP303" s="31">
        <f t="shared" si="202"/>
        <v>2.394795736681535E-13</v>
      </c>
      <c r="BQ303" s="31">
        <f t="shared" si="203"/>
        <v>2.394795736681535E-13</v>
      </c>
      <c r="BR303" s="31">
        <f t="shared" si="204"/>
        <v>1.1973978683407675E-13</v>
      </c>
      <c r="BS303" s="31">
        <f t="shared" si="205"/>
        <v>1.1973978683407675E-13</v>
      </c>
      <c r="BT303" s="31">
        <f t="shared" si="206"/>
        <v>3.8915430721074951E-13</v>
      </c>
      <c r="BU303" s="31">
        <f t="shared" si="207"/>
        <v>2.6941452037667273E-13</v>
      </c>
      <c r="BV303" s="31">
        <f t="shared" si="208"/>
        <v>5.9869893417038375E-14</v>
      </c>
      <c r="BW303" s="31">
        <f t="shared" si="209"/>
        <v>3.5921936050223027E-13</v>
      </c>
      <c r="BX303" s="31">
        <f t="shared" si="210"/>
        <v>2.0954462695963432E-13</v>
      </c>
      <c r="BY303" s="31">
        <f t="shared" si="211"/>
        <v>2.394795736681535E-13</v>
      </c>
      <c r="BZ303" s="31">
        <f t="shared" si="212"/>
        <v>4.4902420062778787E-13</v>
      </c>
      <c r="CA303" s="31">
        <f t="shared" si="213"/>
        <v>3.8915430721074951E-13</v>
      </c>
      <c r="CB303" s="31">
        <f t="shared" si="214"/>
        <v>5.9869893417038375E-14</v>
      </c>
      <c r="CC303" s="31">
        <f t="shared" si="215"/>
        <v>1.7960968025111514E-13</v>
      </c>
      <c r="CD303" s="31">
        <f t="shared" si="216"/>
        <v>2.0954462695963432E-13</v>
      </c>
      <c r="CE303" s="31">
        <f t="shared" si="217"/>
        <v>2.0954462695963432E-13</v>
      </c>
    </row>
    <row r="304" spans="35:83" x14ac:dyDescent="0.2">
      <c r="AI304" s="29" t="s">
        <v>724</v>
      </c>
      <c r="AJ304" s="30">
        <v>43573</v>
      </c>
      <c r="AK304">
        <v>394</v>
      </c>
      <c r="AL304" t="s">
        <v>725</v>
      </c>
      <c r="AM304">
        <v>5.2736320496500763E-11</v>
      </c>
      <c r="AN304">
        <f t="shared" si="175"/>
        <v>5.2736320496500763E-12</v>
      </c>
      <c r="AO304">
        <f t="shared" si="176"/>
        <v>2.3247551287827579E-5</v>
      </c>
      <c r="AP304" s="31">
        <f t="shared" si="177"/>
        <v>55</v>
      </c>
      <c r="AQ304" s="31">
        <f t="shared" si="178"/>
        <v>7</v>
      </c>
      <c r="AR304" s="31">
        <f t="shared" si="179"/>
        <v>18</v>
      </c>
      <c r="AS304" s="31">
        <f t="shared" si="180"/>
        <v>29</v>
      </c>
      <c r="AT304" s="31">
        <f t="shared" si="181"/>
        <v>21</v>
      </c>
      <c r="AU304" s="31">
        <f t="shared" si="182"/>
        <v>22</v>
      </c>
      <c r="AV304" s="31">
        <f t="shared" si="183"/>
        <v>7</v>
      </c>
      <c r="AW304" s="31">
        <f t="shared" si="184"/>
        <v>23</v>
      </c>
      <c r="AX304" s="31">
        <f t="shared" si="185"/>
        <v>12</v>
      </c>
      <c r="AY304" s="31">
        <f t="shared" si="186"/>
        <v>32</v>
      </c>
      <c r="AZ304" s="31">
        <f t="shared" si="187"/>
        <v>6</v>
      </c>
      <c r="BA304" s="31">
        <f t="shared" si="188"/>
        <v>9</v>
      </c>
      <c r="BB304" s="31">
        <f t="shared" si="189"/>
        <v>26</v>
      </c>
      <c r="BC304" s="31">
        <f t="shared" si="190"/>
        <v>12</v>
      </c>
      <c r="BD304" s="31">
        <f t="shared" si="191"/>
        <v>29</v>
      </c>
      <c r="BE304" s="31">
        <f t="shared" si="192"/>
        <v>24</v>
      </c>
      <c r="BF304" s="31">
        <f t="shared" si="193"/>
        <v>19</v>
      </c>
      <c r="BG304" s="31">
        <f t="shared" si="194"/>
        <v>25</v>
      </c>
      <c r="BH304" s="31">
        <f t="shared" si="195"/>
        <v>9</v>
      </c>
      <c r="BI304" s="31">
        <f t="shared" si="196"/>
        <v>9</v>
      </c>
      <c r="BJ304" s="6">
        <f t="shared" si="197"/>
        <v>394</v>
      </c>
      <c r="BL304" s="31">
        <f t="shared" si="198"/>
        <v>7.3616691048414774E-13</v>
      </c>
      <c r="BM304" s="31">
        <f t="shared" si="199"/>
        <v>9.3693970425255168E-14</v>
      </c>
      <c r="BN304" s="31">
        <f t="shared" si="200"/>
        <v>2.4092735252208469E-13</v>
      </c>
      <c r="BO304" s="31">
        <f t="shared" si="201"/>
        <v>3.8816073461891423E-13</v>
      </c>
      <c r="BP304" s="31">
        <f t="shared" si="202"/>
        <v>2.8108191127576547E-13</v>
      </c>
      <c r="BQ304" s="31">
        <f t="shared" si="203"/>
        <v>2.9446676419365908E-13</v>
      </c>
      <c r="BR304" s="31">
        <f t="shared" si="204"/>
        <v>9.3693970425255168E-14</v>
      </c>
      <c r="BS304" s="31">
        <f t="shared" si="205"/>
        <v>3.0785161711155268E-13</v>
      </c>
      <c r="BT304" s="31">
        <f t="shared" si="206"/>
        <v>1.6061823501472315E-13</v>
      </c>
      <c r="BU304" s="31">
        <f t="shared" si="207"/>
        <v>4.28315293372595E-13</v>
      </c>
      <c r="BV304" s="31">
        <f t="shared" si="208"/>
        <v>8.0309117507361573E-14</v>
      </c>
      <c r="BW304" s="31">
        <f t="shared" si="209"/>
        <v>1.2046367626104235E-13</v>
      </c>
      <c r="BX304" s="31">
        <f t="shared" si="210"/>
        <v>3.4800617586523351E-13</v>
      </c>
      <c r="BY304" s="31">
        <f t="shared" si="211"/>
        <v>1.6061823501472315E-13</v>
      </c>
      <c r="BZ304" s="31">
        <f t="shared" si="212"/>
        <v>3.8816073461891423E-13</v>
      </c>
      <c r="CA304" s="31">
        <f t="shared" si="213"/>
        <v>3.2123647002944629E-13</v>
      </c>
      <c r="CB304" s="31">
        <f t="shared" si="214"/>
        <v>2.543122054399783E-13</v>
      </c>
      <c r="CC304" s="31">
        <f t="shared" si="215"/>
        <v>3.3462132294733985E-13</v>
      </c>
      <c r="CD304" s="31">
        <f t="shared" si="216"/>
        <v>1.2046367626104235E-13</v>
      </c>
      <c r="CE304" s="31">
        <f t="shared" si="217"/>
        <v>1.2046367626104235E-13</v>
      </c>
    </row>
    <row r="305" spans="35:83" x14ac:dyDescent="0.2">
      <c r="AI305" s="29" t="s">
        <v>726</v>
      </c>
      <c r="AJ305" s="30">
        <v>33062</v>
      </c>
      <c r="AK305">
        <v>292</v>
      </c>
      <c r="AL305" t="s">
        <v>727</v>
      </c>
      <c r="AM305">
        <v>5.3182160094620018E-11</v>
      </c>
      <c r="AN305">
        <f t="shared" si="175"/>
        <v>5.3182160094620019E-12</v>
      </c>
      <c r="AO305">
        <f t="shared" si="176"/>
        <v>2.3444089059629644E-5</v>
      </c>
      <c r="AP305" s="31">
        <f t="shared" si="177"/>
        <v>26</v>
      </c>
      <c r="AQ305" s="31">
        <f t="shared" si="178"/>
        <v>2</v>
      </c>
      <c r="AR305" s="31">
        <f t="shared" si="179"/>
        <v>20</v>
      </c>
      <c r="AS305" s="31">
        <f t="shared" si="180"/>
        <v>21</v>
      </c>
      <c r="AT305" s="31">
        <f t="shared" si="181"/>
        <v>23</v>
      </c>
      <c r="AU305" s="31">
        <f t="shared" si="182"/>
        <v>15</v>
      </c>
      <c r="AV305" s="31">
        <f t="shared" si="183"/>
        <v>8</v>
      </c>
      <c r="AW305" s="31">
        <f t="shared" si="184"/>
        <v>22</v>
      </c>
      <c r="AX305" s="31">
        <f t="shared" si="185"/>
        <v>14</v>
      </c>
      <c r="AY305" s="31">
        <f t="shared" si="186"/>
        <v>27</v>
      </c>
      <c r="AZ305" s="31">
        <f t="shared" si="187"/>
        <v>5</v>
      </c>
      <c r="BA305" s="31">
        <f t="shared" si="188"/>
        <v>7</v>
      </c>
      <c r="BB305" s="31">
        <f t="shared" si="189"/>
        <v>19</v>
      </c>
      <c r="BC305" s="31">
        <f t="shared" si="190"/>
        <v>11</v>
      </c>
      <c r="BD305" s="31">
        <f t="shared" si="191"/>
        <v>17</v>
      </c>
      <c r="BE305" s="31">
        <f t="shared" si="192"/>
        <v>16</v>
      </c>
      <c r="BF305" s="31">
        <f t="shared" si="193"/>
        <v>15</v>
      </c>
      <c r="BG305" s="31">
        <f t="shared" si="194"/>
        <v>15</v>
      </c>
      <c r="BH305" s="31">
        <f t="shared" si="195"/>
        <v>3</v>
      </c>
      <c r="BI305" s="31">
        <f t="shared" si="196"/>
        <v>6</v>
      </c>
      <c r="BJ305" s="6">
        <f t="shared" si="197"/>
        <v>292</v>
      </c>
      <c r="BL305" s="31">
        <f t="shared" si="198"/>
        <v>4.7353978166442485E-13</v>
      </c>
      <c r="BM305" s="31">
        <f t="shared" si="199"/>
        <v>3.6426137051109601E-14</v>
      </c>
      <c r="BN305" s="31">
        <f t="shared" si="200"/>
        <v>3.6426137051109599E-13</v>
      </c>
      <c r="BO305" s="31">
        <f t="shared" si="201"/>
        <v>3.8247443903665078E-13</v>
      </c>
      <c r="BP305" s="31">
        <f t="shared" si="202"/>
        <v>4.1890057608776042E-13</v>
      </c>
      <c r="BQ305" s="31">
        <f t="shared" si="203"/>
        <v>2.7319602788332201E-13</v>
      </c>
      <c r="BR305" s="31">
        <f t="shared" si="204"/>
        <v>1.457045482044384E-13</v>
      </c>
      <c r="BS305" s="31">
        <f t="shared" si="205"/>
        <v>4.0068750756220563E-13</v>
      </c>
      <c r="BT305" s="31">
        <f t="shared" si="206"/>
        <v>2.5498295935776722E-13</v>
      </c>
      <c r="BU305" s="31">
        <f t="shared" si="207"/>
        <v>4.9175285018997965E-13</v>
      </c>
      <c r="BV305" s="31">
        <f t="shared" si="208"/>
        <v>9.1065342627773997E-14</v>
      </c>
      <c r="BW305" s="31">
        <f t="shared" si="209"/>
        <v>1.2749147967888361E-13</v>
      </c>
      <c r="BX305" s="31">
        <f t="shared" si="210"/>
        <v>3.4604830198554119E-13</v>
      </c>
      <c r="BY305" s="31">
        <f t="shared" si="211"/>
        <v>2.0034375378110281E-13</v>
      </c>
      <c r="BZ305" s="31">
        <f t="shared" si="212"/>
        <v>3.096221649344316E-13</v>
      </c>
      <c r="CA305" s="31">
        <f t="shared" si="213"/>
        <v>2.9140909640887681E-13</v>
      </c>
      <c r="CB305" s="31">
        <f t="shared" si="214"/>
        <v>2.7319602788332201E-13</v>
      </c>
      <c r="CC305" s="31">
        <f t="shared" si="215"/>
        <v>2.7319602788332201E-13</v>
      </c>
      <c r="CD305" s="31">
        <f t="shared" si="216"/>
        <v>5.4639205576664402E-14</v>
      </c>
      <c r="CE305" s="31">
        <f t="shared" si="217"/>
        <v>1.092784111533288E-13</v>
      </c>
    </row>
    <row r="306" spans="35:83" x14ac:dyDescent="0.2">
      <c r="AI306" s="29" t="s">
        <v>728</v>
      </c>
      <c r="AJ306" s="30">
        <v>51255</v>
      </c>
      <c r="AK306">
        <v>467</v>
      </c>
      <c r="AL306" t="s">
        <v>729</v>
      </c>
      <c r="AM306">
        <v>5.3428422118762453E-11</v>
      </c>
      <c r="AN306">
        <f t="shared" si="175"/>
        <v>5.342842211876246E-12</v>
      </c>
      <c r="AO306">
        <f t="shared" si="176"/>
        <v>2.3552647809701628E-5</v>
      </c>
      <c r="AP306" s="31">
        <f t="shared" si="177"/>
        <v>61</v>
      </c>
      <c r="AQ306" s="31">
        <f t="shared" si="178"/>
        <v>0</v>
      </c>
      <c r="AR306" s="31">
        <f t="shared" si="179"/>
        <v>21</v>
      </c>
      <c r="AS306" s="31">
        <f t="shared" si="180"/>
        <v>37</v>
      </c>
      <c r="AT306" s="31">
        <f t="shared" si="181"/>
        <v>14</v>
      </c>
      <c r="AU306" s="31">
        <f t="shared" si="182"/>
        <v>20</v>
      </c>
      <c r="AV306" s="31">
        <f t="shared" si="183"/>
        <v>13</v>
      </c>
      <c r="AW306" s="31">
        <f t="shared" si="184"/>
        <v>39</v>
      </c>
      <c r="AX306" s="31">
        <f t="shared" si="185"/>
        <v>36</v>
      </c>
      <c r="AY306" s="31">
        <f t="shared" si="186"/>
        <v>44</v>
      </c>
      <c r="AZ306" s="31">
        <f t="shared" si="187"/>
        <v>5</v>
      </c>
      <c r="BA306" s="31">
        <f t="shared" si="188"/>
        <v>24</v>
      </c>
      <c r="BB306" s="31">
        <f t="shared" si="189"/>
        <v>4</v>
      </c>
      <c r="BC306" s="31">
        <f t="shared" si="190"/>
        <v>23</v>
      </c>
      <c r="BD306" s="31">
        <f t="shared" si="191"/>
        <v>19</v>
      </c>
      <c r="BE306" s="31">
        <f t="shared" si="192"/>
        <v>39</v>
      </c>
      <c r="BF306" s="31">
        <f t="shared" si="193"/>
        <v>34</v>
      </c>
      <c r="BG306" s="31">
        <f t="shared" si="194"/>
        <v>22</v>
      </c>
      <c r="BH306" s="31">
        <f t="shared" si="195"/>
        <v>2</v>
      </c>
      <c r="BI306" s="31">
        <f t="shared" si="196"/>
        <v>10</v>
      </c>
      <c r="BJ306" s="6">
        <f t="shared" si="197"/>
        <v>467</v>
      </c>
      <c r="BL306" s="31">
        <f t="shared" si="198"/>
        <v>6.9788731247205775E-13</v>
      </c>
      <c r="BM306" s="31">
        <f t="shared" si="199"/>
        <v>0</v>
      </c>
      <c r="BN306" s="31">
        <f t="shared" si="200"/>
        <v>2.4025628790021663E-13</v>
      </c>
      <c r="BO306" s="31">
        <f t="shared" si="201"/>
        <v>4.2330869772895311E-13</v>
      </c>
      <c r="BP306" s="31">
        <f t="shared" si="202"/>
        <v>1.6017085860014442E-13</v>
      </c>
      <c r="BQ306" s="31">
        <f t="shared" si="203"/>
        <v>2.2881551228592058E-13</v>
      </c>
      <c r="BR306" s="31">
        <f t="shared" si="204"/>
        <v>1.4873008298584837E-13</v>
      </c>
      <c r="BS306" s="31">
        <f t="shared" si="205"/>
        <v>4.4619024895754521E-13</v>
      </c>
      <c r="BT306" s="31">
        <f t="shared" si="206"/>
        <v>4.1186792211465706E-13</v>
      </c>
      <c r="BU306" s="31">
        <f t="shared" si="207"/>
        <v>5.0339412702902537E-13</v>
      </c>
      <c r="BV306" s="31">
        <f t="shared" si="208"/>
        <v>5.7203878071480145E-14</v>
      </c>
      <c r="BW306" s="31">
        <f t="shared" si="209"/>
        <v>2.7457861474310474E-13</v>
      </c>
      <c r="BX306" s="31">
        <f t="shared" si="210"/>
        <v>4.5763102457184125E-14</v>
      </c>
      <c r="BY306" s="31">
        <f t="shared" si="211"/>
        <v>2.6313783912880869E-13</v>
      </c>
      <c r="BZ306" s="31">
        <f t="shared" si="212"/>
        <v>2.1737473667162458E-13</v>
      </c>
      <c r="CA306" s="31">
        <f t="shared" si="213"/>
        <v>4.4619024895754521E-13</v>
      </c>
      <c r="CB306" s="31">
        <f t="shared" si="214"/>
        <v>3.88986370886065E-13</v>
      </c>
      <c r="CC306" s="31">
        <f t="shared" si="215"/>
        <v>2.5169706351451268E-13</v>
      </c>
      <c r="CD306" s="31">
        <f t="shared" si="216"/>
        <v>2.2881551228592063E-14</v>
      </c>
      <c r="CE306" s="31">
        <f t="shared" si="217"/>
        <v>1.1440775614296029E-13</v>
      </c>
    </row>
    <row r="307" spans="35:83" x14ac:dyDescent="0.2">
      <c r="AI307" s="29" t="s">
        <v>730</v>
      </c>
      <c r="AJ307" s="30">
        <v>37816</v>
      </c>
      <c r="AK307">
        <v>337</v>
      </c>
      <c r="AL307" t="s">
        <v>731</v>
      </c>
      <c r="AM307">
        <v>5.3526781829643754E-11</v>
      </c>
      <c r="AN307">
        <f t="shared" si="175"/>
        <v>5.3526781829643756E-12</v>
      </c>
      <c r="AO307">
        <f t="shared" si="176"/>
        <v>2.3596007346389829E-5</v>
      </c>
      <c r="AP307" s="31">
        <f t="shared" si="177"/>
        <v>25</v>
      </c>
      <c r="AQ307" s="31">
        <f t="shared" si="178"/>
        <v>4</v>
      </c>
      <c r="AR307" s="31">
        <f t="shared" si="179"/>
        <v>9</v>
      </c>
      <c r="AS307" s="31">
        <f t="shared" si="180"/>
        <v>18</v>
      </c>
      <c r="AT307" s="31">
        <f t="shared" si="181"/>
        <v>17</v>
      </c>
      <c r="AU307" s="31">
        <f t="shared" si="182"/>
        <v>21</v>
      </c>
      <c r="AV307" s="31">
        <f t="shared" si="183"/>
        <v>7</v>
      </c>
      <c r="AW307" s="31">
        <f t="shared" si="184"/>
        <v>31</v>
      </c>
      <c r="AX307" s="31">
        <f t="shared" si="185"/>
        <v>18</v>
      </c>
      <c r="AY307" s="31">
        <f t="shared" si="186"/>
        <v>48</v>
      </c>
      <c r="AZ307" s="31">
        <f t="shared" si="187"/>
        <v>12</v>
      </c>
      <c r="BA307" s="31">
        <f t="shared" si="188"/>
        <v>18</v>
      </c>
      <c r="BB307" s="31">
        <f t="shared" si="189"/>
        <v>15</v>
      </c>
      <c r="BC307" s="31">
        <f t="shared" si="190"/>
        <v>15</v>
      </c>
      <c r="BD307" s="31">
        <f t="shared" si="191"/>
        <v>18</v>
      </c>
      <c r="BE307" s="31">
        <f t="shared" si="192"/>
        <v>21</v>
      </c>
      <c r="BF307" s="31">
        <f t="shared" si="193"/>
        <v>10</v>
      </c>
      <c r="BG307" s="31">
        <f t="shared" si="194"/>
        <v>20</v>
      </c>
      <c r="BH307" s="31">
        <f t="shared" si="195"/>
        <v>3</v>
      </c>
      <c r="BI307" s="31">
        <f t="shared" si="196"/>
        <v>7</v>
      </c>
      <c r="BJ307" s="6">
        <f t="shared" si="197"/>
        <v>337</v>
      </c>
      <c r="BL307" s="31">
        <f t="shared" si="198"/>
        <v>3.9708295125848482E-13</v>
      </c>
      <c r="BM307" s="31">
        <f t="shared" si="199"/>
        <v>6.3533272201357579E-14</v>
      </c>
      <c r="BN307" s="31">
        <f t="shared" si="200"/>
        <v>1.4294986245305453E-13</v>
      </c>
      <c r="BO307" s="31">
        <f t="shared" si="201"/>
        <v>2.8589972490610906E-13</v>
      </c>
      <c r="BP307" s="31">
        <f t="shared" si="202"/>
        <v>2.7001640685576969E-13</v>
      </c>
      <c r="BQ307" s="31">
        <f t="shared" si="203"/>
        <v>3.3354967905712728E-13</v>
      </c>
      <c r="BR307" s="31">
        <f t="shared" si="204"/>
        <v>1.1118322635237575E-13</v>
      </c>
      <c r="BS307" s="31">
        <f t="shared" si="205"/>
        <v>4.9238285956052121E-13</v>
      </c>
      <c r="BT307" s="31">
        <f t="shared" si="206"/>
        <v>2.8589972490610906E-13</v>
      </c>
      <c r="BU307" s="31">
        <f t="shared" si="207"/>
        <v>7.6239926641629089E-13</v>
      </c>
      <c r="BV307" s="31">
        <f t="shared" si="208"/>
        <v>1.9059981660407272E-13</v>
      </c>
      <c r="BW307" s="31">
        <f t="shared" si="209"/>
        <v>2.8589972490610906E-13</v>
      </c>
      <c r="BX307" s="31">
        <f t="shared" si="210"/>
        <v>2.3824977075509094E-13</v>
      </c>
      <c r="BY307" s="31">
        <f t="shared" si="211"/>
        <v>2.3824977075509094E-13</v>
      </c>
      <c r="BZ307" s="31">
        <f t="shared" si="212"/>
        <v>2.8589972490610906E-13</v>
      </c>
      <c r="CA307" s="31">
        <f t="shared" si="213"/>
        <v>3.3354967905712728E-13</v>
      </c>
      <c r="CB307" s="31">
        <f t="shared" si="214"/>
        <v>1.5883318050339393E-13</v>
      </c>
      <c r="CC307" s="31">
        <f t="shared" si="215"/>
        <v>3.1766636100678786E-13</v>
      </c>
      <c r="CD307" s="31">
        <f t="shared" si="216"/>
        <v>4.7649954151018181E-14</v>
      </c>
      <c r="CE307" s="31">
        <f t="shared" si="217"/>
        <v>1.1118322635237575E-13</v>
      </c>
    </row>
    <row r="308" spans="35:83" x14ac:dyDescent="0.2">
      <c r="AI308" s="29" t="s">
        <v>732</v>
      </c>
      <c r="AJ308" s="30">
        <v>21782</v>
      </c>
      <c r="AK308">
        <v>196</v>
      </c>
      <c r="AL308" t="s">
        <v>733</v>
      </c>
      <c r="AM308">
        <v>5.3668607584540167E-11</v>
      </c>
      <c r="AN308">
        <f t="shared" si="175"/>
        <v>5.3668607584540173E-12</v>
      </c>
      <c r="AO308">
        <f t="shared" si="176"/>
        <v>2.365852785369576E-5</v>
      </c>
      <c r="AP308" s="31">
        <f t="shared" si="177"/>
        <v>17</v>
      </c>
      <c r="AQ308" s="31">
        <f t="shared" si="178"/>
        <v>4</v>
      </c>
      <c r="AR308" s="31">
        <f t="shared" si="179"/>
        <v>9</v>
      </c>
      <c r="AS308" s="31">
        <f t="shared" si="180"/>
        <v>8</v>
      </c>
      <c r="AT308" s="31">
        <f t="shared" si="181"/>
        <v>5</v>
      </c>
      <c r="AU308" s="31">
        <f t="shared" si="182"/>
        <v>6</v>
      </c>
      <c r="AV308" s="31">
        <f t="shared" si="183"/>
        <v>6</v>
      </c>
      <c r="AW308" s="31">
        <f t="shared" si="184"/>
        <v>12</v>
      </c>
      <c r="AX308" s="31">
        <f t="shared" si="185"/>
        <v>10</v>
      </c>
      <c r="AY308" s="31">
        <f t="shared" si="186"/>
        <v>17</v>
      </c>
      <c r="AZ308" s="31">
        <f t="shared" si="187"/>
        <v>3</v>
      </c>
      <c r="BA308" s="31">
        <f t="shared" si="188"/>
        <v>12</v>
      </c>
      <c r="BB308" s="31">
        <f t="shared" si="189"/>
        <v>10</v>
      </c>
      <c r="BC308" s="31">
        <f t="shared" si="190"/>
        <v>15</v>
      </c>
      <c r="BD308" s="31">
        <f t="shared" si="191"/>
        <v>11</v>
      </c>
      <c r="BE308" s="31">
        <f t="shared" si="192"/>
        <v>21</v>
      </c>
      <c r="BF308" s="31">
        <f t="shared" si="193"/>
        <v>13</v>
      </c>
      <c r="BG308" s="31">
        <f t="shared" si="194"/>
        <v>11</v>
      </c>
      <c r="BH308" s="31">
        <f t="shared" si="195"/>
        <v>1</v>
      </c>
      <c r="BI308" s="31">
        <f t="shared" si="196"/>
        <v>5</v>
      </c>
      <c r="BJ308" s="6">
        <f t="shared" si="197"/>
        <v>196</v>
      </c>
      <c r="BL308" s="31">
        <f t="shared" si="198"/>
        <v>4.6549302496795049E-13</v>
      </c>
      <c r="BM308" s="31">
        <f t="shared" si="199"/>
        <v>1.0952777058069422E-13</v>
      </c>
      <c r="BN308" s="31">
        <f t="shared" si="200"/>
        <v>2.4643748380656205E-13</v>
      </c>
      <c r="BO308" s="31">
        <f t="shared" si="201"/>
        <v>2.1905554116138844E-13</v>
      </c>
      <c r="BP308" s="31">
        <f t="shared" si="202"/>
        <v>1.369097132258678E-13</v>
      </c>
      <c r="BQ308" s="31">
        <f t="shared" si="203"/>
        <v>1.6429165587104134E-13</v>
      </c>
      <c r="BR308" s="31">
        <f t="shared" si="204"/>
        <v>1.6429165587104134E-13</v>
      </c>
      <c r="BS308" s="31">
        <f t="shared" si="205"/>
        <v>3.2858331174208268E-13</v>
      </c>
      <c r="BT308" s="31">
        <f t="shared" si="206"/>
        <v>2.7381942645173561E-13</v>
      </c>
      <c r="BU308" s="31">
        <f t="shared" si="207"/>
        <v>4.6549302496795049E-13</v>
      </c>
      <c r="BV308" s="31">
        <f t="shared" si="208"/>
        <v>8.214582793552067E-14</v>
      </c>
      <c r="BW308" s="31">
        <f t="shared" si="209"/>
        <v>3.2858331174208268E-13</v>
      </c>
      <c r="BX308" s="31">
        <f t="shared" si="210"/>
        <v>2.7381942645173561E-13</v>
      </c>
      <c r="BY308" s="31">
        <f t="shared" si="211"/>
        <v>4.1072913967760336E-13</v>
      </c>
      <c r="BZ308" s="31">
        <f t="shared" si="212"/>
        <v>3.0120136909690912E-13</v>
      </c>
      <c r="CA308" s="31">
        <f t="shared" si="213"/>
        <v>5.7502079554864473E-13</v>
      </c>
      <c r="CB308" s="31">
        <f t="shared" si="214"/>
        <v>3.5596525438725629E-13</v>
      </c>
      <c r="CC308" s="31">
        <f t="shared" si="215"/>
        <v>3.0120136909690912E-13</v>
      </c>
      <c r="CD308" s="31">
        <f t="shared" si="216"/>
        <v>2.7381942645173555E-14</v>
      </c>
      <c r="CE308" s="31">
        <f t="shared" si="217"/>
        <v>1.369097132258678E-13</v>
      </c>
    </row>
    <row r="309" spans="35:83" x14ac:dyDescent="0.2">
      <c r="AI309" s="29" t="s">
        <v>734</v>
      </c>
      <c r="AJ309" s="30">
        <v>19867</v>
      </c>
      <c r="AK309">
        <v>174</v>
      </c>
      <c r="AL309" t="s">
        <v>735</v>
      </c>
      <c r="AM309">
        <v>5.5232011842255918E-11</v>
      </c>
      <c r="AN309">
        <f t="shared" si="175"/>
        <v>5.5232011842255918E-12</v>
      </c>
      <c r="AO309">
        <f t="shared" si="176"/>
        <v>2.434771739749919E-5</v>
      </c>
      <c r="AP309" s="31">
        <f t="shared" si="177"/>
        <v>13</v>
      </c>
      <c r="AQ309" s="31">
        <f t="shared" si="178"/>
        <v>2</v>
      </c>
      <c r="AR309" s="31">
        <f t="shared" si="179"/>
        <v>13</v>
      </c>
      <c r="AS309" s="31">
        <f t="shared" si="180"/>
        <v>16</v>
      </c>
      <c r="AT309" s="31">
        <f t="shared" si="181"/>
        <v>5</v>
      </c>
      <c r="AU309" s="31">
        <f t="shared" si="182"/>
        <v>11</v>
      </c>
      <c r="AV309" s="31">
        <f t="shared" si="183"/>
        <v>2</v>
      </c>
      <c r="AW309" s="31">
        <f t="shared" si="184"/>
        <v>11</v>
      </c>
      <c r="AX309" s="31">
        <f t="shared" si="185"/>
        <v>5</v>
      </c>
      <c r="AY309" s="31">
        <f t="shared" si="186"/>
        <v>26</v>
      </c>
      <c r="AZ309" s="31">
        <f t="shared" si="187"/>
        <v>3</v>
      </c>
      <c r="BA309" s="31">
        <f t="shared" si="188"/>
        <v>4</v>
      </c>
      <c r="BB309" s="31">
        <f t="shared" si="189"/>
        <v>11</v>
      </c>
      <c r="BC309" s="31">
        <f t="shared" si="190"/>
        <v>7</v>
      </c>
      <c r="BD309" s="31">
        <f t="shared" si="191"/>
        <v>11</v>
      </c>
      <c r="BE309" s="31">
        <f t="shared" si="192"/>
        <v>9</v>
      </c>
      <c r="BF309" s="31">
        <f t="shared" si="193"/>
        <v>6</v>
      </c>
      <c r="BG309" s="31">
        <f t="shared" si="194"/>
        <v>7</v>
      </c>
      <c r="BH309" s="31">
        <f t="shared" si="195"/>
        <v>5</v>
      </c>
      <c r="BI309" s="31">
        <f t="shared" si="196"/>
        <v>7</v>
      </c>
      <c r="BJ309" s="6">
        <f t="shared" si="197"/>
        <v>174</v>
      </c>
      <c r="BL309" s="31">
        <f t="shared" si="198"/>
        <v>4.1265296203984308E-13</v>
      </c>
      <c r="BM309" s="31">
        <f t="shared" si="199"/>
        <v>6.3485071083052778E-14</v>
      </c>
      <c r="BN309" s="31">
        <f t="shared" si="200"/>
        <v>4.1265296203984308E-13</v>
      </c>
      <c r="BO309" s="31">
        <f t="shared" si="201"/>
        <v>5.0788056866442223E-13</v>
      </c>
      <c r="BP309" s="31">
        <f t="shared" si="202"/>
        <v>1.5871267770763194E-13</v>
      </c>
      <c r="BQ309" s="31">
        <f t="shared" si="203"/>
        <v>3.4916789095679031E-13</v>
      </c>
      <c r="BR309" s="31">
        <f t="shared" si="204"/>
        <v>6.3485071083052778E-14</v>
      </c>
      <c r="BS309" s="31">
        <f t="shared" si="205"/>
        <v>3.4916789095679031E-13</v>
      </c>
      <c r="BT309" s="31">
        <f t="shared" si="206"/>
        <v>1.5871267770763194E-13</v>
      </c>
      <c r="BU309" s="31">
        <f t="shared" si="207"/>
        <v>8.2530592407968616E-13</v>
      </c>
      <c r="BV309" s="31">
        <f t="shared" si="208"/>
        <v>9.5227606624579174E-14</v>
      </c>
      <c r="BW309" s="31">
        <f t="shared" si="209"/>
        <v>1.2697014216610556E-13</v>
      </c>
      <c r="BX309" s="31">
        <f t="shared" si="210"/>
        <v>3.4916789095679031E-13</v>
      </c>
      <c r="BY309" s="31">
        <f t="shared" si="211"/>
        <v>2.2219774879068473E-13</v>
      </c>
      <c r="BZ309" s="31">
        <f t="shared" si="212"/>
        <v>3.4916789095679031E-13</v>
      </c>
      <c r="CA309" s="31">
        <f t="shared" si="213"/>
        <v>2.856828198737375E-13</v>
      </c>
      <c r="CB309" s="31">
        <f t="shared" si="214"/>
        <v>1.9045521324915835E-13</v>
      </c>
      <c r="CC309" s="31">
        <f t="shared" si="215"/>
        <v>2.2219774879068473E-13</v>
      </c>
      <c r="CD309" s="31">
        <f t="shared" si="216"/>
        <v>1.5871267770763194E-13</v>
      </c>
      <c r="CE309" s="31">
        <f t="shared" si="217"/>
        <v>2.2219774879068473E-13</v>
      </c>
    </row>
    <row r="310" spans="35:83" x14ac:dyDescent="0.2">
      <c r="AI310" s="29" t="s">
        <v>736</v>
      </c>
      <c r="AJ310" s="30">
        <v>32477</v>
      </c>
      <c r="AK310">
        <v>286</v>
      </c>
      <c r="AL310" t="s">
        <v>737</v>
      </c>
      <c r="AM310">
        <v>5.5512175993423707E-11</v>
      </c>
      <c r="AN310">
        <f t="shared" si="175"/>
        <v>5.5512175993423709E-12</v>
      </c>
      <c r="AO310">
        <f t="shared" si="176"/>
        <v>2.4471221093091985E-5</v>
      </c>
      <c r="AP310" s="31">
        <f t="shared" si="177"/>
        <v>28</v>
      </c>
      <c r="AQ310" s="31">
        <f t="shared" si="178"/>
        <v>2</v>
      </c>
      <c r="AR310" s="31">
        <f t="shared" si="179"/>
        <v>17</v>
      </c>
      <c r="AS310" s="31">
        <f t="shared" si="180"/>
        <v>18</v>
      </c>
      <c r="AT310" s="31">
        <f t="shared" si="181"/>
        <v>12</v>
      </c>
      <c r="AU310" s="31">
        <f t="shared" si="182"/>
        <v>10</v>
      </c>
      <c r="AV310" s="31">
        <f t="shared" si="183"/>
        <v>9</v>
      </c>
      <c r="AW310" s="31">
        <f t="shared" si="184"/>
        <v>22</v>
      </c>
      <c r="AX310" s="31">
        <f t="shared" si="185"/>
        <v>13</v>
      </c>
      <c r="AY310" s="31">
        <f t="shared" si="186"/>
        <v>28</v>
      </c>
      <c r="AZ310" s="31">
        <f t="shared" si="187"/>
        <v>5</v>
      </c>
      <c r="BA310" s="31">
        <f t="shared" si="188"/>
        <v>10</v>
      </c>
      <c r="BB310" s="31">
        <f t="shared" si="189"/>
        <v>18</v>
      </c>
      <c r="BC310" s="31">
        <f t="shared" si="190"/>
        <v>14</v>
      </c>
      <c r="BD310" s="31">
        <f t="shared" si="191"/>
        <v>17</v>
      </c>
      <c r="BE310" s="31">
        <f t="shared" si="192"/>
        <v>23</v>
      </c>
      <c r="BF310" s="31">
        <f t="shared" si="193"/>
        <v>13</v>
      </c>
      <c r="BG310" s="31">
        <f t="shared" si="194"/>
        <v>12</v>
      </c>
      <c r="BH310" s="31">
        <f t="shared" si="195"/>
        <v>6</v>
      </c>
      <c r="BI310" s="31">
        <f t="shared" si="196"/>
        <v>9</v>
      </c>
      <c r="BJ310" s="6">
        <f t="shared" si="197"/>
        <v>286</v>
      </c>
      <c r="BL310" s="31">
        <f t="shared" si="198"/>
        <v>5.4347584888666574E-13</v>
      </c>
      <c r="BM310" s="31">
        <f t="shared" si="199"/>
        <v>3.8819703491904689E-14</v>
      </c>
      <c r="BN310" s="31">
        <f t="shared" si="200"/>
        <v>3.2996747968118989E-13</v>
      </c>
      <c r="BO310" s="31">
        <f t="shared" si="201"/>
        <v>3.4937733142714226E-13</v>
      </c>
      <c r="BP310" s="31">
        <f t="shared" si="202"/>
        <v>2.3291822095142817E-13</v>
      </c>
      <c r="BQ310" s="31">
        <f t="shared" si="203"/>
        <v>1.9409851745952348E-13</v>
      </c>
      <c r="BR310" s="31">
        <f t="shared" si="204"/>
        <v>1.7468866571357113E-13</v>
      </c>
      <c r="BS310" s="31">
        <f t="shared" si="205"/>
        <v>4.2701673841095165E-13</v>
      </c>
      <c r="BT310" s="31">
        <f t="shared" si="206"/>
        <v>2.523280726973805E-13</v>
      </c>
      <c r="BU310" s="31">
        <f t="shared" si="207"/>
        <v>5.4347584888666574E-13</v>
      </c>
      <c r="BV310" s="31">
        <f t="shared" si="208"/>
        <v>9.7049258729761739E-14</v>
      </c>
      <c r="BW310" s="31">
        <f t="shared" si="209"/>
        <v>1.9409851745952348E-13</v>
      </c>
      <c r="BX310" s="31">
        <f t="shared" si="210"/>
        <v>3.4937733142714226E-13</v>
      </c>
      <c r="BY310" s="31">
        <f t="shared" si="211"/>
        <v>2.7173792444333287E-13</v>
      </c>
      <c r="BZ310" s="31">
        <f t="shared" si="212"/>
        <v>3.2996747968118989E-13</v>
      </c>
      <c r="CA310" s="31">
        <f t="shared" si="213"/>
        <v>4.4642659015690392E-13</v>
      </c>
      <c r="CB310" s="31">
        <f t="shared" si="214"/>
        <v>2.523280726973805E-13</v>
      </c>
      <c r="CC310" s="31">
        <f t="shared" si="215"/>
        <v>2.3291822095142817E-13</v>
      </c>
      <c r="CD310" s="31">
        <f t="shared" si="216"/>
        <v>1.1645911047571409E-13</v>
      </c>
      <c r="CE310" s="31">
        <f t="shared" si="217"/>
        <v>1.7468866571357113E-13</v>
      </c>
    </row>
    <row r="311" spans="35:83" x14ac:dyDescent="0.2">
      <c r="AI311" s="29" t="s">
        <v>738</v>
      </c>
      <c r="AJ311" s="30">
        <v>21882</v>
      </c>
      <c r="AK311">
        <v>193</v>
      </c>
      <c r="AL311" t="s">
        <v>739</v>
      </c>
      <c r="AM311">
        <v>5.5945080969043776E-11</v>
      </c>
      <c r="AN311">
        <f t="shared" si="175"/>
        <v>5.5945080969043782E-12</v>
      </c>
      <c r="AO311">
        <f t="shared" si="176"/>
        <v>2.4662056944526692E-5</v>
      </c>
      <c r="AP311" s="31">
        <f t="shared" si="177"/>
        <v>19</v>
      </c>
      <c r="AQ311" s="31">
        <f t="shared" si="178"/>
        <v>4</v>
      </c>
      <c r="AR311" s="31">
        <f t="shared" si="179"/>
        <v>10</v>
      </c>
      <c r="AS311" s="31">
        <f t="shared" si="180"/>
        <v>6</v>
      </c>
      <c r="AT311" s="31">
        <f t="shared" si="181"/>
        <v>9</v>
      </c>
      <c r="AU311" s="31">
        <f t="shared" si="182"/>
        <v>8</v>
      </c>
      <c r="AV311" s="31">
        <f t="shared" si="183"/>
        <v>6</v>
      </c>
      <c r="AW311" s="31">
        <f t="shared" si="184"/>
        <v>16</v>
      </c>
      <c r="AX311" s="31">
        <f t="shared" si="185"/>
        <v>16</v>
      </c>
      <c r="AY311" s="31">
        <f t="shared" si="186"/>
        <v>16</v>
      </c>
      <c r="AZ311" s="31">
        <f t="shared" si="187"/>
        <v>8</v>
      </c>
      <c r="BA311" s="31">
        <f t="shared" si="188"/>
        <v>9</v>
      </c>
      <c r="BB311" s="31">
        <f t="shared" si="189"/>
        <v>8</v>
      </c>
      <c r="BC311" s="31">
        <f t="shared" si="190"/>
        <v>11</v>
      </c>
      <c r="BD311" s="31">
        <f t="shared" si="191"/>
        <v>7</v>
      </c>
      <c r="BE311" s="31">
        <f t="shared" si="192"/>
        <v>16</v>
      </c>
      <c r="BF311" s="31">
        <f t="shared" si="193"/>
        <v>8</v>
      </c>
      <c r="BG311" s="31">
        <f t="shared" si="194"/>
        <v>6</v>
      </c>
      <c r="BH311" s="31">
        <f t="shared" si="195"/>
        <v>5</v>
      </c>
      <c r="BI311" s="31">
        <f t="shared" si="196"/>
        <v>5</v>
      </c>
      <c r="BJ311" s="6">
        <f t="shared" si="197"/>
        <v>193</v>
      </c>
      <c r="BL311" s="31">
        <f t="shared" si="198"/>
        <v>5.507546831149388E-13</v>
      </c>
      <c r="BM311" s="31">
        <f t="shared" si="199"/>
        <v>1.1594835433998712E-13</v>
      </c>
      <c r="BN311" s="31">
        <f t="shared" si="200"/>
        <v>2.8987088584996775E-13</v>
      </c>
      <c r="BO311" s="31">
        <f t="shared" si="201"/>
        <v>1.7392253150998066E-13</v>
      </c>
      <c r="BP311" s="31">
        <f t="shared" si="202"/>
        <v>2.6088379726497099E-13</v>
      </c>
      <c r="BQ311" s="31">
        <f t="shared" si="203"/>
        <v>2.3189670867997423E-13</v>
      </c>
      <c r="BR311" s="31">
        <f t="shared" si="204"/>
        <v>1.7392253150998066E-13</v>
      </c>
      <c r="BS311" s="31">
        <f t="shared" si="205"/>
        <v>4.6379341735994847E-13</v>
      </c>
      <c r="BT311" s="31">
        <f t="shared" si="206"/>
        <v>4.6379341735994847E-13</v>
      </c>
      <c r="BU311" s="31">
        <f t="shared" si="207"/>
        <v>4.6379341735994847E-13</v>
      </c>
      <c r="BV311" s="31">
        <f t="shared" si="208"/>
        <v>2.3189670867997423E-13</v>
      </c>
      <c r="BW311" s="31">
        <f t="shared" si="209"/>
        <v>2.6088379726497099E-13</v>
      </c>
      <c r="BX311" s="31">
        <f t="shared" si="210"/>
        <v>2.3189670867997423E-13</v>
      </c>
      <c r="BY311" s="31">
        <f t="shared" si="211"/>
        <v>3.1885797443496456E-13</v>
      </c>
      <c r="BZ311" s="31">
        <f t="shared" si="212"/>
        <v>2.0290962009497742E-13</v>
      </c>
      <c r="CA311" s="31">
        <f t="shared" si="213"/>
        <v>4.6379341735994847E-13</v>
      </c>
      <c r="CB311" s="31">
        <f t="shared" si="214"/>
        <v>2.3189670867997423E-13</v>
      </c>
      <c r="CC311" s="31">
        <f t="shared" si="215"/>
        <v>1.7392253150998066E-13</v>
      </c>
      <c r="CD311" s="31">
        <f t="shared" si="216"/>
        <v>1.4493544292498388E-13</v>
      </c>
      <c r="CE311" s="31">
        <f t="shared" si="217"/>
        <v>1.4493544292498388E-13</v>
      </c>
    </row>
    <row r="312" spans="35:83" x14ac:dyDescent="0.2">
      <c r="AI312" s="29" t="s">
        <v>740</v>
      </c>
      <c r="AJ312" s="30">
        <v>48882</v>
      </c>
      <c r="AK312">
        <v>432</v>
      </c>
      <c r="AL312" t="s">
        <v>741</v>
      </c>
      <c r="AM312">
        <v>5.5949212462200352E-11</v>
      </c>
      <c r="AN312">
        <f t="shared" si="175"/>
        <v>5.5949212462200359E-12</v>
      </c>
      <c r="AO312">
        <f t="shared" si="176"/>
        <v>2.4663878214917737E-5</v>
      </c>
      <c r="AP312" s="31">
        <f t="shared" si="177"/>
        <v>22</v>
      </c>
      <c r="AQ312" s="31">
        <f t="shared" si="178"/>
        <v>7</v>
      </c>
      <c r="AR312" s="31">
        <f t="shared" si="179"/>
        <v>18</v>
      </c>
      <c r="AS312" s="31">
        <f t="shared" si="180"/>
        <v>23</v>
      </c>
      <c r="AT312" s="31">
        <f t="shared" si="181"/>
        <v>21</v>
      </c>
      <c r="AU312" s="31">
        <f t="shared" si="182"/>
        <v>23</v>
      </c>
      <c r="AV312" s="31">
        <f t="shared" si="183"/>
        <v>8</v>
      </c>
      <c r="AW312" s="31">
        <f t="shared" si="184"/>
        <v>50</v>
      </c>
      <c r="AX312" s="31">
        <f t="shared" si="185"/>
        <v>29</v>
      </c>
      <c r="AY312" s="31">
        <f t="shared" si="186"/>
        <v>58</v>
      </c>
      <c r="AZ312" s="31">
        <f t="shared" si="187"/>
        <v>7</v>
      </c>
      <c r="BA312" s="31">
        <f t="shared" si="188"/>
        <v>29</v>
      </c>
      <c r="BB312" s="31">
        <f t="shared" si="189"/>
        <v>10</v>
      </c>
      <c r="BC312" s="31">
        <f t="shared" si="190"/>
        <v>13</v>
      </c>
      <c r="BD312" s="31">
        <f t="shared" si="191"/>
        <v>17</v>
      </c>
      <c r="BE312" s="31">
        <f t="shared" si="192"/>
        <v>39</v>
      </c>
      <c r="BF312" s="31">
        <f t="shared" si="193"/>
        <v>19</v>
      </c>
      <c r="BG312" s="31">
        <f t="shared" si="194"/>
        <v>19</v>
      </c>
      <c r="BH312" s="31">
        <f t="shared" si="195"/>
        <v>5</v>
      </c>
      <c r="BI312" s="31">
        <f t="shared" si="196"/>
        <v>15</v>
      </c>
      <c r="BJ312" s="6">
        <f t="shared" si="197"/>
        <v>432</v>
      </c>
      <c r="BL312" s="31">
        <f t="shared" si="198"/>
        <v>2.8492654494639069E-13</v>
      </c>
      <c r="BM312" s="31">
        <f t="shared" si="199"/>
        <v>9.0658446119306128E-14</v>
      </c>
      <c r="BN312" s="31">
        <f t="shared" si="200"/>
        <v>2.3312171859250146E-13</v>
      </c>
      <c r="BO312" s="31">
        <f t="shared" si="201"/>
        <v>2.9787775153486301E-13</v>
      </c>
      <c r="BP312" s="31">
        <f t="shared" si="202"/>
        <v>2.7197533835791842E-13</v>
      </c>
      <c r="BQ312" s="31">
        <f t="shared" si="203"/>
        <v>2.9787775153486301E-13</v>
      </c>
      <c r="BR312" s="31">
        <f t="shared" si="204"/>
        <v>1.0360965270777844E-13</v>
      </c>
      <c r="BS312" s="31">
        <f t="shared" si="205"/>
        <v>6.4756032942361531E-13</v>
      </c>
      <c r="BT312" s="31">
        <f t="shared" si="206"/>
        <v>3.7558499106569688E-13</v>
      </c>
      <c r="BU312" s="31">
        <f t="shared" si="207"/>
        <v>7.5116998213139377E-13</v>
      </c>
      <c r="BV312" s="31">
        <f t="shared" si="208"/>
        <v>9.0658446119306128E-14</v>
      </c>
      <c r="BW312" s="31">
        <f t="shared" si="209"/>
        <v>3.7558499106569688E-13</v>
      </c>
      <c r="BX312" s="31">
        <f t="shared" si="210"/>
        <v>1.2951206588472305E-13</v>
      </c>
      <c r="BY312" s="31">
        <f t="shared" si="211"/>
        <v>1.6836568565013996E-13</v>
      </c>
      <c r="BZ312" s="31">
        <f t="shared" si="212"/>
        <v>2.2017051200402919E-13</v>
      </c>
      <c r="CA312" s="31">
        <f t="shared" si="213"/>
        <v>5.0509705695041988E-13</v>
      </c>
      <c r="CB312" s="31">
        <f t="shared" si="214"/>
        <v>2.4607292518097378E-13</v>
      </c>
      <c r="CC312" s="31">
        <f t="shared" si="215"/>
        <v>2.4607292518097378E-13</v>
      </c>
      <c r="CD312" s="31">
        <f t="shared" si="216"/>
        <v>6.4756032942361526E-14</v>
      </c>
      <c r="CE312" s="31">
        <f t="shared" si="217"/>
        <v>1.9426809882708458E-13</v>
      </c>
    </row>
    <row r="313" spans="35:83" x14ac:dyDescent="0.2">
      <c r="AI313" s="29" t="s">
        <v>742</v>
      </c>
      <c r="AJ313" s="30">
        <v>27133</v>
      </c>
      <c r="AK313">
        <v>239</v>
      </c>
      <c r="AL313" t="s">
        <v>743</v>
      </c>
      <c r="AM313">
        <v>5.5966975452436834E-11</v>
      </c>
      <c r="AN313">
        <f t="shared" si="175"/>
        <v>5.5966975452436836E-12</v>
      </c>
      <c r="AO313">
        <f t="shared" si="176"/>
        <v>2.4671708606243105E-5</v>
      </c>
      <c r="AP313" s="31">
        <f t="shared" si="177"/>
        <v>21</v>
      </c>
      <c r="AQ313" s="31">
        <f t="shared" si="178"/>
        <v>6</v>
      </c>
      <c r="AR313" s="31">
        <f t="shared" si="179"/>
        <v>20</v>
      </c>
      <c r="AS313" s="31">
        <f t="shared" si="180"/>
        <v>6</v>
      </c>
      <c r="AT313" s="31">
        <f t="shared" si="181"/>
        <v>8</v>
      </c>
      <c r="AU313" s="31">
        <f t="shared" si="182"/>
        <v>14</v>
      </c>
      <c r="AV313" s="31">
        <f t="shared" si="183"/>
        <v>8</v>
      </c>
      <c r="AW313" s="31">
        <f t="shared" si="184"/>
        <v>17</v>
      </c>
      <c r="AX313" s="31">
        <f t="shared" si="185"/>
        <v>6</v>
      </c>
      <c r="AY313" s="31">
        <f t="shared" si="186"/>
        <v>32</v>
      </c>
      <c r="AZ313" s="31">
        <f t="shared" si="187"/>
        <v>3</v>
      </c>
      <c r="BA313" s="31">
        <f t="shared" si="188"/>
        <v>5</v>
      </c>
      <c r="BB313" s="31">
        <f t="shared" si="189"/>
        <v>15</v>
      </c>
      <c r="BC313" s="31">
        <f t="shared" si="190"/>
        <v>7</v>
      </c>
      <c r="BD313" s="31">
        <f t="shared" si="191"/>
        <v>28</v>
      </c>
      <c r="BE313" s="31">
        <f t="shared" si="192"/>
        <v>13</v>
      </c>
      <c r="BF313" s="31">
        <f t="shared" si="193"/>
        <v>5</v>
      </c>
      <c r="BG313" s="31">
        <f t="shared" si="194"/>
        <v>15</v>
      </c>
      <c r="BH313" s="31">
        <f t="shared" si="195"/>
        <v>4</v>
      </c>
      <c r="BI313" s="31">
        <f t="shared" si="196"/>
        <v>6</v>
      </c>
      <c r="BJ313" s="6">
        <f t="shared" si="197"/>
        <v>239</v>
      </c>
      <c r="BL313" s="31">
        <f t="shared" si="198"/>
        <v>4.9176003535613954E-13</v>
      </c>
      <c r="BM313" s="31">
        <f t="shared" si="199"/>
        <v>1.405028672446113E-13</v>
      </c>
      <c r="BN313" s="31">
        <f t="shared" si="200"/>
        <v>4.6834289081537095E-13</v>
      </c>
      <c r="BO313" s="31">
        <f t="shared" si="201"/>
        <v>1.405028672446113E-13</v>
      </c>
      <c r="BP313" s="31">
        <f t="shared" si="202"/>
        <v>1.8733715632614839E-13</v>
      </c>
      <c r="BQ313" s="31">
        <f t="shared" si="203"/>
        <v>3.2784002357075969E-13</v>
      </c>
      <c r="BR313" s="31">
        <f t="shared" si="204"/>
        <v>1.8733715632614839E-13</v>
      </c>
      <c r="BS313" s="31">
        <f t="shared" si="205"/>
        <v>3.9809145719306537E-13</v>
      </c>
      <c r="BT313" s="31">
        <f t="shared" si="206"/>
        <v>1.405028672446113E-13</v>
      </c>
      <c r="BU313" s="31">
        <f t="shared" si="207"/>
        <v>7.4934862530459356E-13</v>
      </c>
      <c r="BV313" s="31">
        <f t="shared" si="208"/>
        <v>7.0251433622305652E-14</v>
      </c>
      <c r="BW313" s="31">
        <f t="shared" si="209"/>
        <v>1.1708572270384274E-13</v>
      </c>
      <c r="BX313" s="31">
        <f t="shared" si="210"/>
        <v>3.5125716811152824E-13</v>
      </c>
      <c r="BY313" s="31">
        <f t="shared" si="211"/>
        <v>1.6392001178537985E-13</v>
      </c>
      <c r="BZ313" s="31">
        <f t="shared" si="212"/>
        <v>6.5568004714151939E-13</v>
      </c>
      <c r="CA313" s="31">
        <f t="shared" si="213"/>
        <v>3.0442287902999115E-13</v>
      </c>
      <c r="CB313" s="31">
        <f t="shared" si="214"/>
        <v>1.1708572270384274E-13</v>
      </c>
      <c r="CC313" s="31">
        <f t="shared" si="215"/>
        <v>3.5125716811152824E-13</v>
      </c>
      <c r="CD313" s="31">
        <f t="shared" si="216"/>
        <v>9.3668578163074194E-14</v>
      </c>
      <c r="CE313" s="31">
        <f t="shared" si="217"/>
        <v>1.405028672446113E-13</v>
      </c>
    </row>
    <row r="314" spans="35:83" x14ac:dyDescent="0.2">
      <c r="AI314" s="29" t="s">
        <v>744</v>
      </c>
      <c r="AJ314" s="30">
        <v>45454</v>
      </c>
      <c r="AK314">
        <v>416</v>
      </c>
      <c r="AL314" t="s">
        <v>745</v>
      </c>
      <c r="AM314">
        <v>5.6239201395126842E-11</v>
      </c>
      <c r="AN314">
        <f t="shared" si="175"/>
        <v>5.6239201395126845E-12</v>
      </c>
      <c r="AO314">
        <f t="shared" si="176"/>
        <v>2.4791712931629876E-5</v>
      </c>
      <c r="AP314" s="31">
        <f t="shared" si="177"/>
        <v>44</v>
      </c>
      <c r="AQ314" s="31">
        <f t="shared" si="178"/>
        <v>0</v>
      </c>
      <c r="AR314" s="31">
        <f t="shared" si="179"/>
        <v>16</v>
      </c>
      <c r="AS314" s="31">
        <f t="shared" si="180"/>
        <v>17</v>
      </c>
      <c r="AT314" s="31">
        <f t="shared" si="181"/>
        <v>17</v>
      </c>
      <c r="AU314" s="31">
        <f t="shared" si="182"/>
        <v>31</v>
      </c>
      <c r="AV314" s="31">
        <f t="shared" si="183"/>
        <v>4</v>
      </c>
      <c r="AW314" s="31">
        <f t="shared" si="184"/>
        <v>49</v>
      </c>
      <c r="AX314" s="31">
        <f t="shared" si="185"/>
        <v>10</v>
      </c>
      <c r="AY314" s="31">
        <f t="shared" si="186"/>
        <v>49</v>
      </c>
      <c r="AZ314" s="31">
        <f t="shared" si="187"/>
        <v>14</v>
      </c>
      <c r="BA314" s="31">
        <f t="shared" si="188"/>
        <v>23</v>
      </c>
      <c r="BB314" s="31">
        <f t="shared" si="189"/>
        <v>16</v>
      </c>
      <c r="BC314" s="31">
        <f t="shared" si="190"/>
        <v>11</v>
      </c>
      <c r="BD314" s="31">
        <f t="shared" si="191"/>
        <v>25</v>
      </c>
      <c r="BE314" s="31">
        <f t="shared" si="192"/>
        <v>23</v>
      </c>
      <c r="BF314" s="31">
        <f t="shared" si="193"/>
        <v>16</v>
      </c>
      <c r="BG314" s="31">
        <f t="shared" si="194"/>
        <v>36</v>
      </c>
      <c r="BH314" s="31">
        <f t="shared" si="195"/>
        <v>5</v>
      </c>
      <c r="BI314" s="31">
        <f t="shared" si="196"/>
        <v>10</v>
      </c>
      <c r="BJ314" s="6">
        <f t="shared" si="197"/>
        <v>416</v>
      </c>
      <c r="BL314" s="31">
        <f t="shared" si="198"/>
        <v>5.9483770706384162E-13</v>
      </c>
      <c r="BM314" s="31">
        <f t="shared" si="199"/>
        <v>0</v>
      </c>
      <c r="BN314" s="31">
        <f t="shared" si="200"/>
        <v>2.1630462075048788E-13</v>
      </c>
      <c r="BO314" s="31">
        <f t="shared" si="201"/>
        <v>2.2982365954739336E-13</v>
      </c>
      <c r="BP314" s="31">
        <f t="shared" si="202"/>
        <v>2.2982365954739336E-13</v>
      </c>
      <c r="BQ314" s="31">
        <f t="shared" si="203"/>
        <v>4.1909020270407023E-13</v>
      </c>
      <c r="BR314" s="31">
        <f t="shared" si="204"/>
        <v>5.407615518762197E-14</v>
      </c>
      <c r="BS314" s="31">
        <f t="shared" si="205"/>
        <v>6.6243290104836913E-13</v>
      </c>
      <c r="BT314" s="31">
        <f t="shared" si="206"/>
        <v>1.3519038796905493E-13</v>
      </c>
      <c r="BU314" s="31">
        <f t="shared" si="207"/>
        <v>6.6243290104836913E-13</v>
      </c>
      <c r="BV314" s="31">
        <f t="shared" si="208"/>
        <v>1.8926654315667687E-13</v>
      </c>
      <c r="BW314" s="31">
        <f t="shared" si="209"/>
        <v>3.1093789232882629E-13</v>
      </c>
      <c r="BX314" s="31">
        <f t="shared" si="210"/>
        <v>2.1630462075048788E-13</v>
      </c>
      <c r="BY314" s="31">
        <f t="shared" si="211"/>
        <v>1.4870942676596041E-13</v>
      </c>
      <c r="BZ314" s="31">
        <f t="shared" si="212"/>
        <v>3.379759699226373E-13</v>
      </c>
      <c r="CA314" s="31">
        <f t="shared" si="213"/>
        <v>3.1093789232882629E-13</v>
      </c>
      <c r="CB314" s="31">
        <f t="shared" si="214"/>
        <v>2.1630462075048788E-13</v>
      </c>
      <c r="CC314" s="31">
        <f t="shared" si="215"/>
        <v>4.8668539668859768E-13</v>
      </c>
      <c r="CD314" s="31">
        <f t="shared" si="216"/>
        <v>6.7595193984527463E-14</v>
      </c>
      <c r="CE314" s="31">
        <f t="shared" si="217"/>
        <v>1.3519038796905493E-13</v>
      </c>
    </row>
    <row r="315" spans="35:83" x14ac:dyDescent="0.2">
      <c r="AI315" s="29" t="s">
        <v>746</v>
      </c>
      <c r="AJ315" s="30">
        <v>53907</v>
      </c>
      <c r="AK315">
        <v>490</v>
      </c>
      <c r="AL315" t="s">
        <v>747</v>
      </c>
      <c r="AM315">
        <v>5.6529182051680387E-11</v>
      </c>
      <c r="AN315">
        <f t="shared" si="175"/>
        <v>5.6529182051680394E-12</v>
      </c>
      <c r="AO315">
        <f t="shared" si="176"/>
        <v>2.4919543999900062E-5</v>
      </c>
      <c r="AP315" s="31">
        <f t="shared" si="177"/>
        <v>62</v>
      </c>
      <c r="AQ315" s="31">
        <f t="shared" si="178"/>
        <v>5</v>
      </c>
      <c r="AR315" s="31">
        <f t="shared" si="179"/>
        <v>29</v>
      </c>
      <c r="AS315" s="31">
        <f t="shared" si="180"/>
        <v>42</v>
      </c>
      <c r="AT315" s="31">
        <f t="shared" si="181"/>
        <v>16</v>
      </c>
      <c r="AU315" s="31">
        <f t="shared" si="182"/>
        <v>28</v>
      </c>
      <c r="AV315" s="31">
        <f t="shared" si="183"/>
        <v>6</v>
      </c>
      <c r="AW315" s="31">
        <f t="shared" si="184"/>
        <v>26</v>
      </c>
      <c r="AX315" s="31">
        <f t="shared" si="185"/>
        <v>21</v>
      </c>
      <c r="AY315" s="31">
        <f t="shared" si="186"/>
        <v>57</v>
      </c>
      <c r="AZ315" s="31">
        <f t="shared" si="187"/>
        <v>16</v>
      </c>
      <c r="BA315" s="31">
        <f t="shared" si="188"/>
        <v>16</v>
      </c>
      <c r="BB315" s="31">
        <f t="shared" si="189"/>
        <v>29</v>
      </c>
      <c r="BC315" s="31">
        <f t="shared" si="190"/>
        <v>18</v>
      </c>
      <c r="BD315" s="31">
        <f t="shared" si="191"/>
        <v>36</v>
      </c>
      <c r="BE315" s="31">
        <f t="shared" si="192"/>
        <v>27</v>
      </c>
      <c r="BF315" s="31">
        <f t="shared" si="193"/>
        <v>21</v>
      </c>
      <c r="BG315" s="31">
        <f t="shared" si="194"/>
        <v>25</v>
      </c>
      <c r="BH315" s="31">
        <f t="shared" si="195"/>
        <v>4</v>
      </c>
      <c r="BI315" s="31">
        <f t="shared" si="196"/>
        <v>6</v>
      </c>
      <c r="BJ315" s="6">
        <f t="shared" si="197"/>
        <v>490</v>
      </c>
      <c r="BL315" s="31">
        <f t="shared" si="198"/>
        <v>7.1526720147024169E-13</v>
      </c>
      <c r="BM315" s="31">
        <f t="shared" si="199"/>
        <v>5.7682838828245291E-14</v>
      </c>
      <c r="BN315" s="31">
        <f t="shared" si="200"/>
        <v>3.3456046520382275E-13</v>
      </c>
      <c r="BO315" s="31">
        <f t="shared" si="201"/>
        <v>4.8453584615726057E-13</v>
      </c>
      <c r="BP315" s="31">
        <f t="shared" si="202"/>
        <v>1.8458508425038498E-13</v>
      </c>
      <c r="BQ315" s="31">
        <f t="shared" si="203"/>
        <v>3.2302389743817368E-13</v>
      </c>
      <c r="BR315" s="31">
        <f t="shared" si="204"/>
        <v>6.9219406593894362E-14</v>
      </c>
      <c r="BS315" s="31">
        <f t="shared" si="205"/>
        <v>2.9995076190687554E-13</v>
      </c>
      <c r="BT315" s="31">
        <f t="shared" si="206"/>
        <v>2.4226792307863029E-13</v>
      </c>
      <c r="BU315" s="31">
        <f t="shared" si="207"/>
        <v>6.5758436264199638E-13</v>
      </c>
      <c r="BV315" s="31">
        <f t="shared" si="208"/>
        <v>1.8458508425038498E-13</v>
      </c>
      <c r="BW315" s="31">
        <f t="shared" si="209"/>
        <v>1.8458508425038498E-13</v>
      </c>
      <c r="BX315" s="31">
        <f t="shared" si="210"/>
        <v>3.3456046520382275E-13</v>
      </c>
      <c r="BY315" s="31">
        <f t="shared" si="211"/>
        <v>2.076582197816831E-13</v>
      </c>
      <c r="BZ315" s="31">
        <f t="shared" si="212"/>
        <v>4.153164395633662E-13</v>
      </c>
      <c r="CA315" s="31">
        <f t="shared" si="213"/>
        <v>3.1148732967252461E-13</v>
      </c>
      <c r="CB315" s="31">
        <f t="shared" si="214"/>
        <v>2.4226792307863029E-13</v>
      </c>
      <c r="CC315" s="31">
        <f t="shared" si="215"/>
        <v>2.8841419414122652E-13</v>
      </c>
      <c r="CD315" s="31">
        <f t="shared" si="216"/>
        <v>4.6146271062596246E-14</v>
      </c>
      <c r="CE315" s="31">
        <f t="shared" si="217"/>
        <v>6.9219406593894362E-14</v>
      </c>
    </row>
    <row r="316" spans="35:83" x14ac:dyDescent="0.2">
      <c r="AI316" s="29" t="s">
        <v>748</v>
      </c>
      <c r="AJ316" s="30">
        <v>14721</v>
      </c>
      <c r="AK316">
        <v>129</v>
      </c>
      <c r="AL316" t="s">
        <v>749</v>
      </c>
      <c r="AM316">
        <v>5.6559881652526317E-11</v>
      </c>
      <c r="AN316">
        <f t="shared" si="175"/>
        <v>5.6559881652526319E-12</v>
      </c>
      <c r="AO316">
        <f t="shared" si="176"/>
        <v>2.4933077188003863E-5</v>
      </c>
      <c r="AP316" s="31">
        <f t="shared" si="177"/>
        <v>13</v>
      </c>
      <c r="AQ316" s="31">
        <f t="shared" si="178"/>
        <v>0</v>
      </c>
      <c r="AR316" s="31">
        <f t="shared" si="179"/>
        <v>8</v>
      </c>
      <c r="AS316" s="31">
        <f t="shared" si="180"/>
        <v>9</v>
      </c>
      <c r="AT316" s="31">
        <f t="shared" si="181"/>
        <v>6</v>
      </c>
      <c r="AU316" s="31">
        <f t="shared" si="182"/>
        <v>7</v>
      </c>
      <c r="AV316" s="31">
        <f t="shared" si="183"/>
        <v>2</v>
      </c>
      <c r="AW316" s="31">
        <f t="shared" si="184"/>
        <v>8</v>
      </c>
      <c r="AX316" s="31">
        <f t="shared" si="185"/>
        <v>8</v>
      </c>
      <c r="AY316" s="31">
        <f t="shared" si="186"/>
        <v>13</v>
      </c>
      <c r="AZ316" s="31">
        <f t="shared" si="187"/>
        <v>2</v>
      </c>
      <c r="BA316" s="31">
        <f t="shared" si="188"/>
        <v>4</v>
      </c>
      <c r="BB316" s="31">
        <f t="shared" si="189"/>
        <v>4</v>
      </c>
      <c r="BC316" s="31">
        <f t="shared" si="190"/>
        <v>6</v>
      </c>
      <c r="BD316" s="31">
        <f t="shared" si="191"/>
        <v>10</v>
      </c>
      <c r="BE316" s="31">
        <f t="shared" si="192"/>
        <v>10</v>
      </c>
      <c r="BF316" s="31">
        <f t="shared" si="193"/>
        <v>5</v>
      </c>
      <c r="BG316" s="31">
        <f t="shared" si="194"/>
        <v>6</v>
      </c>
      <c r="BH316" s="31">
        <f t="shared" si="195"/>
        <v>1</v>
      </c>
      <c r="BI316" s="31">
        <f t="shared" si="196"/>
        <v>7</v>
      </c>
      <c r="BJ316" s="6">
        <f t="shared" si="197"/>
        <v>129</v>
      </c>
      <c r="BL316" s="31">
        <f t="shared" si="198"/>
        <v>5.6998330347507143E-13</v>
      </c>
      <c r="BM316" s="31">
        <f t="shared" si="199"/>
        <v>0</v>
      </c>
      <c r="BN316" s="31">
        <f t="shared" si="200"/>
        <v>3.5075895598465932E-13</v>
      </c>
      <c r="BO316" s="31">
        <f t="shared" si="201"/>
        <v>3.9460382548274177E-13</v>
      </c>
      <c r="BP316" s="31">
        <f t="shared" si="202"/>
        <v>2.6306921698849451E-13</v>
      </c>
      <c r="BQ316" s="31">
        <f t="shared" si="203"/>
        <v>3.0691408648657691E-13</v>
      </c>
      <c r="BR316" s="31">
        <f t="shared" si="204"/>
        <v>8.7689738996164829E-14</v>
      </c>
      <c r="BS316" s="31">
        <f t="shared" si="205"/>
        <v>3.5075895598465932E-13</v>
      </c>
      <c r="BT316" s="31">
        <f t="shared" si="206"/>
        <v>3.5075895598465932E-13</v>
      </c>
      <c r="BU316" s="31">
        <f t="shared" si="207"/>
        <v>5.6998330347507143E-13</v>
      </c>
      <c r="BV316" s="31">
        <f t="shared" si="208"/>
        <v>8.7689738996164829E-14</v>
      </c>
      <c r="BW316" s="31">
        <f t="shared" si="209"/>
        <v>1.7537947799232966E-13</v>
      </c>
      <c r="BX316" s="31">
        <f t="shared" si="210"/>
        <v>1.7537947799232966E-13</v>
      </c>
      <c r="BY316" s="31">
        <f t="shared" si="211"/>
        <v>2.6306921698849451E-13</v>
      </c>
      <c r="BZ316" s="31">
        <f t="shared" si="212"/>
        <v>4.3844869498082417E-13</v>
      </c>
      <c r="CA316" s="31">
        <f t="shared" si="213"/>
        <v>4.3844869498082417E-13</v>
      </c>
      <c r="CB316" s="31">
        <f t="shared" si="214"/>
        <v>2.1922434749041209E-13</v>
      </c>
      <c r="CC316" s="31">
        <f t="shared" si="215"/>
        <v>2.6306921698849451E-13</v>
      </c>
      <c r="CD316" s="31">
        <f t="shared" si="216"/>
        <v>4.3844869498082415E-14</v>
      </c>
      <c r="CE316" s="31">
        <f t="shared" si="217"/>
        <v>3.0691408648657691E-13</v>
      </c>
    </row>
    <row r="317" spans="35:83" x14ac:dyDescent="0.2">
      <c r="AI317" s="29" t="s">
        <v>750</v>
      </c>
      <c r="AJ317" s="30">
        <v>41439</v>
      </c>
      <c r="AK317">
        <v>385</v>
      </c>
      <c r="AL317" t="s">
        <v>751</v>
      </c>
      <c r="AM317">
        <v>5.7036157439471019E-11</v>
      </c>
      <c r="AN317">
        <f t="shared" si="175"/>
        <v>5.7036157439471021E-12</v>
      </c>
      <c r="AO317">
        <f t="shared" si="176"/>
        <v>2.5143032028992099E-5</v>
      </c>
      <c r="AP317" s="31">
        <f t="shared" si="177"/>
        <v>45</v>
      </c>
      <c r="AQ317" s="31">
        <f t="shared" si="178"/>
        <v>2</v>
      </c>
      <c r="AR317" s="31">
        <f t="shared" si="179"/>
        <v>9</v>
      </c>
      <c r="AS317" s="31">
        <f t="shared" si="180"/>
        <v>31</v>
      </c>
      <c r="AT317" s="31">
        <f t="shared" si="181"/>
        <v>9</v>
      </c>
      <c r="AU317" s="31">
        <f t="shared" si="182"/>
        <v>32</v>
      </c>
      <c r="AV317" s="31">
        <f t="shared" si="183"/>
        <v>5</v>
      </c>
      <c r="AW317" s="31">
        <f t="shared" si="184"/>
        <v>32</v>
      </c>
      <c r="AX317" s="31">
        <f t="shared" si="185"/>
        <v>18</v>
      </c>
      <c r="AY317" s="31">
        <f t="shared" si="186"/>
        <v>38</v>
      </c>
      <c r="AZ317" s="31">
        <f t="shared" si="187"/>
        <v>8</v>
      </c>
      <c r="BA317" s="31">
        <f t="shared" si="188"/>
        <v>13</v>
      </c>
      <c r="BB317" s="31">
        <f t="shared" si="189"/>
        <v>27</v>
      </c>
      <c r="BC317" s="31">
        <f t="shared" si="190"/>
        <v>17</v>
      </c>
      <c r="BD317" s="31">
        <f t="shared" si="191"/>
        <v>26</v>
      </c>
      <c r="BE317" s="31">
        <f t="shared" si="192"/>
        <v>27</v>
      </c>
      <c r="BF317" s="31">
        <f t="shared" si="193"/>
        <v>16</v>
      </c>
      <c r="BG317" s="31">
        <f t="shared" si="194"/>
        <v>21</v>
      </c>
      <c r="BH317" s="31">
        <f t="shared" si="195"/>
        <v>0</v>
      </c>
      <c r="BI317" s="31">
        <f t="shared" si="196"/>
        <v>9</v>
      </c>
      <c r="BJ317" s="6">
        <f t="shared" si="197"/>
        <v>385</v>
      </c>
      <c r="BL317" s="31">
        <f t="shared" si="198"/>
        <v>6.6665638565615478E-13</v>
      </c>
      <c r="BM317" s="31">
        <f t="shared" si="199"/>
        <v>2.96291726958291E-14</v>
      </c>
      <c r="BN317" s="31">
        <f t="shared" si="200"/>
        <v>1.3333127713123095E-13</v>
      </c>
      <c r="BO317" s="31">
        <f t="shared" si="201"/>
        <v>4.5925217678535104E-13</v>
      </c>
      <c r="BP317" s="31">
        <f t="shared" si="202"/>
        <v>1.3333127713123095E-13</v>
      </c>
      <c r="BQ317" s="31">
        <f t="shared" si="203"/>
        <v>4.7406676313326559E-13</v>
      </c>
      <c r="BR317" s="31">
        <f t="shared" si="204"/>
        <v>7.4072931739572765E-14</v>
      </c>
      <c r="BS317" s="31">
        <f t="shared" si="205"/>
        <v>4.7406676313326559E-13</v>
      </c>
      <c r="BT317" s="31">
        <f t="shared" si="206"/>
        <v>2.666625542624619E-13</v>
      </c>
      <c r="BU317" s="31">
        <f t="shared" si="207"/>
        <v>5.6295428122075291E-13</v>
      </c>
      <c r="BV317" s="31">
        <f t="shared" si="208"/>
        <v>1.185166907833164E-13</v>
      </c>
      <c r="BW317" s="31">
        <f t="shared" si="209"/>
        <v>1.9258962252288914E-13</v>
      </c>
      <c r="BX317" s="31">
        <f t="shared" si="210"/>
        <v>3.9999383139369283E-13</v>
      </c>
      <c r="BY317" s="31">
        <f t="shared" si="211"/>
        <v>2.5184796791454735E-13</v>
      </c>
      <c r="BZ317" s="31">
        <f t="shared" si="212"/>
        <v>3.8517924504577828E-13</v>
      </c>
      <c r="CA317" s="31">
        <f t="shared" si="213"/>
        <v>3.9999383139369283E-13</v>
      </c>
      <c r="CB317" s="31">
        <f t="shared" si="214"/>
        <v>2.370333815666328E-13</v>
      </c>
      <c r="CC317" s="31">
        <f t="shared" si="215"/>
        <v>3.1110631330620556E-13</v>
      </c>
      <c r="CD317" s="31">
        <f t="shared" si="216"/>
        <v>0</v>
      </c>
      <c r="CE317" s="31">
        <f t="shared" si="217"/>
        <v>1.3333127713123095E-13</v>
      </c>
    </row>
    <row r="318" spans="35:83" x14ac:dyDescent="0.2">
      <c r="AI318" s="29" t="s">
        <v>752</v>
      </c>
      <c r="AJ318" s="30">
        <v>24284</v>
      </c>
      <c r="AK318">
        <v>220</v>
      </c>
      <c r="AL318" t="s">
        <v>753</v>
      </c>
      <c r="AM318">
        <v>5.7284095534496272E-11</v>
      </c>
      <c r="AN318">
        <f t="shared" si="175"/>
        <v>5.7284095534496279E-12</v>
      </c>
      <c r="AO318">
        <f t="shared" si="176"/>
        <v>2.525232963500707E-5</v>
      </c>
      <c r="AP318" s="31">
        <f t="shared" si="177"/>
        <v>19</v>
      </c>
      <c r="AQ318" s="31">
        <f t="shared" si="178"/>
        <v>8</v>
      </c>
      <c r="AR318" s="31">
        <f t="shared" si="179"/>
        <v>16</v>
      </c>
      <c r="AS318" s="31">
        <f t="shared" si="180"/>
        <v>6</v>
      </c>
      <c r="AT318" s="31">
        <f t="shared" si="181"/>
        <v>9</v>
      </c>
      <c r="AU318" s="31">
        <f t="shared" si="182"/>
        <v>16</v>
      </c>
      <c r="AV318" s="31">
        <f t="shared" si="183"/>
        <v>15</v>
      </c>
      <c r="AW318" s="31">
        <f t="shared" si="184"/>
        <v>12</v>
      </c>
      <c r="AX318" s="31">
        <f t="shared" si="185"/>
        <v>8</v>
      </c>
      <c r="AY318" s="31">
        <f t="shared" si="186"/>
        <v>16</v>
      </c>
      <c r="AZ318" s="31">
        <f t="shared" si="187"/>
        <v>3</v>
      </c>
      <c r="BA318" s="31">
        <f t="shared" si="188"/>
        <v>5</v>
      </c>
      <c r="BB318" s="31">
        <f t="shared" si="189"/>
        <v>10</v>
      </c>
      <c r="BC318" s="31">
        <f t="shared" si="190"/>
        <v>6</v>
      </c>
      <c r="BD318" s="31">
        <f t="shared" si="191"/>
        <v>15</v>
      </c>
      <c r="BE318" s="31">
        <f t="shared" si="192"/>
        <v>23</v>
      </c>
      <c r="BF318" s="31">
        <f t="shared" si="193"/>
        <v>10</v>
      </c>
      <c r="BG318" s="31">
        <f t="shared" si="194"/>
        <v>14</v>
      </c>
      <c r="BH318" s="31">
        <f t="shared" si="195"/>
        <v>3</v>
      </c>
      <c r="BI318" s="31">
        <f t="shared" si="196"/>
        <v>6</v>
      </c>
      <c r="BJ318" s="6">
        <f t="shared" si="197"/>
        <v>220</v>
      </c>
      <c r="BL318" s="31">
        <f t="shared" si="198"/>
        <v>4.9472627961610425E-13</v>
      </c>
      <c r="BM318" s="31">
        <f t="shared" si="199"/>
        <v>2.0830580194362283E-13</v>
      </c>
      <c r="BN318" s="31">
        <f t="shared" si="200"/>
        <v>4.1661160388724567E-13</v>
      </c>
      <c r="BO318" s="31">
        <f t="shared" si="201"/>
        <v>1.5622935145771712E-13</v>
      </c>
      <c r="BP318" s="31">
        <f t="shared" si="202"/>
        <v>2.343440271865757E-13</v>
      </c>
      <c r="BQ318" s="31">
        <f t="shared" si="203"/>
        <v>4.1661160388724567E-13</v>
      </c>
      <c r="BR318" s="31">
        <f t="shared" si="204"/>
        <v>3.9057337864429277E-13</v>
      </c>
      <c r="BS318" s="31">
        <f t="shared" si="205"/>
        <v>3.1245870291543424E-13</v>
      </c>
      <c r="BT318" s="31">
        <f t="shared" si="206"/>
        <v>2.0830580194362283E-13</v>
      </c>
      <c r="BU318" s="31">
        <f t="shared" si="207"/>
        <v>4.1661160388724567E-13</v>
      </c>
      <c r="BV318" s="31">
        <f t="shared" si="208"/>
        <v>7.811467572885856E-14</v>
      </c>
      <c r="BW318" s="31">
        <f t="shared" si="209"/>
        <v>1.3019112621476427E-13</v>
      </c>
      <c r="BX318" s="31">
        <f t="shared" si="210"/>
        <v>2.6038225242952855E-13</v>
      </c>
      <c r="BY318" s="31">
        <f t="shared" si="211"/>
        <v>1.5622935145771712E-13</v>
      </c>
      <c r="BZ318" s="31">
        <f t="shared" si="212"/>
        <v>3.9057337864429277E-13</v>
      </c>
      <c r="CA318" s="31">
        <f t="shared" si="213"/>
        <v>5.9887918058791563E-13</v>
      </c>
      <c r="CB318" s="31">
        <f t="shared" si="214"/>
        <v>2.6038225242952855E-13</v>
      </c>
      <c r="CC318" s="31">
        <f t="shared" si="215"/>
        <v>3.6453515340133993E-13</v>
      </c>
      <c r="CD318" s="31">
        <f t="shared" si="216"/>
        <v>7.811467572885856E-14</v>
      </c>
      <c r="CE318" s="31">
        <f t="shared" si="217"/>
        <v>1.5622935145771712E-13</v>
      </c>
    </row>
    <row r="319" spans="35:83" x14ac:dyDescent="0.2">
      <c r="AI319" s="29" t="s">
        <v>754</v>
      </c>
      <c r="AJ319" s="30">
        <v>56990</v>
      </c>
      <c r="AK319">
        <v>512</v>
      </c>
      <c r="AL319" t="s">
        <v>755</v>
      </c>
      <c r="AM319">
        <v>5.7383467125236009E-11</v>
      </c>
      <c r="AN319">
        <f t="shared" si="175"/>
        <v>5.7383467125236015E-12</v>
      </c>
      <c r="AO319">
        <f t="shared" si="176"/>
        <v>2.5296135234838942E-5</v>
      </c>
      <c r="AP319" s="31">
        <f t="shared" si="177"/>
        <v>46</v>
      </c>
      <c r="AQ319" s="31">
        <f t="shared" si="178"/>
        <v>3</v>
      </c>
      <c r="AR319" s="31">
        <f t="shared" si="179"/>
        <v>28</v>
      </c>
      <c r="AS319" s="31">
        <f t="shared" si="180"/>
        <v>20</v>
      </c>
      <c r="AT319" s="31">
        <f t="shared" si="181"/>
        <v>34</v>
      </c>
      <c r="AU319" s="31">
        <f t="shared" si="182"/>
        <v>47</v>
      </c>
      <c r="AV319" s="31">
        <f t="shared" si="183"/>
        <v>9</v>
      </c>
      <c r="AW319" s="31">
        <f t="shared" si="184"/>
        <v>28</v>
      </c>
      <c r="AX319" s="31">
        <f t="shared" si="185"/>
        <v>24</v>
      </c>
      <c r="AY319" s="31">
        <f t="shared" si="186"/>
        <v>33</v>
      </c>
      <c r="AZ319" s="31">
        <f t="shared" si="187"/>
        <v>17</v>
      </c>
      <c r="BA319" s="31">
        <f t="shared" si="188"/>
        <v>37</v>
      </c>
      <c r="BB319" s="31">
        <f t="shared" si="189"/>
        <v>28</v>
      </c>
      <c r="BC319" s="31">
        <f t="shared" si="190"/>
        <v>16</v>
      </c>
      <c r="BD319" s="31">
        <f t="shared" si="191"/>
        <v>31</v>
      </c>
      <c r="BE319" s="31">
        <f t="shared" si="192"/>
        <v>26</v>
      </c>
      <c r="BF319" s="31">
        <f t="shared" si="193"/>
        <v>32</v>
      </c>
      <c r="BG319" s="31">
        <f t="shared" si="194"/>
        <v>27</v>
      </c>
      <c r="BH319" s="31">
        <f t="shared" si="195"/>
        <v>9</v>
      </c>
      <c r="BI319" s="31">
        <f t="shared" si="196"/>
        <v>17</v>
      </c>
      <c r="BJ319" s="6">
        <f t="shared" si="197"/>
        <v>512</v>
      </c>
      <c r="BL319" s="31">
        <f t="shared" si="198"/>
        <v>5.1555458745329235E-13</v>
      </c>
      <c r="BM319" s="31">
        <f t="shared" si="199"/>
        <v>3.3623125268692978E-14</v>
      </c>
      <c r="BN319" s="31">
        <f t="shared" si="200"/>
        <v>3.1381583584113446E-13</v>
      </c>
      <c r="BO319" s="31">
        <f t="shared" si="201"/>
        <v>2.2415416845795318E-13</v>
      </c>
      <c r="BP319" s="31">
        <f t="shared" si="202"/>
        <v>3.8106208637852039E-13</v>
      </c>
      <c r="BQ319" s="31">
        <f t="shared" si="203"/>
        <v>5.2676229587618999E-13</v>
      </c>
      <c r="BR319" s="31">
        <f t="shared" si="204"/>
        <v>1.0086937580607893E-13</v>
      </c>
      <c r="BS319" s="31">
        <f t="shared" si="205"/>
        <v>3.1381583584113446E-13</v>
      </c>
      <c r="BT319" s="31">
        <f t="shared" si="206"/>
        <v>2.6898500214954382E-13</v>
      </c>
      <c r="BU319" s="31">
        <f t="shared" si="207"/>
        <v>3.6985437795562274E-13</v>
      </c>
      <c r="BV319" s="31">
        <f t="shared" si="208"/>
        <v>1.9053104318926019E-13</v>
      </c>
      <c r="BW319" s="31">
        <f t="shared" si="209"/>
        <v>4.1468521164721338E-13</v>
      </c>
      <c r="BX319" s="31">
        <f t="shared" si="210"/>
        <v>3.1381583584113446E-13</v>
      </c>
      <c r="BY319" s="31">
        <f t="shared" si="211"/>
        <v>1.7932333476636255E-13</v>
      </c>
      <c r="BZ319" s="31">
        <f t="shared" si="212"/>
        <v>3.4743896110982745E-13</v>
      </c>
      <c r="CA319" s="31">
        <f t="shared" si="213"/>
        <v>2.9140041899533911E-13</v>
      </c>
      <c r="CB319" s="31">
        <f t="shared" si="214"/>
        <v>3.5864666953272509E-13</v>
      </c>
      <c r="CC319" s="31">
        <f t="shared" si="215"/>
        <v>3.0260812741823681E-13</v>
      </c>
      <c r="CD319" s="31">
        <f t="shared" si="216"/>
        <v>1.0086937580607893E-13</v>
      </c>
      <c r="CE319" s="31">
        <f t="shared" si="217"/>
        <v>1.9053104318926019E-13</v>
      </c>
    </row>
    <row r="320" spans="35:83" x14ac:dyDescent="0.2">
      <c r="AI320" s="29" t="s">
        <v>756</v>
      </c>
      <c r="AJ320" s="30">
        <v>78243</v>
      </c>
      <c r="AK320">
        <v>709</v>
      </c>
      <c r="AL320" t="s">
        <v>757</v>
      </c>
      <c r="AM320">
        <v>5.7809973742609643E-11</v>
      </c>
      <c r="AN320">
        <f t="shared" si="175"/>
        <v>5.7809973742609648E-12</v>
      </c>
      <c r="AO320">
        <f t="shared" si="176"/>
        <v>2.5484150522379705E-5</v>
      </c>
      <c r="AP320" s="31">
        <f t="shared" si="177"/>
        <v>59</v>
      </c>
      <c r="AQ320" s="31">
        <f t="shared" si="178"/>
        <v>1</v>
      </c>
      <c r="AR320" s="31">
        <f t="shared" si="179"/>
        <v>50</v>
      </c>
      <c r="AS320" s="31">
        <f t="shared" si="180"/>
        <v>16</v>
      </c>
      <c r="AT320" s="31">
        <f t="shared" si="181"/>
        <v>32</v>
      </c>
      <c r="AU320" s="31">
        <f t="shared" si="182"/>
        <v>66</v>
      </c>
      <c r="AV320" s="31">
        <f t="shared" si="183"/>
        <v>21</v>
      </c>
      <c r="AW320" s="31">
        <f t="shared" si="184"/>
        <v>39</v>
      </c>
      <c r="AX320" s="31">
        <f t="shared" si="185"/>
        <v>33</v>
      </c>
      <c r="AY320" s="31">
        <f t="shared" si="186"/>
        <v>51</v>
      </c>
      <c r="AZ320" s="31">
        <f t="shared" si="187"/>
        <v>11</v>
      </c>
      <c r="BA320" s="31">
        <f t="shared" si="188"/>
        <v>47</v>
      </c>
      <c r="BB320" s="31">
        <f t="shared" si="189"/>
        <v>26</v>
      </c>
      <c r="BC320" s="31">
        <f t="shared" si="190"/>
        <v>34</v>
      </c>
      <c r="BD320" s="31">
        <f t="shared" si="191"/>
        <v>35</v>
      </c>
      <c r="BE320" s="31">
        <f t="shared" si="192"/>
        <v>55</v>
      </c>
      <c r="BF320" s="31">
        <f t="shared" si="193"/>
        <v>50</v>
      </c>
      <c r="BG320" s="31">
        <f t="shared" si="194"/>
        <v>38</v>
      </c>
      <c r="BH320" s="31">
        <f t="shared" si="195"/>
        <v>10</v>
      </c>
      <c r="BI320" s="31">
        <f t="shared" si="196"/>
        <v>35</v>
      </c>
      <c r="BJ320" s="6">
        <f t="shared" si="197"/>
        <v>709</v>
      </c>
      <c r="BL320" s="31">
        <f t="shared" si="198"/>
        <v>4.8107030335881086E-13</v>
      </c>
      <c r="BM320" s="31">
        <f t="shared" si="199"/>
        <v>8.1537339552340828E-15</v>
      </c>
      <c r="BN320" s="31">
        <f t="shared" si="200"/>
        <v>4.0768669776170416E-13</v>
      </c>
      <c r="BO320" s="31">
        <f t="shared" si="201"/>
        <v>1.3045974328374532E-13</v>
      </c>
      <c r="BP320" s="31">
        <f t="shared" si="202"/>
        <v>2.6091948656749065E-13</v>
      </c>
      <c r="BQ320" s="31">
        <f t="shared" si="203"/>
        <v>5.3814644104544943E-13</v>
      </c>
      <c r="BR320" s="31">
        <f t="shared" si="204"/>
        <v>1.7122841305991574E-13</v>
      </c>
      <c r="BS320" s="31">
        <f t="shared" si="205"/>
        <v>3.1799562425412922E-13</v>
      </c>
      <c r="BT320" s="31">
        <f t="shared" si="206"/>
        <v>2.6907322052272472E-13</v>
      </c>
      <c r="BU320" s="31">
        <f t="shared" si="207"/>
        <v>4.1584043171693823E-13</v>
      </c>
      <c r="BV320" s="31">
        <f t="shared" si="208"/>
        <v>8.9691073507574914E-14</v>
      </c>
      <c r="BW320" s="31">
        <f t="shared" si="209"/>
        <v>3.8322549589600186E-13</v>
      </c>
      <c r="BX320" s="31">
        <f t="shared" si="210"/>
        <v>2.1199708283608615E-13</v>
      </c>
      <c r="BY320" s="31">
        <f t="shared" si="211"/>
        <v>2.7722695447795883E-13</v>
      </c>
      <c r="BZ320" s="31">
        <f t="shared" si="212"/>
        <v>2.853806884331929E-13</v>
      </c>
      <c r="CA320" s="31">
        <f t="shared" si="213"/>
        <v>4.4845536753787459E-13</v>
      </c>
      <c r="CB320" s="31">
        <f t="shared" si="214"/>
        <v>4.0768669776170416E-13</v>
      </c>
      <c r="CC320" s="31">
        <f t="shared" si="215"/>
        <v>3.0984189029889515E-13</v>
      </c>
      <c r="CD320" s="31">
        <f t="shared" si="216"/>
        <v>8.1537339552340834E-14</v>
      </c>
      <c r="CE320" s="31">
        <f t="shared" si="217"/>
        <v>2.853806884331929E-13</v>
      </c>
    </row>
    <row r="321" spans="35:83" x14ac:dyDescent="0.2">
      <c r="AI321" s="29" t="s">
        <v>758</v>
      </c>
      <c r="AJ321" s="30">
        <v>62716</v>
      </c>
      <c r="AK321">
        <v>586</v>
      </c>
      <c r="AL321" t="s">
        <v>759</v>
      </c>
      <c r="AM321">
        <v>5.8059401838345833E-11</v>
      </c>
      <c r="AN321">
        <f t="shared" si="175"/>
        <v>5.8059401838345833E-12</v>
      </c>
      <c r="AO321">
        <f t="shared" si="176"/>
        <v>2.5594104959732552E-5</v>
      </c>
      <c r="AP321" s="31">
        <f t="shared" si="177"/>
        <v>74</v>
      </c>
      <c r="AQ321" s="31">
        <f t="shared" si="178"/>
        <v>7</v>
      </c>
      <c r="AR321" s="31">
        <f t="shared" si="179"/>
        <v>34</v>
      </c>
      <c r="AS321" s="31">
        <f t="shared" si="180"/>
        <v>38</v>
      </c>
      <c r="AT321" s="31">
        <f t="shared" si="181"/>
        <v>13</v>
      </c>
      <c r="AU321" s="31">
        <f t="shared" si="182"/>
        <v>60</v>
      </c>
      <c r="AV321" s="31">
        <f t="shared" si="183"/>
        <v>12</v>
      </c>
      <c r="AW321" s="31">
        <f t="shared" si="184"/>
        <v>33</v>
      </c>
      <c r="AX321" s="31">
        <f t="shared" si="185"/>
        <v>26</v>
      </c>
      <c r="AY321" s="31">
        <f t="shared" si="186"/>
        <v>63</v>
      </c>
      <c r="AZ321" s="31">
        <f t="shared" si="187"/>
        <v>10</v>
      </c>
      <c r="BA321" s="31">
        <f t="shared" si="188"/>
        <v>21</v>
      </c>
      <c r="BB321" s="31">
        <f t="shared" si="189"/>
        <v>24</v>
      </c>
      <c r="BC321" s="31">
        <f t="shared" si="190"/>
        <v>25</v>
      </c>
      <c r="BD321" s="31">
        <f t="shared" si="191"/>
        <v>33</v>
      </c>
      <c r="BE321" s="31">
        <f t="shared" si="192"/>
        <v>29</v>
      </c>
      <c r="BF321" s="31">
        <f t="shared" si="193"/>
        <v>14</v>
      </c>
      <c r="BG321" s="31">
        <f t="shared" si="194"/>
        <v>50</v>
      </c>
      <c r="BH321" s="31">
        <f t="shared" si="195"/>
        <v>7</v>
      </c>
      <c r="BI321" s="31">
        <f t="shared" si="196"/>
        <v>13</v>
      </c>
      <c r="BJ321" s="6">
        <f t="shared" si="197"/>
        <v>586</v>
      </c>
      <c r="BL321" s="31">
        <f t="shared" si="198"/>
        <v>7.3317333379481085E-13</v>
      </c>
      <c r="BM321" s="31">
        <f t="shared" si="199"/>
        <v>6.9354234277887522E-14</v>
      </c>
      <c r="BN321" s="31">
        <f t="shared" si="200"/>
        <v>3.3686342363545365E-13</v>
      </c>
      <c r="BO321" s="31">
        <f t="shared" si="201"/>
        <v>3.764944146513893E-13</v>
      </c>
      <c r="BP321" s="31">
        <f t="shared" si="202"/>
        <v>1.2880072080179109E-13</v>
      </c>
      <c r="BQ321" s="31">
        <f t="shared" si="203"/>
        <v>5.9446486523903578E-13</v>
      </c>
      <c r="BR321" s="31">
        <f t="shared" si="204"/>
        <v>1.1889297304780717E-13</v>
      </c>
      <c r="BS321" s="31">
        <f t="shared" si="205"/>
        <v>3.2695567588146967E-13</v>
      </c>
      <c r="BT321" s="31">
        <f t="shared" si="206"/>
        <v>2.5760144160358219E-13</v>
      </c>
      <c r="BU321" s="31">
        <f t="shared" si="207"/>
        <v>6.2418810850098766E-13</v>
      </c>
      <c r="BV321" s="31">
        <f t="shared" si="208"/>
        <v>9.9077477539839314E-14</v>
      </c>
      <c r="BW321" s="31">
        <f t="shared" si="209"/>
        <v>2.0806270283366253E-13</v>
      </c>
      <c r="BX321" s="31">
        <f t="shared" si="210"/>
        <v>2.3778594609561433E-13</v>
      </c>
      <c r="BY321" s="31">
        <f t="shared" si="211"/>
        <v>2.4769369384959826E-13</v>
      </c>
      <c r="BZ321" s="31">
        <f t="shared" si="212"/>
        <v>3.2695567588146967E-13</v>
      </c>
      <c r="CA321" s="31">
        <f t="shared" si="213"/>
        <v>2.8732468486553397E-13</v>
      </c>
      <c r="CB321" s="31">
        <f t="shared" si="214"/>
        <v>1.3870846855577504E-13</v>
      </c>
      <c r="CC321" s="31">
        <f t="shared" si="215"/>
        <v>4.9538738769919652E-13</v>
      </c>
      <c r="CD321" s="31">
        <f t="shared" si="216"/>
        <v>6.9354234277887522E-14</v>
      </c>
      <c r="CE321" s="31">
        <f t="shared" si="217"/>
        <v>1.2880072080179109E-13</v>
      </c>
    </row>
    <row r="322" spans="35:83" x14ac:dyDescent="0.2">
      <c r="AI322" s="29" t="s">
        <v>760</v>
      </c>
      <c r="AJ322" s="30">
        <v>22083</v>
      </c>
      <c r="AK322">
        <v>197</v>
      </c>
      <c r="AL322" t="s">
        <v>761</v>
      </c>
      <c r="AM322">
        <v>5.9427996661085953E-11</v>
      </c>
      <c r="AN322">
        <f t="shared" si="175"/>
        <v>5.9427996661085959E-12</v>
      </c>
      <c r="AO322">
        <f t="shared" si="176"/>
        <v>2.6197417402359594E-5</v>
      </c>
      <c r="AP322" s="31">
        <f t="shared" si="177"/>
        <v>18</v>
      </c>
      <c r="AQ322" s="31">
        <f t="shared" si="178"/>
        <v>1</v>
      </c>
      <c r="AR322" s="31">
        <f t="shared" si="179"/>
        <v>7</v>
      </c>
      <c r="AS322" s="31">
        <f t="shared" si="180"/>
        <v>8</v>
      </c>
      <c r="AT322" s="31">
        <f t="shared" si="181"/>
        <v>9</v>
      </c>
      <c r="AU322" s="31">
        <f t="shared" si="182"/>
        <v>15</v>
      </c>
      <c r="AV322" s="31">
        <f t="shared" si="183"/>
        <v>4</v>
      </c>
      <c r="AW322" s="31">
        <f t="shared" si="184"/>
        <v>16</v>
      </c>
      <c r="AX322" s="31">
        <f t="shared" si="185"/>
        <v>10</v>
      </c>
      <c r="AY322" s="31">
        <f t="shared" si="186"/>
        <v>20</v>
      </c>
      <c r="AZ322" s="31">
        <f t="shared" si="187"/>
        <v>4</v>
      </c>
      <c r="BA322" s="31">
        <f t="shared" si="188"/>
        <v>6</v>
      </c>
      <c r="BB322" s="31">
        <f t="shared" si="189"/>
        <v>10</v>
      </c>
      <c r="BC322" s="31">
        <f t="shared" si="190"/>
        <v>14</v>
      </c>
      <c r="BD322" s="31">
        <f t="shared" si="191"/>
        <v>20</v>
      </c>
      <c r="BE322" s="31">
        <f t="shared" si="192"/>
        <v>10</v>
      </c>
      <c r="BF322" s="31">
        <f t="shared" si="193"/>
        <v>5</v>
      </c>
      <c r="BG322" s="31">
        <f t="shared" si="194"/>
        <v>16</v>
      </c>
      <c r="BH322" s="31">
        <f t="shared" si="195"/>
        <v>2</v>
      </c>
      <c r="BI322" s="31">
        <f t="shared" si="196"/>
        <v>2</v>
      </c>
      <c r="BJ322" s="6">
        <f t="shared" si="197"/>
        <v>197</v>
      </c>
      <c r="BL322" s="31">
        <f t="shared" si="198"/>
        <v>5.4299692380687673E-13</v>
      </c>
      <c r="BM322" s="31">
        <f t="shared" si="199"/>
        <v>3.0166495767048705E-14</v>
      </c>
      <c r="BN322" s="31">
        <f t="shared" si="200"/>
        <v>2.1116547036934098E-13</v>
      </c>
      <c r="BO322" s="31">
        <f t="shared" si="201"/>
        <v>2.4133196613638964E-13</v>
      </c>
      <c r="BP322" s="31">
        <f t="shared" si="202"/>
        <v>2.7149846190343837E-13</v>
      </c>
      <c r="BQ322" s="31">
        <f t="shared" si="203"/>
        <v>4.524974365057307E-13</v>
      </c>
      <c r="BR322" s="31">
        <f t="shared" si="204"/>
        <v>1.2066598306819482E-13</v>
      </c>
      <c r="BS322" s="31">
        <f t="shared" si="205"/>
        <v>4.8266393227277927E-13</v>
      </c>
      <c r="BT322" s="31">
        <f t="shared" si="206"/>
        <v>3.016649576704871E-13</v>
      </c>
      <c r="BU322" s="31">
        <f t="shared" si="207"/>
        <v>6.0332991534097419E-13</v>
      </c>
      <c r="BV322" s="31">
        <f t="shared" si="208"/>
        <v>1.2066598306819482E-13</v>
      </c>
      <c r="BW322" s="31">
        <f t="shared" si="209"/>
        <v>1.8099897460229228E-13</v>
      </c>
      <c r="BX322" s="31">
        <f t="shared" si="210"/>
        <v>3.016649576704871E-13</v>
      </c>
      <c r="BY322" s="31">
        <f t="shared" si="211"/>
        <v>4.2233094073868197E-13</v>
      </c>
      <c r="BZ322" s="31">
        <f t="shared" si="212"/>
        <v>6.0332991534097419E-13</v>
      </c>
      <c r="CA322" s="31">
        <f t="shared" si="213"/>
        <v>3.016649576704871E-13</v>
      </c>
      <c r="CB322" s="31">
        <f t="shared" si="214"/>
        <v>1.5083247883524355E-13</v>
      </c>
      <c r="CC322" s="31">
        <f t="shared" si="215"/>
        <v>4.8266393227277927E-13</v>
      </c>
      <c r="CD322" s="31">
        <f t="shared" si="216"/>
        <v>6.0332991534097409E-14</v>
      </c>
      <c r="CE322" s="31">
        <f t="shared" si="217"/>
        <v>6.0332991534097409E-14</v>
      </c>
    </row>
    <row r="323" spans="35:83" x14ac:dyDescent="0.2">
      <c r="AI323" s="29" t="s">
        <v>762</v>
      </c>
      <c r="AJ323" s="30">
        <v>43499</v>
      </c>
      <c r="AK323">
        <v>380</v>
      </c>
      <c r="AL323" t="s">
        <v>763</v>
      </c>
      <c r="AM323">
        <v>6.0019586261076215E-11</v>
      </c>
      <c r="AN323">
        <f t="shared" ref="AN323:AN386" si="218">AM323*0.1</f>
        <v>6.0019586261076215E-12</v>
      </c>
      <c r="AO323">
        <f t="shared" ref="AO323:AO386" si="219">AN323/$AN$1588</f>
        <v>2.645820559231364E-5</v>
      </c>
      <c r="AP323" s="31">
        <f t="shared" ref="AP323:AP386" si="220">LEN(AL323)-LEN(SUBSTITUTE(AL323,"A",""))</f>
        <v>34</v>
      </c>
      <c r="AQ323" s="31">
        <f t="shared" ref="AQ323:AQ386" si="221">LEN(AL323)-LEN(SUBSTITUTE(AL323,"C",""))</f>
        <v>4</v>
      </c>
      <c r="AR323" s="31">
        <f t="shared" ref="AR323:AR386" si="222">LEN(AL323)-LEN(SUBSTITUTE(AL323,"D",""))</f>
        <v>34</v>
      </c>
      <c r="AS323" s="31">
        <f t="shared" ref="AS323:AS386" si="223">LEN(AL323)-LEN(SUBSTITUTE(AL323,"E",""))</f>
        <v>24</v>
      </c>
      <c r="AT323" s="31">
        <f t="shared" ref="AT323:AT386" si="224">LEN(AL323)-LEN(SUBSTITUTE(AL323,"F",""))</f>
        <v>14</v>
      </c>
      <c r="AU323" s="31">
        <f t="shared" ref="AU323:AU386" si="225">LEN(AL323)-LEN(SUBSTITUTE(AL323,"G",""))</f>
        <v>27</v>
      </c>
      <c r="AV323" s="31">
        <f t="shared" ref="AV323:AV386" si="226">LEN(AL323)-LEN(SUBSTITUTE(AL323,"H",""))</f>
        <v>11</v>
      </c>
      <c r="AW323" s="31">
        <f t="shared" ref="AW323:AW386" si="227">LEN(AL323)-LEN(SUBSTITUTE(AL323,"I",""))</f>
        <v>16</v>
      </c>
      <c r="AX323" s="31">
        <f t="shared" ref="AX323:AX386" si="228">LEN(AL323)-LEN(SUBSTITUTE(AL323,"K",""))</f>
        <v>17</v>
      </c>
      <c r="AY323" s="31">
        <f t="shared" ref="AY323:AY386" si="229">LEN(AL323)-LEN(SUBSTITUTE(AL323,"L",""))</f>
        <v>31</v>
      </c>
      <c r="AZ323" s="31">
        <f t="shared" ref="AZ323:AZ386" si="230">LEN(AL323)-LEN(SUBSTITUTE(AL323,"M",""))</f>
        <v>18</v>
      </c>
      <c r="BA323" s="31">
        <f t="shared" ref="BA323:BA386" si="231">LEN(AL323)-LEN(SUBSTITUTE(AL323,"N",""))</f>
        <v>17</v>
      </c>
      <c r="BB323" s="31">
        <f t="shared" ref="BB323:BB386" si="232">LEN(AL323)-LEN(SUBSTITUTE(AL323,"P",""))</f>
        <v>17</v>
      </c>
      <c r="BC323" s="31">
        <f t="shared" ref="BC323:BC386" si="233">LEN(AL323)-LEN(SUBSTITUTE(AL323,"Q",""))</f>
        <v>17</v>
      </c>
      <c r="BD323" s="31">
        <f t="shared" ref="BD323:BD386" si="234">LEN(AL323)-LEN(SUBSTITUTE(AL323,"R",""))</f>
        <v>27</v>
      </c>
      <c r="BE323" s="31">
        <f t="shared" ref="BE323:BE386" si="235">LEN(AL323)-LEN(SUBSTITUTE(AL323,"S",""))</f>
        <v>17</v>
      </c>
      <c r="BF323" s="31">
        <f t="shared" ref="BF323:BF386" si="236">LEN(AL323)-LEN(SUBSTITUTE(AL323,"T",""))</f>
        <v>16</v>
      </c>
      <c r="BG323" s="31">
        <f t="shared" ref="BG323:BG386" si="237">LEN(AL323)-LEN(SUBSTITUTE(AL323,"V",""))</f>
        <v>15</v>
      </c>
      <c r="BH323" s="31">
        <f t="shared" ref="BH323:BH386" si="238">LEN(AL323)-LEN(SUBSTITUTE(AL323,"W",""))</f>
        <v>8</v>
      </c>
      <c r="BI323" s="31">
        <f t="shared" ref="BI323:BI386" si="239">LEN(AL323)-LEN(SUBSTITUTE(AL323,"Y",""))</f>
        <v>16</v>
      </c>
      <c r="BJ323" s="6">
        <f t="shared" ref="BJ323:BJ386" si="240">SUM(AP323:BI323)</f>
        <v>380</v>
      </c>
      <c r="BL323" s="31">
        <f t="shared" ref="BL323:BL386" si="241">(AP323/$BJ323)*$AN323</f>
        <v>5.3701735075699774E-13</v>
      </c>
      <c r="BM323" s="31">
        <f t="shared" ref="BM323:BM386" si="242">(AQ323/$BJ323)*$AN323</f>
        <v>6.3178511853764441E-14</v>
      </c>
      <c r="BN323" s="31">
        <f t="shared" ref="BN323:BN386" si="243">(AR323/$BJ323)*$AN323</f>
        <v>5.3701735075699774E-13</v>
      </c>
      <c r="BO323" s="31">
        <f t="shared" ref="BO323:BO386" si="244">(AS323/$BJ323)*$AN323</f>
        <v>3.7907107112258662E-13</v>
      </c>
      <c r="BP323" s="31">
        <f t="shared" ref="BP323:BP386" si="245">(AT323/$BJ323)*$AN323</f>
        <v>2.211247914881755E-13</v>
      </c>
      <c r="BQ323" s="31">
        <f t="shared" ref="BQ323:BQ386" si="246">(AU323/$BJ323)*$AN323</f>
        <v>4.2645495501290994E-13</v>
      </c>
      <c r="BR323" s="31">
        <f t="shared" ref="BR323:BR386" si="247">(AV323/$BJ323)*$AN323</f>
        <v>1.737409075978522E-13</v>
      </c>
      <c r="BS323" s="31">
        <f t="shared" ref="BS323:BS386" si="248">(AW323/$BJ323)*$AN323</f>
        <v>2.5271404741505776E-13</v>
      </c>
      <c r="BT323" s="31">
        <f t="shared" ref="BT323:BT386" si="249">(AX323/$BJ323)*$AN323</f>
        <v>2.6850867537849887E-13</v>
      </c>
      <c r="BU323" s="31">
        <f t="shared" ref="BU323:BU386" si="250">(AY323/$BJ323)*$AN323</f>
        <v>4.8963346686667442E-13</v>
      </c>
      <c r="BV323" s="31">
        <f t="shared" ref="BV323:BV386" si="251">(AZ323/$BJ323)*$AN323</f>
        <v>2.8430330334193998E-13</v>
      </c>
      <c r="BW323" s="31">
        <f t="shared" ref="BW323:BW386" si="252">(BA323/$BJ323)*$AN323</f>
        <v>2.6850867537849887E-13</v>
      </c>
      <c r="BX323" s="31">
        <f t="shared" ref="BX323:BX386" si="253">(BB323/$BJ323)*$AN323</f>
        <v>2.6850867537849887E-13</v>
      </c>
      <c r="BY323" s="31">
        <f t="shared" ref="BY323:BY386" si="254">(BC323/$BJ323)*$AN323</f>
        <v>2.6850867537849887E-13</v>
      </c>
      <c r="BZ323" s="31">
        <f t="shared" ref="BZ323:BZ386" si="255">(BD323/$BJ323)*$AN323</f>
        <v>4.2645495501290994E-13</v>
      </c>
      <c r="CA323" s="31">
        <f t="shared" ref="CA323:CA386" si="256">(BE323/$BJ323)*$AN323</f>
        <v>2.6850867537849887E-13</v>
      </c>
      <c r="CB323" s="31">
        <f t="shared" ref="CB323:CB386" si="257">(BF323/$BJ323)*$AN323</f>
        <v>2.5271404741505776E-13</v>
      </c>
      <c r="CC323" s="31">
        <f t="shared" ref="CC323:CC386" si="258">(BG323/$BJ323)*$AN323</f>
        <v>2.3691941945161661E-13</v>
      </c>
      <c r="CD323" s="31">
        <f t="shared" ref="CD323:CD386" si="259">(BH323/$BJ323)*$AN323</f>
        <v>1.2635702370752888E-13</v>
      </c>
      <c r="CE323" s="31">
        <f t="shared" ref="CE323:CE386" si="260">(BI323/$BJ323)*$AN323</f>
        <v>2.5271404741505776E-13</v>
      </c>
    </row>
    <row r="324" spans="35:83" x14ac:dyDescent="0.2">
      <c r="AI324" s="29" t="s">
        <v>764</v>
      </c>
      <c r="AJ324" s="30">
        <v>67420</v>
      </c>
      <c r="AK324">
        <v>614</v>
      </c>
      <c r="AL324" t="s">
        <v>765</v>
      </c>
      <c r="AM324">
        <v>6.0461515495987401E-11</v>
      </c>
      <c r="AN324">
        <f t="shared" si="218"/>
        <v>6.0461515495987408E-12</v>
      </c>
      <c r="AO324">
        <f t="shared" si="219"/>
        <v>2.6653019573597565E-5</v>
      </c>
      <c r="AP324" s="31">
        <f t="shared" si="220"/>
        <v>72</v>
      </c>
      <c r="AQ324" s="31">
        <f t="shared" si="221"/>
        <v>4</v>
      </c>
      <c r="AR324" s="31">
        <f t="shared" si="222"/>
        <v>42</v>
      </c>
      <c r="AS324" s="31">
        <f t="shared" si="223"/>
        <v>26</v>
      </c>
      <c r="AT324" s="31">
        <f t="shared" si="224"/>
        <v>17</v>
      </c>
      <c r="AU324" s="31">
        <f t="shared" si="225"/>
        <v>23</v>
      </c>
      <c r="AV324" s="31">
        <f t="shared" si="226"/>
        <v>11</v>
      </c>
      <c r="AW324" s="31">
        <f t="shared" si="227"/>
        <v>41</v>
      </c>
      <c r="AX324" s="31">
        <f t="shared" si="228"/>
        <v>33</v>
      </c>
      <c r="AY324" s="31">
        <f t="shared" si="229"/>
        <v>71</v>
      </c>
      <c r="AZ324" s="31">
        <f t="shared" si="230"/>
        <v>16</v>
      </c>
      <c r="BA324" s="31">
        <f t="shared" si="231"/>
        <v>26</v>
      </c>
      <c r="BB324" s="31">
        <f t="shared" si="232"/>
        <v>36</v>
      </c>
      <c r="BC324" s="31">
        <f t="shared" si="233"/>
        <v>37</v>
      </c>
      <c r="BD324" s="31">
        <f t="shared" si="234"/>
        <v>35</v>
      </c>
      <c r="BE324" s="31">
        <f t="shared" si="235"/>
        <v>61</v>
      </c>
      <c r="BF324" s="31">
        <f t="shared" si="236"/>
        <v>15</v>
      </c>
      <c r="BG324" s="31">
        <f t="shared" si="237"/>
        <v>33</v>
      </c>
      <c r="BH324" s="31">
        <f t="shared" si="238"/>
        <v>6</v>
      </c>
      <c r="BI324" s="31">
        <f t="shared" si="239"/>
        <v>9</v>
      </c>
      <c r="BJ324" s="6">
        <f t="shared" si="240"/>
        <v>614</v>
      </c>
      <c r="BL324" s="31">
        <f t="shared" si="241"/>
        <v>7.0899496998552009E-13</v>
      </c>
      <c r="BM324" s="31">
        <f t="shared" si="242"/>
        <v>3.9388609443640007E-14</v>
      </c>
      <c r="BN324" s="31">
        <f t="shared" si="243"/>
        <v>4.1358039915822005E-13</v>
      </c>
      <c r="BO324" s="31">
        <f t="shared" si="244"/>
        <v>2.5602596138366E-13</v>
      </c>
      <c r="BP324" s="31">
        <f t="shared" si="245"/>
        <v>1.6740159013547001E-13</v>
      </c>
      <c r="BQ324" s="31">
        <f t="shared" si="246"/>
        <v>2.2648450430093005E-13</v>
      </c>
      <c r="BR324" s="31">
        <f t="shared" si="247"/>
        <v>1.0831867597001002E-13</v>
      </c>
      <c r="BS324" s="31">
        <f t="shared" si="248"/>
        <v>4.0373324679731004E-13</v>
      </c>
      <c r="BT324" s="31">
        <f t="shared" si="249"/>
        <v>3.2495602791003007E-13</v>
      </c>
      <c r="BU324" s="31">
        <f t="shared" si="250"/>
        <v>6.9914781762461003E-13</v>
      </c>
      <c r="BV324" s="31">
        <f t="shared" si="251"/>
        <v>1.5755443777456003E-13</v>
      </c>
      <c r="BW324" s="31">
        <f t="shared" si="252"/>
        <v>2.5602596138366E-13</v>
      </c>
      <c r="BX324" s="31">
        <f t="shared" si="253"/>
        <v>3.5449748499276005E-13</v>
      </c>
      <c r="BY324" s="31">
        <f t="shared" si="254"/>
        <v>3.6434463735367006E-13</v>
      </c>
      <c r="BZ324" s="31">
        <f t="shared" si="255"/>
        <v>3.4465033263185004E-13</v>
      </c>
      <c r="CA324" s="31">
        <f t="shared" si="256"/>
        <v>6.0067629401551014E-13</v>
      </c>
      <c r="CB324" s="31">
        <f t="shared" si="257"/>
        <v>1.4770728541365002E-13</v>
      </c>
      <c r="CC324" s="31">
        <f t="shared" si="258"/>
        <v>3.2495602791003007E-13</v>
      </c>
      <c r="CD324" s="31">
        <f t="shared" si="259"/>
        <v>5.9082914165460008E-14</v>
      </c>
      <c r="CE324" s="31">
        <f t="shared" si="260"/>
        <v>8.8624371248190011E-14</v>
      </c>
    </row>
    <row r="325" spans="35:83" x14ac:dyDescent="0.2">
      <c r="AI325" s="29" t="s">
        <v>766</v>
      </c>
      <c r="AJ325" s="30">
        <v>38412</v>
      </c>
      <c r="AK325">
        <v>358</v>
      </c>
      <c r="AL325" t="s">
        <v>767</v>
      </c>
      <c r="AM325">
        <v>6.1289995143857726E-11</v>
      </c>
      <c r="AN325">
        <f t="shared" si="218"/>
        <v>6.1289995143857726E-12</v>
      </c>
      <c r="AO325">
        <f t="shared" si="219"/>
        <v>2.7018235101026417E-5</v>
      </c>
      <c r="AP325" s="31">
        <f t="shared" si="220"/>
        <v>38</v>
      </c>
      <c r="AQ325" s="31">
        <f t="shared" si="221"/>
        <v>3</v>
      </c>
      <c r="AR325" s="31">
        <f t="shared" si="222"/>
        <v>9</v>
      </c>
      <c r="AS325" s="31">
        <f t="shared" si="223"/>
        <v>6</v>
      </c>
      <c r="AT325" s="31">
        <f t="shared" si="224"/>
        <v>25</v>
      </c>
      <c r="AU325" s="31">
        <f t="shared" si="225"/>
        <v>35</v>
      </c>
      <c r="AV325" s="31">
        <f t="shared" si="226"/>
        <v>6</v>
      </c>
      <c r="AW325" s="31">
        <f t="shared" si="227"/>
        <v>29</v>
      </c>
      <c r="AX325" s="31">
        <f t="shared" si="228"/>
        <v>11</v>
      </c>
      <c r="AY325" s="31">
        <f t="shared" si="229"/>
        <v>55</v>
      </c>
      <c r="AZ325" s="31">
        <f t="shared" si="230"/>
        <v>13</v>
      </c>
      <c r="BA325" s="31">
        <f t="shared" si="231"/>
        <v>6</v>
      </c>
      <c r="BB325" s="31">
        <f t="shared" si="232"/>
        <v>23</v>
      </c>
      <c r="BC325" s="31">
        <f t="shared" si="233"/>
        <v>9</v>
      </c>
      <c r="BD325" s="31">
        <f t="shared" si="234"/>
        <v>13</v>
      </c>
      <c r="BE325" s="31">
        <f t="shared" si="235"/>
        <v>25</v>
      </c>
      <c r="BF325" s="31">
        <f t="shared" si="236"/>
        <v>22</v>
      </c>
      <c r="BG325" s="31">
        <f t="shared" si="237"/>
        <v>18</v>
      </c>
      <c r="BH325" s="31">
        <f t="shared" si="238"/>
        <v>9</v>
      </c>
      <c r="BI325" s="31">
        <f t="shared" si="239"/>
        <v>3</v>
      </c>
      <c r="BJ325" s="6">
        <f t="shared" si="240"/>
        <v>358</v>
      </c>
      <c r="BL325" s="31">
        <f t="shared" si="241"/>
        <v>6.5056419426441163E-13</v>
      </c>
      <c r="BM325" s="31">
        <f t="shared" si="242"/>
        <v>5.1360331126137759E-14</v>
      </c>
      <c r="BN325" s="31">
        <f t="shared" si="243"/>
        <v>1.540809933784133E-13</v>
      </c>
      <c r="BO325" s="31">
        <f t="shared" si="244"/>
        <v>1.0272066225227552E-13</v>
      </c>
      <c r="BP325" s="31">
        <f t="shared" si="245"/>
        <v>4.280027593844813E-13</v>
      </c>
      <c r="BQ325" s="31">
        <f t="shared" si="246"/>
        <v>5.9920386313827387E-13</v>
      </c>
      <c r="BR325" s="31">
        <f t="shared" si="247"/>
        <v>1.0272066225227552E-13</v>
      </c>
      <c r="BS325" s="31">
        <f t="shared" si="248"/>
        <v>4.9648320088599833E-13</v>
      </c>
      <c r="BT325" s="31">
        <f t="shared" si="249"/>
        <v>1.8832121412917177E-13</v>
      </c>
      <c r="BU325" s="31">
        <f t="shared" si="250"/>
        <v>9.41606070645859E-13</v>
      </c>
      <c r="BV325" s="31">
        <f t="shared" si="251"/>
        <v>2.2256143487993031E-13</v>
      </c>
      <c r="BW325" s="31">
        <f t="shared" si="252"/>
        <v>1.0272066225227552E-13</v>
      </c>
      <c r="BX325" s="31">
        <f t="shared" si="253"/>
        <v>3.9376253863372285E-13</v>
      </c>
      <c r="BY325" s="31">
        <f t="shared" si="254"/>
        <v>1.540809933784133E-13</v>
      </c>
      <c r="BZ325" s="31">
        <f t="shared" si="255"/>
        <v>2.2256143487993031E-13</v>
      </c>
      <c r="CA325" s="31">
        <f t="shared" si="256"/>
        <v>4.280027593844813E-13</v>
      </c>
      <c r="CB325" s="31">
        <f t="shared" si="257"/>
        <v>3.7664242825834353E-13</v>
      </c>
      <c r="CC325" s="31">
        <f t="shared" si="258"/>
        <v>3.0816198675682659E-13</v>
      </c>
      <c r="CD325" s="31">
        <f t="shared" si="259"/>
        <v>1.540809933784133E-13</v>
      </c>
      <c r="CE325" s="31">
        <f t="shared" si="260"/>
        <v>5.1360331126137759E-14</v>
      </c>
    </row>
    <row r="326" spans="35:83" x14ac:dyDescent="0.2">
      <c r="AI326" s="29" t="s">
        <v>768</v>
      </c>
      <c r="AJ326" s="30">
        <v>24873</v>
      </c>
      <c r="AK326">
        <v>215</v>
      </c>
      <c r="AL326" t="s">
        <v>769</v>
      </c>
      <c r="AM326">
        <v>6.1922261822253561E-11</v>
      </c>
      <c r="AN326">
        <f t="shared" si="218"/>
        <v>6.1922261822253564E-12</v>
      </c>
      <c r="AO326">
        <f t="shared" si="219"/>
        <v>2.7296954812511917E-5</v>
      </c>
      <c r="AP326" s="31">
        <f t="shared" si="220"/>
        <v>11</v>
      </c>
      <c r="AQ326" s="31">
        <f t="shared" si="221"/>
        <v>3</v>
      </c>
      <c r="AR326" s="31">
        <f t="shared" si="222"/>
        <v>16</v>
      </c>
      <c r="AS326" s="31">
        <f t="shared" si="223"/>
        <v>17</v>
      </c>
      <c r="AT326" s="31">
        <f t="shared" si="224"/>
        <v>9</v>
      </c>
      <c r="AU326" s="31">
        <f t="shared" si="225"/>
        <v>9</v>
      </c>
      <c r="AV326" s="31">
        <f t="shared" si="226"/>
        <v>7</v>
      </c>
      <c r="AW326" s="31">
        <f t="shared" si="227"/>
        <v>18</v>
      </c>
      <c r="AX326" s="31">
        <f t="shared" si="228"/>
        <v>15</v>
      </c>
      <c r="AY326" s="31">
        <f t="shared" si="229"/>
        <v>23</v>
      </c>
      <c r="AZ326" s="31">
        <f t="shared" si="230"/>
        <v>6</v>
      </c>
      <c r="BA326" s="31">
        <f t="shared" si="231"/>
        <v>5</v>
      </c>
      <c r="BB326" s="31">
        <f t="shared" si="232"/>
        <v>10</v>
      </c>
      <c r="BC326" s="31">
        <f t="shared" si="233"/>
        <v>9</v>
      </c>
      <c r="BD326" s="31">
        <f t="shared" si="234"/>
        <v>16</v>
      </c>
      <c r="BE326" s="31">
        <f t="shared" si="235"/>
        <v>16</v>
      </c>
      <c r="BF326" s="31">
        <f t="shared" si="236"/>
        <v>10</v>
      </c>
      <c r="BG326" s="31">
        <f t="shared" si="237"/>
        <v>8</v>
      </c>
      <c r="BH326" s="31">
        <f t="shared" si="238"/>
        <v>2</v>
      </c>
      <c r="BI326" s="31">
        <f t="shared" si="239"/>
        <v>5</v>
      </c>
      <c r="BJ326" s="6">
        <f t="shared" si="240"/>
        <v>215</v>
      </c>
      <c r="BL326" s="31">
        <f t="shared" si="241"/>
        <v>3.1681157211385546E-13</v>
      </c>
      <c r="BM326" s="31">
        <f t="shared" si="242"/>
        <v>8.6403156031051486E-14</v>
      </c>
      <c r="BN326" s="31">
        <f t="shared" si="243"/>
        <v>4.6081683216560789E-13</v>
      </c>
      <c r="BO326" s="31">
        <f t="shared" si="244"/>
        <v>4.8961788417595843E-13</v>
      </c>
      <c r="BP326" s="31">
        <f t="shared" si="245"/>
        <v>2.5920946809315443E-13</v>
      </c>
      <c r="BQ326" s="31">
        <f t="shared" si="246"/>
        <v>2.5920946809315443E-13</v>
      </c>
      <c r="BR326" s="31">
        <f t="shared" si="247"/>
        <v>2.0160736407245346E-13</v>
      </c>
      <c r="BS326" s="31">
        <f t="shared" si="248"/>
        <v>5.1841893618630887E-13</v>
      </c>
      <c r="BT326" s="31">
        <f t="shared" si="249"/>
        <v>4.3201578015525741E-13</v>
      </c>
      <c r="BU326" s="31">
        <f t="shared" si="250"/>
        <v>6.6242419623806135E-13</v>
      </c>
      <c r="BV326" s="31">
        <f t="shared" si="251"/>
        <v>1.7280631206210297E-13</v>
      </c>
      <c r="BW326" s="31">
        <f t="shared" si="252"/>
        <v>1.4400526005175246E-13</v>
      </c>
      <c r="BX326" s="31">
        <f t="shared" si="253"/>
        <v>2.8801052010350492E-13</v>
      </c>
      <c r="BY326" s="31">
        <f t="shared" si="254"/>
        <v>2.5920946809315443E-13</v>
      </c>
      <c r="BZ326" s="31">
        <f t="shared" si="255"/>
        <v>4.6081683216560789E-13</v>
      </c>
      <c r="CA326" s="31">
        <f t="shared" si="256"/>
        <v>4.6081683216560789E-13</v>
      </c>
      <c r="CB326" s="31">
        <f t="shared" si="257"/>
        <v>2.8801052010350492E-13</v>
      </c>
      <c r="CC326" s="31">
        <f t="shared" si="258"/>
        <v>2.3040841608280395E-13</v>
      </c>
      <c r="CD326" s="31">
        <f t="shared" si="259"/>
        <v>5.7602104020700987E-14</v>
      </c>
      <c r="CE326" s="31">
        <f t="shared" si="260"/>
        <v>1.4400526005175246E-13</v>
      </c>
    </row>
    <row r="327" spans="35:83" x14ac:dyDescent="0.2">
      <c r="AI327" s="29" t="s">
        <v>770</v>
      </c>
      <c r="AJ327" s="30">
        <v>26103</v>
      </c>
      <c r="AK327">
        <v>233</v>
      </c>
      <c r="AL327" t="s">
        <v>771</v>
      </c>
      <c r="AM327">
        <v>6.1925441548275664E-11</v>
      </c>
      <c r="AN327">
        <f t="shared" si="218"/>
        <v>6.1925441548275668E-12</v>
      </c>
      <c r="AO327">
        <f t="shared" si="219"/>
        <v>2.7298356519022426E-5</v>
      </c>
      <c r="AP327" s="31">
        <f t="shared" si="220"/>
        <v>19</v>
      </c>
      <c r="AQ327" s="31">
        <f t="shared" si="221"/>
        <v>0</v>
      </c>
      <c r="AR327" s="31">
        <f t="shared" si="222"/>
        <v>15</v>
      </c>
      <c r="AS327" s="31">
        <f t="shared" si="223"/>
        <v>10</v>
      </c>
      <c r="AT327" s="31">
        <f t="shared" si="224"/>
        <v>12</v>
      </c>
      <c r="AU327" s="31">
        <f t="shared" si="225"/>
        <v>16</v>
      </c>
      <c r="AV327" s="31">
        <f t="shared" si="226"/>
        <v>9</v>
      </c>
      <c r="AW327" s="31">
        <f t="shared" si="227"/>
        <v>19</v>
      </c>
      <c r="AX327" s="31">
        <f t="shared" si="228"/>
        <v>8</v>
      </c>
      <c r="AY327" s="31">
        <f t="shared" si="229"/>
        <v>31</v>
      </c>
      <c r="AZ327" s="31">
        <f t="shared" si="230"/>
        <v>6</v>
      </c>
      <c r="BA327" s="31">
        <f t="shared" si="231"/>
        <v>7</v>
      </c>
      <c r="BB327" s="31">
        <f t="shared" si="232"/>
        <v>12</v>
      </c>
      <c r="BC327" s="31">
        <f t="shared" si="233"/>
        <v>8</v>
      </c>
      <c r="BD327" s="31">
        <f t="shared" si="234"/>
        <v>18</v>
      </c>
      <c r="BE327" s="31">
        <f t="shared" si="235"/>
        <v>13</v>
      </c>
      <c r="BF327" s="31">
        <f t="shared" si="236"/>
        <v>10</v>
      </c>
      <c r="BG327" s="31">
        <f t="shared" si="237"/>
        <v>14</v>
      </c>
      <c r="BH327" s="31">
        <f t="shared" si="238"/>
        <v>1</v>
      </c>
      <c r="BI327" s="31">
        <f t="shared" si="239"/>
        <v>5</v>
      </c>
      <c r="BJ327" s="6">
        <f t="shared" si="240"/>
        <v>233</v>
      </c>
      <c r="BL327" s="31">
        <f t="shared" si="241"/>
        <v>5.0497141176705479E-13</v>
      </c>
      <c r="BM327" s="31">
        <f t="shared" si="242"/>
        <v>0</v>
      </c>
      <c r="BN327" s="31">
        <f t="shared" si="243"/>
        <v>3.9866164086872745E-13</v>
      </c>
      <c r="BO327" s="31">
        <f t="shared" si="244"/>
        <v>2.657744272458183E-13</v>
      </c>
      <c r="BP327" s="31">
        <f t="shared" si="245"/>
        <v>3.1892931269498197E-13</v>
      </c>
      <c r="BQ327" s="31">
        <f t="shared" si="246"/>
        <v>4.2523908359330931E-13</v>
      </c>
      <c r="BR327" s="31">
        <f t="shared" si="247"/>
        <v>2.3919698452123649E-13</v>
      </c>
      <c r="BS327" s="31">
        <f t="shared" si="248"/>
        <v>5.0497141176705479E-13</v>
      </c>
      <c r="BT327" s="31">
        <f t="shared" si="249"/>
        <v>2.1261954179665466E-13</v>
      </c>
      <c r="BU327" s="31">
        <f t="shared" si="250"/>
        <v>8.2390072446203671E-13</v>
      </c>
      <c r="BV327" s="31">
        <f t="shared" si="251"/>
        <v>1.5946465634749099E-13</v>
      </c>
      <c r="BW327" s="31">
        <f t="shared" si="252"/>
        <v>1.8604209907207282E-13</v>
      </c>
      <c r="BX327" s="31">
        <f t="shared" si="253"/>
        <v>3.1892931269498197E-13</v>
      </c>
      <c r="BY327" s="31">
        <f t="shared" si="254"/>
        <v>2.1261954179665466E-13</v>
      </c>
      <c r="BZ327" s="31">
        <f t="shared" si="255"/>
        <v>4.7839396904247298E-13</v>
      </c>
      <c r="CA327" s="31">
        <f t="shared" si="256"/>
        <v>3.4550675541956383E-13</v>
      </c>
      <c r="CB327" s="31">
        <f t="shared" si="257"/>
        <v>2.657744272458183E-13</v>
      </c>
      <c r="CC327" s="31">
        <f t="shared" si="258"/>
        <v>3.7208419814414564E-13</v>
      </c>
      <c r="CD327" s="31">
        <f t="shared" si="259"/>
        <v>2.6577442724581832E-14</v>
      </c>
      <c r="CE327" s="31">
        <f t="shared" si="260"/>
        <v>1.3288721362290915E-13</v>
      </c>
    </row>
    <row r="328" spans="35:83" x14ac:dyDescent="0.2">
      <c r="AI328" s="29" t="s">
        <v>772</v>
      </c>
      <c r="AJ328" s="30">
        <v>40701</v>
      </c>
      <c r="AK328">
        <v>367</v>
      </c>
      <c r="AL328" t="s">
        <v>773</v>
      </c>
      <c r="AM328">
        <v>6.2778495270063102E-11</v>
      </c>
      <c r="AN328">
        <f t="shared" si="218"/>
        <v>6.2778495270063105E-12</v>
      </c>
      <c r="AO328">
        <f t="shared" si="219"/>
        <v>2.767440494185165E-5</v>
      </c>
      <c r="AP328" s="31">
        <f t="shared" si="220"/>
        <v>37</v>
      </c>
      <c r="AQ328" s="31">
        <f t="shared" si="221"/>
        <v>7</v>
      </c>
      <c r="AR328" s="31">
        <f t="shared" si="222"/>
        <v>19</v>
      </c>
      <c r="AS328" s="31">
        <f t="shared" si="223"/>
        <v>18</v>
      </c>
      <c r="AT328" s="31">
        <f t="shared" si="224"/>
        <v>12</v>
      </c>
      <c r="AU328" s="31">
        <f t="shared" si="225"/>
        <v>25</v>
      </c>
      <c r="AV328" s="31">
        <f t="shared" si="226"/>
        <v>5</v>
      </c>
      <c r="AW328" s="31">
        <f t="shared" si="227"/>
        <v>23</v>
      </c>
      <c r="AX328" s="31">
        <f t="shared" si="228"/>
        <v>15</v>
      </c>
      <c r="AY328" s="31">
        <f t="shared" si="229"/>
        <v>48</v>
      </c>
      <c r="AZ328" s="31">
        <f t="shared" si="230"/>
        <v>7</v>
      </c>
      <c r="BA328" s="31">
        <f t="shared" si="231"/>
        <v>11</v>
      </c>
      <c r="BB328" s="31">
        <f t="shared" si="232"/>
        <v>13</v>
      </c>
      <c r="BC328" s="31">
        <f t="shared" si="233"/>
        <v>12</v>
      </c>
      <c r="BD328" s="31">
        <f t="shared" si="234"/>
        <v>36</v>
      </c>
      <c r="BE328" s="31">
        <f t="shared" si="235"/>
        <v>26</v>
      </c>
      <c r="BF328" s="31">
        <f t="shared" si="236"/>
        <v>17</v>
      </c>
      <c r="BG328" s="31">
        <f t="shared" si="237"/>
        <v>24</v>
      </c>
      <c r="BH328" s="31">
        <f t="shared" si="238"/>
        <v>3</v>
      </c>
      <c r="BI328" s="31">
        <f t="shared" si="239"/>
        <v>9</v>
      </c>
      <c r="BJ328" s="6">
        <f t="shared" si="240"/>
        <v>367</v>
      </c>
      <c r="BL328" s="31">
        <f t="shared" si="241"/>
        <v>6.3291670980717573E-13</v>
      </c>
      <c r="BM328" s="31">
        <f t="shared" si="242"/>
        <v>1.1974099915270891E-13</v>
      </c>
      <c r="BN328" s="31">
        <f t="shared" si="243"/>
        <v>3.2501128341449566E-13</v>
      </c>
      <c r="BO328" s="31">
        <f t="shared" si="244"/>
        <v>3.0790542639268012E-13</v>
      </c>
      <c r="BP328" s="31">
        <f t="shared" si="245"/>
        <v>2.052702842617867E-13</v>
      </c>
      <c r="BQ328" s="31">
        <f t="shared" si="246"/>
        <v>4.2764642554538905E-13</v>
      </c>
      <c r="BR328" s="31">
        <f t="shared" si="247"/>
        <v>8.5529285109077803E-14</v>
      </c>
      <c r="BS328" s="31">
        <f t="shared" si="248"/>
        <v>3.9343471150175786E-13</v>
      </c>
      <c r="BT328" s="31">
        <f t="shared" si="249"/>
        <v>2.5658785532723342E-13</v>
      </c>
      <c r="BU328" s="31">
        <f t="shared" si="250"/>
        <v>8.2108113704714681E-13</v>
      </c>
      <c r="BV328" s="31">
        <f t="shared" si="251"/>
        <v>1.1974099915270891E-13</v>
      </c>
      <c r="BW328" s="31">
        <f t="shared" si="252"/>
        <v>1.8816442723997115E-13</v>
      </c>
      <c r="BX328" s="31">
        <f t="shared" si="253"/>
        <v>2.223761412836023E-13</v>
      </c>
      <c r="BY328" s="31">
        <f t="shared" si="254"/>
        <v>2.052702842617867E-13</v>
      </c>
      <c r="BZ328" s="31">
        <f t="shared" si="255"/>
        <v>6.1581085278536023E-13</v>
      </c>
      <c r="CA328" s="31">
        <f t="shared" si="256"/>
        <v>4.447522825672046E-13</v>
      </c>
      <c r="CB328" s="31">
        <f t="shared" si="257"/>
        <v>2.9079956937086452E-13</v>
      </c>
      <c r="CC328" s="31">
        <f t="shared" si="258"/>
        <v>4.105405685235734E-13</v>
      </c>
      <c r="CD328" s="31">
        <f t="shared" si="259"/>
        <v>5.1317571065446676E-14</v>
      </c>
      <c r="CE328" s="31">
        <f t="shared" si="260"/>
        <v>1.5395271319634006E-13</v>
      </c>
    </row>
    <row r="329" spans="35:83" x14ac:dyDescent="0.2">
      <c r="AI329" s="29" t="s">
        <v>774</v>
      </c>
      <c r="AJ329" s="30">
        <v>88103</v>
      </c>
      <c r="AK329">
        <v>805</v>
      </c>
      <c r="AL329" t="s">
        <v>775</v>
      </c>
      <c r="AM329">
        <v>6.3115273118484306E-11</v>
      </c>
      <c r="AN329">
        <f t="shared" si="218"/>
        <v>6.3115273118484308E-12</v>
      </c>
      <c r="AO329">
        <f t="shared" si="219"/>
        <v>2.7822865437958797E-5</v>
      </c>
      <c r="AP329" s="31">
        <f t="shared" si="220"/>
        <v>69</v>
      </c>
      <c r="AQ329" s="31">
        <f t="shared" si="221"/>
        <v>1</v>
      </c>
      <c r="AR329" s="31">
        <f t="shared" si="222"/>
        <v>46</v>
      </c>
      <c r="AS329" s="31">
        <f t="shared" si="223"/>
        <v>20</v>
      </c>
      <c r="AT329" s="31">
        <f t="shared" si="224"/>
        <v>30</v>
      </c>
      <c r="AU329" s="31">
        <f t="shared" si="225"/>
        <v>77</v>
      </c>
      <c r="AV329" s="31">
        <f t="shared" si="226"/>
        <v>23</v>
      </c>
      <c r="AW329" s="31">
        <f t="shared" si="227"/>
        <v>60</v>
      </c>
      <c r="AX329" s="31">
        <f t="shared" si="228"/>
        <v>31</v>
      </c>
      <c r="AY329" s="31">
        <f t="shared" si="229"/>
        <v>62</v>
      </c>
      <c r="AZ329" s="31">
        <f t="shared" si="230"/>
        <v>6</v>
      </c>
      <c r="BA329" s="31">
        <f t="shared" si="231"/>
        <v>52</v>
      </c>
      <c r="BB329" s="31">
        <f t="shared" si="232"/>
        <v>33</v>
      </c>
      <c r="BC329" s="31">
        <f t="shared" si="233"/>
        <v>34</v>
      </c>
      <c r="BD329" s="31">
        <f t="shared" si="234"/>
        <v>39</v>
      </c>
      <c r="BE329" s="31">
        <f t="shared" si="235"/>
        <v>61</v>
      </c>
      <c r="BF329" s="31">
        <f t="shared" si="236"/>
        <v>73</v>
      </c>
      <c r="BG329" s="31">
        <f t="shared" si="237"/>
        <v>35</v>
      </c>
      <c r="BH329" s="31">
        <f t="shared" si="238"/>
        <v>12</v>
      </c>
      <c r="BI329" s="31">
        <f t="shared" si="239"/>
        <v>41</v>
      </c>
      <c r="BJ329" s="6">
        <f t="shared" si="240"/>
        <v>805</v>
      </c>
      <c r="BL329" s="31">
        <f t="shared" si="241"/>
        <v>5.409880553012941E-13</v>
      </c>
      <c r="BM329" s="31">
        <f t="shared" si="242"/>
        <v>7.8404065985694802E-15</v>
      </c>
      <c r="BN329" s="31">
        <f t="shared" si="243"/>
        <v>3.6065870353419602E-13</v>
      </c>
      <c r="BO329" s="31">
        <f t="shared" si="244"/>
        <v>1.5680813197138957E-13</v>
      </c>
      <c r="BP329" s="31">
        <f t="shared" si="245"/>
        <v>2.3521219795708439E-13</v>
      </c>
      <c r="BQ329" s="31">
        <f t="shared" si="246"/>
        <v>6.0371130808984992E-13</v>
      </c>
      <c r="BR329" s="31">
        <f t="shared" si="247"/>
        <v>1.8032935176709801E-13</v>
      </c>
      <c r="BS329" s="31">
        <f t="shared" si="248"/>
        <v>4.7042439591416877E-13</v>
      </c>
      <c r="BT329" s="31">
        <f t="shared" si="249"/>
        <v>2.4305260455565385E-13</v>
      </c>
      <c r="BU329" s="31">
        <f t="shared" si="250"/>
        <v>4.861052091113077E-13</v>
      </c>
      <c r="BV329" s="31">
        <f t="shared" si="251"/>
        <v>4.7042439591416875E-14</v>
      </c>
      <c r="BW329" s="31">
        <f t="shared" si="252"/>
        <v>4.0770114312561291E-13</v>
      </c>
      <c r="BX329" s="31">
        <f t="shared" si="253"/>
        <v>2.5873341775279278E-13</v>
      </c>
      <c r="BY329" s="31">
        <f t="shared" si="254"/>
        <v>2.6657382435136229E-13</v>
      </c>
      <c r="BZ329" s="31">
        <f t="shared" si="255"/>
        <v>3.0577585734420967E-13</v>
      </c>
      <c r="CA329" s="31">
        <f t="shared" si="256"/>
        <v>4.7826480251273819E-13</v>
      </c>
      <c r="CB329" s="31">
        <f t="shared" si="257"/>
        <v>5.7234968169557196E-13</v>
      </c>
      <c r="CC329" s="31">
        <f t="shared" si="258"/>
        <v>2.7441423094993176E-13</v>
      </c>
      <c r="CD329" s="31">
        <f t="shared" si="259"/>
        <v>9.408487918283375E-14</v>
      </c>
      <c r="CE329" s="31">
        <f t="shared" si="260"/>
        <v>3.2145667054134865E-13</v>
      </c>
    </row>
    <row r="330" spans="35:83" x14ac:dyDescent="0.2">
      <c r="AI330" s="29" t="s">
        <v>776</v>
      </c>
      <c r="AJ330" s="30">
        <v>34987</v>
      </c>
      <c r="AK330">
        <v>336</v>
      </c>
      <c r="AL330" t="s">
        <v>777</v>
      </c>
      <c r="AM330">
        <v>6.3154421270786488E-11</v>
      </c>
      <c r="AN330">
        <f t="shared" si="218"/>
        <v>6.3154421270786488E-12</v>
      </c>
      <c r="AO330">
        <f t="shared" si="219"/>
        <v>2.7840122968819888E-5</v>
      </c>
      <c r="AP330" s="31">
        <f t="shared" si="220"/>
        <v>42</v>
      </c>
      <c r="AQ330" s="31">
        <f t="shared" si="221"/>
        <v>3</v>
      </c>
      <c r="AR330" s="31">
        <f t="shared" si="222"/>
        <v>21</v>
      </c>
      <c r="AS330" s="31">
        <f t="shared" si="223"/>
        <v>12</v>
      </c>
      <c r="AT330" s="31">
        <f t="shared" si="224"/>
        <v>11</v>
      </c>
      <c r="AU330" s="31">
        <f t="shared" si="225"/>
        <v>43</v>
      </c>
      <c r="AV330" s="31">
        <f t="shared" si="226"/>
        <v>5</v>
      </c>
      <c r="AW330" s="31">
        <f t="shared" si="227"/>
        <v>19</v>
      </c>
      <c r="AX330" s="31">
        <f t="shared" si="228"/>
        <v>13</v>
      </c>
      <c r="AY330" s="31">
        <f t="shared" si="229"/>
        <v>30</v>
      </c>
      <c r="AZ330" s="31">
        <f t="shared" si="230"/>
        <v>4</v>
      </c>
      <c r="BA330" s="31">
        <f t="shared" si="231"/>
        <v>16</v>
      </c>
      <c r="BB330" s="31">
        <f t="shared" si="232"/>
        <v>18</v>
      </c>
      <c r="BC330" s="31">
        <f t="shared" si="233"/>
        <v>9</v>
      </c>
      <c r="BD330" s="31">
        <f t="shared" si="234"/>
        <v>15</v>
      </c>
      <c r="BE330" s="31">
        <f t="shared" si="235"/>
        <v>16</v>
      </c>
      <c r="BF330" s="31">
        <f t="shared" si="236"/>
        <v>21</v>
      </c>
      <c r="BG330" s="31">
        <f t="shared" si="237"/>
        <v>26</v>
      </c>
      <c r="BH330" s="31">
        <f t="shared" si="238"/>
        <v>4</v>
      </c>
      <c r="BI330" s="31">
        <f t="shared" si="239"/>
        <v>8</v>
      </c>
      <c r="BJ330" s="6">
        <f t="shared" si="240"/>
        <v>336</v>
      </c>
      <c r="BL330" s="31">
        <f t="shared" si="241"/>
        <v>7.8943026588483109E-13</v>
      </c>
      <c r="BM330" s="31">
        <f t="shared" si="242"/>
        <v>5.6387876134630792E-14</v>
      </c>
      <c r="BN330" s="31">
        <f t="shared" si="243"/>
        <v>3.9471513294241555E-13</v>
      </c>
      <c r="BO330" s="31">
        <f t="shared" si="244"/>
        <v>2.2555150453852317E-13</v>
      </c>
      <c r="BP330" s="31">
        <f t="shared" si="245"/>
        <v>2.0675554582697958E-13</v>
      </c>
      <c r="BQ330" s="31">
        <f t="shared" si="246"/>
        <v>8.0822622459637466E-13</v>
      </c>
      <c r="BR330" s="31">
        <f t="shared" si="247"/>
        <v>9.3979793557717983E-14</v>
      </c>
      <c r="BS330" s="31">
        <f t="shared" si="248"/>
        <v>3.5712321551932837E-13</v>
      </c>
      <c r="BT330" s="31">
        <f t="shared" si="249"/>
        <v>2.4434746325006678E-13</v>
      </c>
      <c r="BU330" s="31">
        <f t="shared" si="250"/>
        <v>5.6387876134630792E-13</v>
      </c>
      <c r="BV330" s="31">
        <f t="shared" si="251"/>
        <v>7.5183834846174381E-14</v>
      </c>
      <c r="BW330" s="31">
        <f t="shared" si="252"/>
        <v>3.0073533938469753E-13</v>
      </c>
      <c r="BX330" s="31">
        <f t="shared" si="253"/>
        <v>3.3832725680778475E-13</v>
      </c>
      <c r="BY330" s="31">
        <f t="shared" si="254"/>
        <v>1.6916362840389238E-13</v>
      </c>
      <c r="BZ330" s="31">
        <f t="shared" si="255"/>
        <v>2.8193938067315396E-13</v>
      </c>
      <c r="CA330" s="31">
        <f t="shared" si="256"/>
        <v>3.0073533938469753E-13</v>
      </c>
      <c r="CB330" s="31">
        <f t="shared" si="257"/>
        <v>3.9471513294241555E-13</v>
      </c>
      <c r="CC330" s="31">
        <f t="shared" si="258"/>
        <v>4.8869492650013357E-13</v>
      </c>
      <c r="CD330" s="31">
        <f t="shared" si="259"/>
        <v>7.5183834846174381E-14</v>
      </c>
      <c r="CE330" s="31">
        <f t="shared" si="260"/>
        <v>1.5036766969234876E-13</v>
      </c>
    </row>
    <row r="331" spans="35:83" x14ac:dyDescent="0.2">
      <c r="AI331" s="29" t="s">
        <v>778</v>
      </c>
      <c r="AJ331" s="30">
        <v>12329</v>
      </c>
      <c r="AK331">
        <v>110</v>
      </c>
      <c r="AL331" t="s">
        <v>779</v>
      </c>
      <c r="AM331">
        <v>6.316249836947056E-11</v>
      </c>
      <c r="AN331">
        <f t="shared" si="218"/>
        <v>6.3162498369470566E-12</v>
      </c>
      <c r="AO331">
        <f t="shared" si="219"/>
        <v>2.7843683565466506E-5</v>
      </c>
      <c r="AP331" s="31">
        <f t="shared" si="220"/>
        <v>11</v>
      </c>
      <c r="AQ331" s="31">
        <f t="shared" si="221"/>
        <v>3</v>
      </c>
      <c r="AR331" s="31">
        <f t="shared" si="222"/>
        <v>10</v>
      </c>
      <c r="AS331" s="31">
        <f t="shared" si="223"/>
        <v>7</v>
      </c>
      <c r="AT331" s="31">
        <f t="shared" si="224"/>
        <v>3</v>
      </c>
      <c r="AU331" s="31">
        <f t="shared" si="225"/>
        <v>2</v>
      </c>
      <c r="AV331" s="31">
        <f t="shared" si="226"/>
        <v>5</v>
      </c>
      <c r="AW331" s="31">
        <f t="shared" si="227"/>
        <v>7</v>
      </c>
      <c r="AX331" s="31">
        <f t="shared" si="228"/>
        <v>7</v>
      </c>
      <c r="AY331" s="31">
        <f t="shared" si="229"/>
        <v>15</v>
      </c>
      <c r="AZ331" s="31">
        <f t="shared" si="230"/>
        <v>1</v>
      </c>
      <c r="BA331" s="31">
        <f t="shared" si="231"/>
        <v>6</v>
      </c>
      <c r="BB331" s="31">
        <f t="shared" si="232"/>
        <v>3</v>
      </c>
      <c r="BC331" s="31">
        <f t="shared" si="233"/>
        <v>4</v>
      </c>
      <c r="BD331" s="31">
        <f t="shared" si="234"/>
        <v>6</v>
      </c>
      <c r="BE331" s="31">
        <f t="shared" si="235"/>
        <v>6</v>
      </c>
      <c r="BF331" s="31">
        <f t="shared" si="236"/>
        <v>3</v>
      </c>
      <c r="BG331" s="31">
        <f t="shared" si="237"/>
        <v>10</v>
      </c>
      <c r="BH331" s="31">
        <f t="shared" si="238"/>
        <v>0</v>
      </c>
      <c r="BI331" s="31">
        <f t="shared" si="239"/>
        <v>1</v>
      </c>
      <c r="BJ331" s="6">
        <f t="shared" si="240"/>
        <v>110</v>
      </c>
      <c r="BL331" s="31">
        <f t="shared" si="241"/>
        <v>6.3162498369470568E-13</v>
      </c>
      <c r="BM331" s="31">
        <f t="shared" si="242"/>
        <v>1.7226135918946518E-13</v>
      </c>
      <c r="BN331" s="31">
        <f t="shared" si="243"/>
        <v>5.7420453063155063E-13</v>
      </c>
      <c r="BO331" s="31">
        <f t="shared" si="244"/>
        <v>4.0194317144208537E-13</v>
      </c>
      <c r="BP331" s="31">
        <f t="shared" si="245"/>
        <v>1.7226135918946518E-13</v>
      </c>
      <c r="BQ331" s="31">
        <f t="shared" si="246"/>
        <v>1.1484090612631011E-13</v>
      </c>
      <c r="BR331" s="31">
        <f t="shared" si="247"/>
        <v>2.8710226531577531E-13</v>
      </c>
      <c r="BS331" s="31">
        <f t="shared" si="248"/>
        <v>4.0194317144208537E-13</v>
      </c>
      <c r="BT331" s="31">
        <f t="shared" si="249"/>
        <v>4.0194317144208537E-13</v>
      </c>
      <c r="BU331" s="31">
        <f t="shared" si="250"/>
        <v>8.6130679594732579E-13</v>
      </c>
      <c r="BV331" s="31">
        <f t="shared" si="251"/>
        <v>5.7420453063155053E-14</v>
      </c>
      <c r="BW331" s="31">
        <f t="shared" si="252"/>
        <v>3.4452271837893037E-13</v>
      </c>
      <c r="BX331" s="31">
        <f t="shared" si="253"/>
        <v>1.7226135918946518E-13</v>
      </c>
      <c r="BY331" s="31">
        <f t="shared" si="254"/>
        <v>2.2968181225262021E-13</v>
      </c>
      <c r="BZ331" s="31">
        <f t="shared" si="255"/>
        <v>3.4452271837893037E-13</v>
      </c>
      <c r="CA331" s="31">
        <f t="shared" si="256"/>
        <v>3.4452271837893037E-13</v>
      </c>
      <c r="CB331" s="31">
        <f t="shared" si="257"/>
        <v>1.7226135918946518E-13</v>
      </c>
      <c r="CC331" s="31">
        <f t="shared" si="258"/>
        <v>5.7420453063155063E-13</v>
      </c>
      <c r="CD331" s="31">
        <f t="shared" si="259"/>
        <v>0</v>
      </c>
      <c r="CE331" s="31">
        <f t="shared" si="260"/>
        <v>5.7420453063155053E-14</v>
      </c>
    </row>
    <row r="332" spans="35:83" x14ac:dyDescent="0.2">
      <c r="AI332" s="29" t="s">
        <v>780</v>
      </c>
      <c r="AJ332" s="30">
        <v>75009</v>
      </c>
      <c r="AK332">
        <v>676</v>
      </c>
      <c r="AL332" t="s">
        <v>781</v>
      </c>
      <c r="AM332">
        <v>6.3194895917551728E-11</v>
      </c>
      <c r="AN332">
        <f t="shared" si="218"/>
        <v>6.3194895917551733E-12</v>
      </c>
      <c r="AO332">
        <f t="shared" si="219"/>
        <v>2.7857965253182411E-5</v>
      </c>
      <c r="AP332" s="31">
        <f t="shared" si="220"/>
        <v>68</v>
      </c>
      <c r="AQ332" s="31">
        <f t="shared" si="221"/>
        <v>8</v>
      </c>
      <c r="AR332" s="31">
        <f t="shared" si="222"/>
        <v>40</v>
      </c>
      <c r="AS332" s="31">
        <f t="shared" si="223"/>
        <v>24</v>
      </c>
      <c r="AT332" s="31">
        <f t="shared" si="224"/>
        <v>34</v>
      </c>
      <c r="AU332" s="31">
        <f t="shared" si="225"/>
        <v>42</v>
      </c>
      <c r="AV332" s="31">
        <f t="shared" si="226"/>
        <v>18</v>
      </c>
      <c r="AW332" s="31">
        <f t="shared" si="227"/>
        <v>55</v>
      </c>
      <c r="AX332" s="31">
        <f t="shared" si="228"/>
        <v>9</v>
      </c>
      <c r="AY332" s="31">
        <f t="shared" si="229"/>
        <v>77</v>
      </c>
      <c r="AZ332" s="31">
        <f t="shared" si="230"/>
        <v>29</v>
      </c>
      <c r="BA332" s="31">
        <f t="shared" si="231"/>
        <v>22</v>
      </c>
      <c r="BB332" s="31">
        <f t="shared" si="232"/>
        <v>28</v>
      </c>
      <c r="BC332" s="31">
        <f t="shared" si="233"/>
        <v>20</v>
      </c>
      <c r="BD332" s="31">
        <f t="shared" si="234"/>
        <v>48</v>
      </c>
      <c r="BE332" s="31">
        <f t="shared" si="235"/>
        <v>46</v>
      </c>
      <c r="BF332" s="31">
        <f t="shared" si="236"/>
        <v>29</v>
      </c>
      <c r="BG332" s="31">
        <f t="shared" si="237"/>
        <v>54</v>
      </c>
      <c r="BH332" s="31">
        <f t="shared" si="238"/>
        <v>9</v>
      </c>
      <c r="BI332" s="31">
        <f t="shared" si="239"/>
        <v>16</v>
      </c>
      <c r="BJ332" s="6">
        <f t="shared" si="240"/>
        <v>676</v>
      </c>
      <c r="BL332" s="31">
        <f t="shared" si="241"/>
        <v>6.3568830212921865E-13</v>
      </c>
      <c r="BM332" s="31">
        <f t="shared" si="242"/>
        <v>7.4786859074025716E-14</v>
      </c>
      <c r="BN332" s="31">
        <f t="shared" si="243"/>
        <v>3.7393429537012856E-13</v>
      </c>
      <c r="BO332" s="31">
        <f t="shared" si="244"/>
        <v>2.2436057722207717E-13</v>
      </c>
      <c r="BP332" s="31">
        <f t="shared" si="245"/>
        <v>3.1784415106460933E-13</v>
      </c>
      <c r="BQ332" s="31">
        <f t="shared" si="246"/>
        <v>3.9263101013863502E-13</v>
      </c>
      <c r="BR332" s="31">
        <f t="shared" si="247"/>
        <v>1.6827043291655787E-13</v>
      </c>
      <c r="BS332" s="31">
        <f t="shared" si="248"/>
        <v>5.1415965613392684E-13</v>
      </c>
      <c r="BT332" s="31">
        <f t="shared" si="249"/>
        <v>8.4135216458278934E-14</v>
      </c>
      <c r="BU332" s="31">
        <f t="shared" si="250"/>
        <v>7.1982351858749755E-13</v>
      </c>
      <c r="BV332" s="31">
        <f t="shared" si="251"/>
        <v>2.711023641433432E-13</v>
      </c>
      <c r="BW332" s="31">
        <f t="shared" si="252"/>
        <v>2.0566386245357074E-13</v>
      </c>
      <c r="BX332" s="31">
        <f t="shared" si="253"/>
        <v>2.6175400675909005E-13</v>
      </c>
      <c r="BY332" s="31">
        <f t="shared" si="254"/>
        <v>1.8696714768506428E-13</v>
      </c>
      <c r="BZ332" s="31">
        <f t="shared" si="255"/>
        <v>4.4872115444415435E-13</v>
      </c>
      <c r="CA332" s="31">
        <f t="shared" si="256"/>
        <v>4.3002443967564789E-13</v>
      </c>
      <c r="CB332" s="31">
        <f t="shared" si="257"/>
        <v>2.711023641433432E-13</v>
      </c>
      <c r="CC332" s="31">
        <f t="shared" si="258"/>
        <v>5.0481129874967368E-13</v>
      </c>
      <c r="CD332" s="31">
        <f t="shared" si="259"/>
        <v>8.4135216458278934E-14</v>
      </c>
      <c r="CE332" s="31">
        <f t="shared" si="260"/>
        <v>1.4957371814805143E-13</v>
      </c>
    </row>
    <row r="333" spans="35:83" x14ac:dyDescent="0.2">
      <c r="AI333" s="29" t="s">
        <v>782</v>
      </c>
      <c r="AJ333" s="30">
        <v>85477</v>
      </c>
      <c r="AK333">
        <v>768</v>
      </c>
      <c r="AL333" t="s">
        <v>783</v>
      </c>
      <c r="AM333">
        <v>6.3411563601238395E-11</v>
      </c>
      <c r="AN333">
        <f t="shared" si="218"/>
        <v>6.3411563601238396E-12</v>
      </c>
      <c r="AO333">
        <f t="shared" si="219"/>
        <v>2.7953478042878362E-5</v>
      </c>
      <c r="AP333" s="31">
        <f t="shared" si="220"/>
        <v>81</v>
      </c>
      <c r="AQ333" s="31">
        <f t="shared" si="221"/>
        <v>2</v>
      </c>
      <c r="AR333" s="31">
        <f t="shared" si="222"/>
        <v>41</v>
      </c>
      <c r="AS333" s="31">
        <f t="shared" si="223"/>
        <v>44</v>
      </c>
      <c r="AT333" s="31">
        <f t="shared" si="224"/>
        <v>29</v>
      </c>
      <c r="AU333" s="31">
        <f t="shared" si="225"/>
        <v>41</v>
      </c>
      <c r="AV333" s="31">
        <f t="shared" si="226"/>
        <v>17</v>
      </c>
      <c r="AW333" s="31">
        <f t="shared" si="227"/>
        <v>54</v>
      </c>
      <c r="AX333" s="31">
        <f t="shared" si="228"/>
        <v>26</v>
      </c>
      <c r="AY333" s="31">
        <f t="shared" si="229"/>
        <v>95</v>
      </c>
      <c r="AZ333" s="31">
        <f t="shared" si="230"/>
        <v>18</v>
      </c>
      <c r="BA333" s="31">
        <f t="shared" si="231"/>
        <v>25</v>
      </c>
      <c r="BB333" s="31">
        <f t="shared" si="232"/>
        <v>31</v>
      </c>
      <c r="BC333" s="31">
        <f t="shared" si="233"/>
        <v>27</v>
      </c>
      <c r="BD333" s="31">
        <f t="shared" si="234"/>
        <v>68</v>
      </c>
      <c r="BE333" s="31">
        <f t="shared" si="235"/>
        <v>49</v>
      </c>
      <c r="BF333" s="31">
        <f t="shared" si="236"/>
        <v>39</v>
      </c>
      <c r="BG333" s="31">
        <f t="shared" si="237"/>
        <v>61</v>
      </c>
      <c r="BH333" s="31">
        <f t="shared" si="238"/>
        <v>6</v>
      </c>
      <c r="BI333" s="31">
        <f t="shared" si="239"/>
        <v>14</v>
      </c>
      <c r="BJ333" s="6">
        <f t="shared" si="240"/>
        <v>768</v>
      </c>
      <c r="BL333" s="31">
        <f t="shared" si="241"/>
        <v>6.6879383485681121E-13</v>
      </c>
      <c r="BM333" s="31">
        <f t="shared" si="242"/>
        <v>1.6513428021155831E-14</v>
      </c>
      <c r="BN333" s="31">
        <f t="shared" si="243"/>
        <v>3.3852527443369452E-13</v>
      </c>
      <c r="BO333" s="31">
        <f t="shared" si="244"/>
        <v>3.6329541646542828E-13</v>
      </c>
      <c r="BP333" s="31">
        <f t="shared" si="245"/>
        <v>2.3944470630675954E-13</v>
      </c>
      <c r="BQ333" s="31">
        <f t="shared" si="246"/>
        <v>3.3852527443369452E-13</v>
      </c>
      <c r="BR333" s="31">
        <f t="shared" si="247"/>
        <v>1.4036413817982459E-13</v>
      </c>
      <c r="BS333" s="31">
        <f t="shared" si="248"/>
        <v>4.4586255657120749E-13</v>
      </c>
      <c r="BT333" s="31">
        <f t="shared" si="249"/>
        <v>2.1467456427502581E-13</v>
      </c>
      <c r="BU333" s="31">
        <f t="shared" si="250"/>
        <v>7.8438783100490202E-13</v>
      </c>
      <c r="BV333" s="31">
        <f t="shared" si="251"/>
        <v>1.486208521904025E-13</v>
      </c>
      <c r="BW333" s="31">
        <f t="shared" si="252"/>
        <v>2.0641785026444792E-13</v>
      </c>
      <c r="BX333" s="31">
        <f t="shared" si="253"/>
        <v>2.5595813432791541E-13</v>
      </c>
      <c r="BY333" s="31">
        <f t="shared" si="254"/>
        <v>2.2293127828560375E-13</v>
      </c>
      <c r="BZ333" s="31">
        <f t="shared" si="255"/>
        <v>5.6145655271929835E-13</v>
      </c>
      <c r="CA333" s="31">
        <f t="shared" si="256"/>
        <v>4.0457898651831786E-13</v>
      </c>
      <c r="CB333" s="31">
        <f t="shared" si="257"/>
        <v>3.2201184641253875E-13</v>
      </c>
      <c r="CC333" s="31">
        <f t="shared" si="258"/>
        <v>5.0365955464525289E-13</v>
      </c>
      <c r="CD333" s="31">
        <f t="shared" si="259"/>
        <v>4.9540284063467497E-14</v>
      </c>
      <c r="CE333" s="31">
        <f t="shared" si="260"/>
        <v>1.1559399614809083E-13</v>
      </c>
    </row>
    <row r="334" spans="35:83" x14ac:dyDescent="0.2">
      <c r="AI334" s="29" t="s">
        <v>784</v>
      </c>
      <c r="AJ334" s="30">
        <v>92701</v>
      </c>
      <c r="AK334">
        <v>837</v>
      </c>
      <c r="AL334" t="s">
        <v>785</v>
      </c>
      <c r="AM334">
        <v>6.4094068688328813E-11</v>
      </c>
      <c r="AN334">
        <f t="shared" si="218"/>
        <v>6.4094068688328819E-12</v>
      </c>
      <c r="AO334">
        <f t="shared" si="219"/>
        <v>2.8254344160706787E-5</v>
      </c>
      <c r="AP334" s="31">
        <f t="shared" si="220"/>
        <v>94</v>
      </c>
      <c r="AQ334" s="31">
        <f t="shared" si="221"/>
        <v>5</v>
      </c>
      <c r="AR334" s="31">
        <f t="shared" si="222"/>
        <v>47</v>
      </c>
      <c r="AS334" s="31">
        <f t="shared" si="223"/>
        <v>55</v>
      </c>
      <c r="AT334" s="31">
        <f t="shared" si="224"/>
        <v>18</v>
      </c>
      <c r="AU334" s="31">
        <f t="shared" si="225"/>
        <v>56</v>
      </c>
      <c r="AV334" s="31">
        <f t="shared" si="226"/>
        <v>11</v>
      </c>
      <c r="AW334" s="31">
        <f t="shared" si="227"/>
        <v>51</v>
      </c>
      <c r="AX334" s="31">
        <f t="shared" si="228"/>
        <v>32</v>
      </c>
      <c r="AY334" s="31">
        <f t="shared" si="229"/>
        <v>101</v>
      </c>
      <c r="AZ334" s="31">
        <f t="shared" si="230"/>
        <v>16</v>
      </c>
      <c r="BA334" s="31">
        <f t="shared" si="231"/>
        <v>21</v>
      </c>
      <c r="BB334" s="31">
        <f t="shared" si="232"/>
        <v>44</v>
      </c>
      <c r="BC334" s="31">
        <f t="shared" si="233"/>
        <v>45</v>
      </c>
      <c r="BD334" s="31">
        <f t="shared" si="234"/>
        <v>71</v>
      </c>
      <c r="BE334" s="31">
        <f t="shared" si="235"/>
        <v>60</v>
      </c>
      <c r="BF334" s="31">
        <f t="shared" si="236"/>
        <v>32</v>
      </c>
      <c r="BG334" s="31">
        <f t="shared" si="237"/>
        <v>45</v>
      </c>
      <c r="BH334" s="31">
        <f t="shared" si="238"/>
        <v>17</v>
      </c>
      <c r="BI334" s="31">
        <f t="shared" si="239"/>
        <v>16</v>
      </c>
      <c r="BJ334" s="6">
        <f t="shared" si="240"/>
        <v>837</v>
      </c>
      <c r="BL334" s="31">
        <f t="shared" si="241"/>
        <v>7.1981391358457694E-13</v>
      </c>
      <c r="BM334" s="31">
        <f t="shared" si="242"/>
        <v>3.8287974126839202E-14</v>
      </c>
      <c r="BN334" s="31">
        <f t="shared" si="243"/>
        <v>3.5990695679228847E-13</v>
      </c>
      <c r="BO334" s="31">
        <f t="shared" si="244"/>
        <v>4.211677153952312E-13</v>
      </c>
      <c r="BP334" s="31">
        <f t="shared" si="245"/>
        <v>1.3783670685662112E-13</v>
      </c>
      <c r="BQ334" s="31">
        <f t="shared" si="246"/>
        <v>4.2882531022059903E-13</v>
      </c>
      <c r="BR334" s="31">
        <f t="shared" si="247"/>
        <v>8.4233543079046233E-14</v>
      </c>
      <c r="BS334" s="31">
        <f t="shared" si="248"/>
        <v>3.9053733609375984E-13</v>
      </c>
      <c r="BT334" s="31">
        <f t="shared" si="249"/>
        <v>2.4504303441177088E-13</v>
      </c>
      <c r="BU334" s="31">
        <f t="shared" si="250"/>
        <v>7.7341707736215184E-13</v>
      </c>
      <c r="BV334" s="31">
        <f t="shared" si="251"/>
        <v>1.2252151720588544E-13</v>
      </c>
      <c r="BW334" s="31">
        <f t="shared" si="252"/>
        <v>1.6080949133272464E-13</v>
      </c>
      <c r="BX334" s="31">
        <f t="shared" si="253"/>
        <v>3.3693417231618493E-13</v>
      </c>
      <c r="BY334" s="31">
        <f t="shared" si="254"/>
        <v>3.4459176714155281E-13</v>
      </c>
      <c r="BZ334" s="31">
        <f t="shared" si="255"/>
        <v>5.4368923260111667E-13</v>
      </c>
      <c r="CA334" s="31">
        <f t="shared" si="256"/>
        <v>4.5945568952207035E-13</v>
      </c>
      <c r="CB334" s="31">
        <f t="shared" si="257"/>
        <v>2.4504303441177088E-13</v>
      </c>
      <c r="CC334" s="31">
        <f t="shared" si="258"/>
        <v>3.4459176714155281E-13</v>
      </c>
      <c r="CD334" s="31">
        <f t="shared" si="259"/>
        <v>1.3017911203125327E-13</v>
      </c>
      <c r="CE334" s="31">
        <f t="shared" si="260"/>
        <v>1.2252151720588544E-13</v>
      </c>
    </row>
    <row r="335" spans="35:83" x14ac:dyDescent="0.2">
      <c r="AI335" s="29" t="s">
        <v>786</v>
      </c>
      <c r="AJ335" s="30">
        <v>33088</v>
      </c>
      <c r="AK335">
        <v>310</v>
      </c>
      <c r="AL335" t="s">
        <v>787</v>
      </c>
      <c r="AM335">
        <v>6.4131418219819726E-11</v>
      </c>
      <c r="AN335">
        <f t="shared" si="218"/>
        <v>6.4131418219819731E-12</v>
      </c>
      <c r="AO335">
        <f t="shared" si="219"/>
        <v>2.8270808812406727E-5</v>
      </c>
      <c r="AP335" s="31">
        <f t="shared" si="220"/>
        <v>41</v>
      </c>
      <c r="AQ335" s="31">
        <f t="shared" si="221"/>
        <v>9</v>
      </c>
      <c r="AR335" s="31">
        <f t="shared" si="222"/>
        <v>12</v>
      </c>
      <c r="AS335" s="31">
        <f t="shared" si="223"/>
        <v>19</v>
      </c>
      <c r="AT335" s="31">
        <f t="shared" si="224"/>
        <v>7</v>
      </c>
      <c r="AU335" s="31">
        <f t="shared" si="225"/>
        <v>14</v>
      </c>
      <c r="AV335" s="31">
        <f t="shared" si="226"/>
        <v>1</v>
      </c>
      <c r="AW335" s="31">
        <f t="shared" si="227"/>
        <v>25</v>
      </c>
      <c r="AX335" s="31">
        <f t="shared" si="228"/>
        <v>14</v>
      </c>
      <c r="AY335" s="31">
        <f t="shared" si="229"/>
        <v>32</v>
      </c>
      <c r="AZ335" s="31">
        <f t="shared" si="230"/>
        <v>9</v>
      </c>
      <c r="BA335" s="31">
        <f t="shared" si="231"/>
        <v>7</v>
      </c>
      <c r="BB335" s="31">
        <f t="shared" si="232"/>
        <v>22</v>
      </c>
      <c r="BC335" s="31">
        <f t="shared" si="233"/>
        <v>11</v>
      </c>
      <c r="BD335" s="31">
        <f t="shared" si="234"/>
        <v>13</v>
      </c>
      <c r="BE335" s="31">
        <f t="shared" si="235"/>
        <v>25</v>
      </c>
      <c r="BF335" s="31">
        <f t="shared" si="236"/>
        <v>17</v>
      </c>
      <c r="BG335" s="31">
        <f t="shared" si="237"/>
        <v>24</v>
      </c>
      <c r="BH335" s="31">
        <f t="shared" si="238"/>
        <v>2</v>
      </c>
      <c r="BI335" s="31">
        <f t="shared" si="239"/>
        <v>6</v>
      </c>
      <c r="BJ335" s="6">
        <f t="shared" si="240"/>
        <v>310</v>
      </c>
      <c r="BL335" s="31">
        <f t="shared" si="241"/>
        <v>8.481897248427771E-13</v>
      </c>
      <c r="BM335" s="31">
        <f t="shared" si="242"/>
        <v>1.861879883801218E-13</v>
      </c>
      <c r="BN335" s="31">
        <f t="shared" si="243"/>
        <v>2.4825065117349575E-13</v>
      </c>
      <c r="BO335" s="31">
        <f t="shared" si="244"/>
        <v>3.9306353102470154E-13</v>
      </c>
      <c r="BP335" s="31">
        <f t="shared" si="245"/>
        <v>1.4481287985120584E-13</v>
      </c>
      <c r="BQ335" s="31">
        <f t="shared" si="246"/>
        <v>2.8962575970241168E-13</v>
      </c>
      <c r="BR335" s="31">
        <f t="shared" si="247"/>
        <v>2.0687554264457979E-14</v>
      </c>
      <c r="BS335" s="31">
        <f t="shared" si="248"/>
        <v>5.1718885661144944E-13</v>
      </c>
      <c r="BT335" s="31">
        <f t="shared" si="249"/>
        <v>2.8962575970241168E-13</v>
      </c>
      <c r="BU335" s="31">
        <f t="shared" si="250"/>
        <v>6.6200173646265533E-13</v>
      </c>
      <c r="BV335" s="31">
        <f t="shared" si="251"/>
        <v>1.861879883801218E-13</v>
      </c>
      <c r="BW335" s="31">
        <f t="shared" si="252"/>
        <v>1.4481287985120584E-13</v>
      </c>
      <c r="BX335" s="31">
        <f t="shared" si="253"/>
        <v>4.5512619381807551E-13</v>
      </c>
      <c r="BY335" s="31">
        <f t="shared" si="254"/>
        <v>2.2756309690903776E-13</v>
      </c>
      <c r="BZ335" s="31">
        <f t="shared" si="255"/>
        <v>2.6893820543795374E-13</v>
      </c>
      <c r="CA335" s="31">
        <f t="shared" si="256"/>
        <v>5.1718885661144944E-13</v>
      </c>
      <c r="CB335" s="31">
        <f t="shared" si="257"/>
        <v>3.5168842249578561E-13</v>
      </c>
      <c r="CC335" s="31">
        <f t="shared" si="258"/>
        <v>4.965013023469915E-13</v>
      </c>
      <c r="CD335" s="31">
        <f t="shared" si="259"/>
        <v>4.1375108528915958E-14</v>
      </c>
      <c r="CE335" s="31">
        <f t="shared" si="260"/>
        <v>1.2412532558674787E-13</v>
      </c>
    </row>
    <row r="336" spans="35:83" x14ac:dyDescent="0.2">
      <c r="AI336" s="29" t="s">
        <v>788</v>
      </c>
      <c r="AJ336" s="30">
        <v>17337</v>
      </c>
      <c r="AK336">
        <v>157</v>
      </c>
      <c r="AL336" t="s">
        <v>789</v>
      </c>
      <c r="AM336">
        <v>6.4380446277819401E-11</v>
      </c>
      <c r="AN336">
        <f t="shared" si="218"/>
        <v>6.4380446277819406E-12</v>
      </c>
      <c r="AO336">
        <f t="shared" si="219"/>
        <v>2.8380586902647961E-5</v>
      </c>
      <c r="AP336" s="31">
        <f t="shared" si="220"/>
        <v>15</v>
      </c>
      <c r="AQ336" s="31">
        <f t="shared" si="221"/>
        <v>2</v>
      </c>
      <c r="AR336" s="31">
        <f t="shared" si="222"/>
        <v>6</v>
      </c>
      <c r="AS336" s="31">
        <f t="shared" si="223"/>
        <v>5</v>
      </c>
      <c r="AT336" s="31">
        <f t="shared" si="224"/>
        <v>7</v>
      </c>
      <c r="AU336" s="31">
        <f t="shared" si="225"/>
        <v>13</v>
      </c>
      <c r="AV336" s="31">
        <f t="shared" si="226"/>
        <v>6</v>
      </c>
      <c r="AW336" s="31">
        <f t="shared" si="227"/>
        <v>5</v>
      </c>
      <c r="AX336" s="31">
        <f t="shared" si="228"/>
        <v>8</v>
      </c>
      <c r="AY336" s="31">
        <f t="shared" si="229"/>
        <v>10</v>
      </c>
      <c r="AZ336" s="31">
        <f t="shared" si="230"/>
        <v>1</v>
      </c>
      <c r="BA336" s="31">
        <f t="shared" si="231"/>
        <v>5</v>
      </c>
      <c r="BB336" s="31">
        <f t="shared" si="232"/>
        <v>13</v>
      </c>
      <c r="BC336" s="31">
        <f t="shared" si="233"/>
        <v>4</v>
      </c>
      <c r="BD336" s="31">
        <f t="shared" si="234"/>
        <v>13</v>
      </c>
      <c r="BE336" s="31">
        <f t="shared" si="235"/>
        <v>10</v>
      </c>
      <c r="BF336" s="31">
        <f t="shared" si="236"/>
        <v>11</v>
      </c>
      <c r="BG336" s="31">
        <f t="shared" si="237"/>
        <v>14</v>
      </c>
      <c r="BH336" s="31">
        <f t="shared" si="238"/>
        <v>2</v>
      </c>
      <c r="BI336" s="31">
        <f t="shared" si="239"/>
        <v>7</v>
      </c>
      <c r="BJ336" s="6">
        <f t="shared" si="240"/>
        <v>157</v>
      </c>
      <c r="BL336" s="31">
        <f t="shared" si="241"/>
        <v>6.1509980520209632E-13</v>
      </c>
      <c r="BM336" s="31">
        <f t="shared" si="242"/>
        <v>8.2013307360279503E-14</v>
      </c>
      <c r="BN336" s="31">
        <f t="shared" si="243"/>
        <v>2.4603992208083851E-13</v>
      </c>
      <c r="BO336" s="31">
        <f t="shared" si="244"/>
        <v>2.0503326840069876E-13</v>
      </c>
      <c r="BP336" s="31">
        <f t="shared" si="245"/>
        <v>2.8704657576097821E-13</v>
      </c>
      <c r="BQ336" s="31">
        <f t="shared" si="246"/>
        <v>5.3308649784181672E-13</v>
      </c>
      <c r="BR336" s="31">
        <f t="shared" si="247"/>
        <v>2.4603992208083851E-13</v>
      </c>
      <c r="BS336" s="31">
        <f t="shared" si="248"/>
        <v>2.0503326840069876E-13</v>
      </c>
      <c r="BT336" s="31">
        <f t="shared" si="249"/>
        <v>3.2805322944111801E-13</v>
      </c>
      <c r="BU336" s="31">
        <f t="shared" si="250"/>
        <v>4.1006653680139751E-13</v>
      </c>
      <c r="BV336" s="31">
        <f t="shared" si="251"/>
        <v>4.1006653680139751E-14</v>
      </c>
      <c r="BW336" s="31">
        <f t="shared" si="252"/>
        <v>2.0503326840069876E-13</v>
      </c>
      <c r="BX336" s="31">
        <f t="shared" si="253"/>
        <v>5.3308649784181672E-13</v>
      </c>
      <c r="BY336" s="31">
        <f t="shared" si="254"/>
        <v>1.6402661472055901E-13</v>
      </c>
      <c r="BZ336" s="31">
        <f t="shared" si="255"/>
        <v>5.3308649784181672E-13</v>
      </c>
      <c r="CA336" s="31">
        <f t="shared" si="256"/>
        <v>4.1006653680139751E-13</v>
      </c>
      <c r="CB336" s="31">
        <f t="shared" si="257"/>
        <v>4.5107319048153722E-13</v>
      </c>
      <c r="CC336" s="31">
        <f t="shared" si="258"/>
        <v>5.7409315152195642E-13</v>
      </c>
      <c r="CD336" s="31">
        <f t="shared" si="259"/>
        <v>8.2013307360279503E-14</v>
      </c>
      <c r="CE336" s="31">
        <f t="shared" si="260"/>
        <v>2.8704657576097821E-13</v>
      </c>
    </row>
    <row r="337" spans="35:83" x14ac:dyDescent="0.2">
      <c r="AI337" s="29" t="s">
        <v>790</v>
      </c>
      <c r="AJ337" s="30">
        <v>90133</v>
      </c>
      <c r="AK337">
        <v>811</v>
      </c>
      <c r="AL337" t="s">
        <v>791</v>
      </c>
      <c r="AM337">
        <v>6.4596637550234604E-11</v>
      </c>
      <c r="AN337">
        <f t="shared" si="218"/>
        <v>6.4596637550234607E-12</v>
      </c>
      <c r="AO337">
        <f t="shared" si="219"/>
        <v>2.84758896777778E-5</v>
      </c>
      <c r="AP337" s="31">
        <f t="shared" si="220"/>
        <v>64</v>
      </c>
      <c r="AQ337" s="31">
        <f t="shared" si="221"/>
        <v>3</v>
      </c>
      <c r="AR337" s="31">
        <f t="shared" si="222"/>
        <v>43</v>
      </c>
      <c r="AS337" s="31">
        <f t="shared" si="223"/>
        <v>43</v>
      </c>
      <c r="AT337" s="31">
        <f t="shared" si="224"/>
        <v>38</v>
      </c>
      <c r="AU337" s="31">
        <f t="shared" si="225"/>
        <v>58</v>
      </c>
      <c r="AV337" s="31">
        <f t="shared" si="226"/>
        <v>21</v>
      </c>
      <c r="AW337" s="31">
        <f t="shared" si="227"/>
        <v>70</v>
      </c>
      <c r="AX337" s="31">
        <f t="shared" si="228"/>
        <v>32</v>
      </c>
      <c r="AY337" s="31">
        <f t="shared" si="229"/>
        <v>95</v>
      </c>
      <c r="AZ337" s="31">
        <f t="shared" si="230"/>
        <v>18</v>
      </c>
      <c r="BA337" s="31">
        <f t="shared" si="231"/>
        <v>29</v>
      </c>
      <c r="BB337" s="31">
        <f t="shared" si="232"/>
        <v>36</v>
      </c>
      <c r="BC337" s="31">
        <f t="shared" si="233"/>
        <v>41</v>
      </c>
      <c r="BD337" s="31">
        <f t="shared" si="234"/>
        <v>49</v>
      </c>
      <c r="BE337" s="31">
        <f t="shared" si="235"/>
        <v>60</v>
      </c>
      <c r="BF337" s="31">
        <f t="shared" si="236"/>
        <v>37</v>
      </c>
      <c r="BG337" s="31">
        <f t="shared" si="237"/>
        <v>48</v>
      </c>
      <c r="BH337" s="31">
        <f t="shared" si="238"/>
        <v>7</v>
      </c>
      <c r="BI337" s="31">
        <f t="shared" si="239"/>
        <v>19</v>
      </c>
      <c r="BJ337" s="6">
        <f t="shared" si="240"/>
        <v>811</v>
      </c>
      <c r="BL337" s="31">
        <f t="shared" si="241"/>
        <v>5.0976384749876874E-13</v>
      </c>
      <c r="BM337" s="31">
        <f t="shared" si="242"/>
        <v>2.3895180351504786E-14</v>
      </c>
      <c r="BN337" s="31">
        <f t="shared" si="243"/>
        <v>3.424975850382353E-13</v>
      </c>
      <c r="BO337" s="31">
        <f t="shared" si="244"/>
        <v>3.424975850382353E-13</v>
      </c>
      <c r="BP337" s="31">
        <f t="shared" si="245"/>
        <v>3.0267228445239396E-13</v>
      </c>
      <c r="BQ337" s="31">
        <f t="shared" si="246"/>
        <v>4.619734867957592E-13</v>
      </c>
      <c r="BR337" s="31">
        <f t="shared" si="247"/>
        <v>1.6726626246053349E-13</v>
      </c>
      <c r="BS337" s="31">
        <f t="shared" si="248"/>
        <v>5.5755420820177838E-13</v>
      </c>
      <c r="BT337" s="31">
        <f t="shared" si="249"/>
        <v>2.5488192374938437E-13</v>
      </c>
      <c r="BU337" s="31">
        <f t="shared" si="250"/>
        <v>7.5668071113098496E-13</v>
      </c>
      <c r="BV337" s="31">
        <f t="shared" si="251"/>
        <v>1.433710821090287E-13</v>
      </c>
      <c r="BW337" s="31">
        <f t="shared" si="252"/>
        <v>2.309867433978796E-13</v>
      </c>
      <c r="BX337" s="31">
        <f t="shared" si="253"/>
        <v>2.867421642180574E-13</v>
      </c>
      <c r="BY337" s="31">
        <f t="shared" si="254"/>
        <v>3.2656746480389878E-13</v>
      </c>
      <c r="BZ337" s="31">
        <f t="shared" si="255"/>
        <v>3.9028794574124489E-13</v>
      </c>
      <c r="CA337" s="31">
        <f t="shared" si="256"/>
        <v>4.7790360703009581E-13</v>
      </c>
      <c r="CB337" s="31">
        <f t="shared" si="257"/>
        <v>2.9470722433522571E-13</v>
      </c>
      <c r="CC337" s="31">
        <f t="shared" si="258"/>
        <v>3.8232288562407658E-13</v>
      </c>
      <c r="CD337" s="31">
        <f t="shared" si="259"/>
        <v>5.575542082017783E-14</v>
      </c>
      <c r="CE337" s="31">
        <f t="shared" si="260"/>
        <v>1.5133614222619698E-13</v>
      </c>
    </row>
    <row r="338" spans="35:83" x14ac:dyDescent="0.2">
      <c r="AI338" s="29" t="s">
        <v>792</v>
      </c>
      <c r="AJ338" s="30">
        <v>53339</v>
      </c>
      <c r="AK338">
        <v>475</v>
      </c>
      <c r="AL338" t="s">
        <v>793</v>
      </c>
      <c r="AM338">
        <v>6.4608061258255619E-11</v>
      </c>
      <c r="AN338">
        <f t="shared" si="218"/>
        <v>6.4608061258255622E-12</v>
      </c>
      <c r="AO338">
        <f t="shared" si="219"/>
        <v>2.8480925547470935E-5</v>
      </c>
      <c r="AP338" s="31">
        <f t="shared" si="220"/>
        <v>22</v>
      </c>
      <c r="AQ338" s="31">
        <f t="shared" si="221"/>
        <v>5</v>
      </c>
      <c r="AR338" s="31">
        <f t="shared" si="222"/>
        <v>34</v>
      </c>
      <c r="AS338" s="31">
        <f t="shared" si="223"/>
        <v>21</v>
      </c>
      <c r="AT338" s="31">
        <f t="shared" si="224"/>
        <v>24</v>
      </c>
      <c r="AU338" s="31">
        <f t="shared" si="225"/>
        <v>32</v>
      </c>
      <c r="AV338" s="31">
        <f t="shared" si="226"/>
        <v>9</v>
      </c>
      <c r="AW338" s="31">
        <f t="shared" si="227"/>
        <v>39</v>
      </c>
      <c r="AX338" s="31">
        <f t="shared" si="228"/>
        <v>40</v>
      </c>
      <c r="AY338" s="31">
        <f t="shared" si="229"/>
        <v>56</v>
      </c>
      <c r="AZ338" s="31">
        <f t="shared" si="230"/>
        <v>8</v>
      </c>
      <c r="BA338" s="31">
        <f t="shared" si="231"/>
        <v>26</v>
      </c>
      <c r="BB338" s="31">
        <f t="shared" si="232"/>
        <v>27</v>
      </c>
      <c r="BC338" s="31">
        <f t="shared" si="233"/>
        <v>27</v>
      </c>
      <c r="BD338" s="31">
        <f t="shared" si="234"/>
        <v>14</v>
      </c>
      <c r="BE338" s="31">
        <f t="shared" si="235"/>
        <v>27</v>
      </c>
      <c r="BF338" s="31">
        <f t="shared" si="236"/>
        <v>26</v>
      </c>
      <c r="BG338" s="31">
        <f t="shared" si="237"/>
        <v>22</v>
      </c>
      <c r="BH338" s="31">
        <f t="shared" si="238"/>
        <v>4</v>
      </c>
      <c r="BI338" s="31">
        <f t="shared" si="239"/>
        <v>12</v>
      </c>
      <c r="BJ338" s="6">
        <f t="shared" si="240"/>
        <v>475</v>
      </c>
      <c r="BL338" s="31">
        <f t="shared" si="241"/>
        <v>2.9923733635402605E-13</v>
      </c>
      <c r="BM338" s="31">
        <f t="shared" si="242"/>
        <v>6.8008485535005914E-14</v>
      </c>
      <c r="BN338" s="31">
        <f t="shared" si="243"/>
        <v>4.6245770163804018E-13</v>
      </c>
      <c r="BO338" s="31">
        <f t="shared" si="244"/>
        <v>2.8563563924702483E-13</v>
      </c>
      <c r="BP338" s="31">
        <f t="shared" si="245"/>
        <v>3.264407305680284E-13</v>
      </c>
      <c r="BQ338" s="31">
        <f t="shared" si="246"/>
        <v>4.3525430742403788E-13</v>
      </c>
      <c r="BR338" s="31">
        <f t="shared" si="247"/>
        <v>1.2241527396301066E-13</v>
      </c>
      <c r="BS338" s="31">
        <f t="shared" si="248"/>
        <v>5.3046618717304614E-13</v>
      </c>
      <c r="BT338" s="31">
        <f t="shared" si="249"/>
        <v>5.4406788428004731E-13</v>
      </c>
      <c r="BU338" s="31">
        <f t="shared" si="250"/>
        <v>7.6169503799206628E-13</v>
      </c>
      <c r="BV338" s="31">
        <f t="shared" si="251"/>
        <v>1.0881357685600947E-13</v>
      </c>
      <c r="BW338" s="31">
        <f t="shared" si="252"/>
        <v>3.5364412478203079E-13</v>
      </c>
      <c r="BX338" s="31">
        <f t="shared" si="253"/>
        <v>3.6724582188903197E-13</v>
      </c>
      <c r="BY338" s="31">
        <f t="shared" si="254"/>
        <v>3.6724582188903197E-13</v>
      </c>
      <c r="BZ338" s="31">
        <f t="shared" si="255"/>
        <v>1.9042375949801657E-13</v>
      </c>
      <c r="CA338" s="31">
        <f t="shared" si="256"/>
        <v>3.6724582188903197E-13</v>
      </c>
      <c r="CB338" s="31">
        <f t="shared" si="257"/>
        <v>3.5364412478203079E-13</v>
      </c>
      <c r="CC338" s="31">
        <f t="shared" si="258"/>
        <v>2.9923733635402605E-13</v>
      </c>
      <c r="CD338" s="31">
        <f t="shared" si="259"/>
        <v>5.4406788428004735E-14</v>
      </c>
      <c r="CE338" s="31">
        <f t="shared" si="260"/>
        <v>1.632203652840142E-13</v>
      </c>
    </row>
    <row r="339" spans="35:83" x14ac:dyDescent="0.2">
      <c r="AI339" s="29" t="s">
        <v>794</v>
      </c>
      <c r="AJ339" s="30">
        <v>34461</v>
      </c>
      <c r="AK339">
        <v>297</v>
      </c>
      <c r="AL339" t="s">
        <v>795</v>
      </c>
      <c r="AM339">
        <v>6.515544538340841E-11</v>
      </c>
      <c r="AN339">
        <f t="shared" si="218"/>
        <v>6.5155445383408413E-12</v>
      </c>
      <c r="AO339">
        <f t="shared" si="219"/>
        <v>2.8722226806334388E-5</v>
      </c>
      <c r="AP339" s="31">
        <f t="shared" si="220"/>
        <v>13</v>
      </c>
      <c r="AQ339" s="31">
        <f t="shared" si="221"/>
        <v>4</v>
      </c>
      <c r="AR339" s="31">
        <f t="shared" si="222"/>
        <v>16</v>
      </c>
      <c r="AS339" s="31">
        <f t="shared" si="223"/>
        <v>8</v>
      </c>
      <c r="AT339" s="31">
        <f t="shared" si="224"/>
        <v>37</v>
      </c>
      <c r="AU339" s="31">
        <f t="shared" si="225"/>
        <v>13</v>
      </c>
      <c r="AV339" s="31">
        <f t="shared" si="226"/>
        <v>3</v>
      </c>
      <c r="AW339" s="31">
        <f t="shared" si="227"/>
        <v>33</v>
      </c>
      <c r="AX339" s="31">
        <f t="shared" si="228"/>
        <v>19</v>
      </c>
      <c r="AY339" s="31">
        <f t="shared" si="229"/>
        <v>39</v>
      </c>
      <c r="AZ339" s="31">
        <f t="shared" si="230"/>
        <v>7</v>
      </c>
      <c r="BA339" s="31">
        <f t="shared" si="231"/>
        <v>17</v>
      </c>
      <c r="BB339" s="31">
        <f t="shared" si="232"/>
        <v>12</v>
      </c>
      <c r="BC339" s="31">
        <f t="shared" si="233"/>
        <v>4</v>
      </c>
      <c r="BD339" s="31">
        <f t="shared" si="234"/>
        <v>13</v>
      </c>
      <c r="BE339" s="31">
        <f t="shared" si="235"/>
        <v>22</v>
      </c>
      <c r="BF339" s="31">
        <f t="shared" si="236"/>
        <v>11</v>
      </c>
      <c r="BG339" s="31">
        <f t="shared" si="237"/>
        <v>13</v>
      </c>
      <c r="BH339" s="31">
        <f t="shared" si="238"/>
        <v>2</v>
      </c>
      <c r="BI339" s="31">
        <f t="shared" si="239"/>
        <v>11</v>
      </c>
      <c r="BJ339" s="6">
        <f t="shared" si="240"/>
        <v>297</v>
      </c>
      <c r="BL339" s="31">
        <f t="shared" si="241"/>
        <v>2.8519218517990214E-13</v>
      </c>
      <c r="BM339" s="31">
        <f t="shared" si="242"/>
        <v>8.7751441593816035E-14</v>
      </c>
      <c r="BN339" s="31">
        <f t="shared" si="243"/>
        <v>3.5100576637526414E-13</v>
      </c>
      <c r="BO339" s="31">
        <f t="shared" si="244"/>
        <v>1.7550288318763207E-13</v>
      </c>
      <c r="BP339" s="31">
        <f t="shared" si="245"/>
        <v>8.1170083474279845E-13</v>
      </c>
      <c r="BQ339" s="31">
        <f t="shared" si="246"/>
        <v>2.8519218517990214E-13</v>
      </c>
      <c r="BR339" s="31">
        <f t="shared" si="247"/>
        <v>6.5813581195362039E-14</v>
      </c>
      <c r="BS339" s="31">
        <f t="shared" si="248"/>
        <v>7.2394939314898231E-13</v>
      </c>
      <c r="BT339" s="31">
        <f t="shared" si="249"/>
        <v>4.1681934757062619E-13</v>
      </c>
      <c r="BU339" s="31">
        <f t="shared" si="250"/>
        <v>8.5557655553970652E-13</v>
      </c>
      <c r="BV339" s="31">
        <f t="shared" si="251"/>
        <v>1.5356502278917809E-13</v>
      </c>
      <c r="BW339" s="31">
        <f t="shared" si="252"/>
        <v>3.7294362677371822E-13</v>
      </c>
      <c r="BX339" s="31">
        <f t="shared" si="253"/>
        <v>2.6325432478144816E-13</v>
      </c>
      <c r="BY339" s="31">
        <f t="shared" si="254"/>
        <v>8.7751441593816035E-14</v>
      </c>
      <c r="BZ339" s="31">
        <f t="shared" si="255"/>
        <v>2.8519218517990214E-13</v>
      </c>
      <c r="CA339" s="31">
        <f t="shared" si="256"/>
        <v>4.8263292876598824E-13</v>
      </c>
      <c r="CB339" s="31">
        <f t="shared" si="257"/>
        <v>2.4131646438299412E-13</v>
      </c>
      <c r="CC339" s="31">
        <f t="shared" si="258"/>
        <v>2.8519218517990214E-13</v>
      </c>
      <c r="CD339" s="31">
        <f t="shared" si="259"/>
        <v>4.3875720796908017E-14</v>
      </c>
      <c r="CE339" s="31">
        <f t="shared" si="260"/>
        <v>2.4131646438299412E-13</v>
      </c>
    </row>
    <row r="340" spans="35:83" x14ac:dyDescent="0.2">
      <c r="AI340" s="29" t="s">
        <v>796</v>
      </c>
      <c r="AJ340" s="30">
        <v>27938</v>
      </c>
      <c r="AK340">
        <v>251</v>
      </c>
      <c r="AL340" t="s">
        <v>797</v>
      </c>
      <c r="AM340">
        <v>6.5261256541277735E-11</v>
      </c>
      <c r="AN340">
        <f t="shared" si="218"/>
        <v>6.5261256541277735E-12</v>
      </c>
      <c r="AO340">
        <f t="shared" si="219"/>
        <v>2.8768871136015194E-5</v>
      </c>
      <c r="AP340" s="31">
        <f t="shared" si="220"/>
        <v>23</v>
      </c>
      <c r="AQ340" s="31">
        <f t="shared" si="221"/>
        <v>5</v>
      </c>
      <c r="AR340" s="31">
        <f t="shared" si="222"/>
        <v>12</v>
      </c>
      <c r="AS340" s="31">
        <f t="shared" si="223"/>
        <v>20</v>
      </c>
      <c r="AT340" s="31">
        <f t="shared" si="224"/>
        <v>13</v>
      </c>
      <c r="AU340" s="31">
        <f t="shared" si="225"/>
        <v>17</v>
      </c>
      <c r="AV340" s="31">
        <f t="shared" si="226"/>
        <v>9</v>
      </c>
      <c r="AW340" s="31">
        <f t="shared" si="227"/>
        <v>21</v>
      </c>
      <c r="AX340" s="31">
        <f t="shared" si="228"/>
        <v>15</v>
      </c>
      <c r="AY340" s="31">
        <f t="shared" si="229"/>
        <v>21</v>
      </c>
      <c r="AZ340" s="31">
        <f t="shared" si="230"/>
        <v>5</v>
      </c>
      <c r="BA340" s="31">
        <f t="shared" si="231"/>
        <v>9</v>
      </c>
      <c r="BB340" s="31">
        <f t="shared" si="232"/>
        <v>15</v>
      </c>
      <c r="BC340" s="31">
        <f t="shared" si="233"/>
        <v>12</v>
      </c>
      <c r="BD340" s="31">
        <f t="shared" si="234"/>
        <v>7</v>
      </c>
      <c r="BE340" s="31">
        <f t="shared" si="235"/>
        <v>16</v>
      </c>
      <c r="BF340" s="31">
        <f t="shared" si="236"/>
        <v>13</v>
      </c>
      <c r="BG340" s="31">
        <f t="shared" si="237"/>
        <v>7</v>
      </c>
      <c r="BH340" s="31">
        <f t="shared" si="238"/>
        <v>2</v>
      </c>
      <c r="BI340" s="31">
        <f t="shared" si="239"/>
        <v>9</v>
      </c>
      <c r="BJ340" s="6">
        <f t="shared" si="240"/>
        <v>251</v>
      </c>
      <c r="BL340" s="31">
        <f t="shared" si="241"/>
        <v>5.9801151412326214E-13</v>
      </c>
      <c r="BM340" s="31">
        <f t="shared" si="242"/>
        <v>1.3000250307027437E-13</v>
      </c>
      <c r="BN340" s="31">
        <f t="shared" si="243"/>
        <v>3.120060073686585E-13</v>
      </c>
      <c r="BO340" s="31">
        <f t="shared" si="244"/>
        <v>5.2001001228109746E-13</v>
      </c>
      <c r="BP340" s="31">
        <f t="shared" si="245"/>
        <v>3.3800650798271341E-13</v>
      </c>
      <c r="BQ340" s="31">
        <f t="shared" si="246"/>
        <v>4.4200851043893284E-13</v>
      </c>
      <c r="BR340" s="31">
        <f t="shared" si="247"/>
        <v>2.3400450552649387E-13</v>
      </c>
      <c r="BS340" s="31">
        <f t="shared" si="248"/>
        <v>5.4601051289515232E-13</v>
      </c>
      <c r="BT340" s="31">
        <f t="shared" si="249"/>
        <v>3.9000750921082312E-13</v>
      </c>
      <c r="BU340" s="31">
        <f t="shared" si="250"/>
        <v>5.4601051289515232E-13</v>
      </c>
      <c r="BV340" s="31">
        <f t="shared" si="251"/>
        <v>1.3000250307027437E-13</v>
      </c>
      <c r="BW340" s="31">
        <f t="shared" si="252"/>
        <v>2.3400450552649387E-13</v>
      </c>
      <c r="BX340" s="31">
        <f t="shared" si="253"/>
        <v>3.9000750921082312E-13</v>
      </c>
      <c r="BY340" s="31">
        <f t="shared" si="254"/>
        <v>3.120060073686585E-13</v>
      </c>
      <c r="BZ340" s="31">
        <f t="shared" si="255"/>
        <v>1.8200350429838411E-13</v>
      </c>
      <c r="CA340" s="31">
        <f t="shared" si="256"/>
        <v>4.1600800982487798E-13</v>
      </c>
      <c r="CB340" s="31">
        <f t="shared" si="257"/>
        <v>3.3800650798271341E-13</v>
      </c>
      <c r="CC340" s="31">
        <f t="shared" si="258"/>
        <v>1.8200350429838411E-13</v>
      </c>
      <c r="CD340" s="31">
        <f t="shared" si="259"/>
        <v>5.2001001228109748E-14</v>
      </c>
      <c r="CE340" s="31">
        <f t="shared" si="260"/>
        <v>2.3400450552649387E-13</v>
      </c>
    </row>
    <row r="341" spans="35:83" x14ac:dyDescent="0.2">
      <c r="AI341" s="29" t="s">
        <v>798</v>
      </c>
      <c r="AJ341" s="30">
        <v>53220</v>
      </c>
      <c r="AK341">
        <v>475</v>
      </c>
      <c r="AL341" t="s">
        <v>799</v>
      </c>
      <c r="AM341">
        <v>6.5710766151937325E-11</v>
      </c>
      <c r="AN341">
        <f t="shared" si="218"/>
        <v>6.5710766151937326E-12</v>
      </c>
      <c r="AO341">
        <f t="shared" si="219"/>
        <v>2.896702674546606E-5</v>
      </c>
      <c r="AP341" s="31">
        <f t="shared" si="220"/>
        <v>35</v>
      </c>
      <c r="AQ341" s="31">
        <f t="shared" si="221"/>
        <v>8</v>
      </c>
      <c r="AR341" s="31">
        <f t="shared" si="222"/>
        <v>24</v>
      </c>
      <c r="AS341" s="31">
        <f t="shared" si="223"/>
        <v>30</v>
      </c>
      <c r="AT341" s="31">
        <f t="shared" si="224"/>
        <v>23</v>
      </c>
      <c r="AU341" s="31">
        <f t="shared" si="225"/>
        <v>28</v>
      </c>
      <c r="AV341" s="31">
        <f t="shared" si="226"/>
        <v>6</v>
      </c>
      <c r="AW341" s="31">
        <f t="shared" si="227"/>
        <v>41</v>
      </c>
      <c r="AX341" s="31">
        <f t="shared" si="228"/>
        <v>35</v>
      </c>
      <c r="AY341" s="31">
        <f t="shared" si="229"/>
        <v>51</v>
      </c>
      <c r="AZ341" s="31">
        <f t="shared" si="230"/>
        <v>7</v>
      </c>
      <c r="BA341" s="31">
        <f t="shared" si="231"/>
        <v>16</v>
      </c>
      <c r="BB341" s="31">
        <f t="shared" si="232"/>
        <v>28</v>
      </c>
      <c r="BC341" s="31">
        <f t="shared" si="233"/>
        <v>25</v>
      </c>
      <c r="BD341" s="31">
        <f t="shared" si="234"/>
        <v>23</v>
      </c>
      <c r="BE341" s="31">
        <f t="shared" si="235"/>
        <v>35</v>
      </c>
      <c r="BF341" s="31">
        <f t="shared" si="236"/>
        <v>24</v>
      </c>
      <c r="BG341" s="31">
        <f t="shared" si="237"/>
        <v>19</v>
      </c>
      <c r="BH341" s="31">
        <f t="shared" si="238"/>
        <v>7</v>
      </c>
      <c r="BI341" s="31">
        <f t="shared" si="239"/>
        <v>10</v>
      </c>
      <c r="BJ341" s="6">
        <f t="shared" si="240"/>
        <v>475</v>
      </c>
      <c r="BL341" s="31">
        <f t="shared" si="241"/>
        <v>4.8418459269848551E-13</v>
      </c>
      <c r="BM341" s="31">
        <f t="shared" si="242"/>
        <v>1.1067076404536812E-13</v>
      </c>
      <c r="BN341" s="31">
        <f t="shared" si="243"/>
        <v>3.3201229213610436E-13</v>
      </c>
      <c r="BO341" s="31">
        <f t="shared" si="244"/>
        <v>4.1501536517013052E-13</v>
      </c>
      <c r="BP341" s="31">
        <f t="shared" si="245"/>
        <v>3.1817844663043335E-13</v>
      </c>
      <c r="BQ341" s="31">
        <f t="shared" si="246"/>
        <v>3.8734767415878845E-13</v>
      </c>
      <c r="BR341" s="31">
        <f t="shared" si="247"/>
        <v>8.3003073034026091E-14</v>
      </c>
      <c r="BS341" s="31">
        <f t="shared" si="248"/>
        <v>5.6718766573251166E-13</v>
      </c>
      <c r="BT341" s="31">
        <f t="shared" si="249"/>
        <v>4.8418459269848551E-13</v>
      </c>
      <c r="BU341" s="31">
        <f t="shared" si="250"/>
        <v>7.0552612078922185E-13</v>
      </c>
      <c r="BV341" s="31">
        <f t="shared" si="251"/>
        <v>9.6836918539697112E-14</v>
      </c>
      <c r="BW341" s="31">
        <f t="shared" si="252"/>
        <v>2.2134152809073624E-13</v>
      </c>
      <c r="BX341" s="31">
        <f t="shared" si="253"/>
        <v>3.8734767415878845E-13</v>
      </c>
      <c r="BY341" s="31">
        <f t="shared" si="254"/>
        <v>3.4584613764177537E-13</v>
      </c>
      <c r="BZ341" s="31">
        <f t="shared" si="255"/>
        <v>3.1817844663043335E-13</v>
      </c>
      <c r="CA341" s="31">
        <f t="shared" si="256"/>
        <v>4.8418459269848551E-13</v>
      </c>
      <c r="CB341" s="31">
        <f t="shared" si="257"/>
        <v>3.3201229213610436E-13</v>
      </c>
      <c r="CC341" s="31">
        <f t="shared" si="258"/>
        <v>2.6284306460774932E-13</v>
      </c>
      <c r="CD341" s="31">
        <f t="shared" si="259"/>
        <v>9.6836918539697112E-14</v>
      </c>
      <c r="CE341" s="31">
        <f t="shared" si="260"/>
        <v>1.3833845505671016E-13</v>
      </c>
    </row>
    <row r="342" spans="35:83" x14ac:dyDescent="0.2">
      <c r="AI342" s="29" t="s">
        <v>800</v>
      </c>
      <c r="AJ342" s="30">
        <v>16415</v>
      </c>
      <c r="AK342">
        <v>152</v>
      </c>
      <c r="AL342" t="s">
        <v>801</v>
      </c>
      <c r="AM342">
        <v>6.5834956514124802E-11</v>
      </c>
      <c r="AN342">
        <f t="shared" si="218"/>
        <v>6.5834956514124802E-12</v>
      </c>
      <c r="AO342">
        <f t="shared" si="219"/>
        <v>2.9021773109778655E-5</v>
      </c>
      <c r="AP342" s="31">
        <f t="shared" si="220"/>
        <v>21</v>
      </c>
      <c r="AQ342" s="31">
        <f t="shared" si="221"/>
        <v>2</v>
      </c>
      <c r="AR342" s="31">
        <f t="shared" si="222"/>
        <v>10</v>
      </c>
      <c r="AS342" s="31">
        <f t="shared" si="223"/>
        <v>6</v>
      </c>
      <c r="AT342" s="31">
        <f t="shared" si="224"/>
        <v>10</v>
      </c>
      <c r="AU342" s="31">
        <f t="shared" si="225"/>
        <v>12</v>
      </c>
      <c r="AV342" s="31">
        <f t="shared" si="226"/>
        <v>4</v>
      </c>
      <c r="AW342" s="31">
        <f t="shared" si="227"/>
        <v>11</v>
      </c>
      <c r="AX342" s="31">
        <f t="shared" si="228"/>
        <v>2</v>
      </c>
      <c r="AY342" s="31">
        <f t="shared" si="229"/>
        <v>14</v>
      </c>
      <c r="AZ342" s="31">
        <f t="shared" si="230"/>
        <v>3</v>
      </c>
      <c r="BA342" s="31">
        <f t="shared" si="231"/>
        <v>4</v>
      </c>
      <c r="BB342" s="31">
        <f t="shared" si="232"/>
        <v>10</v>
      </c>
      <c r="BC342" s="31">
        <f t="shared" si="233"/>
        <v>5</v>
      </c>
      <c r="BD342" s="31">
        <f t="shared" si="234"/>
        <v>12</v>
      </c>
      <c r="BE342" s="31">
        <f t="shared" si="235"/>
        <v>8</v>
      </c>
      <c r="BF342" s="31">
        <f t="shared" si="236"/>
        <v>7</v>
      </c>
      <c r="BG342" s="31">
        <f t="shared" si="237"/>
        <v>9</v>
      </c>
      <c r="BH342" s="31">
        <f t="shared" si="238"/>
        <v>1</v>
      </c>
      <c r="BI342" s="31">
        <f t="shared" si="239"/>
        <v>1</v>
      </c>
      <c r="BJ342" s="6">
        <f t="shared" si="240"/>
        <v>152</v>
      </c>
      <c r="BL342" s="31">
        <f t="shared" si="241"/>
        <v>9.0956189920830323E-13</v>
      </c>
      <c r="BM342" s="31">
        <f t="shared" si="242"/>
        <v>8.6624942781743153E-14</v>
      </c>
      <c r="BN342" s="31">
        <f t="shared" si="243"/>
        <v>4.3312471390871577E-13</v>
      </c>
      <c r="BO342" s="31">
        <f t="shared" si="244"/>
        <v>2.5987482834522946E-13</v>
      </c>
      <c r="BP342" s="31">
        <f t="shared" si="245"/>
        <v>4.3312471390871577E-13</v>
      </c>
      <c r="BQ342" s="31">
        <f t="shared" si="246"/>
        <v>5.1974965669045892E-13</v>
      </c>
      <c r="BR342" s="31">
        <f t="shared" si="247"/>
        <v>1.7324988556348631E-13</v>
      </c>
      <c r="BS342" s="31">
        <f t="shared" si="248"/>
        <v>4.7643718529958742E-13</v>
      </c>
      <c r="BT342" s="31">
        <f t="shared" si="249"/>
        <v>8.6624942781743153E-14</v>
      </c>
      <c r="BU342" s="31">
        <f t="shared" si="250"/>
        <v>6.0637459947220212E-13</v>
      </c>
      <c r="BV342" s="31">
        <f t="shared" si="251"/>
        <v>1.2993741417261473E-13</v>
      </c>
      <c r="BW342" s="31">
        <f t="shared" si="252"/>
        <v>1.7324988556348631E-13</v>
      </c>
      <c r="BX342" s="31">
        <f t="shared" si="253"/>
        <v>4.3312471390871577E-13</v>
      </c>
      <c r="BY342" s="31">
        <f t="shared" si="254"/>
        <v>2.1656235695435788E-13</v>
      </c>
      <c r="BZ342" s="31">
        <f t="shared" si="255"/>
        <v>5.1974965669045892E-13</v>
      </c>
      <c r="CA342" s="31">
        <f t="shared" si="256"/>
        <v>3.4649977112697261E-13</v>
      </c>
      <c r="CB342" s="31">
        <f t="shared" si="257"/>
        <v>3.0318729973610106E-13</v>
      </c>
      <c r="CC342" s="31">
        <f t="shared" si="258"/>
        <v>3.8981224251784421E-13</v>
      </c>
      <c r="CD342" s="31">
        <f t="shared" si="259"/>
        <v>4.3312471390871577E-14</v>
      </c>
      <c r="CE342" s="31">
        <f t="shared" si="260"/>
        <v>4.3312471390871577E-14</v>
      </c>
    </row>
    <row r="343" spans="35:83" x14ac:dyDescent="0.2">
      <c r="AI343" s="29" t="s">
        <v>802</v>
      </c>
      <c r="AJ343" s="30">
        <v>35633</v>
      </c>
      <c r="AK343">
        <v>321</v>
      </c>
      <c r="AL343" t="s">
        <v>803</v>
      </c>
      <c r="AM343">
        <v>6.5938088688185501E-11</v>
      </c>
      <c r="AN343">
        <f t="shared" si="218"/>
        <v>6.5938088688185503E-12</v>
      </c>
      <c r="AO343">
        <f t="shared" si="219"/>
        <v>2.9067236473231558E-5</v>
      </c>
      <c r="AP343" s="31">
        <f t="shared" si="220"/>
        <v>31</v>
      </c>
      <c r="AQ343" s="31">
        <f t="shared" si="221"/>
        <v>4</v>
      </c>
      <c r="AR343" s="31">
        <f t="shared" si="222"/>
        <v>17</v>
      </c>
      <c r="AS343" s="31">
        <f t="shared" si="223"/>
        <v>14</v>
      </c>
      <c r="AT343" s="31">
        <f t="shared" si="224"/>
        <v>16</v>
      </c>
      <c r="AU343" s="31">
        <f t="shared" si="225"/>
        <v>22</v>
      </c>
      <c r="AV343" s="31">
        <f t="shared" si="226"/>
        <v>9</v>
      </c>
      <c r="AW343" s="31">
        <f t="shared" si="227"/>
        <v>24</v>
      </c>
      <c r="AX343" s="31">
        <f t="shared" si="228"/>
        <v>11</v>
      </c>
      <c r="AY343" s="31">
        <f t="shared" si="229"/>
        <v>39</v>
      </c>
      <c r="AZ343" s="31">
        <f t="shared" si="230"/>
        <v>10</v>
      </c>
      <c r="BA343" s="31">
        <f t="shared" si="231"/>
        <v>8</v>
      </c>
      <c r="BB343" s="31">
        <f t="shared" si="232"/>
        <v>11</v>
      </c>
      <c r="BC343" s="31">
        <f t="shared" si="233"/>
        <v>8</v>
      </c>
      <c r="BD343" s="31">
        <f t="shared" si="234"/>
        <v>22</v>
      </c>
      <c r="BE343" s="31">
        <f t="shared" si="235"/>
        <v>21</v>
      </c>
      <c r="BF343" s="31">
        <f t="shared" si="236"/>
        <v>19</v>
      </c>
      <c r="BG343" s="31">
        <f t="shared" si="237"/>
        <v>22</v>
      </c>
      <c r="BH343" s="31">
        <f t="shared" si="238"/>
        <v>2</v>
      </c>
      <c r="BI343" s="31">
        <f t="shared" si="239"/>
        <v>11</v>
      </c>
      <c r="BJ343" s="6">
        <f t="shared" si="240"/>
        <v>321</v>
      </c>
      <c r="BL343" s="31">
        <f t="shared" si="241"/>
        <v>6.3678528016627744E-13</v>
      </c>
      <c r="BM343" s="31">
        <f t="shared" si="242"/>
        <v>8.2165842602100316E-14</v>
      </c>
      <c r="BN343" s="31">
        <f t="shared" si="243"/>
        <v>3.4920483105892636E-13</v>
      </c>
      <c r="BO343" s="31">
        <f t="shared" si="244"/>
        <v>2.8758044910735108E-13</v>
      </c>
      <c r="BP343" s="31">
        <f t="shared" si="245"/>
        <v>3.2866337040840126E-13</v>
      </c>
      <c r="BQ343" s="31">
        <f t="shared" si="246"/>
        <v>4.5191213431155171E-13</v>
      </c>
      <c r="BR343" s="31">
        <f t="shared" si="247"/>
        <v>1.848731458547257E-13</v>
      </c>
      <c r="BS343" s="31">
        <f t="shared" si="248"/>
        <v>4.929950556126019E-13</v>
      </c>
      <c r="BT343" s="31">
        <f t="shared" si="249"/>
        <v>2.2595606715577586E-13</v>
      </c>
      <c r="BU343" s="31">
        <f t="shared" si="250"/>
        <v>8.0111696537047807E-13</v>
      </c>
      <c r="BV343" s="31">
        <f t="shared" si="251"/>
        <v>2.0541460650525079E-13</v>
      </c>
      <c r="BW343" s="31">
        <f t="shared" si="252"/>
        <v>1.6433168520420063E-13</v>
      </c>
      <c r="BX343" s="31">
        <f t="shared" si="253"/>
        <v>2.2595606715577586E-13</v>
      </c>
      <c r="BY343" s="31">
        <f t="shared" si="254"/>
        <v>1.6433168520420063E-13</v>
      </c>
      <c r="BZ343" s="31">
        <f t="shared" si="255"/>
        <v>4.5191213431155171E-13</v>
      </c>
      <c r="CA343" s="31">
        <f t="shared" si="256"/>
        <v>4.3137067366102662E-13</v>
      </c>
      <c r="CB343" s="31">
        <f t="shared" si="257"/>
        <v>3.9028775235997649E-13</v>
      </c>
      <c r="CC343" s="31">
        <f t="shared" si="258"/>
        <v>4.5191213431155171E-13</v>
      </c>
      <c r="CD343" s="31">
        <f t="shared" si="259"/>
        <v>4.1082921301050158E-14</v>
      </c>
      <c r="CE343" s="31">
        <f t="shared" si="260"/>
        <v>2.2595606715577586E-13</v>
      </c>
    </row>
    <row r="344" spans="35:83" x14ac:dyDescent="0.2">
      <c r="AI344" s="29" t="s">
        <v>804</v>
      </c>
      <c r="AJ344" s="30">
        <v>45561</v>
      </c>
      <c r="AK344">
        <v>403</v>
      </c>
      <c r="AL344" t="s">
        <v>805</v>
      </c>
      <c r="AM344">
        <v>6.604346945205797E-11</v>
      </c>
      <c r="AN344">
        <f t="shared" si="218"/>
        <v>6.6043469452057974E-12</v>
      </c>
      <c r="AO344">
        <f t="shared" si="219"/>
        <v>2.9113691073966137E-5</v>
      </c>
      <c r="AP344" s="31">
        <f t="shared" si="220"/>
        <v>24</v>
      </c>
      <c r="AQ344" s="31">
        <f t="shared" si="221"/>
        <v>1</v>
      </c>
      <c r="AR344" s="31">
        <f t="shared" si="222"/>
        <v>13</v>
      </c>
      <c r="AS344" s="31">
        <f t="shared" si="223"/>
        <v>15</v>
      </c>
      <c r="AT344" s="31">
        <f t="shared" si="224"/>
        <v>27</v>
      </c>
      <c r="AU344" s="31">
        <f t="shared" si="225"/>
        <v>29</v>
      </c>
      <c r="AV344" s="31">
        <f t="shared" si="226"/>
        <v>9</v>
      </c>
      <c r="AW344" s="31">
        <f t="shared" si="227"/>
        <v>29</v>
      </c>
      <c r="AX344" s="31">
        <f t="shared" si="228"/>
        <v>15</v>
      </c>
      <c r="AY344" s="31">
        <f t="shared" si="229"/>
        <v>62</v>
      </c>
      <c r="AZ344" s="31">
        <f t="shared" si="230"/>
        <v>16</v>
      </c>
      <c r="BA344" s="31">
        <f t="shared" si="231"/>
        <v>17</v>
      </c>
      <c r="BB344" s="31">
        <f t="shared" si="232"/>
        <v>21</v>
      </c>
      <c r="BC344" s="31">
        <f t="shared" si="233"/>
        <v>13</v>
      </c>
      <c r="BD344" s="31">
        <f t="shared" si="234"/>
        <v>25</v>
      </c>
      <c r="BE344" s="31">
        <f t="shared" si="235"/>
        <v>23</v>
      </c>
      <c r="BF344" s="31">
        <f t="shared" si="236"/>
        <v>21</v>
      </c>
      <c r="BG344" s="31">
        <f t="shared" si="237"/>
        <v>26</v>
      </c>
      <c r="BH344" s="31">
        <f t="shared" si="238"/>
        <v>4</v>
      </c>
      <c r="BI344" s="31">
        <f t="shared" si="239"/>
        <v>13</v>
      </c>
      <c r="BJ344" s="6">
        <f t="shared" si="240"/>
        <v>403</v>
      </c>
      <c r="BL344" s="31">
        <f t="shared" si="241"/>
        <v>3.933109843298738E-13</v>
      </c>
      <c r="BM344" s="31">
        <f t="shared" si="242"/>
        <v>1.6387957680411408E-14</v>
      </c>
      <c r="BN344" s="31">
        <f t="shared" si="243"/>
        <v>2.1304344984534829E-13</v>
      </c>
      <c r="BO344" s="31">
        <f t="shared" si="244"/>
        <v>2.458193652061711E-13</v>
      </c>
      <c r="BP344" s="31">
        <f t="shared" si="245"/>
        <v>4.4247485737110797E-13</v>
      </c>
      <c r="BQ344" s="31">
        <f t="shared" si="246"/>
        <v>4.752507727319308E-13</v>
      </c>
      <c r="BR344" s="31">
        <f t="shared" si="247"/>
        <v>1.4749161912370266E-13</v>
      </c>
      <c r="BS344" s="31">
        <f t="shared" si="248"/>
        <v>4.752507727319308E-13</v>
      </c>
      <c r="BT344" s="31">
        <f t="shared" si="249"/>
        <v>2.458193652061711E-13</v>
      </c>
      <c r="BU344" s="31">
        <f t="shared" si="250"/>
        <v>1.0160533761855074E-12</v>
      </c>
      <c r="BV344" s="31">
        <f t="shared" si="251"/>
        <v>2.6220732288658254E-13</v>
      </c>
      <c r="BW344" s="31">
        <f t="shared" si="252"/>
        <v>2.7859528056699393E-13</v>
      </c>
      <c r="BX344" s="31">
        <f t="shared" si="253"/>
        <v>3.4414711128863953E-13</v>
      </c>
      <c r="BY344" s="31">
        <f t="shared" si="254"/>
        <v>2.1304344984534829E-13</v>
      </c>
      <c r="BZ344" s="31">
        <f t="shared" si="255"/>
        <v>4.0969894201028519E-13</v>
      </c>
      <c r="CA344" s="31">
        <f t="shared" si="256"/>
        <v>3.7692302664946236E-13</v>
      </c>
      <c r="CB344" s="31">
        <f t="shared" si="257"/>
        <v>3.4414711128863953E-13</v>
      </c>
      <c r="CC344" s="31">
        <f t="shared" si="258"/>
        <v>4.2608689969069658E-13</v>
      </c>
      <c r="CD344" s="31">
        <f t="shared" si="259"/>
        <v>6.5551830721645634E-14</v>
      </c>
      <c r="CE344" s="31">
        <f t="shared" si="260"/>
        <v>2.1304344984534829E-13</v>
      </c>
    </row>
    <row r="345" spans="35:83" x14ac:dyDescent="0.2">
      <c r="AI345" s="29" t="s">
        <v>806</v>
      </c>
      <c r="AJ345" s="30">
        <v>7392</v>
      </c>
      <c r="AK345">
        <v>62</v>
      </c>
      <c r="AL345" t="s">
        <v>807</v>
      </c>
      <c r="AM345">
        <v>6.6456864420732954E-11</v>
      </c>
      <c r="AN345">
        <f t="shared" si="218"/>
        <v>6.6456864420732959E-12</v>
      </c>
      <c r="AO345">
        <f t="shared" si="219"/>
        <v>2.9295926403354341E-5</v>
      </c>
      <c r="AP345" s="31">
        <f t="shared" si="220"/>
        <v>1</v>
      </c>
      <c r="AQ345" s="31">
        <f t="shared" si="221"/>
        <v>3</v>
      </c>
      <c r="AR345" s="31">
        <f t="shared" si="222"/>
        <v>3</v>
      </c>
      <c r="AS345" s="31">
        <f t="shared" si="223"/>
        <v>8</v>
      </c>
      <c r="AT345" s="31">
        <f t="shared" si="224"/>
        <v>4</v>
      </c>
      <c r="AU345" s="31">
        <f t="shared" si="225"/>
        <v>6</v>
      </c>
      <c r="AV345" s="31">
        <f t="shared" si="226"/>
        <v>1</v>
      </c>
      <c r="AW345" s="31">
        <f t="shared" si="227"/>
        <v>3</v>
      </c>
      <c r="AX345" s="31">
        <f t="shared" si="228"/>
        <v>5</v>
      </c>
      <c r="AY345" s="31">
        <f t="shared" si="229"/>
        <v>1</v>
      </c>
      <c r="AZ345" s="31">
        <f t="shared" si="230"/>
        <v>3</v>
      </c>
      <c r="BA345" s="31">
        <f t="shared" si="231"/>
        <v>2</v>
      </c>
      <c r="BB345" s="31">
        <f t="shared" si="232"/>
        <v>2</v>
      </c>
      <c r="BC345" s="31">
        <f t="shared" si="233"/>
        <v>4</v>
      </c>
      <c r="BD345" s="31">
        <f t="shared" si="234"/>
        <v>6</v>
      </c>
      <c r="BE345" s="31">
        <f t="shared" si="235"/>
        <v>2</v>
      </c>
      <c r="BF345" s="31">
        <f t="shared" si="236"/>
        <v>3</v>
      </c>
      <c r="BG345" s="31">
        <f t="shared" si="237"/>
        <v>2</v>
      </c>
      <c r="BH345" s="31">
        <f t="shared" si="238"/>
        <v>1</v>
      </c>
      <c r="BI345" s="31">
        <f t="shared" si="239"/>
        <v>2</v>
      </c>
      <c r="BJ345" s="6">
        <f t="shared" si="240"/>
        <v>62</v>
      </c>
      <c r="BL345" s="31">
        <f t="shared" si="241"/>
        <v>1.0718849100118219E-13</v>
      </c>
      <c r="BM345" s="31">
        <f t="shared" si="242"/>
        <v>3.2156547300354655E-13</v>
      </c>
      <c r="BN345" s="31">
        <f t="shared" si="243"/>
        <v>3.2156547300354655E-13</v>
      </c>
      <c r="BO345" s="31">
        <f t="shared" si="244"/>
        <v>8.5750792800945751E-13</v>
      </c>
      <c r="BP345" s="31">
        <f t="shared" si="245"/>
        <v>4.2875396400472876E-13</v>
      </c>
      <c r="BQ345" s="31">
        <f t="shared" si="246"/>
        <v>6.4313094600709311E-13</v>
      </c>
      <c r="BR345" s="31">
        <f t="shared" si="247"/>
        <v>1.0718849100118219E-13</v>
      </c>
      <c r="BS345" s="31">
        <f t="shared" si="248"/>
        <v>3.2156547300354655E-13</v>
      </c>
      <c r="BT345" s="31">
        <f t="shared" si="249"/>
        <v>5.3594245500591091E-13</v>
      </c>
      <c r="BU345" s="31">
        <f t="shared" si="250"/>
        <v>1.0718849100118219E-13</v>
      </c>
      <c r="BV345" s="31">
        <f t="shared" si="251"/>
        <v>3.2156547300354655E-13</v>
      </c>
      <c r="BW345" s="31">
        <f t="shared" si="252"/>
        <v>2.1437698200236438E-13</v>
      </c>
      <c r="BX345" s="31">
        <f t="shared" si="253"/>
        <v>2.1437698200236438E-13</v>
      </c>
      <c r="BY345" s="31">
        <f t="shared" si="254"/>
        <v>4.2875396400472876E-13</v>
      </c>
      <c r="BZ345" s="31">
        <f t="shared" si="255"/>
        <v>6.4313094600709311E-13</v>
      </c>
      <c r="CA345" s="31">
        <f t="shared" si="256"/>
        <v>2.1437698200236438E-13</v>
      </c>
      <c r="CB345" s="31">
        <f t="shared" si="257"/>
        <v>3.2156547300354655E-13</v>
      </c>
      <c r="CC345" s="31">
        <f t="shared" si="258"/>
        <v>2.1437698200236438E-13</v>
      </c>
      <c r="CD345" s="31">
        <f t="shared" si="259"/>
        <v>1.0718849100118219E-13</v>
      </c>
      <c r="CE345" s="31">
        <f t="shared" si="260"/>
        <v>2.1437698200236438E-13</v>
      </c>
    </row>
    <row r="346" spans="35:83" x14ac:dyDescent="0.2">
      <c r="AI346" s="29" t="s">
        <v>808</v>
      </c>
      <c r="AJ346" s="30">
        <v>29996</v>
      </c>
      <c r="AK346">
        <v>264</v>
      </c>
      <c r="AL346" t="s">
        <v>809</v>
      </c>
      <c r="AM346">
        <v>6.7485197438689245E-11</v>
      </c>
      <c r="AN346">
        <f t="shared" si="218"/>
        <v>6.7485197438689246E-12</v>
      </c>
      <c r="AO346">
        <f t="shared" si="219"/>
        <v>2.9749242530661545E-5</v>
      </c>
      <c r="AP346" s="31">
        <f t="shared" si="220"/>
        <v>21</v>
      </c>
      <c r="AQ346" s="31">
        <f t="shared" si="221"/>
        <v>1</v>
      </c>
      <c r="AR346" s="31">
        <f t="shared" si="222"/>
        <v>15</v>
      </c>
      <c r="AS346" s="31">
        <f t="shared" si="223"/>
        <v>14</v>
      </c>
      <c r="AT346" s="31">
        <f t="shared" si="224"/>
        <v>12</v>
      </c>
      <c r="AU346" s="31">
        <f t="shared" si="225"/>
        <v>8</v>
      </c>
      <c r="AV346" s="31">
        <f t="shared" si="226"/>
        <v>7</v>
      </c>
      <c r="AW346" s="31">
        <f t="shared" si="227"/>
        <v>22</v>
      </c>
      <c r="AX346" s="31">
        <f t="shared" si="228"/>
        <v>24</v>
      </c>
      <c r="AY346" s="31">
        <f t="shared" si="229"/>
        <v>34</v>
      </c>
      <c r="AZ346" s="31">
        <f t="shared" si="230"/>
        <v>8</v>
      </c>
      <c r="BA346" s="31">
        <f t="shared" si="231"/>
        <v>20</v>
      </c>
      <c r="BB346" s="31">
        <f t="shared" si="232"/>
        <v>12</v>
      </c>
      <c r="BC346" s="31">
        <f t="shared" si="233"/>
        <v>12</v>
      </c>
      <c r="BD346" s="31">
        <f t="shared" si="234"/>
        <v>6</v>
      </c>
      <c r="BE346" s="31">
        <f t="shared" si="235"/>
        <v>21</v>
      </c>
      <c r="BF346" s="31">
        <f t="shared" si="236"/>
        <v>10</v>
      </c>
      <c r="BG346" s="31">
        <f t="shared" si="237"/>
        <v>7</v>
      </c>
      <c r="BH346" s="31">
        <f t="shared" si="238"/>
        <v>5</v>
      </c>
      <c r="BI346" s="31">
        <f t="shared" si="239"/>
        <v>5</v>
      </c>
      <c r="BJ346" s="6">
        <f t="shared" si="240"/>
        <v>264</v>
      </c>
      <c r="BL346" s="31">
        <f t="shared" si="241"/>
        <v>5.3681407053502813E-13</v>
      </c>
      <c r="BM346" s="31">
        <f t="shared" si="242"/>
        <v>2.556257478738229E-14</v>
      </c>
      <c r="BN346" s="31">
        <f t="shared" si="243"/>
        <v>3.8343862181073436E-13</v>
      </c>
      <c r="BO346" s="31">
        <f t="shared" si="244"/>
        <v>3.5787604702335207E-13</v>
      </c>
      <c r="BP346" s="31">
        <f t="shared" si="245"/>
        <v>3.067508974485875E-13</v>
      </c>
      <c r="BQ346" s="31">
        <f t="shared" si="246"/>
        <v>2.0450059829905832E-13</v>
      </c>
      <c r="BR346" s="31">
        <f t="shared" si="247"/>
        <v>1.7893802351167604E-13</v>
      </c>
      <c r="BS346" s="31">
        <f t="shared" si="248"/>
        <v>5.6237664532241032E-13</v>
      </c>
      <c r="BT346" s="31">
        <f t="shared" si="249"/>
        <v>6.1350179489717499E-13</v>
      </c>
      <c r="BU346" s="31">
        <f t="shared" si="250"/>
        <v>8.6912754277099787E-13</v>
      </c>
      <c r="BV346" s="31">
        <f t="shared" si="251"/>
        <v>2.0450059829905832E-13</v>
      </c>
      <c r="BW346" s="31">
        <f t="shared" si="252"/>
        <v>5.1125149574764585E-13</v>
      </c>
      <c r="BX346" s="31">
        <f t="shared" si="253"/>
        <v>3.067508974485875E-13</v>
      </c>
      <c r="BY346" s="31">
        <f t="shared" si="254"/>
        <v>3.067508974485875E-13</v>
      </c>
      <c r="BZ346" s="31">
        <f t="shared" si="255"/>
        <v>1.5337544872429375E-13</v>
      </c>
      <c r="CA346" s="31">
        <f t="shared" si="256"/>
        <v>5.3681407053502813E-13</v>
      </c>
      <c r="CB346" s="31">
        <f t="shared" si="257"/>
        <v>2.5562574787382292E-13</v>
      </c>
      <c r="CC346" s="31">
        <f t="shared" si="258"/>
        <v>1.7893802351167604E-13</v>
      </c>
      <c r="CD346" s="31">
        <f t="shared" si="259"/>
        <v>1.2781287393691146E-13</v>
      </c>
      <c r="CE346" s="31">
        <f t="shared" si="260"/>
        <v>1.2781287393691146E-13</v>
      </c>
    </row>
    <row r="347" spans="35:83" x14ac:dyDescent="0.2">
      <c r="AI347" s="29" t="s">
        <v>810</v>
      </c>
      <c r="AJ347" s="30">
        <v>34162</v>
      </c>
      <c r="AK347">
        <v>307</v>
      </c>
      <c r="AL347" t="s">
        <v>811</v>
      </c>
      <c r="AM347">
        <v>6.7556491956642787E-11</v>
      </c>
      <c r="AN347">
        <f t="shared" si="218"/>
        <v>6.7556491956642788E-12</v>
      </c>
      <c r="AO347">
        <f t="shared" si="219"/>
        <v>2.9780671021444779E-5</v>
      </c>
      <c r="AP347" s="31">
        <f t="shared" si="220"/>
        <v>26</v>
      </c>
      <c r="AQ347" s="31">
        <f t="shared" si="221"/>
        <v>2</v>
      </c>
      <c r="AR347" s="31">
        <f t="shared" si="222"/>
        <v>14</v>
      </c>
      <c r="AS347" s="31">
        <f t="shared" si="223"/>
        <v>27</v>
      </c>
      <c r="AT347" s="31">
        <f t="shared" si="224"/>
        <v>12</v>
      </c>
      <c r="AU347" s="31">
        <f t="shared" si="225"/>
        <v>24</v>
      </c>
      <c r="AV347" s="31">
        <f t="shared" si="226"/>
        <v>6</v>
      </c>
      <c r="AW347" s="31">
        <f t="shared" si="227"/>
        <v>21</v>
      </c>
      <c r="AX347" s="31">
        <f t="shared" si="228"/>
        <v>11</v>
      </c>
      <c r="AY347" s="31">
        <f t="shared" si="229"/>
        <v>26</v>
      </c>
      <c r="AZ347" s="31">
        <f t="shared" si="230"/>
        <v>7</v>
      </c>
      <c r="BA347" s="31">
        <f t="shared" si="231"/>
        <v>13</v>
      </c>
      <c r="BB347" s="31">
        <f t="shared" si="232"/>
        <v>13</v>
      </c>
      <c r="BC347" s="31">
        <f t="shared" si="233"/>
        <v>11</v>
      </c>
      <c r="BD347" s="31">
        <f t="shared" si="234"/>
        <v>26</v>
      </c>
      <c r="BE347" s="31">
        <f t="shared" si="235"/>
        <v>17</v>
      </c>
      <c r="BF347" s="31">
        <f t="shared" si="236"/>
        <v>18</v>
      </c>
      <c r="BG347" s="31">
        <f t="shared" si="237"/>
        <v>24</v>
      </c>
      <c r="BH347" s="31">
        <f t="shared" si="238"/>
        <v>1</v>
      </c>
      <c r="BI347" s="31">
        <f t="shared" si="239"/>
        <v>8</v>
      </c>
      <c r="BJ347" s="6">
        <f t="shared" si="240"/>
        <v>307</v>
      </c>
      <c r="BL347" s="31">
        <f t="shared" si="241"/>
        <v>5.7213967129404308E-13</v>
      </c>
      <c r="BM347" s="31">
        <f t="shared" si="242"/>
        <v>4.4010743945695628E-14</v>
      </c>
      <c r="BN347" s="31">
        <f t="shared" si="243"/>
        <v>3.080752076198694E-13</v>
      </c>
      <c r="BO347" s="31">
        <f t="shared" si="244"/>
        <v>5.9414504326689099E-13</v>
      </c>
      <c r="BP347" s="31">
        <f t="shared" si="245"/>
        <v>2.6406446367417373E-13</v>
      </c>
      <c r="BQ347" s="31">
        <f t="shared" si="246"/>
        <v>5.2812892734834746E-13</v>
      </c>
      <c r="BR347" s="31">
        <f t="shared" si="247"/>
        <v>1.3203223183708687E-13</v>
      </c>
      <c r="BS347" s="31">
        <f t="shared" si="248"/>
        <v>4.6211281142980413E-13</v>
      </c>
      <c r="BT347" s="31">
        <f t="shared" si="249"/>
        <v>2.4205909170132597E-13</v>
      </c>
      <c r="BU347" s="31">
        <f t="shared" si="250"/>
        <v>5.7213967129404308E-13</v>
      </c>
      <c r="BV347" s="31">
        <f t="shared" si="251"/>
        <v>1.540376038099347E-13</v>
      </c>
      <c r="BW347" s="31">
        <f t="shared" si="252"/>
        <v>2.8606983564702154E-13</v>
      </c>
      <c r="BX347" s="31">
        <f t="shared" si="253"/>
        <v>2.8606983564702154E-13</v>
      </c>
      <c r="BY347" s="31">
        <f t="shared" si="254"/>
        <v>2.4205909170132597E-13</v>
      </c>
      <c r="BZ347" s="31">
        <f t="shared" si="255"/>
        <v>5.7213967129404308E-13</v>
      </c>
      <c r="CA347" s="31">
        <f t="shared" si="256"/>
        <v>3.7409132353841283E-13</v>
      </c>
      <c r="CB347" s="31">
        <f t="shared" si="257"/>
        <v>3.9609669551126065E-13</v>
      </c>
      <c r="CC347" s="31">
        <f t="shared" si="258"/>
        <v>5.2812892734834746E-13</v>
      </c>
      <c r="CD347" s="31">
        <f t="shared" si="259"/>
        <v>2.2005371972847814E-14</v>
      </c>
      <c r="CE347" s="31">
        <f t="shared" si="260"/>
        <v>1.7604297578278251E-13</v>
      </c>
    </row>
    <row r="348" spans="35:83" x14ac:dyDescent="0.2">
      <c r="AI348" s="29" t="s">
        <v>812</v>
      </c>
      <c r="AJ348" s="30">
        <v>47477</v>
      </c>
      <c r="AK348">
        <v>433</v>
      </c>
      <c r="AL348" t="s">
        <v>813</v>
      </c>
      <c r="AM348">
        <v>6.7579081368993129E-11</v>
      </c>
      <c r="AN348">
        <f t="shared" si="218"/>
        <v>6.7579081368993134E-12</v>
      </c>
      <c r="AO348">
        <f t="shared" si="219"/>
        <v>2.9790629026046397E-5</v>
      </c>
      <c r="AP348" s="31">
        <f t="shared" si="220"/>
        <v>48</v>
      </c>
      <c r="AQ348" s="31">
        <f t="shared" si="221"/>
        <v>7</v>
      </c>
      <c r="AR348" s="31">
        <f t="shared" si="222"/>
        <v>29</v>
      </c>
      <c r="AS348" s="31">
        <f t="shared" si="223"/>
        <v>23</v>
      </c>
      <c r="AT348" s="31">
        <f t="shared" si="224"/>
        <v>25</v>
      </c>
      <c r="AU348" s="31">
        <f t="shared" si="225"/>
        <v>37</v>
      </c>
      <c r="AV348" s="31">
        <f t="shared" si="226"/>
        <v>9</v>
      </c>
      <c r="AW348" s="31">
        <f t="shared" si="227"/>
        <v>28</v>
      </c>
      <c r="AX348" s="31">
        <f t="shared" si="228"/>
        <v>26</v>
      </c>
      <c r="AY348" s="31">
        <f t="shared" si="229"/>
        <v>49</v>
      </c>
      <c r="AZ348" s="31">
        <f t="shared" si="230"/>
        <v>8</v>
      </c>
      <c r="BA348" s="31">
        <f t="shared" si="231"/>
        <v>12</v>
      </c>
      <c r="BB348" s="31">
        <f t="shared" si="232"/>
        <v>15</v>
      </c>
      <c r="BC348" s="31">
        <f t="shared" si="233"/>
        <v>13</v>
      </c>
      <c r="BD348" s="31">
        <f t="shared" si="234"/>
        <v>19</v>
      </c>
      <c r="BE348" s="31">
        <f t="shared" si="235"/>
        <v>25</v>
      </c>
      <c r="BF348" s="31">
        <f t="shared" si="236"/>
        <v>26</v>
      </c>
      <c r="BG348" s="31">
        <f t="shared" si="237"/>
        <v>15</v>
      </c>
      <c r="BH348" s="31">
        <f t="shared" si="238"/>
        <v>2</v>
      </c>
      <c r="BI348" s="31">
        <f t="shared" si="239"/>
        <v>17</v>
      </c>
      <c r="BJ348" s="6">
        <f t="shared" si="240"/>
        <v>433</v>
      </c>
      <c r="BL348" s="31">
        <f t="shared" si="241"/>
        <v>7.4914455097267219E-13</v>
      </c>
      <c r="BM348" s="31">
        <f t="shared" si="242"/>
        <v>1.0925024701684803E-13</v>
      </c>
      <c r="BN348" s="31">
        <f t="shared" si="243"/>
        <v>4.5260816621265607E-13</v>
      </c>
      <c r="BO348" s="31">
        <f t="shared" si="244"/>
        <v>3.5896509734107208E-13</v>
      </c>
      <c r="BP348" s="31">
        <f t="shared" si="245"/>
        <v>3.9017945363160006E-13</v>
      </c>
      <c r="BQ348" s="31">
        <f t="shared" si="246"/>
        <v>5.7746559137476818E-13</v>
      </c>
      <c r="BR348" s="31">
        <f t="shared" si="247"/>
        <v>1.4046460330737603E-13</v>
      </c>
      <c r="BS348" s="31">
        <f t="shared" si="248"/>
        <v>4.370009880673921E-13</v>
      </c>
      <c r="BT348" s="31">
        <f t="shared" si="249"/>
        <v>4.0578663177686407E-13</v>
      </c>
      <c r="BU348" s="31">
        <f t="shared" si="250"/>
        <v>7.6475172911793615E-13</v>
      </c>
      <c r="BV348" s="31">
        <f t="shared" si="251"/>
        <v>1.2485742516211201E-13</v>
      </c>
      <c r="BW348" s="31">
        <f t="shared" si="252"/>
        <v>1.8728613774316805E-13</v>
      </c>
      <c r="BX348" s="31">
        <f t="shared" si="253"/>
        <v>2.3410767217896001E-13</v>
      </c>
      <c r="BY348" s="31">
        <f t="shared" si="254"/>
        <v>2.0289331588843204E-13</v>
      </c>
      <c r="BZ348" s="31">
        <f t="shared" si="255"/>
        <v>2.9653638476001607E-13</v>
      </c>
      <c r="CA348" s="31">
        <f t="shared" si="256"/>
        <v>3.9017945363160006E-13</v>
      </c>
      <c r="CB348" s="31">
        <f t="shared" si="257"/>
        <v>4.0578663177686407E-13</v>
      </c>
      <c r="CC348" s="31">
        <f t="shared" si="258"/>
        <v>2.3410767217896001E-13</v>
      </c>
      <c r="CD348" s="31">
        <f t="shared" si="259"/>
        <v>3.1214356290528004E-14</v>
      </c>
      <c r="CE348" s="31">
        <f t="shared" si="260"/>
        <v>2.6532202846948804E-13</v>
      </c>
    </row>
    <row r="349" spans="35:83" x14ac:dyDescent="0.2">
      <c r="AI349" s="29" t="s">
        <v>814</v>
      </c>
      <c r="AJ349" s="30">
        <v>45234</v>
      </c>
      <c r="AK349">
        <v>395</v>
      </c>
      <c r="AL349" t="s">
        <v>815</v>
      </c>
      <c r="AM349">
        <v>6.842302224543097E-11</v>
      </c>
      <c r="AN349">
        <f t="shared" si="218"/>
        <v>6.8423022245430975E-12</v>
      </c>
      <c r="AO349">
        <f t="shared" si="219"/>
        <v>3.0162660267971679E-5</v>
      </c>
      <c r="AP349" s="31">
        <f t="shared" si="220"/>
        <v>32</v>
      </c>
      <c r="AQ349" s="31">
        <f t="shared" si="221"/>
        <v>0</v>
      </c>
      <c r="AR349" s="31">
        <f t="shared" si="222"/>
        <v>32</v>
      </c>
      <c r="AS349" s="31">
        <f t="shared" si="223"/>
        <v>15</v>
      </c>
      <c r="AT349" s="31">
        <f t="shared" si="224"/>
        <v>17</v>
      </c>
      <c r="AU349" s="31">
        <f t="shared" si="225"/>
        <v>14</v>
      </c>
      <c r="AV349" s="31">
        <f t="shared" si="226"/>
        <v>17</v>
      </c>
      <c r="AW349" s="31">
        <f t="shared" si="227"/>
        <v>33</v>
      </c>
      <c r="AX349" s="31">
        <f t="shared" si="228"/>
        <v>30</v>
      </c>
      <c r="AY349" s="31">
        <f t="shared" si="229"/>
        <v>44</v>
      </c>
      <c r="AZ349" s="31">
        <f t="shared" si="230"/>
        <v>10</v>
      </c>
      <c r="BA349" s="31">
        <f t="shared" si="231"/>
        <v>17</v>
      </c>
      <c r="BB349" s="31">
        <f t="shared" si="232"/>
        <v>22</v>
      </c>
      <c r="BC349" s="31">
        <f t="shared" si="233"/>
        <v>12</v>
      </c>
      <c r="BD349" s="31">
        <f t="shared" si="234"/>
        <v>20</v>
      </c>
      <c r="BE349" s="31">
        <f t="shared" si="235"/>
        <v>26</v>
      </c>
      <c r="BF349" s="31">
        <f t="shared" si="236"/>
        <v>14</v>
      </c>
      <c r="BG349" s="31">
        <f t="shared" si="237"/>
        <v>19</v>
      </c>
      <c r="BH349" s="31">
        <f t="shared" si="238"/>
        <v>4</v>
      </c>
      <c r="BI349" s="31">
        <f t="shared" si="239"/>
        <v>17</v>
      </c>
      <c r="BJ349" s="6">
        <f t="shared" si="240"/>
        <v>395</v>
      </c>
      <c r="BL349" s="31">
        <f t="shared" si="241"/>
        <v>5.5431309160855476E-13</v>
      </c>
      <c r="BM349" s="31">
        <f t="shared" si="242"/>
        <v>0</v>
      </c>
      <c r="BN349" s="31">
        <f t="shared" si="243"/>
        <v>5.5431309160855476E-13</v>
      </c>
      <c r="BO349" s="31">
        <f t="shared" si="244"/>
        <v>2.5983426169151002E-13</v>
      </c>
      <c r="BP349" s="31">
        <f t="shared" si="245"/>
        <v>2.9447882991704469E-13</v>
      </c>
      <c r="BQ349" s="31">
        <f t="shared" si="246"/>
        <v>2.425119775787427E-13</v>
      </c>
      <c r="BR349" s="31">
        <f t="shared" si="247"/>
        <v>2.9447882991704469E-13</v>
      </c>
      <c r="BS349" s="31">
        <f t="shared" si="248"/>
        <v>5.7163537572132212E-13</v>
      </c>
      <c r="BT349" s="31">
        <f t="shared" si="249"/>
        <v>5.1966852338302003E-13</v>
      </c>
      <c r="BU349" s="31">
        <f t="shared" si="250"/>
        <v>7.6218050096176273E-13</v>
      </c>
      <c r="BV349" s="31">
        <f t="shared" si="251"/>
        <v>1.7322284112767334E-13</v>
      </c>
      <c r="BW349" s="31">
        <f t="shared" si="252"/>
        <v>2.9447882991704469E-13</v>
      </c>
      <c r="BX349" s="31">
        <f t="shared" si="253"/>
        <v>3.8109025048088137E-13</v>
      </c>
      <c r="BY349" s="31">
        <f t="shared" si="254"/>
        <v>2.0786740935320802E-13</v>
      </c>
      <c r="BZ349" s="31">
        <f t="shared" si="255"/>
        <v>3.4644568225534669E-13</v>
      </c>
      <c r="CA349" s="31">
        <f t="shared" si="256"/>
        <v>4.5037938693195077E-13</v>
      </c>
      <c r="CB349" s="31">
        <f t="shared" si="257"/>
        <v>2.425119775787427E-13</v>
      </c>
      <c r="CC349" s="31">
        <f t="shared" si="258"/>
        <v>3.2912339814257937E-13</v>
      </c>
      <c r="CD349" s="31">
        <f t="shared" si="259"/>
        <v>6.9289136451069345E-14</v>
      </c>
      <c r="CE349" s="31">
        <f t="shared" si="260"/>
        <v>2.9447882991704469E-13</v>
      </c>
    </row>
    <row r="350" spans="35:83" x14ac:dyDescent="0.2">
      <c r="AI350" s="29" t="s">
        <v>816</v>
      </c>
      <c r="AJ350" s="30">
        <v>24193</v>
      </c>
      <c r="AK350">
        <v>215</v>
      </c>
      <c r="AL350" t="s">
        <v>817</v>
      </c>
      <c r="AM350">
        <v>6.8483972780800748E-11</v>
      </c>
      <c r="AN350">
        <f t="shared" si="218"/>
        <v>6.8483972780800755E-12</v>
      </c>
      <c r="AO350">
        <f t="shared" si="219"/>
        <v>3.0189528860313525E-5</v>
      </c>
      <c r="AP350" s="31">
        <f t="shared" si="220"/>
        <v>18</v>
      </c>
      <c r="AQ350" s="31">
        <f t="shared" si="221"/>
        <v>1</v>
      </c>
      <c r="AR350" s="31">
        <f t="shared" si="222"/>
        <v>15</v>
      </c>
      <c r="AS350" s="31">
        <f t="shared" si="223"/>
        <v>15</v>
      </c>
      <c r="AT350" s="31">
        <f t="shared" si="224"/>
        <v>4</v>
      </c>
      <c r="AU350" s="31">
        <f t="shared" si="225"/>
        <v>15</v>
      </c>
      <c r="AV350" s="31">
        <f t="shared" si="226"/>
        <v>8</v>
      </c>
      <c r="AW350" s="31">
        <f t="shared" si="227"/>
        <v>17</v>
      </c>
      <c r="AX350" s="31">
        <f t="shared" si="228"/>
        <v>13</v>
      </c>
      <c r="AY350" s="31">
        <f t="shared" si="229"/>
        <v>16</v>
      </c>
      <c r="AZ350" s="31">
        <f t="shared" si="230"/>
        <v>7</v>
      </c>
      <c r="BA350" s="31">
        <f t="shared" si="231"/>
        <v>5</v>
      </c>
      <c r="BB350" s="31">
        <f t="shared" si="232"/>
        <v>14</v>
      </c>
      <c r="BC350" s="31">
        <f t="shared" si="233"/>
        <v>6</v>
      </c>
      <c r="BD350" s="31">
        <f t="shared" si="234"/>
        <v>17</v>
      </c>
      <c r="BE350" s="31">
        <f t="shared" si="235"/>
        <v>14</v>
      </c>
      <c r="BF350" s="31">
        <f t="shared" si="236"/>
        <v>6</v>
      </c>
      <c r="BG350" s="31">
        <f t="shared" si="237"/>
        <v>14</v>
      </c>
      <c r="BH350" s="31">
        <f t="shared" si="238"/>
        <v>3</v>
      </c>
      <c r="BI350" s="31">
        <f t="shared" si="239"/>
        <v>7</v>
      </c>
      <c r="BJ350" s="6">
        <f t="shared" si="240"/>
        <v>215</v>
      </c>
      <c r="BL350" s="31">
        <f t="shared" si="241"/>
        <v>5.7335419072298301E-13</v>
      </c>
      <c r="BM350" s="31">
        <f t="shared" si="242"/>
        <v>3.185301059572128E-14</v>
      </c>
      <c r="BN350" s="31">
        <f t="shared" si="243"/>
        <v>4.7779515893581917E-13</v>
      </c>
      <c r="BO350" s="31">
        <f t="shared" si="244"/>
        <v>4.7779515893581917E-13</v>
      </c>
      <c r="BP350" s="31">
        <f t="shared" si="245"/>
        <v>1.2741204238288512E-13</v>
      </c>
      <c r="BQ350" s="31">
        <f t="shared" si="246"/>
        <v>4.7779515893581917E-13</v>
      </c>
      <c r="BR350" s="31">
        <f t="shared" si="247"/>
        <v>2.5482408476577024E-13</v>
      </c>
      <c r="BS350" s="31">
        <f t="shared" si="248"/>
        <v>5.415011801272618E-13</v>
      </c>
      <c r="BT350" s="31">
        <f t="shared" si="249"/>
        <v>4.1408913774437665E-13</v>
      </c>
      <c r="BU350" s="31">
        <f t="shared" si="250"/>
        <v>5.0964816953154049E-13</v>
      </c>
      <c r="BV350" s="31">
        <f t="shared" si="251"/>
        <v>2.2297107417004896E-13</v>
      </c>
      <c r="BW350" s="31">
        <f t="shared" si="252"/>
        <v>1.5926505297860641E-13</v>
      </c>
      <c r="BX350" s="31">
        <f t="shared" si="253"/>
        <v>4.4594214834009791E-13</v>
      </c>
      <c r="BY350" s="31">
        <f t="shared" si="254"/>
        <v>1.9111806357432769E-13</v>
      </c>
      <c r="BZ350" s="31">
        <f t="shared" si="255"/>
        <v>5.415011801272618E-13</v>
      </c>
      <c r="CA350" s="31">
        <f t="shared" si="256"/>
        <v>4.4594214834009791E-13</v>
      </c>
      <c r="CB350" s="31">
        <f t="shared" si="257"/>
        <v>1.9111806357432769E-13</v>
      </c>
      <c r="CC350" s="31">
        <f t="shared" si="258"/>
        <v>4.4594214834009791E-13</v>
      </c>
      <c r="CD350" s="31">
        <f t="shared" si="259"/>
        <v>9.5559031787163847E-14</v>
      </c>
      <c r="CE350" s="31">
        <f t="shared" si="260"/>
        <v>2.2297107417004896E-13</v>
      </c>
    </row>
    <row r="351" spans="35:83" x14ac:dyDescent="0.2">
      <c r="AI351" s="29" t="s">
        <v>818</v>
      </c>
      <c r="AJ351" s="30">
        <v>33674</v>
      </c>
      <c r="AK351">
        <v>299</v>
      </c>
      <c r="AL351" t="s">
        <v>819</v>
      </c>
      <c r="AM351">
        <v>6.8484527990943118E-11</v>
      </c>
      <c r="AN351">
        <f t="shared" si="218"/>
        <v>6.8484527990943119E-12</v>
      </c>
      <c r="AO351">
        <f t="shared" si="219"/>
        <v>3.0189773611485746E-5</v>
      </c>
      <c r="AP351" s="31">
        <f t="shared" si="220"/>
        <v>32</v>
      </c>
      <c r="AQ351" s="31">
        <f t="shared" si="221"/>
        <v>3</v>
      </c>
      <c r="AR351" s="31">
        <f t="shared" si="222"/>
        <v>15</v>
      </c>
      <c r="AS351" s="31">
        <f t="shared" si="223"/>
        <v>18</v>
      </c>
      <c r="AT351" s="31">
        <f t="shared" si="224"/>
        <v>14</v>
      </c>
      <c r="AU351" s="31">
        <f t="shared" si="225"/>
        <v>19</v>
      </c>
      <c r="AV351" s="31">
        <f t="shared" si="226"/>
        <v>10</v>
      </c>
      <c r="AW351" s="31">
        <f t="shared" si="227"/>
        <v>17</v>
      </c>
      <c r="AX351" s="31">
        <f t="shared" si="228"/>
        <v>11</v>
      </c>
      <c r="AY351" s="31">
        <f t="shared" si="229"/>
        <v>41</v>
      </c>
      <c r="AZ351" s="31">
        <f t="shared" si="230"/>
        <v>6</v>
      </c>
      <c r="BA351" s="31">
        <f t="shared" si="231"/>
        <v>8</v>
      </c>
      <c r="BB351" s="31">
        <f t="shared" si="232"/>
        <v>18</v>
      </c>
      <c r="BC351" s="31">
        <f t="shared" si="233"/>
        <v>9</v>
      </c>
      <c r="BD351" s="31">
        <f t="shared" si="234"/>
        <v>27</v>
      </c>
      <c r="BE351" s="31">
        <f t="shared" si="235"/>
        <v>17</v>
      </c>
      <c r="BF351" s="31">
        <f t="shared" si="236"/>
        <v>13</v>
      </c>
      <c r="BG351" s="31">
        <f t="shared" si="237"/>
        <v>9</v>
      </c>
      <c r="BH351" s="31">
        <f t="shared" si="238"/>
        <v>3</v>
      </c>
      <c r="BI351" s="31">
        <f t="shared" si="239"/>
        <v>9</v>
      </c>
      <c r="BJ351" s="6">
        <f t="shared" si="240"/>
        <v>299</v>
      </c>
      <c r="BL351" s="31">
        <f t="shared" si="241"/>
        <v>7.3294478117397313E-13</v>
      </c>
      <c r="BM351" s="31">
        <f t="shared" si="242"/>
        <v>6.8713573235059988E-14</v>
      </c>
      <c r="BN351" s="31">
        <f t="shared" si="243"/>
        <v>3.4356786617529993E-13</v>
      </c>
      <c r="BO351" s="31">
        <f t="shared" si="244"/>
        <v>4.122814394103599E-13</v>
      </c>
      <c r="BP351" s="31">
        <f t="shared" si="245"/>
        <v>3.2066334176361323E-13</v>
      </c>
      <c r="BQ351" s="31">
        <f t="shared" si="246"/>
        <v>4.3518596382204659E-13</v>
      </c>
      <c r="BR351" s="31">
        <f t="shared" si="247"/>
        <v>2.2904524411686662E-13</v>
      </c>
      <c r="BS351" s="31">
        <f t="shared" si="248"/>
        <v>3.8937691499867321E-13</v>
      </c>
      <c r="BT351" s="31">
        <f t="shared" si="249"/>
        <v>2.5194976852855331E-13</v>
      </c>
      <c r="BU351" s="31">
        <f t="shared" si="250"/>
        <v>9.3908550087915306E-13</v>
      </c>
      <c r="BV351" s="31">
        <f t="shared" si="251"/>
        <v>1.3742714647011998E-13</v>
      </c>
      <c r="BW351" s="31">
        <f t="shared" si="252"/>
        <v>1.8323619529349328E-13</v>
      </c>
      <c r="BX351" s="31">
        <f t="shared" si="253"/>
        <v>4.122814394103599E-13</v>
      </c>
      <c r="BY351" s="31">
        <f t="shared" si="254"/>
        <v>2.0614071970517995E-13</v>
      </c>
      <c r="BZ351" s="31">
        <f t="shared" si="255"/>
        <v>6.1842215911553988E-13</v>
      </c>
      <c r="CA351" s="31">
        <f t="shared" si="256"/>
        <v>3.8937691499867321E-13</v>
      </c>
      <c r="CB351" s="31">
        <f t="shared" si="257"/>
        <v>2.9775881735192659E-13</v>
      </c>
      <c r="CC351" s="31">
        <f t="shared" si="258"/>
        <v>2.0614071970517995E-13</v>
      </c>
      <c r="CD351" s="31">
        <f t="shared" si="259"/>
        <v>6.8713573235059988E-14</v>
      </c>
      <c r="CE351" s="31">
        <f t="shared" si="260"/>
        <v>2.0614071970517995E-13</v>
      </c>
    </row>
    <row r="352" spans="35:83" x14ac:dyDescent="0.2">
      <c r="AI352" s="29" t="s">
        <v>820</v>
      </c>
      <c r="AJ352" s="30">
        <v>38664</v>
      </c>
      <c r="AK352">
        <v>361</v>
      </c>
      <c r="AL352" t="s">
        <v>821</v>
      </c>
      <c r="AM352">
        <v>6.9093016759920838E-11</v>
      </c>
      <c r="AN352">
        <f t="shared" si="218"/>
        <v>6.9093016759920838E-12</v>
      </c>
      <c r="AO352">
        <f t="shared" si="219"/>
        <v>3.0458011397734318E-5</v>
      </c>
      <c r="AP352" s="31">
        <f t="shared" si="220"/>
        <v>42</v>
      </c>
      <c r="AQ352" s="31">
        <f t="shared" si="221"/>
        <v>4</v>
      </c>
      <c r="AR352" s="31">
        <f t="shared" si="222"/>
        <v>21</v>
      </c>
      <c r="AS352" s="31">
        <f t="shared" si="223"/>
        <v>14</v>
      </c>
      <c r="AT352" s="31">
        <f t="shared" si="224"/>
        <v>13</v>
      </c>
      <c r="AU352" s="31">
        <f t="shared" si="225"/>
        <v>33</v>
      </c>
      <c r="AV352" s="31">
        <f t="shared" si="226"/>
        <v>11</v>
      </c>
      <c r="AW352" s="31">
        <f t="shared" si="227"/>
        <v>24</v>
      </c>
      <c r="AX352" s="31">
        <f t="shared" si="228"/>
        <v>22</v>
      </c>
      <c r="AY352" s="31">
        <f t="shared" si="229"/>
        <v>30</v>
      </c>
      <c r="AZ352" s="31">
        <f t="shared" si="230"/>
        <v>7</v>
      </c>
      <c r="BA352" s="31">
        <f t="shared" si="231"/>
        <v>9</v>
      </c>
      <c r="BB352" s="31">
        <f t="shared" si="232"/>
        <v>23</v>
      </c>
      <c r="BC352" s="31">
        <f t="shared" si="233"/>
        <v>12</v>
      </c>
      <c r="BD352" s="31">
        <f t="shared" si="234"/>
        <v>11</v>
      </c>
      <c r="BE352" s="31">
        <f t="shared" si="235"/>
        <v>25</v>
      </c>
      <c r="BF352" s="31">
        <f t="shared" si="236"/>
        <v>13</v>
      </c>
      <c r="BG352" s="31">
        <f t="shared" si="237"/>
        <v>30</v>
      </c>
      <c r="BH352" s="31">
        <f t="shared" si="238"/>
        <v>5</v>
      </c>
      <c r="BI352" s="31">
        <f t="shared" si="239"/>
        <v>12</v>
      </c>
      <c r="BJ352" s="6">
        <f t="shared" si="240"/>
        <v>361</v>
      </c>
      <c r="BL352" s="31">
        <f t="shared" si="241"/>
        <v>8.038522725530956E-13</v>
      </c>
      <c r="BM352" s="31">
        <f t="shared" si="242"/>
        <v>7.6557359290771006E-14</v>
      </c>
      <c r="BN352" s="31">
        <f t="shared" si="243"/>
        <v>4.019261362765478E-13</v>
      </c>
      <c r="BO352" s="31">
        <f t="shared" si="244"/>
        <v>2.6795075751769853E-13</v>
      </c>
      <c r="BP352" s="31">
        <f t="shared" si="245"/>
        <v>2.4881141769500579E-13</v>
      </c>
      <c r="BQ352" s="31">
        <f t="shared" si="246"/>
        <v>6.3159821414886089E-13</v>
      </c>
      <c r="BR352" s="31">
        <f t="shared" si="247"/>
        <v>2.105327380496203E-13</v>
      </c>
      <c r="BS352" s="31">
        <f t="shared" si="248"/>
        <v>4.5934415574462608E-13</v>
      </c>
      <c r="BT352" s="31">
        <f t="shared" si="249"/>
        <v>4.2106547609924059E-13</v>
      </c>
      <c r="BU352" s="31">
        <f t="shared" si="250"/>
        <v>5.7418019468078255E-13</v>
      </c>
      <c r="BV352" s="31">
        <f t="shared" si="251"/>
        <v>1.3397537875884927E-13</v>
      </c>
      <c r="BW352" s="31">
        <f t="shared" si="252"/>
        <v>1.7225405840423478E-13</v>
      </c>
      <c r="BX352" s="31">
        <f t="shared" si="253"/>
        <v>4.4020481592193334E-13</v>
      </c>
      <c r="BY352" s="31">
        <f t="shared" si="254"/>
        <v>2.2967207787231304E-13</v>
      </c>
      <c r="BZ352" s="31">
        <f t="shared" si="255"/>
        <v>2.105327380496203E-13</v>
      </c>
      <c r="CA352" s="31">
        <f t="shared" si="256"/>
        <v>4.7848349556731883E-13</v>
      </c>
      <c r="CB352" s="31">
        <f t="shared" si="257"/>
        <v>2.4881141769500579E-13</v>
      </c>
      <c r="CC352" s="31">
        <f t="shared" si="258"/>
        <v>5.7418019468078255E-13</v>
      </c>
      <c r="CD352" s="31">
        <f t="shared" si="259"/>
        <v>9.5696699113463763E-14</v>
      </c>
      <c r="CE352" s="31">
        <f t="shared" si="260"/>
        <v>2.2967207787231304E-13</v>
      </c>
    </row>
    <row r="353" spans="35:83" x14ac:dyDescent="0.2">
      <c r="AI353" s="29" t="s">
        <v>822</v>
      </c>
      <c r="AJ353" s="30">
        <v>11381</v>
      </c>
      <c r="AK353">
        <v>105</v>
      </c>
      <c r="AL353" t="s">
        <v>823</v>
      </c>
      <c r="AM353">
        <v>6.9325858076031102E-11</v>
      </c>
      <c r="AN353">
        <f t="shared" si="218"/>
        <v>6.9325858076031102E-12</v>
      </c>
      <c r="AO353">
        <f t="shared" si="219"/>
        <v>3.0560653948204973E-5</v>
      </c>
      <c r="AP353" s="31">
        <f t="shared" si="220"/>
        <v>10</v>
      </c>
      <c r="AQ353" s="31">
        <f t="shared" si="221"/>
        <v>1</v>
      </c>
      <c r="AR353" s="31">
        <f t="shared" si="222"/>
        <v>4</v>
      </c>
      <c r="AS353" s="31">
        <f t="shared" si="223"/>
        <v>6</v>
      </c>
      <c r="AT353" s="31">
        <f t="shared" si="224"/>
        <v>5</v>
      </c>
      <c r="AU353" s="31">
        <f t="shared" si="225"/>
        <v>11</v>
      </c>
      <c r="AV353" s="31">
        <f t="shared" si="226"/>
        <v>1</v>
      </c>
      <c r="AW353" s="31">
        <f t="shared" si="227"/>
        <v>8</v>
      </c>
      <c r="AX353" s="31">
        <f t="shared" si="228"/>
        <v>5</v>
      </c>
      <c r="AY353" s="31">
        <f t="shared" si="229"/>
        <v>12</v>
      </c>
      <c r="AZ353" s="31">
        <f t="shared" si="230"/>
        <v>5</v>
      </c>
      <c r="BA353" s="31">
        <f t="shared" si="231"/>
        <v>5</v>
      </c>
      <c r="BB353" s="31">
        <f t="shared" si="232"/>
        <v>6</v>
      </c>
      <c r="BC353" s="31">
        <f t="shared" si="233"/>
        <v>2</v>
      </c>
      <c r="BD353" s="31">
        <f t="shared" si="234"/>
        <v>8</v>
      </c>
      <c r="BE353" s="31">
        <f t="shared" si="235"/>
        <v>7</v>
      </c>
      <c r="BF353" s="31">
        <f t="shared" si="236"/>
        <v>3</v>
      </c>
      <c r="BG353" s="31">
        <f t="shared" si="237"/>
        <v>5</v>
      </c>
      <c r="BH353" s="31">
        <f t="shared" si="238"/>
        <v>1</v>
      </c>
      <c r="BI353" s="31">
        <f t="shared" si="239"/>
        <v>0</v>
      </c>
      <c r="BJ353" s="6">
        <f t="shared" si="240"/>
        <v>105</v>
      </c>
      <c r="BL353" s="31">
        <f t="shared" si="241"/>
        <v>6.6024626739077232E-13</v>
      </c>
      <c r="BM353" s="31">
        <f t="shared" si="242"/>
        <v>6.602462673907725E-14</v>
      </c>
      <c r="BN353" s="31">
        <f t="shared" si="243"/>
        <v>2.64098506956309E-13</v>
      </c>
      <c r="BO353" s="31">
        <f t="shared" si="244"/>
        <v>3.9614776043446342E-13</v>
      </c>
      <c r="BP353" s="31">
        <f t="shared" si="245"/>
        <v>3.3012313369538616E-13</v>
      </c>
      <c r="BQ353" s="31">
        <f t="shared" si="246"/>
        <v>7.2627089412984968E-13</v>
      </c>
      <c r="BR353" s="31">
        <f t="shared" si="247"/>
        <v>6.602462673907725E-14</v>
      </c>
      <c r="BS353" s="31">
        <f t="shared" si="248"/>
        <v>5.28197013912618E-13</v>
      </c>
      <c r="BT353" s="31">
        <f t="shared" si="249"/>
        <v>3.3012313369538616E-13</v>
      </c>
      <c r="BU353" s="31">
        <f t="shared" si="250"/>
        <v>7.9229552086892684E-13</v>
      </c>
      <c r="BV353" s="31">
        <f t="shared" si="251"/>
        <v>3.3012313369538616E-13</v>
      </c>
      <c r="BW353" s="31">
        <f t="shared" si="252"/>
        <v>3.3012313369538616E-13</v>
      </c>
      <c r="BX353" s="31">
        <f t="shared" si="253"/>
        <v>3.9614776043446342E-13</v>
      </c>
      <c r="BY353" s="31">
        <f t="shared" si="254"/>
        <v>1.320492534781545E-13</v>
      </c>
      <c r="BZ353" s="31">
        <f t="shared" si="255"/>
        <v>5.28197013912618E-13</v>
      </c>
      <c r="CA353" s="31">
        <f t="shared" si="256"/>
        <v>4.6217238717354063E-13</v>
      </c>
      <c r="CB353" s="31">
        <f t="shared" si="257"/>
        <v>1.9807388021723171E-13</v>
      </c>
      <c r="CC353" s="31">
        <f t="shared" si="258"/>
        <v>3.3012313369538616E-13</v>
      </c>
      <c r="CD353" s="31">
        <f t="shared" si="259"/>
        <v>6.602462673907725E-14</v>
      </c>
      <c r="CE353" s="31">
        <f t="shared" si="260"/>
        <v>0</v>
      </c>
    </row>
    <row r="354" spans="35:83" x14ac:dyDescent="0.2">
      <c r="AI354" s="29" t="s">
        <v>824</v>
      </c>
      <c r="AJ354" s="30">
        <v>130215</v>
      </c>
      <c r="AK354">
        <v>1162</v>
      </c>
      <c r="AL354" t="s">
        <v>825</v>
      </c>
      <c r="AM354">
        <v>6.9476567358907067E-11</v>
      </c>
      <c r="AN354">
        <f t="shared" si="218"/>
        <v>6.9476567358907072E-12</v>
      </c>
      <c r="AO354">
        <f t="shared" si="219"/>
        <v>3.0627090547312097E-5</v>
      </c>
      <c r="AP354" s="31">
        <f t="shared" si="220"/>
        <v>129</v>
      </c>
      <c r="AQ354" s="31">
        <f t="shared" si="221"/>
        <v>9</v>
      </c>
      <c r="AR354" s="31">
        <f t="shared" si="222"/>
        <v>81</v>
      </c>
      <c r="AS354" s="31">
        <f t="shared" si="223"/>
        <v>87</v>
      </c>
      <c r="AT354" s="31">
        <f t="shared" si="224"/>
        <v>42</v>
      </c>
      <c r="AU354" s="31">
        <f t="shared" si="225"/>
        <v>60</v>
      </c>
      <c r="AV354" s="31">
        <f t="shared" si="226"/>
        <v>22</v>
      </c>
      <c r="AW354" s="31">
        <f t="shared" si="227"/>
        <v>78</v>
      </c>
      <c r="AX354" s="31">
        <f t="shared" si="228"/>
        <v>65</v>
      </c>
      <c r="AY354" s="31">
        <f t="shared" si="229"/>
        <v>130</v>
      </c>
      <c r="AZ354" s="31">
        <f t="shared" si="230"/>
        <v>15</v>
      </c>
      <c r="BA354" s="31">
        <f t="shared" si="231"/>
        <v>33</v>
      </c>
      <c r="BB354" s="31">
        <f t="shared" si="232"/>
        <v>59</v>
      </c>
      <c r="BC354" s="31">
        <f t="shared" si="233"/>
        <v>57</v>
      </c>
      <c r="BD354" s="31">
        <f t="shared" si="234"/>
        <v>74</v>
      </c>
      <c r="BE354" s="31">
        <f t="shared" si="235"/>
        <v>67</v>
      </c>
      <c r="BF354" s="31">
        <f t="shared" si="236"/>
        <v>57</v>
      </c>
      <c r="BG354" s="31">
        <f t="shared" si="237"/>
        <v>50</v>
      </c>
      <c r="BH354" s="31">
        <f t="shared" si="238"/>
        <v>22</v>
      </c>
      <c r="BI354" s="31">
        <f t="shared" si="239"/>
        <v>25</v>
      </c>
      <c r="BJ354" s="6">
        <f t="shared" si="240"/>
        <v>1162</v>
      </c>
      <c r="BL354" s="31">
        <f t="shared" si="241"/>
        <v>7.7129752059371878E-13</v>
      </c>
      <c r="BM354" s="31">
        <f t="shared" si="242"/>
        <v>5.3811454925143174E-14</v>
      </c>
      <c r="BN354" s="31">
        <f t="shared" si="243"/>
        <v>4.8430309432628855E-13</v>
      </c>
      <c r="BO354" s="31">
        <f t="shared" si="244"/>
        <v>5.2017739760971735E-13</v>
      </c>
      <c r="BP354" s="31">
        <f t="shared" si="245"/>
        <v>2.5112012298400148E-13</v>
      </c>
      <c r="BQ354" s="31">
        <f t="shared" si="246"/>
        <v>3.5874303283428779E-13</v>
      </c>
      <c r="BR354" s="31">
        <f t="shared" si="247"/>
        <v>1.3153911203923887E-13</v>
      </c>
      <c r="BS354" s="31">
        <f t="shared" si="248"/>
        <v>4.6636594268457415E-13</v>
      </c>
      <c r="BT354" s="31">
        <f t="shared" si="249"/>
        <v>3.8863828557047846E-13</v>
      </c>
      <c r="BU354" s="31">
        <f t="shared" si="250"/>
        <v>7.7727657114095691E-13</v>
      </c>
      <c r="BV354" s="31">
        <f t="shared" si="251"/>
        <v>8.9685758208571946E-14</v>
      </c>
      <c r="BW354" s="31">
        <f t="shared" si="252"/>
        <v>1.9730866805885829E-13</v>
      </c>
      <c r="BX354" s="31">
        <f t="shared" si="253"/>
        <v>3.5276398228704965E-13</v>
      </c>
      <c r="BY354" s="31">
        <f t="shared" si="254"/>
        <v>3.4080588119257343E-13</v>
      </c>
      <c r="BZ354" s="31">
        <f t="shared" si="255"/>
        <v>4.4244974049562166E-13</v>
      </c>
      <c r="CA354" s="31">
        <f t="shared" si="256"/>
        <v>4.0059638666495472E-13</v>
      </c>
      <c r="CB354" s="31">
        <f t="shared" si="257"/>
        <v>3.4080588119257343E-13</v>
      </c>
      <c r="CC354" s="31">
        <f t="shared" si="258"/>
        <v>2.989525273619065E-13</v>
      </c>
      <c r="CD354" s="31">
        <f t="shared" si="259"/>
        <v>1.3153911203923887E-13</v>
      </c>
      <c r="CE354" s="31">
        <f t="shared" si="260"/>
        <v>1.4947626368095325E-13</v>
      </c>
    </row>
    <row r="355" spans="35:83" x14ac:dyDescent="0.2">
      <c r="AI355" s="29" t="s">
        <v>826</v>
      </c>
      <c r="AJ355" s="30">
        <v>10728</v>
      </c>
      <c r="AK355">
        <v>95</v>
      </c>
      <c r="AL355" t="s">
        <v>827</v>
      </c>
      <c r="AM355">
        <v>6.9778716883122552E-11</v>
      </c>
      <c r="AN355">
        <f t="shared" si="218"/>
        <v>6.9778716883122552E-12</v>
      </c>
      <c r="AO355">
        <f t="shared" si="219"/>
        <v>3.076028597116155E-5</v>
      </c>
      <c r="AP355" s="31">
        <f t="shared" si="220"/>
        <v>7</v>
      </c>
      <c r="AQ355" s="31">
        <f t="shared" si="221"/>
        <v>0</v>
      </c>
      <c r="AR355" s="31">
        <f t="shared" si="222"/>
        <v>3</v>
      </c>
      <c r="AS355" s="31">
        <f t="shared" si="223"/>
        <v>9</v>
      </c>
      <c r="AT355" s="31">
        <f t="shared" si="224"/>
        <v>2</v>
      </c>
      <c r="AU355" s="31">
        <f t="shared" si="225"/>
        <v>5</v>
      </c>
      <c r="AV355" s="31">
        <f t="shared" si="226"/>
        <v>1</v>
      </c>
      <c r="AW355" s="31">
        <f t="shared" si="227"/>
        <v>6</v>
      </c>
      <c r="AX355" s="31">
        <f t="shared" si="228"/>
        <v>11</v>
      </c>
      <c r="AY355" s="31">
        <f t="shared" si="229"/>
        <v>5</v>
      </c>
      <c r="AZ355" s="31">
        <f t="shared" si="230"/>
        <v>3</v>
      </c>
      <c r="BA355" s="31">
        <f t="shared" si="231"/>
        <v>4</v>
      </c>
      <c r="BB355" s="31">
        <f t="shared" si="232"/>
        <v>4</v>
      </c>
      <c r="BC355" s="31">
        <f t="shared" si="233"/>
        <v>6</v>
      </c>
      <c r="BD355" s="31">
        <f t="shared" si="234"/>
        <v>7</v>
      </c>
      <c r="BE355" s="31">
        <f t="shared" si="235"/>
        <v>9</v>
      </c>
      <c r="BF355" s="31">
        <f t="shared" si="236"/>
        <v>5</v>
      </c>
      <c r="BG355" s="31">
        <f t="shared" si="237"/>
        <v>6</v>
      </c>
      <c r="BH355" s="31">
        <f t="shared" si="238"/>
        <v>1</v>
      </c>
      <c r="BI355" s="31">
        <f t="shared" si="239"/>
        <v>1</v>
      </c>
      <c r="BJ355" s="6">
        <f t="shared" si="240"/>
        <v>95</v>
      </c>
      <c r="BL355" s="31">
        <f t="shared" si="241"/>
        <v>5.1415896650721873E-13</v>
      </c>
      <c r="BM355" s="31">
        <f t="shared" si="242"/>
        <v>0</v>
      </c>
      <c r="BN355" s="31">
        <f t="shared" si="243"/>
        <v>2.2035384278880806E-13</v>
      </c>
      <c r="BO355" s="31">
        <f t="shared" si="244"/>
        <v>6.6106152836642424E-13</v>
      </c>
      <c r="BP355" s="31">
        <f t="shared" si="245"/>
        <v>1.4690256185920536E-13</v>
      </c>
      <c r="BQ355" s="31">
        <f t="shared" si="246"/>
        <v>3.6725640464801342E-13</v>
      </c>
      <c r="BR355" s="31">
        <f t="shared" si="247"/>
        <v>7.3451280929602679E-14</v>
      </c>
      <c r="BS355" s="31">
        <f t="shared" si="248"/>
        <v>4.4070768557761613E-13</v>
      </c>
      <c r="BT355" s="31">
        <f t="shared" si="249"/>
        <v>8.0796409022562955E-13</v>
      </c>
      <c r="BU355" s="31">
        <f t="shared" si="250"/>
        <v>3.6725640464801342E-13</v>
      </c>
      <c r="BV355" s="31">
        <f t="shared" si="251"/>
        <v>2.2035384278880806E-13</v>
      </c>
      <c r="BW355" s="31">
        <f t="shared" si="252"/>
        <v>2.9380512371841072E-13</v>
      </c>
      <c r="BX355" s="31">
        <f t="shared" si="253"/>
        <v>2.9380512371841072E-13</v>
      </c>
      <c r="BY355" s="31">
        <f t="shared" si="254"/>
        <v>4.4070768557761613E-13</v>
      </c>
      <c r="BZ355" s="31">
        <f t="shared" si="255"/>
        <v>5.1415896650721873E-13</v>
      </c>
      <c r="CA355" s="31">
        <f t="shared" si="256"/>
        <v>6.6106152836642424E-13</v>
      </c>
      <c r="CB355" s="31">
        <f t="shared" si="257"/>
        <v>3.6725640464801342E-13</v>
      </c>
      <c r="CC355" s="31">
        <f t="shared" si="258"/>
        <v>4.4070768557761613E-13</v>
      </c>
      <c r="CD355" s="31">
        <f t="shared" si="259"/>
        <v>7.3451280929602679E-14</v>
      </c>
      <c r="CE355" s="31">
        <f t="shared" si="260"/>
        <v>7.3451280929602679E-14</v>
      </c>
    </row>
    <row r="356" spans="35:83" x14ac:dyDescent="0.2">
      <c r="AI356" s="29" t="s">
        <v>828</v>
      </c>
      <c r="AJ356" s="30">
        <v>21239</v>
      </c>
      <c r="AK356">
        <v>198</v>
      </c>
      <c r="AL356" t="s">
        <v>829</v>
      </c>
      <c r="AM356">
        <v>7.0606610337858532E-11</v>
      </c>
      <c r="AN356">
        <f t="shared" si="218"/>
        <v>7.0606610337858533E-12</v>
      </c>
      <c r="AO356">
        <f t="shared" si="219"/>
        <v>3.1125243089303845E-5</v>
      </c>
      <c r="AP356" s="31">
        <f t="shared" si="220"/>
        <v>17</v>
      </c>
      <c r="AQ356" s="31">
        <f t="shared" si="221"/>
        <v>5</v>
      </c>
      <c r="AR356" s="31">
        <f t="shared" si="222"/>
        <v>13</v>
      </c>
      <c r="AS356" s="31">
        <f t="shared" si="223"/>
        <v>11</v>
      </c>
      <c r="AT356" s="31">
        <f t="shared" si="224"/>
        <v>6</v>
      </c>
      <c r="AU356" s="31">
        <f t="shared" si="225"/>
        <v>19</v>
      </c>
      <c r="AV356" s="31">
        <f t="shared" si="226"/>
        <v>5</v>
      </c>
      <c r="AW356" s="31">
        <f t="shared" si="227"/>
        <v>13</v>
      </c>
      <c r="AX356" s="31">
        <f t="shared" si="228"/>
        <v>8</v>
      </c>
      <c r="AY356" s="31">
        <f t="shared" si="229"/>
        <v>11</v>
      </c>
      <c r="AZ356" s="31">
        <f t="shared" si="230"/>
        <v>3</v>
      </c>
      <c r="BA356" s="31">
        <f t="shared" si="231"/>
        <v>4</v>
      </c>
      <c r="BB356" s="31">
        <f t="shared" si="232"/>
        <v>16</v>
      </c>
      <c r="BC356" s="31">
        <f t="shared" si="233"/>
        <v>10</v>
      </c>
      <c r="BD356" s="31">
        <f t="shared" si="234"/>
        <v>11</v>
      </c>
      <c r="BE356" s="31">
        <f t="shared" si="235"/>
        <v>14</v>
      </c>
      <c r="BF356" s="31">
        <f t="shared" si="236"/>
        <v>13</v>
      </c>
      <c r="BG356" s="31">
        <f t="shared" si="237"/>
        <v>14</v>
      </c>
      <c r="BH356" s="31">
        <f t="shared" si="238"/>
        <v>2</v>
      </c>
      <c r="BI356" s="31">
        <f t="shared" si="239"/>
        <v>3</v>
      </c>
      <c r="BJ356" s="6">
        <f t="shared" si="240"/>
        <v>198</v>
      </c>
      <c r="BL356" s="31">
        <f t="shared" si="241"/>
        <v>6.0621837158767428E-13</v>
      </c>
      <c r="BM356" s="31">
        <f t="shared" si="242"/>
        <v>1.7829952105519831E-13</v>
      </c>
      <c r="BN356" s="31">
        <f t="shared" si="243"/>
        <v>4.6357875474351571E-13</v>
      </c>
      <c r="BO356" s="31">
        <f t="shared" si="244"/>
        <v>3.9225894632143627E-13</v>
      </c>
      <c r="BP356" s="31">
        <f t="shared" si="245"/>
        <v>2.1395942526623798E-13</v>
      </c>
      <c r="BQ356" s="31">
        <f t="shared" si="246"/>
        <v>6.7753818000975356E-13</v>
      </c>
      <c r="BR356" s="31">
        <f t="shared" si="247"/>
        <v>1.7829952105519831E-13</v>
      </c>
      <c r="BS356" s="31">
        <f t="shared" si="248"/>
        <v>4.6357875474351571E-13</v>
      </c>
      <c r="BT356" s="31">
        <f t="shared" si="249"/>
        <v>2.8527923368831734E-13</v>
      </c>
      <c r="BU356" s="31">
        <f t="shared" si="250"/>
        <v>3.9225894632143627E-13</v>
      </c>
      <c r="BV356" s="31">
        <f t="shared" si="251"/>
        <v>1.0697971263311899E-13</v>
      </c>
      <c r="BW356" s="31">
        <f t="shared" si="252"/>
        <v>1.4263961684415867E-13</v>
      </c>
      <c r="BX356" s="31">
        <f t="shared" si="253"/>
        <v>5.7055846737663468E-13</v>
      </c>
      <c r="BY356" s="31">
        <f t="shared" si="254"/>
        <v>3.5659904211039663E-13</v>
      </c>
      <c r="BZ356" s="31">
        <f t="shared" si="255"/>
        <v>3.9225894632143627E-13</v>
      </c>
      <c r="CA356" s="31">
        <f t="shared" si="256"/>
        <v>4.992386589545553E-13</v>
      </c>
      <c r="CB356" s="31">
        <f t="shared" si="257"/>
        <v>4.6357875474351571E-13</v>
      </c>
      <c r="CC356" s="31">
        <f t="shared" si="258"/>
        <v>4.992386589545553E-13</v>
      </c>
      <c r="CD356" s="31">
        <f t="shared" si="259"/>
        <v>7.1319808422079335E-14</v>
      </c>
      <c r="CE356" s="31">
        <f t="shared" si="260"/>
        <v>1.0697971263311899E-13</v>
      </c>
    </row>
    <row r="357" spans="35:83" x14ac:dyDescent="0.2">
      <c r="AI357" s="29" t="s">
        <v>830</v>
      </c>
      <c r="AJ357" s="30">
        <v>7541</v>
      </c>
      <c r="AK357">
        <v>70</v>
      </c>
      <c r="AL357" t="s">
        <v>831</v>
      </c>
      <c r="AM357">
        <v>7.097977102018565E-11</v>
      </c>
      <c r="AN357">
        <f t="shared" si="218"/>
        <v>7.097977102018565E-12</v>
      </c>
      <c r="AO357">
        <f t="shared" si="219"/>
        <v>3.1289742091496764E-5</v>
      </c>
      <c r="AP357" s="31">
        <f t="shared" si="220"/>
        <v>12</v>
      </c>
      <c r="AQ357" s="31">
        <f t="shared" si="221"/>
        <v>0</v>
      </c>
      <c r="AR357" s="31">
        <f t="shared" si="222"/>
        <v>4</v>
      </c>
      <c r="AS357" s="31">
        <f t="shared" si="223"/>
        <v>5</v>
      </c>
      <c r="AT357" s="31">
        <f t="shared" si="224"/>
        <v>1</v>
      </c>
      <c r="AU357" s="31">
        <f t="shared" si="225"/>
        <v>3</v>
      </c>
      <c r="AV357" s="31">
        <f t="shared" si="226"/>
        <v>3</v>
      </c>
      <c r="AW357" s="31">
        <f t="shared" si="227"/>
        <v>1</v>
      </c>
      <c r="AX357" s="31">
        <f t="shared" si="228"/>
        <v>4</v>
      </c>
      <c r="AY357" s="31">
        <f t="shared" si="229"/>
        <v>7</v>
      </c>
      <c r="AZ357" s="31">
        <f t="shared" si="230"/>
        <v>2</v>
      </c>
      <c r="BA357" s="31">
        <f t="shared" si="231"/>
        <v>6</v>
      </c>
      <c r="BB357" s="31">
        <f t="shared" si="232"/>
        <v>3</v>
      </c>
      <c r="BC357" s="31">
        <f t="shared" si="233"/>
        <v>4</v>
      </c>
      <c r="BD357" s="31">
        <f t="shared" si="234"/>
        <v>3</v>
      </c>
      <c r="BE357" s="31">
        <f t="shared" si="235"/>
        <v>5</v>
      </c>
      <c r="BF357" s="31">
        <f t="shared" si="236"/>
        <v>2</v>
      </c>
      <c r="BG357" s="31">
        <f t="shared" si="237"/>
        <v>4</v>
      </c>
      <c r="BH357" s="31">
        <f t="shared" si="238"/>
        <v>0</v>
      </c>
      <c r="BI357" s="31">
        <f t="shared" si="239"/>
        <v>1</v>
      </c>
      <c r="BJ357" s="6">
        <f t="shared" si="240"/>
        <v>70</v>
      </c>
      <c r="BL357" s="31">
        <f t="shared" si="241"/>
        <v>1.216796074631754E-12</v>
      </c>
      <c r="BM357" s="31">
        <f t="shared" si="242"/>
        <v>0</v>
      </c>
      <c r="BN357" s="31">
        <f t="shared" si="243"/>
        <v>4.05598691543918E-13</v>
      </c>
      <c r="BO357" s="31">
        <f t="shared" si="244"/>
        <v>5.0699836442989751E-13</v>
      </c>
      <c r="BP357" s="31">
        <f t="shared" si="245"/>
        <v>1.013996728859795E-13</v>
      </c>
      <c r="BQ357" s="31">
        <f t="shared" si="246"/>
        <v>3.0419901865793849E-13</v>
      </c>
      <c r="BR357" s="31">
        <f t="shared" si="247"/>
        <v>3.0419901865793849E-13</v>
      </c>
      <c r="BS357" s="31">
        <f t="shared" si="248"/>
        <v>1.013996728859795E-13</v>
      </c>
      <c r="BT357" s="31">
        <f t="shared" si="249"/>
        <v>4.05598691543918E-13</v>
      </c>
      <c r="BU357" s="31">
        <f t="shared" si="250"/>
        <v>7.0979771020185654E-13</v>
      </c>
      <c r="BV357" s="31">
        <f t="shared" si="251"/>
        <v>2.02799345771959E-13</v>
      </c>
      <c r="BW357" s="31">
        <f t="shared" si="252"/>
        <v>6.0839803731587698E-13</v>
      </c>
      <c r="BX357" s="31">
        <f t="shared" si="253"/>
        <v>3.0419901865793849E-13</v>
      </c>
      <c r="BY357" s="31">
        <f t="shared" si="254"/>
        <v>4.05598691543918E-13</v>
      </c>
      <c r="BZ357" s="31">
        <f t="shared" si="255"/>
        <v>3.0419901865793849E-13</v>
      </c>
      <c r="CA357" s="31">
        <f t="shared" si="256"/>
        <v>5.0699836442989751E-13</v>
      </c>
      <c r="CB357" s="31">
        <f t="shared" si="257"/>
        <v>2.02799345771959E-13</v>
      </c>
      <c r="CC357" s="31">
        <f t="shared" si="258"/>
        <v>4.05598691543918E-13</v>
      </c>
      <c r="CD357" s="31">
        <f t="shared" si="259"/>
        <v>0</v>
      </c>
      <c r="CE357" s="31">
        <f t="shared" si="260"/>
        <v>1.013996728859795E-13</v>
      </c>
    </row>
    <row r="358" spans="35:83" x14ac:dyDescent="0.2">
      <c r="AI358" s="29" t="s">
        <v>832</v>
      </c>
      <c r="AJ358" s="30">
        <v>23998</v>
      </c>
      <c r="AK358">
        <v>225</v>
      </c>
      <c r="AL358" t="s">
        <v>833</v>
      </c>
      <c r="AM358">
        <v>7.1249065658580223E-11</v>
      </c>
      <c r="AN358">
        <f t="shared" si="218"/>
        <v>7.1249065658580223E-12</v>
      </c>
      <c r="AO358">
        <f t="shared" si="219"/>
        <v>3.1408454221176542E-5</v>
      </c>
      <c r="AP358" s="31">
        <f t="shared" si="220"/>
        <v>27</v>
      </c>
      <c r="AQ358" s="31">
        <f t="shared" si="221"/>
        <v>3</v>
      </c>
      <c r="AR358" s="31">
        <f t="shared" si="222"/>
        <v>15</v>
      </c>
      <c r="AS358" s="31">
        <f t="shared" si="223"/>
        <v>10</v>
      </c>
      <c r="AT358" s="31">
        <f t="shared" si="224"/>
        <v>9</v>
      </c>
      <c r="AU358" s="31">
        <f t="shared" si="225"/>
        <v>19</v>
      </c>
      <c r="AV358" s="31">
        <f t="shared" si="226"/>
        <v>4</v>
      </c>
      <c r="AW358" s="31">
        <f t="shared" si="227"/>
        <v>17</v>
      </c>
      <c r="AX358" s="31">
        <f t="shared" si="228"/>
        <v>15</v>
      </c>
      <c r="AY358" s="31">
        <f t="shared" si="229"/>
        <v>25</v>
      </c>
      <c r="AZ358" s="31">
        <f t="shared" si="230"/>
        <v>4</v>
      </c>
      <c r="BA358" s="31">
        <f t="shared" si="231"/>
        <v>5</v>
      </c>
      <c r="BB358" s="31">
        <f t="shared" si="232"/>
        <v>9</v>
      </c>
      <c r="BC358" s="31">
        <f t="shared" si="233"/>
        <v>11</v>
      </c>
      <c r="BD358" s="31">
        <f t="shared" si="234"/>
        <v>8</v>
      </c>
      <c r="BE358" s="31">
        <f t="shared" si="235"/>
        <v>17</v>
      </c>
      <c r="BF358" s="31">
        <f t="shared" si="236"/>
        <v>7</v>
      </c>
      <c r="BG358" s="31">
        <f t="shared" si="237"/>
        <v>16</v>
      </c>
      <c r="BH358" s="31">
        <f t="shared" si="238"/>
        <v>2</v>
      </c>
      <c r="BI358" s="31">
        <f t="shared" si="239"/>
        <v>2</v>
      </c>
      <c r="BJ358" s="6">
        <f t="shared" si="240"/>
        <v>225</v>
      </c>
      <c r="BL358" s="31">
        <f t="shared" si="241"/>
        <v>8.5498878790296265E-13</v>
      </c>
      <c r="BM358" s="31">
        <f t="shared" si="242"/>
        <v>9.4998754211440303E-14</v>
      </c>
      <c r="BN358" s="31">
        <f t="shared" si="243"/>
        <v>4.7499377105720144E-13</v>
      </c>
      <c r="BO358" s="31">
        <f t="shared" si="244"/>
        <v>3.1666251403813434E-13</v>
      </c>
      <c r="BP358" s="31">
        <f t="shared" si="245"/>
        <v>2.8499626263432088E-13</v>
      </c>
      <c r="BQ358" s="31">
        <f t="shared" si="246"/>
        <v>6.0165877667245528E-13</v>
      </c>
      <c r="BR358" s="31">
        <f t="shared" si="247"/>
        <v>1.2666500561525374E-13</v>
      </c>
      <c r="BS358" s="31">
        <f t="shared" si="248"/>
        <v>5.3832627386482836E-13</v>
      </c>
      <c r="BT358" s="31">
        <f t="shared" si="249"/>
        <v>4.7499377105720144E-13</v>
      </c>
      <c r="BU358" s="31">
        <f t="shared" si="250"/>
        <v>7.9165628509533573E-13</v>
      </c>
      <c r="BV358" s="31">
        <f t="shared" si="251"/>
        <v>1.2666500561525374E-13</v>
      </c>
      <c r="BW358" s="31">
        <f t="shared" si="252"/>
        <v>1.5833125701906717E-13</v>
      </c>
      <c r="BX358" s="31">
        <f t="shared" si="253"/>
        <v>2.8499626263432088E-13</v>
      </c>
      <c r="BY358" s="31">
        <f t="shared" si="254"/>
        <v>3.4832876544194775E-13</v>
      </c>
      <c r="BZ358" s="31">
        <f t="shared" si="255"/>
        <v>2.5333001123050748E-13</v>
      </c>
      <c r="CA358" s="31">
        <f t="shared" si="256"/>
        <v>5.3832627386482836E-13</v>
      </c>
      <c r="CB358" s="31">
        <f t="shared" si="257"/>
        <v>2.2166375982669402E-13</v>
      </c>
      <c r="CC358" s="31">
        <f t="shared" si="258"/>
        <v>5.0666002246101495E-13</v>
      </c>
      <c r="CD358" s="31">
        <f t="shared" si="259"/>
        <v>6.3332502807626869E-14</v>
      </c>
      <c r="CE358" s="31">
        <f t="shared" si="260"/>
        <v>6.3332502807626869E-14</v>
      </c>
    </row>
    <row r="359" spans="35:83" x14ac:dyDescent="0.2">
      <c r="AI359" s="29" t="s">
        <v>834</v>
      </c>
      <c r="AJ359" s="30">
        <v>53146</v>
      </c>
      <c r="AK359">
        <v>491</v>
      </c>
      <c r="AL359" t="s">
        <v>835</v>
      </c>
      <c r="AM359">
        <v>7.1750578213022836E-11</v>
      </c>
      <c r="AN359">
        <f t="shared" si="218"/>
        <v>7.1750578213022836E-12</v>
      </c>
      <c r="AO359">
        <f t="shared" si="219"/>
        <v>3.1629534090252118E-5</v>
      </c>
      <c r="AP359" s="31">
        <f t="shared" si="220"/>
        <v>51</v>
      </c>
      <c r="AQ359" s="31">
        <f t="shared" si="221"/>
        <v>3</v>
      </c>
      <c r="AR359" s="31">
        <f t="shared" si="222"/>
        <v>33</v>
      </c>
      <c r="AS359" s="31">
        <f t="shared" si="223"/>
        <v>36</v>
      </c>
      <c r="AT359" s="31">
        <f t="shared" si="224"/>
        <v>13</v>
      </c>
      <c r="AU359" s="31">
        <f t="shared" si="225"/>
        <v>32</v>
      </c>
      <c r="AV359" s="31">
        <f t="shared" si="226"/>
        <v>7</v>
      </c>
      <c r="AW359" s="31">
        <f t="shared" si="227"/>
        <v>38</v>
      </c>
      <c r="AX359" s="31">
        <f t="shared" si="228"/>
        <v>10</v>
      </c>
      <c r="AY359" s="31">
        <f t="shared" si="229"/>
        <v>55</v>
      </c>
      <c r="AZ359" s="31">
        <f t="shared" si="230"/>
        <v>18</v>
      </c>
      <c r="BA359" s="31">
        <f t="shared" si="231"/>
        <v>18</v>
      </c>
      <c r="BB359" s="31">
        <f t="shared" si="232"/>
        <v>17</v>
      </c>
      <c r="BC359" s="31">
        <f t="shared" si="233"/>
        <v>21</v>
      </c>
      <c r="BD359" s="31">
        <f t="shared" si="234"/>
        <v>25</v>
      </c>
      <c r="BE359" s="31">
        <f t="shared" si="235"/>
        <v>32</v>
      </c>
      <c r="BF359" s="31">
        <f t="shared" si="236"/>
        <v>31</v>
      </c>
      <c r="BG359" s="31">
        <f t="shared" si="237"/>
        <v>43</v>
      </c>
      <c r="BH359" s="31">
        <f t="shared" si="238"/>
        <v>4</v>
      </c>
      <c r="BI359" s="31">
        <f t="shared" si="239"/>
        <v>4</v>
      </c>
      <c r="BJ359" s="6">
        <f t="shared" si="240"/>
        <v>491</v>
      </c>
      <c r="BL359" s="31">
        <f t="shared" si="241"/>
        <v>7.452707716627626E-13</v>
      </c>
      <c r="BM359" s="31">
        <f t="shared" si="242"/>
        <v>4.3839457156633093E-14</v>
      </c>
      <c r="BN359" s="31">
        <f t="shared" si="243"/>
        <v>4.822340287229641E-13</v>
      </c>
      <c r="BO359" s="31">
        <f t="shared" si="244"/>
        <v>5.260734858795972E-13</v>
      </c>
      <c r="BP359" s="31">
        <f t="shared" si="245"/>
        <v>1.8997098101207676E-13</v>
      </c>
      <c r="BQ359" s="31">
        <f t="shared" si="246"/>
        <v>4.6762087633741966E-13</v>
      </c>
      <c r="BR359" s="31">
        <f t="shared" si="247"/>
        <v>1.0229206669881057E-13</v>
      </c>
      <c r="BS359" s="31">
        <f t="shared" si="248"/>
        <v>5.5529979065068586E-13</v>
      </c>
      <c r="BT359" s="31">
        <f t="shared" si="249"/>
        <v>1.4613152385544366E-13</v>
      </c>
      <c r="BU359" s="31">
        <f t="shared" si="250"/>
        <v>8.0372338120494013E-13</v>
      </c>
      <c r="BV359" s="31">
        <f t="shared" si="251"/>
        <v>2.630367429397986E-13</v>
      </c>
      <c r="BW359" s="31">
        <f t="shared" si="252"/>
        <v>2.630367429397986E-13</v>
      </c>
      <c r="BX359" s="31">
        <f t="shared" si="253"/>
        <v>2.4842359055425422E-13</v>
      </c>
      <c r="BY359" s="31">
        <f t="shared" si="254"/>
        <v>3.068762000964317E-13</v>
      </c>
      <c r="BZ359" s="31">
        <f t="shared" si="255"/>
        <v>3.6532880963860918E-13</v>
      </c>
      <c r="CA359" s="31">
        <f t="shared" si="256"/>
        <v>4.6762087633741966E-13</v>
      </c>
      <c r="CB359" s="31">
        <f t="shared" si="257"/>
        <v>4.5300772395187538E-13</v>
      </c>
      <c r="CC359" s="31">
        <f t="shared" si="258"/>
        <v>6.2836555257840773E-13</v>
      </c>
      <c r="CD359" s="31">
        <f t="shared" si="259"/>
        <v>5.8452609542177458E-14</v>
      </c>
      <c r="CE359" s="31">
        <f t="shared" si="260"/>
        <v>5.8452609542177458E-14</v>
      </c>
    </row>
    <row r="360" spans="35:83" x14ac:dyDescent="0.2">
      <c r="AI360" s="29" t="s">
        <v>836</v>
      </c>
      <c r="AJ360" s="30">
        <v>18723</v>
      </c>
      <c r="AK360">
        <v>164</v>
      </c>
      <c r="AL360" t="s">
        <v>837</v>
      </c>
      <c r="AM360">
        <v>7.1866093524645979E-11</v>
      </c>
      <c r="AN360">
        <f t="shared" si="218"/>
        <v>7.1866093524645982E-12</v>
      </c>
      <c r="AO360">
        <f t="shared" si="219"/>
        <v>3.1680456265068365E-5</v>
      </c>
      <c r="AP360" s="31">
        <f t="shared" si="220"/>
        <v>12</v>
      </c>
      <c r="AQ360" s="31">
        <f t="shared" si="221"/>
        <v>3</v>
      </c>
      <c r="AR360" s="31">
        <f t="shared" si="222"/>
        <v>14</v>
      </c>
      <c r="AS360" s="31">
        <f t="shared" si="223"/>
        <v>12</v>
      </c>
      <c r="AT360" s="31">
        <f t="shared" si="224"/>
        <v>5</v>
      </c>
      <c r="AU360" s="31">
        <f t="shared" si="225"/>
        <v>5</v>
      </c>
      <c r="AV360" s="31">
        <f t="shared" si="226"/>
        <v>3</v>
      </c>
      <c r="AW360" s="31">
        <f t="shared" si="227"/>
        <v>14</v>
      </c>
      <c r="AX360" s="31">
        <f t="shared" si="228"/>
        <v>12</v>
      </c>
      <c r="AY360" s="31">
        <f t="shared" si="229"/>
        <v>23</v>
      </c>
      <c r="AZ360" s="31">
        <f t="shared" si="230"/>
        <v>3</v>
      </c>
      <c r="BA360" s="31">
        <f t="shared" si="231"/>
        <v>4</v>
      </c>
      <c r="BB360" s="31">
        <f t="shared" si="232"/>
        <v>4</v>
      </c>
      <c r="BC360" s="31">
        <f t="shared" si="233"/>
        <v>5</v>
      </c>
      <c r="BD360" s="31">
        <f t="shared" si="234"/>
        <v>10</v>
      </c>
      <c r="BE360" s="31">
        <f t="shared" si="235"/>
        <v>11</v>
      </c>
      <c r="BF360" s="31">
        <f t="shared" si="236"/>
        <v>8</v>
      </c>
      <c r="BG360" s="31">
        <f t="shared" si="237"/>
        <v>10</v>
      </c>
      <c r="BH360" s="31">
        <f t="shared" si="238"/>
        <v>2</v>
      </c>
      <c r="BI360" s="31">
        <f t="shared" si="239"/>
        <v>4</v>
      </c>
      <c r="BJ360" s="6">
        <f t="shared" si="240"/>
        <v>164</v>
      </c>
      <c r="BL360" s="31">
        <f t="shared" si="241"/>
        <v>5.2584946481448278E-13</v>
      </c>
      <c r="BM360" s="31">
        <f t="shared" si="242"/>
        <v>1.3146236620362069E-13</v>
      </c>
      <c r="BN360" s="31">
        <f t="shared" si="243"/>
        <v>6.1349104228356331E-13</v>
      </c>
      <c r="BO360" s="31">
        <f t="shared" si="244"/>
        <v>5.2584946481448278E-13</v>
      </c>
      <c r="BP360" s="31">
        <f t="shared" si="245"/>
        <v>2.1910394367270115E-13</v>
      </c>
      <c r="BQ360" s="31">
        <f t="shared" si="246"/>
        <v>2.1910394367270115E-13</v>
      </c>
      <c r="BR360" s="31">
        <f t="shared" si="247"/>
        <v>1.3146236620362069E-13</v>
      </c>
      <c r="BS360" s="31">
        <f t="shared" si="248"/>
        <v>6.1349104228356331E-13</v>
      </c>
      <c r="BT360" s="31">
        <f t="shared" si="249"/>
        <v>5.2584946481448278E-13</v>
      </c>
      <c r="BU360" s="31">
        <f t="shared" si="250"/>
        <v>1.0078781408944254E-12</v>
      </c>
      <c r="BV360" s="31">
        <f t="shared" si="251"/>
        <v>1.3146236620362069E-13</v>
      </c>
      <c r="BW360" s="31">
        <f t="shared" si="252"/>
        <v>1.7528315493816093E-13</v>
      </c>
      <c r="BX360" s="31">
        <f t="shared" si="253"/>
        <v>1.7528315493816093E-13</v>
      </c>
      <c r="BY360" s="31">
        <f t="shared" si="254"/>
        <v>2.1910394367270115E-13</v>
      </c>
      <c r="BZ360" s="31">
        <f t="shared" si="255"/>
        <v>4.382078873454023E-13</v>
      </c>
      <c r="CA360" s="31">
        <f t="shared" si="256"/>
        <v>4.8202867607994261E-13</v>
      </c>
      <c r="CB360" s="31">
        <f t="shared" si="257"/>
        <v>3.5056630987632187E-13</v>
      </c>
      <c r="CC360" s="31">
        <f t="shared" si="258"/>
        <v>4.382078873454023E-13</v>
      </c>
      <c r="CD360" s="31">
        <f t="shared" si="259"/>
        <v>8.7641577469080467E-14</v>
      </c>
      <c r="CE360" s="31">
        <f t="shared" si="260"/>
        <v>1.7528315493816093E-13</v>
      </c>
    </row>
    <row r="361" spans="35:83" x14ac:dyDescent="0.2">
      <c r="AI361" s="29" t="s">
        <v>838</v>
      </c>
      <c r="AJ361" s="30">
        <v>35386</v>
      </c>
      <c r="AK361">
        <v>316</v>
      </c>
      <c r="AL361" t="s">
        <v>839</v>
      </c>
      <c r="AM361">
        <v>7.1917895371818928E-11</v>
      </c>
      <c r="AN361">
        <f t="shared" si="218"/>
        <v>7.1917895371818934E-12</v>
      </c>
      <c r="AO361">
        <f t="shared" si="219"/>
        <v>3.1703291876040458E-5</v>
      </c>
      <c r="AP361" s="31">
        <f t="shared" si="220"/>
        <v>24</v>
      </c>
      <c r="AQ361" s="31">
        <f t="shared" si="221"/>
        <v>0</v>
      </c>
      <c r="AR361" s="31">
        <f t="shared" si="222"/>
        <v>17</v>
      </c>
      <c r="AS361" s="31">
        <f t="shared" si="223"/>
        <v>35</v>
      </c>
      <c r="AT361" s="31">
        <f t="shared" si="224"/>
        <v>15</v>
      </c>
      <c r="AU361" s="31">
        <f t="shared" si="225"/>
        <v>12</v>
      </c>
      <c r="AV361" s="31">
        <f t="shared" si="226"/>
        <v>2</v>
      </c>
      <c r="AW361" s="31">
        <f t="shared" si="227"/>
        <v>21</v>
      </c>
      <c r="AX361" s="31">
        <f t="shared" si="228"/>
        <v>14</v>
      </c>
      <c r="AY361" s="31">
        <f t="shared" si="229"/>
        <v>31</v>
      </c>
      <c r="AZ361" s="31">
        <f t="shared" si="230"/>
        <v>8</v>
      </c>
      <c r="BA361" s="31">
        <f t="shared" si="231"/>
        <v>9</v>
      </c>
      <c r="BB361" s="31">
        <f t="shared" si="232"/>
        <v>20</v>
      </c>
      <c r="BC361" s="31">
        <f t="shared" si="233"/>
        <v>19</v>
      </c>
      <c r="BD361" s="31">
        <f t="shared" si="234"/>
        <v>12</v>
      </c>
      <c r="BE361" s="31">
        <f t="shared" si="235"/>
        <v>36</v>
      </c>
      <c r="BF361" s="31">
        <f t="shared" si="236"/>
        <v>18</v>
      </c>
      <c r="BG361" s="31">
        <f t="shared" si="237"/>
        <v>13</v>
      </c>
      <c r="BH361" s="31">
        <f t="shared" si="238"/>
        <v>6</v>
      </c>
      <c r="BI361" s="31">
        <f t="shared" si="239"/>
        <v>4</v>
      </c>
      <c r="BJ361" s="6">
        <f t="shared" si="240"/>
        <v>316</v>
      </c>
      <c r="BL361" s="31">
        <f t="shared" si="241"/>
        <v>5.4621186358343496E-13</v>
      </c>
      <c r="BM361" s="31">
        <f t="shared" si="242"/>
        <v>0</v>
      </c>
      <c r="BN361" s="31">
        <f t="shared" si="243"/>
        <v>3.8690007003826644E-13</v>
      </c>
      <c r="BO361" s="31">
        <f t="shared" si="244"/>
        <v>7.9655896772584256E-13</v>
      </c>
      <c r="BP361" s="31">
        <f t="shared" si="245"/>
        <v>3.4138241473964688E-13</v>
      </c>
      <c r="BQ361" s="31">
        <f t="shared" si="246"/>
        <v>2.7310593179171748E-13</v>
      </c>
      <c r="BR361" s="31">
        <f t="shared" si="247"/>
        <v>4.5517655298619576E-14</v>
      </c>
      <c r="BS361" s="31">
        <f t="shared" si="248"/>
        <v>4.7793538063550552E-13</v>
      </c>
      <c r="BT361" s="31">
        <f t="shared" si="249"/>
        <v>3.1862358709033705E-13</v>
      </c>
      <c r="BU361" s="31">
        <f t="shared" si="250"/>
        <v>7.0552365712860344E-13</v>
      </c>
      <c r="BV361" s="31">
        <f t="shared" si="251"/>
        <v>1.820706211944783E-13</v>
      </c>
      <c r="BW361" s="31">
        <f t="shared" si="252"/>
        <v>2.0482944884378809E-13</v>
      </c>
      <c r="BX361" s="31">
        <f t="shared" si="253"/>
        <v>4.5517655298619584E-13</v>
      </c>
      <c r="BY361" s="31">
        <f t="shared" si="254"/>
        <v>4.32417725336886E-13</v>
      </c>
      <c r="BZ361" s="31">
        <f t="shared" si="255"/>
        <v>2.7310593179171748E-13</v>
      </c>
      <c r="CA361" s="31">
        <f t="shared" si="256"/>
        <v>8.1931779537515234E-13</v>
      </c>
      <c r="CB361" s="31">
        <f t="shared" si="257"/>
        <v>4.0965889768757617E-13</v>
      </c>
      <c r="CC361" s="31">
        <f t="shared" si="258"/>
        <v>2.9586475944102726E-13</v>
      </c>
      <c r="CD361" s="31">
        <f t="shared" si="259"/>
        <v>1.3655296589585874E-13</v>
      </c>
      <c r="CE361" s="31">
        <f t="shared" si="260"/>
        <v>9.1035310597239152E-14</v>
      </c>
    </row>
    <row r="362" spans="35:83" x14ac:dyDescent="0.2">
      <c r="AI362" s="29" t="s">
        <v>840</v>
      </c>
      <c r="AJ362" s="30">
        <v>39728</v>
      </c>
      <c r="AK362">
        <v>382</v>
      </c>
      <c r="AL362" t="s">
        <v>841</v>
      </c>
      <c r="AM362">
        <v>7.19245633400962E-11</v>
      </c>
      <c r="AN362">
        <f t="shared" si="218"/>
        <v>7.1924563340096207E-12</v>
      </c>
      <c r="AO362">
        <f t="shared" si="219"/>
        <v>3.1706231291097329E-5</v>
      </c>
      <c r="AP362" s="31">
        <f t="shared" si="220"/>
        <v>50</v>
      </c>
      <c r="AQ362" s="31">
        <f t="shared" si="221"/>
        <v>0</v>
      </c>
      <c r="AR362" s="31">
        <f t="shared" si="222"/>
        <v>25</v>
      </c>
      <c r="AS362" s="31">
        <f t="shared" si="223"/>
        <v>22</v>
      </c>
      <c r="AT362" s="31">
        <f t="shared" si="224"/>
        <v>8</v>
      </c>
      <c r="AU362" s="31">
        <f t="shared" si="225"/>
        <v>48</v>
      </c>
      <c r="AV362" s="31">
        <f t="shared" si="226"/>
        <v>1</v>
      </c>
      <c r="AW362" s="31">
        <f t="shared" si="227"/>
        <v>36</v>
      </c>
      <c r="AX362" s="31">
        <f t="shared" si="228"/>
        <v>25</v>
      </c>
      <c r="AY362" s="31">
        <f t="shared" si="229"/>
        <v>36</v>
      </c>
      <c r="AZ362" s="31">
        <f t="shared" si="230"/>
        <v>14</v>
      </c>
      <c r="BA362" s="31">
        <f t="shared" si="231"/>
        <v>9</v>
      </c>
      <c r="BB362" s="31">
        <f t="shared" si="232"/>
        <v>15</v>
      </c>
      <c r="BC362" s="31">
        <f t="shared" si="233"/>
        <v>14</v>
      </c>
      <c r="BD362" s="31">
        <f t="shared" si="234"/>
        <v>14</v>
      </c>
      <c r="BE362" s="31">
        <f t="shared" si="235"/>
        <v>17</v>
      </c>
      <c r="BF362" s="31">
        <f t="shared" si="236"/>
        <v>23</v>
      </c>
      <c r="BG362" s="31">
        <f t="shared" si="237"/>
        <v>18</v>
      </c>
      <c r="BH362" s="31">
        <f t="shared" si="238"/>
        <v>0</v>
      </c>
      <c r="BI362" s="31">
        <f t="shared" si="239"/>
        <v>7</v>
      </c>
      <c r="BJ362" s="6">
        <f t="shared" si="240"/>
        <v>382</v>
      </c>
      <c r="BL362" s="31">
        <f t="shared" si="241"/>
        <v>9.4142098612691371E-13</v>
      </c>
      <c r="BM362" s="31">
        <f t="shared" si="242"/>
        <v>0</v>
      </c>
      <c r="BN362" s="31">
        <f t="shared" si="243"/>
        <v>4.7071049306345686E-13</v>
      </c>
      <c r="BO362" s="31">
        <f t="shared" si="244"/>
        <v>4.1422523389584202E-13</v>
      </c>
      <c r="BP362" s="31">
        <f t="shared" si="245"/>
        <v>1.506273577803062E-13</v>
      </c>
      <c r="BQ362" s="31">
        <f t="shared" si="246"/>
        <v>9.0376414668183712E-13</v>
      </c>
      <c r="BR362" s="31">
        <f t="shared" si="247"/>
        <v>1.8828419722538274E-14</v>
      </c>
      <c r="BS362" s="31">
        <f t="shared" si="248"/>
        <v>6.7782311001137786E-13</v>
      </c>
      <c r="BT362" s="31">
        <f t="shared" si="249"/>
        <v>4.7071049306345686E-13</v>
      </c>
      <c r="BU362" s="31">
        <f t="shared" si="250"/>
        <v>6.7782311001137786E-13</v>
      </c>
      <c r="BV362" s="31">
        <f t="shared" si="251"/>
        <v>2.635978761155358E-13</v>
      </c>
      <c r="BW362" s="31">
        <f t="shared" si="252"/>
        <v>1.6945577750284447E-13</v>
      </c>
      <c r="BX362" s="31">
        <f t="shared" si="253"/>
        <v>2.8242629583807409E-13</v>
      </c>
      <c r="BY362" s="31">
        <f t="shared" si="254"/>
        <v>2.635978761155358E-13</v>
      </c>
      <c r="BZ362" s="31">
        <f t="shared" si="255"/>
        <v>2.635978761155358E-13</v>
      </c>
      <c r="CA362" s="31">
        <f t="shared" si="256"/>
        <v>3.2008313528315064E-13</v>
      </c>
      <c r="CB362" s="31">
        <f t="shared" si="257"/>
        <v>4.3305365361838031E-13</v>
      </c>
      <c r="CC362" s="31">
        <f t="shared" si="258"/>
        <v>3.3891155500568893E-13</v>
      </c>
      <c r="CD362" s="31">
        <f t="shared" si="259"/>
        <v>0</v>
      </c>
      <c r="CE362" s="31">
        <f t="shared" si="260"/>
        <v>1.317989380577679E-13</v>
      </c>
    </row>
    <row r="363" spans="35:83" x14ac:dyDescent="0.2">
      <c r="AI363" s="29" t="s">
        <v>842</v>
      </c>
      <c r="AJ363" s="30">
        <v>88884</v>
      </c>
      <c r="AK363">
        <v>804</v>
      </c>
      <c r="AL363" t="s">
        <v>843</v>
      </c>
      <c r="AM363">
        <v>7.2048083411486138E-11</v>
      </c>
      <c r="AN363">
        <f t="shared" si="218"/>
        <v>7.2048083411486142E-12</v>
      </c>
      <c r="AO363">
        <f t="shared" si="219"/>
        <v>3.1760682173670831E-5</v>
      </c>
      <c r="AP363" s="31">
        <f t="shared" si="220"/>
        <v>61</v>
      </c>
      <c r="AQ363" s="31">
        <f t="shared" si="221"/>
        <v>1</v>
      </c>
      <c r="AR363" s="31">
        <f t="shared" si="222"/>
        <v>41</v>
      </c>
      <c r="AS363" s="31">
        <f t="shared" si="223"/>
        <v>32</v>
      </c>
      <c r="AT363" s="31">
        <f t="shared" si="224"/>
        <v>35</v>
      </c>
      <c r="AU363" s="31">
        <f t="shared" si="225"/>
        <v>70</v>
      </c>
      <c r="AV363" s="31">
        <f t="shared" si="226"/>
        <v>19</v>
      </c>
      <c r="AW363" s="31">
        <f t="shared" si="227"/>
        <v>58</v>
      </c>
      <c r="AX363" s="31">
        <f t="shared" si="228"/>
        <v>38</v>
      </c>
      <c r="AY363" s="31">
        <f t="shared" si="229"/>
        <v>65</v>
      </c>
      <c r="AZ363" s="31">
        <f t="shared" si="230"/>
        <v>9</v>
      </c>
      <c r="BA363" s="31">
        <f t="shared" si="231"/>
        <v>65</v>
      </c>
      <c r="BB363" s="31">
        <f t="shared" si="232"/>
        <v>30</v>
      </c>
      <c r="BC363" s="31">
        <f t="shared" si="233"/>
        <v>33</v>
      </c>
      <c r="BD363" s="31">
        <f t="shared" si="234"/>
        <v>34</v>
      </c>
      <c r="BE363" s="31">
        <f t="shared" si="235"/>
        <v>82</v>
      </c>
      <c r="BF363" s="31">
        <f t="shared" si="236"/>
        <v>43</v>
      </c>
      <c r="BG363" s="31">
        <f t="shared" si="237"/>
        <v>33</v>
      </c>
      <c r="BH363" s="31">
        <f t="shared" si="238"/>
        <v>11</v>
      </c>
      <c r="BI363" s="31">
        <f t="shared" si="239"/>
        <v>44</v>
      </c>
      <c r="BJ363" s="6">
        <f t="shared" si="240"/>
        <v>804</v>
      </c>
      <c r="BL363" s="31">
        <f t="shared" si="241"/>
        <v>5.4663346866923564E-13</v>
      </c>
      <c r="BM363" s="31">
        <f t="shared" si="242"/>
        <v>8.9612044044136986E-15</v>
      </c>
      <c r="BN363" s="31">
        <f t="shared" si="243"/>
        <v>3.6740938058096163E-13</v>
      </c>
      <c r="BO363" s="31">
        <f t="shared" si="244"/>
        <v>2.8675854094123836E-13</v>
      </c>
      <c r="BP363" s="31">
        <f t="shared" si="245"/>
        <v>3.1364215415447948E-13</v>
      </c>
      <c r="BQ363" s="31">
        <f t="shared" si="246"/>
        <v>6.2728430830895896E-13</v>
      </c>
      <c r="BR363" s="31">
        <f t="shared" si="247"/>
        <v>1.7026288368386028E-13</v>
      </c>
      <c r="BS363" s="31">
        <f t="shared" si="248"/>
        <v>5.1974985545599456E-13</v>
      </c>
      <c r="BT363" s="31">
        <f t="shared" si="249"/>
        <v>3.4052576736772056E-13</v>
      </c>
      <c r="BU363" s="31">
        <f t="shared" si="250"/>
        <v>5.8247828628689054E-13</v>
      </c>
      <c r="BV363" s="31">
        <f t="shared" si="251"/>
        <v>8.0650839639723289E-14</v>
      </c>
      <c r="BW363" s="31">
        <f t="shared" si="252"/>
        <v>5.8247828628689054E-13</v>
      </c>
      <c r="BX363" s="31">
        <f t="shared" si="253"/>
        <v>2.6883613213241095E-13</v>
      </c>
      <c r="BY363" s="31">
        <f t="shared" si="254"/>
        <v>2.9571974534565208E-13</v>
      </c>
      <c r="BZ363" s="31">
        <f t="shared" si="255"/>
        <v>3.0468094975006581E-13</v>
      </c>
      <c r="CA363" s="31">
        <f t="shared" si="256"/>
        <v>7.3481876116192326E-13</v>
      </c>
      <c r="CB363" s="31">
        <f t="shared" si="257"/>
        <v>3.8533178938978908E-13</v>
      </c>
      <c r="CC363" s="31">
        <f t="shared" si="258"/>
        <v>2.9571974534565208E-13</v>
      </c>
      <c r="CD363" s="31">
        <f t="shared" si="259"/>
        <v>9.8573248448550689E-14</v>
      </c>
      <c r="CE363" s="31">
        <f t="shared" si="260"/>
        <v>3.9429299379420276E-13</v>
      </c>
    </row>
    <row r="364" spans="35:83" x14ac:dyDescent="0.2">
      <c r="AI364" s="29" t="s">
        <v>844</v>
      </c>
      <c r="AJ364" s="30">
        <v>74959</v>
      </c>
      <c r="AK364">
        <v>707</v>
      </c>
      <c r="AL364" t="s">
        <v>845</v>
      </c>
      <c r="AM364">
        <v>7.2130755980766627E-11</v>
      </c>
      <c r="AN364">
        <f t="shared" si="218"/>
        <v>7.213075598076663E-12</v>
      </c>
      <c r="AO364">
        <f t="shared" si="219"/>
        <v>3.1797126407480661E-5</v>
      </c>
      <c r="AP364" s="31">
        <f t="shared" si="220"/>
        <v>83</v>
      </c>
      <c r="AQ364" s="31">
        <f t="shared" si="221"/>
        <v>1</v>
      </c>
      <c r="AR364" s="31">
        <f t="shared" si="222"/>
        <v>31</v>
      </c>
      <c r="AS364" s="31">
        <f t="shared" si="223"/>
        <v>29</v>
      </c>
      <c r="AT364" s="31">
        <f t="shared" si="224"/>
        <v>27</v>
      </c>
      <c r="AU364" s="31">
        <f t="shared" si="225"/>
        <v>51</v>
      </c>
      <c r="AV364" s="31">
        <f t="shared" si="226"/>
        <v>10</v>
      </c>
      <c r="AW364" s="31">
        <f t="shared" si="227"/>
        <v>52</v>
      </c>
      <c r="AX364" s="31">
        <f t="shared" si="228"/>
        <v>20</v>
      </c>
      <c r="AY364" s="31">
        <f t="shared" si="229"/>
        <v>80</v>
      </c>
      <c r="AZ364" s="31">
        <f t="shared" si="230"/>
        <v>16</v>
      </c>
      <c r="BA364" s="31">
        <f t="shared" si="231"/>
        <v>27</v>
      </c>
      <c r="BB364" s="31">
        <f t="shared" si="232"/>
        <v>43</v>
      </c>
      <c r="BC364" s="31">
        <f t="shared" si="233"/>
        <v>19</v>
      </c>
      <c r="BD364" s="31">
        <f t="shared" si="234"/>
        <v>33</v>
      </c>
      <c r="BE364" s="31">
        <f t="shared" si="235"/>
        <v>52</v>
      </c>
      <c r="BF364" s="31">
        <f t="shared" si="236"/>
        <v>35</v>
      </c>
      <c r="BG364" s="31">
        <f t="shared" si="237"/>
        <v>83</v>
      </c>
      <c r="BH364" s="31">
        <f t="shared" si="238"/>
        <v>8</v>
      </c>
      <c r="BI364" s="31">
        <f t="shared" si="239"/>
        <v>7</v>
      </c>
      <c r="BJ364" s="6">
        <f t="shared" si="240"/>
        <v>707</v>
      </c>
      <c r="BL364" s="31">
        <f t="shared" si="241"/>
        <v>8.4679671094817969E-13</v>
      </c>
      <c r="BM364" s="31">
        <f t="shared" si="242"/>
        <v>1.0202370011423852E-14</v>
      </c>
      <c r="BN364" s="31">
        <f t="shared" si="243"/>
        <v>3.1627347035413939E-13</v>
      </c>
      <c r="BO364" s="31">
        <f t="shared" si="244"/>
        <v>2.9586873033129169E-13</v>
      </c>
      <c r="BP364" s="31">
        <f t="shared" si="245"/>
        <v>2.7546399030844398E-13</v>
      </c>
      <c r="BQ364" s="31">
        <f t="shared" si="246"/>
        <v>5.2032087058261647E-13</v>
      </c>
      <c r="BR364" s="31">
        <f t="shared" si="247"/>
        <v>1.0202370011423851E-13</v>
      </c>
      <c r="BS364" s="31">
        <f t="shared" si="248"/>
        <v>5.305232405940403E-13</v>
      </c>
      <c r="BT364" s="31">
        <f t="shared" si="249"/>
        <v>2.0404740022847703E-13</v>
      </c>
      <c r="BU364" s="31">
        <f t="shared" si="250"/>
        <v>8.1618960091390811E-13</v>
      </c>
      <c r="BV364" s="31">
        <f t="shared" si="251"/>
        <v>1.6323792018278164E-13</v>
      </c>
      <c r="BW364" s="31">
        <f t="shared" si="252"/>
        <v>2.7546399030844398E-13</v>
      </c>
      <c r="BX364" s="31">
        <f t="shared" si="253"/>
        <v>4.3870191049122559E-13</v>
      </c>
      <c r="BY364" s="31">
        <f t="shared" si="254"/>
        <v>1.938450302170532E-13</v>
      </c>
      <c r="BZ364" s="31">
        <f t="shared" si="255"/>
        <v>3.366782103769871E-13</v>
      </c>
      <c r="CA364" s="31">
        <f t="shared" si="256"/>
        <v>5.305232405940403E-13</v>
      </c>
      <c r="CB364" s="31">
        <f t="shared" si="257"/>
        <v>3.5708295039983481E-13</v>
      </c>
      <c r="CC364" s="31">
        <f t="shared" si="258"/>
        <v>8.4679671094817969E-13</v>
      </c>
      <c r="CD364" s="31">
        <f t="shared" si="259"/>
        <v>8.1618960091390818E-14</v>
      </c>
      <c r="CE364" s="31">
        <f t="shared" si="260"/>
        <v>7.1416590079966964E-14</v>
      </c>
    </row>
    <row r="365" spans="35:83" x14ac:dyDescent="0.2">
      <c r="AI365" s="29" t="s">
        <v>846</v>
      </c>
      <c r="AJ365" s="30">
        <v>46278</v>
      </c>
      <c r="AK365">
        <v>412</v>
      </c>
      <c r="AL365" t="s">
        <v>847</v>
      </c>
      <c r="AM365">
        <v>7.2945956471667377E-11</v>
      </c>
      <c r="AN365">
        <f t="shared" si="218"/>
        <v>7.2945956471667383E-12</v>
      </c>
      <c r="AO365">
        <f t="shared" si="219"/>
        <v>3.2156488134723941E-5</v>
      </c>
      <c r="AP365" s="31">
        <f t="shared" si="220"/>
        <v>37</v>
      </c>
      <c r="AQ365" s="31">
        <f t="shared" si="221"/>
        <v>1</v>
      </c>
      <c r="AR365" s="31">
        <f t="shared" si="222"/>
        <v>15</v>
      </c>
      <c r="AS365" s="31">
        <f t="shared" si="223"/>
        <v>28</v>
      </c>
      <c r="AT365" s="31">
        <f t="shared" si="224"/>
        <v>21</v>
      </c>
      <c r="AU365" s="31">
        <f t="shared" si="225"/>
        <v>20</v>
      </c>
      <c r="AV365" s="31">
        <f t="shared" si="226"/>
        <v>10</v>
      </c>
      <c r="AW365" s="31">
        <f t="shared" si="227"/>
        <v>31</v>
      </c>
      <c r="AX365" s="31">
        <f t="shared" si="228"/>
        <v>12</v>
      </c>
      <c r="AY365" s="31">
        <f t="shared" si="229"/>
        <v>48</v>
      </c>
      <c r="AZ365" s="31">
        <f t="shared" si="230"/>
        <v>14</v>
      </c>
      <c r="BA365" s="31">
        <f t="shared" si="231"/>
        <v>16</v>
      </c>
      <c r="BB365" s="31">
        <f t="shared" si="232"/>
        <v>24</v>
      </c>
      <c r="BC365" s="31">
        <f t="shared" si="233"/>
        <v>13</v>
      </c>
      <c r="BD365" s="31">
        <f t="shared" si="234"/>
        <v>22</v>
      </c>
      <c r="BE365" s="31">
        <f t="shared" si="235"/>
        <v>29</v>
      </c>
      <c r="BF365" s="31">
        <f t="shared" si="236"/>
        <v>25</v>
      </c>
      <c r="BG365" s="31">
        <f t="shared" si="237"/>
        <v>26</v>
      </c>
      <c r="BH365" s="31">
        <f t="shared" si="238"/>
        <v>5</v>
      </c>
      <c r="BI365" s="31">
        <f t="shared" si="239"/>
        <v>15</v>
      </c>
      <c r="BJ365" s="6">
        <f t="shared" si="240"/>
        <v>412</v>
      </c>
      <c r="BL365" s="31">
        <f t="shared" si="241"/>
        <v>6.5509718190575076E-13</v>
      </c>
      <c r="BM365" s="31">
        <f t="shared" si="242"/>
        <v>1.7705329240695964E-14</v>
      </c>
      <c r="BN365" s="31">
        <f t="shared" si="243"/>
        <v>2.6557993861043946E-13</v>
      </c>
      <c r="BO365" s="31">
        <f t="shared" si="244"/>
        <v>4.9574921873948701E-13</v>
      </c>
      <c r="BP365" s="31">
        <f t="shared" si="245"/>
        <v>3.7181191405461528E-13</v>
      </c>
      <c r="BQ365" s="31">
        <f t="shared" si="246"/>
        <v>3.5410658481391932E-13</v>
      </c>
      <c r="BR365" s="31">
        <f t="shared" si="247"/>
        <v>1.7705329240695966E-13</v>
      </c>
      <c r="BS365" s="31">
        <f t="shared" si="248"/>
        <v>5.4886520646157489E-13</v>
      </c>
      <c r="BT365" s="31">
        <f t="shared" si="249"/>
        <v>2.1246395088835161E-13</v>
      </c>
      <c r="BU365" s="31">
        <f t="shared" si="250"/>
        <v>8.4985580355340643E-13</v>
      </c>
      <c r="BV365" s="31">
        <f t="shared" si="251"/>
        <v>2.478746093697435E-13</v>
      </c>
      <c r="BW365" s="31">
        <f t="shared" si="252"/>
        <v>2.8328526785113543E-13</v>
      </c>
      <c r="BX365" s="31">
        <f t="shared" si="253"/>
        <v>4.2492790177670321E-13</v>
      </c>
      <c r="BY365" s="31">
        <f t="shared" si="254"/>
        <v>2.3016928012904754E-13</v>
      </c>
      <c r="BZ365" s="31">
        <f t="shared" si="255"/>
        <v>3.8951724329531124E-13</v>
      </c>
      <c r="CA365" s="31">
        <f t="shared" si="256"/>
        <v>5.1345454798018297E-13</v>
      </c>
      <c r="CB365" s="31">
        <f t="shared" si="257"/>
        <v>4.4263323101739917E-13</v>
      </c>
      <c r="CC365" s="31">
        <f t="shared" si="258"/>
        <v>4.6033856025809509E-13</v>
      </c>
      <c r="CD365" s="31">
        <f t="shared" si="259"/>
        <v>8.852664620347983E-14</v>
      </c>
      <c r="CE365" s="31">
        <f t="shared" si="260"/>
        <v>2.6557993861043946E-13</v>
      </c>
    </row>
    <row r="366" spans="35:83" x14ac:dyDescent="0.2">
      <c r="AI366" s="29" t="s">
        <v>848</v>
      </c>
      <c r="AJ366" s="30">
        <v>33483</v>
      </c>
      <c r="AK366">
        <v>315</v>
      </c>
      <c r="AL366" t="s">
        <v>849</v>
      </c>
      <c r="AM366">
        <v>7.3020423269103711E-11</v>
      </c>
      <c r="AN366">
        <f t="shared" si="218"/>
        <v>7.3020423269103708E-12</v>
      </c>
      <c r="AO366">
        <f t="shared" si="219"/>
        <v>3.2189315049388114E-5</v>
      </c>
      <c r="AP366" s="31">
        <f t="shared" si="220"/>
        <v>30</v>
      </c>
      <c r="AQ366" s="31">
        <f t="shared" si="221"/>
        <v>3</v>
      </c>
      <c r="AR366" s="31">
        <f t="shared" si="222"/>
        <v>3</v>
      </c>
      <c r="AS366" s="31">
        <f t="shared" si="223"/>
        <v>7</v>
      </c>
      <c r="AT366" s="31">
        <f t="shared" si="224"/>
        <v>17</v>
      </c>
      <c r="AU366" s="31">
        <f t="shared" si="225"/>
        <v>18</v>
      </c>
      <c r="AV366" s="31">
        <f t="shared" si="226"/>
        <v>3</v>
      </c>
      <c r="AW366" s="31">
        <f t="shared" si="227"/>
        <v>41</v>
      </c>
      <c r="AX366" s="31">
        <f t="shared" si="228"/>
        <v>11</v>
      </c>
      <c r="AY366" s="31">
        <f t="shared" si="229"/>
        <v>47</v>
      </c>
      <c r="AZ366" s="31">
        <f t="shared" si="230"/>
        <v>13</v>
      </c>
      <c r="BA366" s="31">
        <f t="shared" si="231"/>
        <v>7</v>
      </c>
      <c r="BB366" s="31">
        <f t="shared" si="232"/>
        <v>16</v>
      </c>
      <c r="BC366" s="31">
        <f t="shared" si="233"/>
        <v>7</v>
      </c>
      <c r="BD366" s="31">
        <f t="shared" si="234"/>
        <v>6</v>
      </c>
      <c r="BE366" s="31">
        <f t="shared" si="235"/>
        <v>34</v>
      </c>
      <c r="BF366" s="31">
        <f t="shared" si="236"/>
        <v>26</v>
      </c>
      <c r="BG366" s="31">
        <f t="shared" si="237"/>
        <v>20</v>
      </c>
      <c r="BH366" s="31">
        <f t="shared" si="238"/>
        <v>1</v>
      </c>
      <c r="BI366" s="31">
        <f t="shared" si="239"/>
        <v>5</v>
      </c>
      <c r="BJ366" s="6">
        <f t="shared" si="240"/>
        <v>315</v>
      </c>
      <c r="BL366" s="31">
        <f t="shared" si="241"/>
        <v>6.9543260256289239E-13</v>
      </c>
      <c r="BM366" s="31">
        <f t="shared" si="242"/>
        <v>6.9543260256289251E-14</v>
      </c>
      <c r="BN366" s="31">
        <f t="shared" si="243"/>
        <v>6.9543260256289251E-14</v>
      </c>
      <c r="BO366" s="31">
        <f t="shared" si="244"/>
        <v>1.6226760726467491E-13</v>
      </c>
      <c r="BP366" s="31">
        <f t="shared" si="245"/>
        <v>3.9407847478563905E-13</v>
      </c>
      <c r="BQ366" s="31">
        <f t="shared" si="246"/>
        <v>4.1725956153773548E-13</v>
      </c>
      <c r="BR366" s="31">
        <f t="shared" si="247"/>
        <v>6.9543260256289251E-14</v>
      </c>
      <c r="BS366" s="31">
        <f t="shared" si="248"/>
        <v>9.5042455683595317E-13</v>
      </c>
      <c r="BT366" s="31">
        <f t="shared" si="249"/>
        <v>2.5499195427306058E-13</v>
      </c>
      <c r="BU366" s="31">
        <f t="shared" si="250"/>
        <v>1.0895110773485314E-12</v>
      </c>
      <c r="BV366" s="31">
        <f t="shared" si="251"/>
        <v>3.0135412777725338E-13</v>
      </c>
      <c r="BW366" s="31">
        <f t="shared" si="252"/>
        <v>1.6226760726467491E-13</v>
      </c>
      <c r="BX366" s="31">
        <f t="shared" si="253"/>
        <v>3.7089738803354262E-13</v>
      </c>
      <c r="BY366" s="31">
        <f t="shared" si="254"/>
        <v>1.6226760726467491E-13</v>
      </c>
      <c r="BZ366" s="31">
        <f t="shared" si="255"/>
        <v>1.390865205125785E-13</v>
      </c>
      <c r="CA366" s="31">
        <f t="shared" si="256"/>
        <v>7.8815694957127811E-13</v>
      </c>
      <c r="CB366" s="31">
        <f t="shared" si="257"/>
        <v>6.0270825555450677E-13</v>
      </c>
      <c r="CC366" s="31">
        <f t="shared" si="258"/>
        <v>4.6362173504192829E-13</v>
      </c>
      <c r="CD366" s="31">
        <f t="shared" si="259"/>
        <v>2.3181086752096414E-14</v>
      </c>
      <c r="CE366" s="31">
        <f t="shared" si="260"/>
        <v>1.1590543376048207E-13</v>
      </c>
    </row>
    <row r="367" spans="35:83" x14ac:dyDescent="0.2">
      <c r="AI367" s="29" t="s">
        <v>850</v>
      </c>
      <c r="AJ367" s="30">
        <v>25827</v>
      </c>
      <c r="AK367">
        <v>234</v>
      </c>
      <c r="AL367" t="s">
        <v>851</v>
      </c>
      <c r="AM367">
        <v>7.3581446727606588E-11</v>
      </c>
      <c r="AN367">
        <f t="shared" si="218"/>
        <v>7.3581446727606592E-12</v>
      </c>
      <c r="AO367">
        <f t="shared" si="219"/>
        <v>3.2436628883619035E-5</v>
      </c>
      <c r="AP367" s="31">
        <f t="shared" si="220"/>
        <v>21</v>
      </c>
      <c r="AQ367" s="31">
        <f t="shared" si="221"/>
        <v>5</v>
      </c>
      <c r="AR367" s="31">
        <f t="shared" si="222"/>
        <v>16</v>
      </c>
      <c r="AS367" s="31">
        <f t="shared" si="223"/>
        <v>13</v>
      </c>
      <c r="AT367" s="31">
        <f t="shared" si="224"/>
        <v>10</v>
      </c>
      <c r="AU367" s="31">
        <f t="shared" si="225"/>
        <v>18</v>
      </c>
      <c r="AV367" s="31">
        <f t="shared" si="226"/>
        <v>9</v>
      </c>
      <c r="AW367" s="31">
        <f t="shared" si="227"/>
        <v>12</v>
      </c>
      <c r="AX367" s="31">
        <f t="shared" si="228"/>
        <v>12</v>
      </c>
      <c r="AY367" s="31">
        <f t="shared" si="229"/>
        <v>27</v>
      </c>
      <c r="AZ367" s="31">
        <f t="shared" si="230"/>
        <v>5</v>
      </c>
      <c r="BA367" s="31">
        <f t="shared" si="231"/>
        <v>11</v>
      </c>
      <c r="BB367" s="31">
        <f t="shared" si="232"/>
        <v>14</v>
      </c>
      <c r="BC367" s="31">
        <f t="shared" si="233"/>
        <v>5</v>
      </c>
      <c r="BD367" s="31">
        <f t="shared" si="234"/>
        <v>16</v>
      </c>
      <c r="BE367" s="31">
        <f t="shared" si="235"/>
        <v>12</v>
      </c>
      <c r="BF367" s="31">
        <f t="shared" si="236"/>
        <v>11</v>
      </c>
      <c r="BG367" s="31">
        <f t="shared" si="237"/>
        <v>12</v>
      </c>
      <c r="BH367" s="31">
        <f t="shared" si="238"/>
        <v>1</v>
      </c>
      <c r="BI367" s="31">
        <f t="shared" si="239"/>
        <v>4</v>
      </c>
      <c r="BJ367" s="6">
        <f t="shared" si="240"/>
        <v>234</v>
      </c>
      <c r="BL367" s="31">
        <f t="shared" si="241"/>
        <v>6.6034631678621305E-13</v>
      </c>
      <c r="BM367" s="31">
        <f t="shared" si="242"/>
        <v>1.5722531352052691E-13</v>
      </c>
      <c r="BN367" s="31">
        <f t="shared" si="243"/>
        <v>5.0312100326568619E-13</v>
      </c>
      <c r="BO367" s="31">
        <f t="shared" si="244"/>
        <v>4.0878581515336995E-13</v>
      </c>
      <c r="BP367" s="31">
        <f t="shared" si="245"/>
        <v>3.1445062704105382E-13</v>
      </c>
      <c r="BQ367" s="31">
        <f t="shared" si="246"/>
        <v>5.6601112867389691E-13</v>
      </c>
      <c r="BR367" s="31">
        <f t="shared" si="247"/>
        <v>2.8300556433694846E-13</v>
      </c>
      <c r="BS367" s="31">
        <f t="shared" si="248"/>
        <v>3.7734075244926454E-13</v>
      </c>
      <c r="BT367" s="31">
        <f t="shared" si="249"/>
        <v>3.7734075244926454E-13</v>
      </c>
      <c r="BU367" s="31">
        <f t="shared" si="250"/>
        <v>8.4901669301084532E-13</v>
      </c>
      <c r="BV367" s="31">
        <f t="shared" si="251"/>
        <v>1.5722531352052691E-13</v>
      </c>
      <c r="BW367" s="31">
        <f t="shared" si="252"/>
        <v>3.4589568974515918E-13</v>
      </c>
      <c r="BX367" s="31">
        <f t="shared" si="253"/>
        <v>4.4023087785747537E-13</v>
      </c>
      <c r="BY367" s="31">
        <f t="shared" si="254"/>
        <v>1.5722531352052691E-13</v>
      </c>
      <c r="BZ367" s="31">
        <f t="shared" si="255"/>
        <v>5.0312100326568619E-13</v>
      </c>
      <c r="CA367" s="31">
        <f t="shared" si="256"/>
        <v>3.7734075244926454E-13</v>
      </c>
      <c r="CB367" s="31">
        <f t="shared" si="257"/>
        <v>3.4589568974515918E-13</v>
      </c>
      <c r="CC367" s="31">
        <f t="shared" si="258"/>
        <v>3.7734075244926454E-13</v>
      </c>
      <c r="CD367" s="31">
        <f t="shared" si="259"/>
        <v>3.1445062704105387E-14</v>
      </c>
      <c r="CE367" s="31">
        <f t="shared" si="260"/>
        <v>1.2578025081642155E-13</v>
      </c>
    </row>
    <row r="368" spans="35:83" x14ac:dyDescent="0.2">
      <c r="AI368" s="29" t="s">
        <v>852</v>
      </c>
      <c r="AJ368" s="30">
        <v>28800</v>
      </c>
      <c r="AK368">
        <v>266</v>
      </c>
      <c r="AL368" t="s">
        <v>853</v>
      </c>
      <c r="AM368">
        <v>7.3621127637375463E-11</v>
      </c>
      <c r="AN368">
        <f t="shared" si="218"/>
        <v>7.3621127637375466E-12</v>
      </c>
      <c r="AO368">
        <f t="shared" si="219"/>
        <v>3.2454121267924852E-5</v>
      </c>
      <c r="AP368" s="31">
        <f t="shared" si="220"/>
        <v>29</v>
      </c>
      <c r="AQ368" s="31">
        <f t="shared" si="221"/>
        <v>4</v>
      </c>
      <c r="AR368" s="31">
        <f t="shared" si="222"/>
        <v>14</v>
      </c>
      <c r="AS368" s="31">
        <f t="shared" si="223"/>
        <v>13</v>
      </c>
      <c r="AT368" s="31">
        <f t="shared" si="224"/>
        <v>6</v>
      </c>
      <c r="AU368" s="31">
        <f t="shared" si="225"/>
        <v>18</v>
      </c>
      <c r="AV368" s="31">
        <f t="shared" si="226"/>
        <v>7</v>
      </c>
      <c r="AW368" s="31">
        <f t="shared" si="227"/>
        <v>18</v>
      </c>
      <c r="AX368" s="31">
        <f t="shared" si="228"/>
        <v>7</v>
      </c>
      <c r="AY368" s="31">
        <f t="shared" si="229"/>
        <v>32</v>
      </c>
      <c r="AZ368" s="31">
        <f t="shared" si="230"/>
        <v>4</v>
      </c>
      <c r="BA368" s="31">
        <f t="shared" si="231"/>
        <v>8</v>
      </c>
      <c r="BB368" s="31">
        <f t="shared" si="232"/>
        <v>12</v>
      </c>
      <c r="BC368" s="31">
        <f t="shared" si="233"/>
        <v>8</v>
      </c>
      <c r="BD368" s="31">
        <f t="shared" si="234"/>
        <v>20</v>
      </c>
      <c r="BE368" s="31">
        <f t="shared" si="235"/>
        <v>19</v>
      </c>
      <c r="BF368" s="31">
        <f t="shared" si="236"/>
        <v>17</v>
      </c>
      <c r="BG368" s="31">
        <f t="shared" si="237"/>
        <v>23</v>
      </c>
      <c r="BH368" s="31">
        <f t="shared" si="238"/>
        <v>2</v>
      </c>
      <c r="BI368" s="31">
        <f t="shared" si="239"/>
        <v>5</v>
      </c>
      <c r="BJ368" s="6">
        <f t="shared" si="240"/>
        <v>266</v>
      </c>
      <c r="BL368" s="31">
        <f t="shared" si="241"/>
        <v>8.0263635394131146E-13</v>
      </c>
      <c r="BM368" s="31">
        <f t="shared" si="242"/>
        <v>1.1070846261259468E-13</v>
      </c>
      <c r="BN368" s="31">
        <f t="shared" si="243"/>
        <v>3.874796191440814E-13</v>
      </c>
      <c r="BO368" s="31">
        <f t="shared" si="244"/>
        <v>3.5980250349093273E-13</v>
      </c>
      <c r="BP368" s="31">
        <f t="shared" si="245"/>
        <v>1.6606269391889203E-13</v>
      </c>
      <c r="BQ368" s="31">
        <f t="shared" si="246"/>
        <v>4.9818808175667602E-13</v>
      </c>
      <c r="BR368" s="31">
        <f t="shared" si="247"/>
        <v>1.937398095720407E-13</v>
      </c>
      <c r="BS368" s="31">
        <f t="shared" si="248"/>
        <v>4.9818808175667602E-13</v>
      </c>
      <c r="BT368" s="31">
        <f t="shared" si="249"/>
        <v>1.937398095720407E-13</v>
      </c>
      <c r="BU368" s="31">
        <f t="shared" si="250"/>
        <v>8.8566770090075747E-13</v>
      </c>
      <c r="BV368" s="31">
        <f t="shared" si="251"/>
        <v>1.1070846261259468E-13</v>
      </c>
      <c r="BW368" s="31">
        <f t="shared" si="252"/>
        <v>2.2141692522518937E-13</v>
      </c>
      <c r="BX368" s="31">
        <f t="shared" si="253"/>
        <v>3.3212538783778406E-13</v>
      </c>
      <c r="BY368" s="31">
        <f t="shared" si="254"/>
        <v>2.2141692522518937E-13</v>
      </c>
      <c r="BZ368" s="31">
        <f t="shared" si="255"/>
        <v>5.5354231306297335E-13</v>
      </c>
      <c r="CA368" s="31">
        <f t="shared" si="256"/>
        <v>5.2586519740982469E-13</v>
      </c>
      <c r="CB368" s="31">
        <f t="shared" si="257"/>
        <v>4.7051096610352735E-13</v>
      </c>
      <c r="CC368" s="31">
        <f t="shared" si="258"/>
        <v>6.3657366002241946E-13</v>
      </c>
      <c r="CD368" s="31">
        <f t="shared" si="259"/>
        <v>5.5354231306297342E-14</v>
      </c>
      <c r="CE368" s="31">
        <f t="shared" si="260"/>
        <v>1.3838557826574334E-13</v>
      </c>
    </row>
    <row r="369" spans="35:83" x14ac:dyDescent="0.2">
      <c r="AI369" s="29" t="s">
        <v>854</v>
      </c>
      <c r="AJ369" s="30">
        <v>40029</v>
      </c>
      <c r="AK369">
        <v>354</v>
      </c>
      <c r="AL369" t="s">
        <v>855</v>
      </c>
      <c r="AM369">
        <v>7.3859816200272667E-11</v>
      </c>
      <c r="AN369">
        <f t="shared" si="218"/>
        <v>7.3859816200272674E-12</v>
      </c>
      <c r="AO369">
        <f t="shared" si="219"/>
        <v>3.2559341437923986E-5</v>
      </c>
      <c r="AP369" s="31">
        <f t="shared" si="220"/>
        <v>33</v>
      </c>
      <c r="AQ369" s="31">
        <f t="shared" si="221"/>
        <v>3</v>
      </c>
      <c r="AR369" s="31">
        <f t="shared" si="222"/>
        <v>18</v>
      </c>
      <c r="AS369" s="31">
        <f t="shared" si="223"/>
        <v>22</v>
      </c>
      <c r="AT369" s="31">
        <f t="shared" si="224"/>
        <v>20</v>
      </c>
      <c r="AU369" s="31">
        <f t="shared" si="225"/>
        <v>24</v>
      </c>
      <c r="AV369" s="31">
        <f t="shared" si="226"/>
        <v>13</v>
      </c>
      <c r="AW369" s="31">
        <f t="shared" si="227"/>
        <v>21</v>
      </c>
      <c r="AX369" s="31">
        <f t="shared" si="228"/>
        <v>15</v>
      </c>
      <c r="AY369" s="31">
        <f t="shared" si="229"/>
        <v>33</v>
      </c>
      <c r="AZ369" s="31">
        <f t="shared" si="230"/>
        <v>7</v>
      </c>
      <c r="BA369" s="31">
        <f t="shared" si="231"/>
        <v>15</v>
      </c>
      <c r="BB369" s="31">
        <f t="shared" si="232"/>
        <v>17</v>
      </c>
      <c r="BC369" s="31">
        <f t="shared" si="233"/>
        <v>11</v>
      </c>
      <c r="BD369" s="31">
        <f t="shared" si="234"/>
        <v>18</v>
      </c>
      <c r="BE369" s="31">
        <f t="shared" si="235"/>
        <v>23</v>
      </c>
      <c r="BF369" s="31">
        <f t="shared" si="236"/>
        <v>19</v>
      </c>
      <c r="BG369" s="31">
        <f t="shared" si="237"/>
        <v>19</v>
      </c>
      <c r="BH369" s="31">
        <f t="shared" si="238"/>
        <v>11</v>
      </c>
      <c r="BI369" s="31">
        <f t="shared" si="239"/>
        <v>12</v>
      </c>
      <c r="BJ369" s="6">
        <f t="shared" si="240"/>
        <v>354</v>
      </c>
      <c r="BL369" s="31">
        <f t="shared" si="241"/>
        <v>6.885237103415249E-13</v>
      </c>
      <c r="BM369" s="31">
        <f t="shared" si="242"/>
        <v>6.2593064576502268E-14</v>
      </c>
      <c r="BN369" s="31">
        <f t="shared" si="243"/>
        <v>3.7555838745901361E-13</v>
      </c>
      <c r="BO369" s="31">
        <f t="shared" si="244"/>
        <v>4.5901580689434997E-13</v>
      </c>
      <c r="BP369" s="31">
        <f t="shared" si="245"/>
        <v>4.1728709717668179E-13</v>
      </c>
      <c r="BQ369" s="31">
        <f t="shared" si="246"/>
        <v>5.0074451661201815E-13</v>
      </c>
      <c r="BR369" s="31">
        <f t="shared" si="247"/>
        <v>2.7123661316484316E-13</v>
      </c>
      <c r="BS369" s="31">
        <f t="shared" si="248"/>
        <v>4.3815145203551588E-13</v>
      </c>
      <c r="BT369" s="31">
        <f t="shared" si="249"/>
        <v>3.1296532288251129E-13</v>
      </c>
      <c r="BU369" s="31">
        <f t="shared" si="250"/>
        <v>6.885237103415249E-13</v>
      </c>
      <c r="BV369" s="31">
        <f t="shared" si="251"/>
        <v>1.4605048401183863E-13</v>
      </c>
      <c r="BW369" s="31">
        <f t="shared" si="252"/>
        <v>3.1296532288251129E-13</v>
      </c>
      <c r="BX369" s="31">
        <f t="shared" si="253"/>
        <v>3.5469403260017952E-13</v>
      </c>
      <c r="BY369" s="31">
        <f t="shared" si="254"/>
        <v>2.2950790344717498E-13</v>
      </c>
      <c r="BZ369" s="31">
        <f t="shared" si="255"/>
        <v>3.7555838745901361E-13</v>
      </c>
      <c r="CA369" s="31">
        <f t="shared" si="256"/>
        <v>4.7988016175318401E-13</v>
      </c>
      <c r="CB369" s="31">
        <f t="shared" si="257"/>
        <v>3.9642274231784765E-13</v>
      </c>
      <c r="CC369" s="31">
        <f t="shared" si="258"/>
        <v>3.9642274231784765E-13</v>
      </c>
      <c r="CD369" s="31">
        <f t="shared" si="259"/>
        <v>2.2950790344717498E-13</v>
      </c>
      <c r="CE369" s="31">
        <f t="shared" si="260"/>
        <v>2.5037225830600907E-13</v>
      </c>
    </row>
    <row r="370" spans="35:83" x14ac:dyDescent="0.2">
      <c r="AI370" s="29" t="s">
        <v>856</v>
      </c>
      <c r="AJ370" s="30">
        <v>26204</v>
      </c>
      <c r="AK370">
        <v>233</v>
      </c>
      <c r="AL370" t="s">
        <v>857</v>
      </c>
      <c r="AM370">
        <v>7.3910731375738478E-11</v>
      </c>
      <c r="AN370">
        <f t="shared" si="218"/>
        <v>7.3910731375738478E-12</v>
      </c>
      <c r="AO370">
        <f t="shared" si="219"/>
        <v>3.2581786180784812E-5</v>
      </c>
      <c r="AP370" s="31">
        <f t="shared" si="220"/>
        <v>31</v>
      </c>
      <c r="AQ370" s="31">
        <f t="shared" si="221"/>
        <v>3</v>
      </c>
      <c r="AR370" s="31">
        <f t="shared" si="222"/>
        <v>15</v>
      </c>
      <c r="AS370" s="31">
        <f t="shared" si="223"/>
        <v>16</v>
      </c>
      <c r="AT370" s="31">
        <f t="shared" si="224"/>
        <v>10</v>
      </c>
      <c r="AU370" s="31">
        <f t="shared" si="225"/>
        <v>13</v>
      </c>
      <c r="AV370" s="31">
        <f t="shared" si="226"/>
        <v>7</v>
      </c>
      <c r="AW370" s="31">
        <f t="shared" si="227"/>
        <v>20</v>
      </c>
      <c r="AX370" s="31">
        <f t="shared" si="228"/>
        <v>17</v>
      </c>
      <c r="AY370" s="31">
        <f t="shared" si="229"/>
        <v>20</v>
      </c>
      <c r="AZ370" s="31">
        <f t="shared" si="230"/>
        <v>3</v>
      </c>
      <c r="BA370" s="31">
        <f t="shared" si="231"/>
        <v>4</v>
      </c>
      <c r="BB370" s="31">
        <f t="shared" si="232"/>
        <v>12</v>
      </c>
      <c r="BC370" s="31">
        <f t="shared" si="233"/>
        <v>12</v>
      </c>
      <c r="BD370" s="31">
        <f t="shared" si="234"/>
        <v>11</v>
      </c>
      <c r="BE370" s="31">
        <f t="shared" si="235"/>
        <v>9</v>
      </c>
      <c r="BF370" s="31">
        <f t="shared" si="236"/>
        <v>4</v>
      </c>
      <c r="BG370" s="31">
        <f t="shared" si="237"/>
        <v>12</v>
      </c>
      <c r="BH370" s="31">
        <f t="shared" si="238"/>
        <v>3</v>
      </c>
      <c r="BI370" s="31">
        <f t="shared" si="239"/>
        <v>11</v>
      </c>
      <c r="BJ370" s="6">
        <f t="shared" si="240"/>
        <v>233</v>
      </c>
      <c r="BL370" s="31">
        <f t="shared" si="241"/>
        <v>9.8336166208064075E-13</v>
      </c>
      <c r="BM370" s="31">
        <f t="shared" si="242"/>
        <v>9.5164031814255545E-14</v>
      </c>
      <c r="BN370" s="31">
        <f t="shared" si="243"/>
        <v>4.7582015907127777E-13</v>
      </c>
      <c r="BO370" s="31">
        <f t="shared" si="244"/>
        <v>5.0754150300936297E-13</v>
      </c>
      <c r="BP370" s="31">
        <f t="shared" si="245"/>
        <v>3.1721343938085183E-13</v>
      </c>
      <c r="BQ370" s="31">
        <f t="shared" si="246"/>
        <v>4.1237747119510743E-13</v>
      </c>
      <c r="BR370" s="31">
        <f t="shared" si="247"/>
        <v>2.2204940756659629E-13</v>
      </c>
      <c r="BS370" s="31">
        <f t="shared" si="248"/>
        <v>6.3442687876170367E-13</v>
      </c>
      <c r="BT370" s="31">
        <f t="shared" si="249"/>
        <v>5.3926284694744817E-13</v>
      </c>
      <c r="BU370" s="31">
        <f t="shared" si="250"/>
        <v>6.3442687876170367E-13</v>
      </c>
      <c r="BV370" s="31">
        <f t="shared" si="251"/>
        <v>9.5164031814255545E-14</v>
      </c>
      <c r="BW370" s="31">
        <f t="shared" si="252"/>
        <v>1.2688537575234074E-13</v>
      </c>
      <c r="BX370" s="31">
        <f t="shared" si="253"/>
        <v>3.8065612725702218E-13</v>
      </c>
      <c r="BY370" s="31">
        <f t="shared" si="254"/>
        <v>3.8065612725702218E-13</v>
      </c>
      <c r="BZ370" s="31">
        <f t="shared" si="255"/>
        <v>3.4893478331893703E-13</v>
      </c>
      <c r="CA370" s="31">
        <f t="shared" si="256"/>
        <v>2.8549209544276669E-13</v>
      </c>
      <c r="CB370" s="31">
        <f t="shared" si="257"/>
        <v>1.2688537575234074E-13</v>
      </c>
      <c r="CC370" s="31">
        <f t="shared" si="258"/>
        <v>3.8065612725702218E-13</v>
      </c>
      <c r="CD370" s="31">
        <f t="shared" si="259"/>
        <v>9.5164031814255545E-14</v>
      </c>
      <c r="CE370" s="31">
        <f t="shared" si="260"/>
        <v>3.4893478331893703E-13</v>
      </c>
    </row>
    <row r="371" spans="35:83" x14ac:dyDescent="0.2">
      <c r="AI371" s="29" t="s">
        <v>858</v>
      </c>
      <c r="AJ371" s="30">
        <v>19420</v>
      </c>
      <c r="AK371">
        <v>176</v>
      </c>
      <c r="AL371" t="s">
        <v>859</v>
      </c>
      <c r="AM371">
        <v>7.40948139779572E-11</v>
      </c>
      <c r="AN371">
        <f t="shared" si="218"/>
        <v>7.40948139779572E-12</v>
      </c>
      <c r="AO371">
        <f t="shared" si="219"/>
        <v>3.2662934613136293E-5</v>
      </c>
      <c r="AP371" s="31">
        <f t="shared" si="220"/>
        <v>17</v>
      </c>
      <c r="AQ371" s="31">
        <f t="shared" si="221"/>
        <v>3</v>
      </c>
      <c r="AR371" s="31">
        <f t="shared" si="222"/>
        <v>6</v>
      </c>
      <c r="AS371" s="31">
        <f t="shared" si="223"/>
        <v>8</v>
      </c>
      <c r="AT371" s="31">
        <f t="shared" si="224"/>
        <v>10</v>
      </c>
      <c r="AU371" s="31">
        <f t="shared" si="225"/>
        <v>14</v>
      </c>
      <c r="AV371" s="31">
        <f t="shared" si="226"/>
        <v>4</v>
      </c>
      <c r="AW371" s="31">
        <f t="shared" si="227"/>
        <v>18</v>
      </c>
      <c r="AX371" s="31">
        <f t="shared" si="228"/>
        <v>7</v>
      </c>
      <c r="AY371" s="31">
        <f t="shared" si="229"/>
        <v>16</v>
      </c>
      <c r="AZ371" s="31">
        <f t="shared" si="230"/>
        <v>5</v>
      </c>
      <c r="BA371" s="31">
        <f t="shared" si="231"/>
        <v>6</v>
      </c>
      <c r="BB371" s="31">
        <f t="shared" si="232"/>
        <v>13</v>
      </c>
      <c r="BC371" s="31">
        <f t="shared" si="233"/>
        <v>11</v>
      </c>
      <c r="BD371" s="31">
        <f t="shared" si="234"/>
        <v>7</v>
      </c>
      <c r="BE371" s="31">
        <f t="shared" si="235"/>
        <v>11</v>
      </c>
      <c r="BF371" s="31">
        <f t="shared" si="236"/>
        <v>5</v>
      </c>
      <c r="BG371" s="31">
        <f t="shared" si="237"/>
        <v>8</v>
      </c>
      <c r="BH371" s="31">
        <f t="shared" si="238"/>
        <v>4</v>
      </c>
      <c r="BI371" s="31">
        <f t="shared" si="239"/>
        <v>3</v>
      </c>
      <c r="BJ371" s="6">
        <f t="shared" si="240"/>
        <v>176</v>
      </c>
      <c r="BL371" s="31">
        <f t="shared" si="241"/>
        <v>7.1568854410526844E-13</v>
      </c>
      <c r="BM371" s="31">
        <f t="shared" si="242"/>
        <v>1.2629797837151794E-13</v>
      </c>
      <c r="BN371" s="31">
        <f t="shared" si="243"/>
        <v>2.5259595674303589E-13</v>
      </c>
      <c r="BO371" s="31">
        <f t="shared" si="244"/>
        <v>3.3679460899071453E-13</v>
      </c>
      <c r="BP371" s="31">
        <f t="shared" si="245"/>
        <v>4.2099326123839318E-13</v>
      </c>
      <c r="BQ371" s="31">
        <f t="shared" si="246"/>
        <v>5.8939056573375042E-13</v>
      </c>
      <c r="BR371" s="31">
        <f t="shared" si="247"/>
        <v>1.6839730449535727E-13</v>
      </c>
      <c r="BS371" s="31">
        <f t="shared" si="248"/>
        <v>7.5778787022910781E-13</v>
      </c>
      <c r="BT371" s="31">
        <f t="shared" si="249"/>
        <v>2.9469528286687521E-13</v>
      </c>
      <c r="BU371" s="31">
        <f t="shared" si="250"/>
        <v>6.7358921798142907E-13</v>
      </c>
      <c r="BV371" s="31">
        <f t="shared" si="251"/>
        <v>2.1049663061919659E-13</v>
      </c>
      <c r="BW371" s="31">
        <f t="shared" si="252"/>
        <v>2.5259595674303589E-13</v>
      </c>
      <c r="BX371" s="31">
        <f t="shared" si="253"/>
        <v>5.4729123960991115E-13</v>
      </c>
      <c r="BY371" s="31">
        <f t="shared" si="254"/>
        <v>4.630925873622325E-13</v>
      </c>
      <c r="BZ371" s="31">
        <f t="shared" si="255"/>
        <v>2.9469528286687521E-13</v>
      </c>
      <c r="CA371" s="31">
        <f t="shared" si="256"/>
        <v>4.630925873622325E-13</v>
      </c>
      <c r="CB371" s="31">
        <f t="shared" si="257"/>
        <v>2.1049663061919659E-13</v>
      </c>
      <c r="CC371" s="31">
        <f t="shared" si="258"/>
        <v>3.3679460899071453E-13</v>
      </c>
      <c r="CD371" s="31">
        <f t="shared" si="259"/>
        <v>1.6839730449535727E-13</v>
      </c>
      <c r="CE371" s="31">
        <f t="shared" si="260"/>
        <v>1.2629797837151794E-13</v>
      </c>
    </row>
    <row r="372" spans="35:83" x14ac:dyDescent="0.2">
      <c r="AI372" s="29" t="s">
        <v>860</v>
      </c>
      <c r="AJ372" s="30">
        <v>18258</v>
      </c>
      <c r="AK372">
        <v>166</v>
      </c>
      <c r="AL372" t="s">
        <v>861</v>
      </c>
      <c r="AM372">
        <v>7.4101762357654935E-11</v>
      </c>
      <c r="AN372">
        <f t="shared" si="218"/>
        <v>7.4101762357654932E-12</v>
      </c>
      <c r="AO372">
        <f t="shared" si="219"/>
        <v>3.2665997640891542E-5</v>
      </c>
      <c r="AP372" s="31">
        <f t="shared" si="220"/>
        <v>22</v>
      </c>
      <c r="AQ372" s="31">
        <f t="shared" si="221"/>
        <v>3</v>
      </c>
      <c r="AR372" s="31">
        <f t="shared" si="222"/>
        <v>5</v>
      </c>
      <c r="AS372" s="31">
        <f t="shared" si="223"/>
        <v>9</v>
      </c>
      <c r="AT372" s="31">
        <f t="shared" si="224"/>
        <v>5</v>
      </c>
      <c r="AU372" s="31">
        <f t="shared" si="225"/>
        <v>11</v>
      </c>
      <c r="AV372" s="31">
        <f t="shared" si="226"/>
        <v>3</v>
      </c>
      <c r="AW372" s="31">
        <f t="shared" si="227"/>
        <v>14</v>
      </c>
      <c r="AX372" s="31">
        <f t="shared" si="228"/>
        <v>10</v>
      </c>
      <c r="AY372" s="31">
        <f t="shared" si="229"/>
        <v>18</v>
      </c>
      <c r="AZ372" s="31">
        <f t="shared" si="230"/>
        <v>4</v>
      </c>
      <c r="BA372" s="31">
        <f t="shared" si="231"/>
        <v>1</v>
      </c>
      <c r="BB372" s="31">
        <f t="shared" si="232"/>
        <v>11</v>
      </c>
      <c r="BC372" s="31">
        <f t="shared" si="233"/>
        <v>12</v>
      </c>
      <c r="BD372" s="31">
        <f t="shared" si="234"/>
        <v>9</v>
      </c>
      <c r="BE372" s="31">
        <f t="shared" si="235"/>
        <v>10</v>
      </c>
      <c r="BF372" s="31">
        <f t="shared" si="236"/>
        <v>6</v>
      </c>
      <c r="BG372" s="31">
        <f t="shared" si="237"/>
        <v>5</v>
      </c>
      <c r="BH372" s="31">
        <f t="shared" si="238"/>
        <v>1</v>
      </c>
      <c r="BI372" s="31">
        <f t="shared" si="239"/>
        <v>7</v>
      </c>
      <c r="BJ372" s="6">
        <f t="shared" si="240"/>
        <v>166</v>
      </c>
      <c r="BL372" s="31">
        <f t="shared" si="241"/>
        <v>9.8207154931831852E-13</v>
      </c>
      <c r="BM372" s="31">
        <f t="shared" si="242"/>
        <v>1.3391884763431615E-13</v>
      </c>
      <c r="BN372" s="31">
        <f t="shared" si="243"/>
        <v>2.2319807939052691E-13</v>
      </c>
      <c r="BO372" s="31">
        <f t="shared" si="244"/>
        <v>4.0175654290294844E-13</v>
      </c>
      <c r="BP372" s="31">
        <f t="shared" si="245"/>
        <v>2.2319807939052691E-13</v>
      </c>
      <c r="BQ372" s="31">
        <f t="shared" si="246"/>
        <v>4.9103577465915926E-13</v>
      </c>
      <c r="BR372" s="31">
        <f t="shared" si="247"/>
        <v>1.3391884763431615E-13</v>
      </c>
      <c r="BS372" s="31">
        <f t="shared" si="248"/>
        <v>6.2495462229347526E-13</v>
      </c>
      <c r="BT372" s="31">
        <f t="shared" si="249"/>
        <v>4.4639615878105383E-13</v>
      </c>
      <c r="BU372" s="31">
        <f t="shared" si="250"/>
        <v>8.0351308580589689E-13</v>
      </c>
      <c r="BV372" s="31">
        <f t="shared" si="251"/>
        <v>1.7855846351242153E-13</v>
      </c>
      <c r="BW372" s="31">
        <f t="shared" si="252"/>
        <v>4.4639615878105383E-14</v>
      </c>
      <c r="BX372" s="31">
        <f t="shared" si="253"/>
        <v>4.9103577465915926E-13</v>
      </c>
      <c r="BY372" s="31">
        <f t="shared" si="254"/>
        <v>5.3567539053726459E-13</v>
      </c>
      <c r="BZ372" s="31">
        <f t="shared" si="255"/>
        <v>4.0175654290294844E-13</v>
      </c>
      <c r="CA372" s="31">
        <f t="shared" si="256"/>
        <v>4.4639615878105383E-13</v>
      </c>
      <c r="CB372" s="31">
        <f t="shared" si="257"/>
        <v>2.678376952686323E-13</v>
      </c>
      <c r="CC372" s="31">
        <f t="shared" si="258"/>
        <v>2.2319807939052691E-13</v>
      </c>
      <c r="CD372" s="31">
        <f t="shared" si="259"/>
        <v>4.4639615878105383E-14</v>
      </c>
      <c r="CE372" s="31">
        <f t="shared" si="260"/>
        <v>3.1247731114673763E-13</v>
      </c>
    </row>
    <row r="373" spans="35:83" x14ac:dyDescent="0.2">
      <c r="AI373" s="29" t="s">
        <v>862</v>
      </c>
      <c r="AJ373" s="30">
        <v>114489</v>
      </c>
      <c r="AK373">
        <v>1033</v>
      </c>
      <c r="AL373" t="s">
        <v>863</v>
      </c>
      <c r="AM373">
        <v>7.4135227731235733E-11</v>
      </c>
      <c r="AN373">
        <f t="shared" si="218"/>
        <v>7.4135227731235736E-12</v>
      </c>
      <c r="AO373">
        <f t="shared" si="219"/>
        <v>3.2680750054055017E-5</v>
      </c>
      <c r="AP373" s="31">
        <f t="shared" si="220"/>
        <v>74</v>
      </c>
      <c r="AQ373" s="31">
        <f t="shared" si="221"/>
        <v>2</v>
      </c>
      <c r="AR373" s="31">
        <f t="shared" si="222"/>
        <v>79</v>
      </c>
      <c r="AS373" s="31">
        <f t="shared" si="223"/>
        <v>45</v>
      </c>
      <c r="AT373" s="31">
        <f t="shared" si="224"/>
        <v>43</v>
      </c>
      <c r="AU373" s="31">
        <f t="shared" si="225"/>
        <v>93</v>
      </c>
      <c r="AV373" s="31">
        <f t="shared" si="226"/>
        <v>32</v>
      </c>
      <c r="AW373" s="31">
        <f t="shared" si="227"/>
        <v>67</v>
      </c>
      <c r="AX373" s="31">
        <f t="shared" si="228"/>
        <v>36</v>
      </c>
      <c r="AY373" s="31">
        <f t="shared" si="229"/>
        <v>99</v>
      </c>
      <c r="AZ373" s="31">
        <f t="shared" si="230"/>
        <v>18</v>
      </c>
      <c r="BA373" s="31">
        <f t="shared" si="231"/>
        <v>62</v>
      </c>
      <c r="BB373" s="31">
        <f t="shared" si="232"/>
        <v>55</v>
      </c>
      <c r="BC373" s="31">
        <f t="shared" si="233"/>
        <v>34</v>
      </c>
      <c r="BD373" s="31">
        <f t="shared" si="234"/>
        <v>59</v>
      </c>
      <c r="BE373" s="31">
        <f t="shared" si="235"/>
        <v>79</v>
      </c>
      <c r="BF373" s="31">
        <f t="shared" si="236"/>
        <v>56</v>
      </c>
      <c r="BG373" s="31">
        <f t="shared" si="237"/>
        <v>47</v>
      </c>
      <c r="BH373" s="31">
        <f t="shared" si="238"/>
        <v>21</v>
      </c>
      <c r="BI373" s="31">
        <f t="shared" si="239"/>
        <v>32</v>
      </c>
      <c r="BJ373" s="6">
        <f t="shared" si="240"/>
        <v>1033</v>
      </c>
      <c r="BL373" s="31">
        <f t="shared" si="241"/>
        <v>5.3107520349578356E-13</v>
      </c>
      <c r="BM373" s="31">
        <f t="shared" si="242"/>
        <v>1.4353383878264421E-14</v>
      </c>
      <c r="BN373" s="31">
        <f t="shared" si="243"/>
        <v>5.6695866319144471E-13</v>
      </c>
      <c r="BO373" s="31">
        <f t="shared" si="244"/>
        <v>3.2295113726094945E-13</v>
      </c>
      <c r="BP373" s="31">
        <f t="shared" si="245"/>
        <v>3.0859775338268507E-13</v>
      </c>
      <c r="BQ373" s="31">
        <f t="shared" si="246"/>
        <v>6.6743235033929557E-13</v>
      </c>
      <c r="BR373" s="31">
        <f t="shared" si="247"/>
        <v>2.2965414205223073E-13</v>
      </c>
      <c r="BS373" s="31">
        <f t="shared" si="248"/>
        <v>4.8083835992185813E-13</v>
      </c>
      <c r="BT373" s="31">
        <f t="shared" si="249"/>
        <v>2.5836090980875959E-13</v>
      </c>
      <c r="BU373" s="31">
        <f t="shared" si="250"/>
        <v>7.1049250197408891E-13</v>
      </c>
      <c r="BV373" s="31">
        <f t="shared" si="251"/>
        <v>1.291804549043798E-13</v>
      </c>
      <c r="BW373" s="31">
        <f t="shared" si="252"/>
        <v>4.4495490022619703E-13</v>
      </c>
      <c r="BX373" s="31">
        <f t="shared" si="253"/>
        <v>3.947180566522716E-13</v>
      </c>
      <c r="BY373" s="31">
        <f t="shared" si="254"/>
        <v>2.4400752593049516E-13</v>
      </c>
      <c r="BZ373" s="31">
        <f t="shared" si="255"/>
        <v>4.2342482440880046E-13</v>
      </c>
      <c r="CA373" s="31">
        <f t="shared" si="256"/>
        <v>5.6695866319144471E-13</v>
      </c>
      <c r="CB373" s="31">
        <f t="shared" si="257"/>
        <v>4.0189474859140379E-13</v>
      </c>
      <c r="CC373" s="31">
        <f t="shared" si="258"/>
        <v>3.3730452113921393E-13</v>
      </c>
      <c r="CD373" s="31">
        <f t="shared" si="259"/>
        <v>1.5071053072177644E-13</v>
      </c>
      <c r="CE373" s="31">
        <f t="shared" si="260"/>
        <v>2.2965414205223073E-13</v>
      </c>
    </row>
    <row r="374" spans="35:83" x14ac:dyDescent="0.2">
      <c r="AI374" s="29" t="s">
        <v>864</v>
      </c>
      <c r="AJ374" s="30">
        <v>41239</v>
      </c>
      <c r="AK374">
        <v>372</v>
      </c>
      <c r="AL374" t="s">
        <v>865</v>
      </c>
      <c r="AM374">
        <v>7.4170425471495438E-11</v>
      </c>
      <c r="AN374">
        <f t="shared" si="218"/>
        <v>7.4170425471495444E-12</v>
      </c>
      <c r="AO374">
        <f t="shared" si="219"/>
        <v>3.2696266139822847E-5</v>
      </c>
      <c r="AP374" s="31">
        <f t="shared" si="220"/>
        <v>30</v>
      </c>
      <c r="AQ374" s="31">
        <f t="shared" si="221"/>
        <v>5</v>
      </c>
      <c r="AR374" s="31">
        <f t="shared" si="222"/>
        <v>26</v>
      </c>
      <c r="AS374" s="31">
        <f t="shared" si="223"/>
        <v>27</v>
      </c>
      <c r="AT374" s="31">
        <f t="shared" si="224"/>
        <v>15</v>
      </c>
      <c r="AU374" s="31">
        <f t="shared" si="225"/>
        <v>20</v>
      </c>
      <c r="AV374" s="31">
        <f t="shared" si="226"/>
        <v>9</v>
      </c>
      <c r="AW374" s="31">
        <f t="shared" si="227"/>
        <v>27</v>
      </c>
      <c r="AX374" s="31">
        <f t="shared" si="228"/>
        <v>12</v>
      </c>
      <c r="AY374" s="31">
        <f t="shared" si="229"/>
        <v>41</v>
      </c>
      <c r="AZ374" s="31">
        <f t="shared" si="230"/>
        <v>6</v>
      </c>
      <c r="BA374" s="31">
        <f t="shared" si="231"/>
        <v>15</v>
      </c>
      <c r="BB374" s="31">
        <f t="shared" si="232"/>
        <v>18</v>
      </c>
      <c r="BC374" s="31">
        <f t="shared" si="233"/>
        <v>11</v>
      </c>
      <c r="BD374" s="31">
        <f t="shared" si="234"/>
        <v>26</v>
      </c>
      <c r="BE374" s="31">
        <f t="shared" si="235"/>
        <v>40</v>
      </c>
      <c r="BF374" s="31">
        <f t="shared" si="236"/>
        <v>15</v>
      </c>
      <c r="BG374" s="31">
        <f t="shared" si="237"/>
        <v>19</v>
      </c>
      <c r="BH374" s="31">
        <f t="shared" si="238"/>
        <v>2</v>
      </c>
      <c r="BI374" s="31">
        <f t="shared" si="239"/>
        <v>8</v>
      </c>
      <c r="BJ374" s="6">
        <f t="shared" si="240"/>
        <v>372</v>
      </c>
      <c r="BL374" s="31">
        <f t="shared" si="241"/>
        <v>5.9814859251206002E-13</v>
      </c>
      <c r="BM374" s="31">
        <f t="shared" si="242"/>
        <v>9.9691432085343337E-14</v>
      </c>
      <c r="BN374" s="31">
        <f t="shared" si="243"/>
        <v>5.1839544684378533E-13</v>
      </c>
      <c r="BO374" s="31">
        <f t="shared" si="244"/>
        <v>5.3833373326085408E-13</v>
      </c>
      <c r="BP374" s="31">
        <f t="shared" si="245"/>
        <v>2.9907429625603001E-13</v>
      </c>
      <c r="BQ374" s="31">
        <f t="shared" si="246"/>
        <v>3.9876572834137335E-13</v>
      </c>
      <c r="BR374" s="31">
        <f t="shared" si="247"/>
        <v>1.79444577753618E-13</v>
      </c>
      <c r="BS374" s="31">
        <f t="shared" si="248"/>
        <v>5.3833373326085408E-13</v>
      </c>
      <c r="BT374" s="31">
        <f t="shared" si="249"/>
        <v>2.3925943700482402E-13</v>
      </c>
      <c r="BU374" s="31">
        <f t="shared" si="250"/>
        <v>8.1746974309981534E-13</v>
      </c>
      <c r="BV374" s="31">
        <f t="shared" si="251"/>
        <v>1.1962971850241201E-13</v>
      </c>
      <c r="BW374" s="31">
        <f t="shared" si="252"/>
        <v>2.9907429625603001E-13</v>
      </c>
      <c r="BX374" s="31">
        <f t="shared" si="253"/>
        <v>3.58889155507236E-13</v>
      </c>
      <c r="BY374" s="31">
        <f t="shared" si="254"/>
        <v>2.1932115058775535E-13</v>
      </c>
      <c r="BZ374" s="31">
        <f t="shared" si="255"/>
        <v>5.1839544684378533E-13</v>
      </c>
      <c r="CA374" s="31">
        <f t="shared" si="256"/>
        <v>7.9753145668274669E-13</v>
      </c>
      <c r="CB374" s="31">
        <f t="shared" si="257"/>
        <v>2.9907429625603001E-13</v>
      </c>
      <c r="CC374" s="31">
        <f t="shared" si="258"/>
        <v>3.788274419243047E-13</v>
      </c>
      <c r="CD374" s="31">
        <f t="shared" si="259"/>
        <v>3.9876572834137339E-14</v>
      </c>
      <c r="CE374" s="31">
        <f t="shared" si="260"/>
        <v>1.5950629133654935E-13</v>
      </c>
    </row>
    <row r="375" spans="35:83" x14ac:dyDescent="0.2">
      <c r="AI375" s="29" t="s">
        <v>866</v>
      </c>
      <c r="AJ375" s="30">
        <v>30763</v>
      </c>
      <c r="AK375">
        <v>278</v>
      </c>
      <c r="AL375" t="s">
        <v>867</v>
      </c>
      <c r="AM375">
        <v>7.4422069218458231E-11</v>
      </c>
      <c r="AN375">
        <f t="shared" si="218"/>
        <v>7.4422069218458237E-12</v>
      </c>
      <c r="AO375">
        <f t="shared" si="219"/>
        <v>3.2807197294266332E-5</v>
      </c>
      <c r="AP375" s="31">
        <f t="shared" si="220"/>
        <v>32</v>
      </c>
      <c r="AQ375" s="31">
        <f t="shared" si="221"/>
        <v>1</v>
      </c>
      <c r="AR375" s="31">
        <f t="shared" si="222"/>
        <v>11</v>
      </c>
      <c r="AS375" s="31">
        <f t="shared" si="223"/>
        <v>18</v>
      </c>
      <c r="AT375" s="31">
        <f t="shared" si="224"/>
        <v>7</v>
      </c>
      <c r="AU375" s="31">
        <f t="shared" si="225"/>
        <v>17</v>
      </c>
      <c r="AV375" s="31">
        <f t="shared" si="226"/>
        <v>9</v>
      </c>
      <c r="AW375" s="31">
        <f t="shared" si="227"/>
        <v>12</v>
      </c>
      <c r="AX375" s="31">
        <f t="shared" si="228"/>
        <v>14</v>
      </c>
      <c r="AY375" s="31">
        <f t="shared" si="229"/>
        <v>36</v>
      </c>
      <c r="AZ375" s="31">
        <f t="shared" si="230"/>
        <v>7</v>
      </c>
      <c r="BA375" s="31">
        <f t="shared" si="231"/>
        <v>5</v>
      </c>
      <c r="BB375" s="31">
        <f t="shared" si="232"/>
        <v>16</v>
      </c>
      <c r="BC375" s="31">
        <f t="shared" si="233"/>
        <v>12</v>
      </c>
      <c r="BD375" s="31">
        <f t="shared" si="234"/>
        <v>20</v>
      </c>
      <c r="BE375" s="31">
        <f t="shared" si="235"/>
        <v>15</v>
      </c>
      <c r="BF375" s="31">
        <f t="shared" si="236"/>
        <v>16</v>
      </c>
      <c r="BG375" s="31">
        <f t="shared" si="237"/>
        <v>21</v>
      </c>
      <c r="BH375" s="31">
        <f t="shared" si="238"/>
        <v>6</v>
      </c>
      <c r="BI375" s="31">
        <f t="shared" si="239"/>
        <v>3</v>
      </c>
      <c r="BJ375" s="6">
        <f t="shared" si="240"/>
        <v>278</v>
      </c>
      <c r="BL375" s="31">
        <f t="shared" si="241"/>
        <v>8.5665691186714518E-13</v>
      </c>
      <c r="BM375" s="31">
        <f t="shared" si="242"/>
        <v>2.6770528495848287E-14</v>
      </c>
      <c r="BN375" s="31">
        <f t="shared" si="243"/>
        <v>2.9447581345433114E-13</v>
      </c>
      <c r="BO375" s="31">
        <f t="shared" si="244"/>
        <v>4.8186951292526915E-13</v>
      </c>
      <c r="BP375" s="31">
        <f t="shared" si="245"/>
        <v>1.8739369947093801E-13</v>
      </c>
      <c r="BQ375" s="31">
        <f t="shared" si="246"/>
        <v>4.5509898442942092E-13</v>
      </c>
      <c r="BR375" s="31">
        <f t="shared" si="247"/>
        <v>2.4093475646263458E-13</v>
      </c>
      <c r="BS375" s="31">
        <f t="shared" si="248"/>
        <v>3.2124634195017947E-13</v>
      </c>
      <c r="BT375" s="31">
        <f t="shared" si="249"/>
        <v>3.7478739894187603E-13</v>
      </c>
      <c r="BU375" s="31">
        <f t="shared" si="250"/>
        <v>9.637390258505383E-13</v>
      </c>
      <c r="BV375" s="31">
        <f t="shared" si="251"/>
        <v>1.8739369947093801E-13</v>
      </c>
      <c r="BW375" s="31">
        <f t="shared" si="252"/>
        <v>1.3385264247924143E-13</v>
      </c>
      <c r="BX375" s="31">
        <f t="shared" si="253"/>
        <v>4.2832845593357259E-13</v>
      </c>
      <c r="BY375" s="31">
        <f t="shared" si="254"/>
        <v>3.2124634195017947E-13</v>
      </c>
      <c r="BZ375" s="31">
        <f t="shared" si="255"/>
        <v>5.3541056991696571E-13</v>
      </c>
      <c r="CA375" s="31">
        <f t="shared" si="256"/>
        <v>4.0155792743772426E-13</v>
      </c>
      <c r="CB375" s="31">
        <f t="shared" si="257"/>
        <v>4.2832845593357259E-13</v>
      </c>
      <c r="CC375" s="31">
        <f t="shared" si="258"/>
        <v>5.6218109841281404E-13</v>
      </c>
      <c r="CD375" s="31">
        <f t="shared" si="259"/>
        <v>1.6062317097508973E-13</v>
      </c>
      <c r="CE375" s="31">
        <f t="shared" si="260"/>
        <v>8.0311585487544867E-14</v>
      </c>
    </row>
    <row r="376" spans="35:83" x14ac:dyDescent="0.2">
      <c r="AI376" s="29" t="s">
        <v>868</v>
      </c>
      <c r="AJ376" s="30">
        <v>22095</v>
      </c>
      <c r="AK376">
        <v>193</v>
      </c>
      <c r="AL376" t="s">
        <v>869</v>
      </c>
      <c r="AM376">
        <v>7.4818603485412946E-11</v>
      </c>
      <c r="AN376">
        <f t="shared" si="218"/>
        <v>7.4818603485412953E-12</v>
      </c>
      <c r="AO376">
        <f t="shared" si="219"/>
        <v>3.2981999984738882E-5</v>
      </c>
      <c r="AP376" s="31">
        <f t="shared" si="220"/>
        <v>17</v>
      </c>
      <c r="AQ376" s="31">
        <f t="shared" si="221"/>
        <v>6</v>
      </c>
      <c r="AR376" s="31">
        <f t="shared" si="222"/>
        <v>9</v>
      </c>
      <c r="AS376" s="31">
        <f t="shared" si="223"/>
        <v>14</v>
      </c>
      <c r="AT376" s="31">
        <f t="shared" si="224"/>
        <v>11</v>
      </c>
      <c r="AU376" s="31">
        <f t="shared" si="225"/>
        <v>11</v>
      </c>
      <c r="AV376" s="31">
        <f t="shared" si="226"/>
        <v>4</v>
      </c>
      <c r="AW376" s="31">
        <f t="shared" si="227"/>
        <v>15</v>
      </c>
      <c r="AX376" s="31">
        <f t="shared" si="228"/>
        <v>13</v>
      </c>
      <c r="AY376" s="31">
        <f t="shared" si="229"/>
        <v>22</v>
      </c>
      <c r="AZ376" s="31">
        <f t="shared" si="230"/>
        <v>4</v>
      </c>
      <c r="BA376" s="31">
        <f t="shared" si="231"/>
        <v>11</v>
      </c>
      <c r="BB376" s="31">
        <f t="shared" si="232"/>
        <v>4</v>
      </c>
      <c r="BC376" s="31">
        <f t="shared" si="233"/>
        <v>10</v>
      </c>
      <c r="BD376" s="31">
        <f t="shared" si="234"/>
        <v>11</v>
      </c>
      <c r="BE376" s="31">
        <f t="shared" si="235"/>
        <v>8</v>
      </c>
      <c r="BF376" s="31">
        <f t="shared" si="236"/>
        <v>7</v>
      </c>
      <c r="BG376" s="31">
        <f t="shared" si="237"/>
        <v>7</v>
      </c>
      <c r="BH376" s="31">
        <f t="shared" si="238"/>
        <v>1</v>
      </c>
      <c r="BI376" s="31">
        <f t="shared" si="239"/>
        <v>8</v>
      </c>
      <c r="BJ376" s="6">
        <f t="shared" si="240"/>
        <v>193</v>
      </c>
      <c r="BL376" s="31">
        <f t="shared" si="241"/>
        <v>6.5902396852436278E-13</v>
      </c>
      <c r="BM376" s="31">
        <f t="shared" si="242"/>
        <v>2.3259669477330451E-13</v>
      </c>
      <c r="BN376" s="31">
        <f t="shared" si="243"/>
        <v>3.4889504215995679E-13</v>
      </c>
      <c r="BO376" s="31">
        <f t="shared" si="244"/>
        <v>5.427256211377105E-13</v>
      </c>
      <c r="BP376" s="31">
        <f t="shared" si="245"/>
        <v>4.2642727375105827E-13</v>
      </c>
      <c r="BQ376" s="31">
        <f t="shared" si="246"/>
        <v>4.2642727375105827E-13</v>
      </c>
      <c r="BR376" s="31">
        <f t="shared" si="247"/>
        <v>1.5506446318220302E-13</v>
      </c>
      <c r="BS376" s="31">
        <f t="shared" si="248"/>
        <v>5.814917369332613E-13</v>
      </c>
      <c r="BT376" s="31">
        <f t="shared" si="249"/>
        <v>5.0395950534215981E-13</v>
      </c>
      <c r="BU376" s="31">
        <f t="shared" si="250"/>
        <v>8.5285454750211655E-13</v>
      </c>
      <c r="BV376" s="31">
        <f t="shared" si="251"/>
        <v>1.5506446318220302E-13</v>
      </c>
      <c r="BW376" s="31">
        <f t="shared" si="252"/>
        <v>4.2642727375105827E-13</v>
      </c>
      <c r="BX376" s="31">
        <f t="shared" si="253"/>
        <v>1.5506446318220302E-13</v>
      </c>
      <c r="BY376" s="31">
        <f t="shared" si="254"/>
        <v>3.8766115795550748E-13</v>
      </c>
      <c r="BZ376" s="31">
        <f t="shared" si="255"/>
        <v>4.2642727375105827E-13</v>
      </c>
      <c r="CA376" s="31">
        <f t="shared" si="256"/>
        <v>3.1012892636440604E-13</v>
      </c>
      <c r="CB376" s="31">
        <f t="shared" si="257"/>
        <v>2.7136281056885525E-13</v>
      </c>
      <c r="CC376" s="31">
        <f t="shared" si="258"/>
        <v>2.7136281056885525E-13</v>
      </c>
      <c r="CD376" s="31">
        <f t="shared" si="259"/>
        <v>3.8766115795550756E-14</v>
      </c>
      <c r="CE376" s="31">
        <f t="shared" si="260"/>
        <v>3.1012892636440604E-13</v>
      </c>
    </row>
    <row r="377" spans="35:83" x14ac:dyDescent="0.2">
      <c r="AI377" s="29" t="s">
        <v>870</v>
      </c>
      <c r="AJ377" s="30">
        <v>29693</v>
      </c>
      <c r="AK377">
        <v>269</v>
      </c>
      <c r="AL377" t="s">
        <v>871</v>
      </c>
      <c r="AM377">
        <v>7.5196408515380183E-11</v>
      </c>
      <c r="AN377">
        <f t="shared" si="218"/>
        <v>7.5196408515380193E-12</v>
      </c>
      <c r="AO377">
        <f t="shared" si="219"/>
        <v>3.3148546337011325E-5</v>
      </c>
      <c r="AP377" s="31">
        <f t="shared" si="220"/>
        <v>35</v>
      </c>
      <c r="AQ377" s="31">
        <f t="shared" si="221"/>
        <v>1</v>
      </c>
      <c r="AR377" s="31">
        <f t="shared" si="222"/>
        <v>15</v>
      </c>
      <c r="AS377" s="31">
        <f t="shared" si="223"/>
        <v>19</v>
      </c>
      <c r="AT377" s="31">
        <f t="shared" si="224"/>
        <v>10</v>
      </c>
      <c r="AU377" s="31">
        <f t="shared" si="225"/>
        <v>15</v>
      </c>
      <c r="AV377" s="31">
        <f t="shared" si="226"/>
        <v>6</v>
      </c>
      <c r="AW377" s="31">
        <f t="shared" si="227"/>
        <v>14</v>
      </c>
      <c r="AX377" s="31">
        <f t="shared" si="228"/>
        <v>11</v>
      </c>
      <c r="AY377" s="31">
        <f t="shared" si="229"/>
        <v>37</v>
      </c>
      <c r="AZ377" s="31">
        <f t="shared" si="230"/>
        <v>6</v>
      </c>
      <c r="BA377" s="31">
        <f t="shared" si="231"/>
        <v>10</v>
      </c>
      <c r="BB377" s="31">
        <f t="shared" si="232"/>
        <v>13</v>
      </c>
      <c r="BC377" s="31">
        <f t="shared" si="233"/>
        <v>15</v>
      </c>
      <c r="BD377" s="31">
        <f t="shared" si="234"/>
        <v>14</v>
      </c>
      <c r="BE377" s="31">
        <f t="shared" si="235"/>
        <v>10</v>
      </c>
      <c r="BF377" s="31">
        <f t="shared" si="236"/>
        <v>16</v>
      </c>
      <c r="BG377" s="31">
        <f t="shared" si="237"/>
        <v>14</v>
      </c>
      <c r="BH377" s="31">
        <f t="shared" si="238"/>
        <v>4</v>
      </c>
      <c r="BI377" s="31">
        <f t="shared" si="239"/>
        <v>4</v>
      </c>
      <c r="BJ377" s="6">
        <f t="shared" si="240"/>
        <v>269</v>
      </c>
      <c r="BL377" s="31">
        <f t="shared" si="241"/>
        <v>9.7839193235624798E-13</v>
      </c>
      <c r="BM377" s="31">
        <f t="shared" si="242"/>
        <v>2.795405521017851E-14</v>
      </c>
      <c r="BN377" s="31">
        <f t="shared" si="243"/>
        <v>4.1931082815267766E-13</v>
      </c>
      <c r="BO377" s="31">
        <f t="shared" si="244"/>
        <v>5.3112704899339177E-13</v>
      </c>
      <c r="BP377" s="31">
        <f t="shared" si="245"/>
        <v>2.7954055210178511E-13</v>
      </c>
      <c r="BQ377" s="31">
        <f t="shared" si="246"/>
        <v>4.1931082815267766E-13</v>
      </c>
      <c r="BR377" s="31">
        <f t="shared" si="247"/>
        <v>1.6772433126107106E-13</v>
      </c>
      <c r="BS377" s="31">
        <f t="shared" si="248"/>
        <v>3.9135677294249916E-13</v>
      </c>
      <c r="BT377" s="31">
        <f t="shared" si="249"/>
        <v>3.0749460731196361E-13</v>
      </c>
      <c r="BU377" s="31">
        <f t="shared" si="250"/>
        <v>1.0343000427766049E-12</v>
      </c>
      <c r="BV377" s="31">
        <f t="shared" si="251"/>
        <v>1.6772433126107106E-13</v>
      </c>
      <c r="BW377" s="31">
        <f t="shared" si="252"/>
        <v>2.7954055210178511E-13</v>
      </c>
      <c r="BX377" s="31">
        <f t="shared" si="253"/>
        <v>3.6340271773232066E-13</v>
      </c>
      <c r="BY377" s="31">
        <f t="shared" si="254"/>
        <v>4.1931082815267766E-13</v>
      </c>
      <c r="BZ377" s="31">
        <f t="shared" si="255"/>
        <v>3.9135677294249916E-13</v>
      </c>
      <c r="CA377" s="31">
        <f t="shared" si="256"/>
        <v>2.7954055210178511E-13</v>
      </c>
      <c r="CB377" s="31">
        <f t="shared" si="257"/>
        <v>4.4726488336285617E-13</v>
      </c>
      <c r="CC377" s="31">
        <f t="shared" si="258"/>
        <v>3.9135677294249916E-13</v>
      </c>
      <c r="CD377" s="31">
        <f t="shared" si="259"/>
        <v>1.1181622084071404E-13</v>
      </c>
      <c r="CE377" s="31">
        <f t="shared" si="260"/>
        <v>1.1181622084071404E-13</v>
      </c>
    </row>
    <row r="378" spans="35:83" x14ac:dyDescent="0.2">
      <c r="AI378" s="29" t="s">
        <v>872</v>
      </c>
      <c r="AJ378" s="30">
        <v>53111</v>
      </c>
      <c r="AK378">
        <v>472</v>
      </c>
      <c r="AL378" t="s">
        <v>873</v>
      </c>
      <c r="AM378">
        <v>7.5297764254198486E-11</v>
      </c>
      <c r="AN378">
        <f t="shared" si="218"/>
        <v>7.5297764254198489E-12</v>
      </c>
      <c r="AO378">
        <f t="shared" si="219"/>
        <v>3.3193226601282896E-5</v>
      </c>
      <c r="AP378" s="31">
        <f t="shared" si="220"/>
        <v>48</v>
      </c>
      <c r="AQ378" s="31">
        <f t="shared" si="221"/>
        <v>3</v>
      </c>
      <c r="AR378" s="31">
        <f t="shared" si="222"/>
        <v>25</v>
      </c>
      <c r="AS378" s="31">
        <f t="shared" si="223"/>
        <v>22</v>
      </c>
      <c r="AT378" s="31">
        <f t="shared" si="224"/>
        <v>14</v>
      </c>
      <c r="AU378" s="31">
        <f t="shared" si="225"/>
        <v>26</v>
      </c>
      <c r="AV378" s="31">
        <f t="shared" si="226"/>
        <v>11</v>
      </c>
      <c r="AW378" s="31">
        <f t="shared" si="227"/>
        <v>37</v>
      </c>
      <c r="AX378" s="31">
        <f t="shared" si="228"/>
        <v>21</v>
      </c>
      <c r="AY378" s="31">
        <f t="shared" si="229"/>
        <v>66</v>
      </c>
      <c r="AZ378" s="31">
        <f t="shared" si="230"/>
        <v>15</v>
      </c>
      <c r="BA378" s="31">
        <f t="shared" si="231"/>
        <v>17</v>
      </c>
      <c r="BB378" s="31">
        <f t="shared" si="232"/>
        <v>18</v>
      </c>
      <c r="BC378" s="31">
        <f t="shared" si="233"/>
        <v>23</v>
      </c>
      <c r="BD378" s="31">
        <f t="shared" si="234"/>
        <v>34</v>
      </c>
      <c r="BE378" s="31">
        <f t="shared" si="235"/>
        <v>29</v>
      </c>
      <c r="BF378" s="31">
        <f t="shared" si="236"/>
        <v>12</v>
      </c>
      <c r="BG378" s="31">
        <f t="shared" si="237"/>
        <v>29</v>
      </c>
      <c r="BH378" s="31">
        <f t="shared" si="238"/>
        <v>6</v>
      </c>
      <c r="BI378" s="31">
        <f t="shared" si="239"/>
        <v>16</v>
      </c>
      <c r="BJ378" s="6">
        <f t="shared" si="240"/>
        <v>472</v>
      </c>
      <c r="BL378" s="31">
        <f t="shared" si="241"/>
        <v>7.6573997546642537E-13</v>
      </c>
      <c r="BM378" s="31">
        <f t="shared" si="242"/>
        <v>4.7858748466651586E-14</v>
      </c>
      <c r="BN378" s="31">
        <f t="shared" si="243"/>
        <v>3.9882290388876318E-13</v>
      </c>
      <c r="BO378" s="31">
        <f t="shared" si="244"/>
        <v>3.5096415542211159E-13</v>
      </c>
      <c r="BP378" s="31">
        <f t="shared" si="245"/>
        <v>2.2334082617770739E-13</v>
      </c>
      <c r="BQ378" s="31">
        <f t="shared" si="246"/>
        <v>4.1477582004431368E-13</v>
      </c>
      <c r="BR378" s="31">
        <f t="shared" si="247"/>
        <v>1.7548207771105579E-13</v>
      </c>
      <c r="BS378" s="31">
        <f t="shared" si="248"/>
        <v>5.9025789775536953E-13</v>
      </c>
      <c r="BT378" s="31">
        <f t="shared" si="249"/>
        <v>3.3501123926656109E-13</v>
      </c>
      <c r="BU378" s="31">
        <f t="shared" si="250"/>
        <v>1.0528924662663347E-12</v>
      </c>
      <c r="BV378" s="31">
        <f t="shared" si="251"/>
        <v>2.3929374233325789E-13</v>
      </c>
      <c r="BW378" s="31">
        <f t="shared" si="252"/>
        <v>2.7119957464435899E-13</v>
      </c>
      <c r="BX378" s="31">
        <f t="shared" si="253"/>
        <v>2.8715249079990949E-13</v>
      </c>
      <c r="BY378" s="31">
        <f t="shared" si="254"/>
        <v>3.6691707157766214E-13</v>
      </c>
      <c r="BZ378" s="31">
        <f t="shared" si="255"/>
        <v>5.4239914928871798E-13</v>
      </c>
      <c r="CA378" s="31">
        <f t="shared" si="256"/>
        <v>4.6263456851096533E-13</v>
      </c>
      <c r="CB378" s="31">
        <f t="shared" si="257"/>
        <v>1.9143499386660634E-13</v>
      </c>
      <c r="CC378" s="31">
        <f t="shared" si="258"/>
        <v>4.6263456851096533E-13</v>
      </c>
      <c r="CD378" s="31">
        <f t="shared" si="259"/>
        <v>9.5717496933303171E-14</v>
      </c>
      <c r="CE378" s="31">
        <f t="shared" si="260"/>
        <v>2.5524665848880844E-13</v>
      </c>
    </row>
    <row r="379" spans="35:83" x14ac:dyDescent="0.2">
      <c r="AI379" s="29" t="s">
        <v>874</v>
      </c>
      <c r="AJ379" s="30">
        <v>22246</v>
      </c>
      <c r="AK379">
        <v>202</v>
      </c>
      <c r="AL379" t="s">
        <v>875</v>
      </c>
      <c r="AM379">
        <v>7.5614832905849426E-11</v>
      </c>
      <c r="AN379">
        <f t="shared" si="218"/>
        <v>7.5614832905849423E-12</v>
      </c>
      <c r="AO379">
        <f t="shared" si="219"/>
        <v>3.3332998767251634E-5</v>
      </c>
      <c r="AP379" s="31">
        <f t="shared" si="220"/>
        <v>27</v>
      </c>
      <c r="AQ379" s="31">
        <f t="shared" si="221"/>
        <v>2</v>
      </c>
      <c r="AR379" s="31">
        <f t="shared" si="222"/>
        <v>13</v>
      </c>
      <c r="AS379" s="31">
        <f t="shared" si="223"/>
        <v>10</v>
      </c>
      <c r="AT379" s="31">
        <f t="shared" si="224"/>
        <v>12</v>
      </c>
      <c r="AU379" s="31">
        <f t="shared" si="225"/>
        <v>10</v>
      </c>
      <c r="AV379" s="31">
        <f t="shared" si="226"/>
        <v>6</v>
      </c>
      <c r="AW379" s="31">
        <f t="shared" si="227"/>
        <v>7</v>
      </c>
      <c r="AX379" s="31">
        <f t="shared" si="228"/>
        <v>8</v>
      </c>
      <c r="AY379" s="31">
        <f t="shared" si="229"/>
        <v>25</v>
      </c>
      <c r="AZ379" s="31">
        <f t="shared" si="230"/>
        <v>2</v>
      </c>
      <c r="BA379" s="31">
        <f t="shared" si="231"/>
        <v>6</v>
      </c>
      <c r="BB379" s="31">
        <f t="shared" si="232"/>
        <v>11</v>
      </c>
      <c r="BC379" s="31">
        <f t="shared" si="233"/>
        <v>5</v>
      </c>
      <c r="BD379" s="31">
        <f t="shared" si="234"/>
        <v>15</v>
      </c>
      <c r="BE379" s="31">
        <f t="shared" si="235"/>
        <v>19</v>
      </c>
      <c r="BF379" s="31">
        <f t="shared" si="236"/>
        <v>12</v>
      </c>
      <c r="BG379" s="31">
        <f t="shared" si="237"/>
        <v>6</v>
      </c>
      <c r="BH379" s="31">
        <f t="shared" si="238"/>
        <v>3</v>
      </c>
      <c r="BI379" s="31">
        <f t="shared" si="239"/>
        <v>3</v>
      </c>
      <c r="BJ379" s="6">
        <f t="shared" si="240"/>
        <v>202</v>
      </c>
      <c r="BL379" s="31">
        <f t="shared" si="241"/>
        <v>1.0106933111177894E-12</v>
      </c>
      <c r="BM379" s="31">
        <f t="shared" si="242"/>
        <v>7.4866171193910318E-14</v>
      </c>
      <c r="BN379" s="31">
        <f t="shared" si="243"/>
        <v>4.8663011276041708E-13</v>
      </c>
      <c r="BO379" s="31">
        <f t="shared" si="244"/>
        <v>3.7433085596955161E-13</v>
      </c>
      <c r="BP379" s="31">
        <f t="shared" si="245"/>
        <v>4.4919702716346191E-13</v>
      </c>
      <c r="BQ379" s="31">
        <f t="shared" si="246"/>
        <v>3.7433085596955161E-13</v>
      </c>
      <c r="BR379" s="31">
        <f t="shared" si="247"/>
        <v>2.2459851358173095E-13</v>
      </c>
      <c r="BS379" s="31">
        <f t="shared" si="248"/>
        <v>2.6203159917868615E-13</v>
      </c>
      <c r="BT379" s="31">
        <f t="shared" si="249"/>
        <v>2.9946468477564127E-13</v>
      </c>
      <c r="BU379" s="31">
        <f t="shared" si="250"/>
        <v>9.3582713992387893E-13</v>
      </c>
      <c r="BV379" s="31">
        <f t="shared" si="251"/>
        <v>7.4866171193910318E-14</v>
      </c>
      <c r="BW379" s="31">
        <f t="shared" si="252"/>
        <v>2.2459851358173095E-13</v>
      </c>
      <c r="BX379" s="31">
        <f t="shared" si="253"/>
        <v>4.1176394156650673E-13</v>
      </c>
      <c r="BY379" s="31">
        <f t="shared" si="254"/>
        <v>1.8716542798477581E-13</v>
      </c>
      <c r="BZ379" s="31">
        <f t="shared" si="255"/>
        <v>5.6149628395432742E-13</v>
      </c>
      <c r="CA379" s="31">
        <f t="shared" si="256"/>
        <v>7.1122862634214801E-13</v>
      </c>
      <c r="CB379" s="31">
        <f t="shared" si="257"/>
        <v>4.4919702716346191E-13</v>
      </c>
      <c r="CC379" s="31">
        <f t="shared" si="258"/>
        <v>2.2459851358173095E-13</v>
      </c>
      <c r="CD379" s="31">
        <f t="shared" si="259"/>
        <v>1.1229925679086548E-13</v>
      </c>
      <c r="CE379" s="31">
        <f t="shared" si="260"/>
        <v>1.1229925679086548E-13</v>
      </c>
    </row>
    <row r="380" spans="35:83" x14ac:dyDescent="0.2">
      <c r="AI380" s="29" t="s">
        <v>876</v>
      </c>
      <c r="AJ380" s="30">
        <v>87516</v>
      </c>
      <c r="AK380">
        <v>803</v>
      </c>
      <c r="AL380" t="s">
        <v>877</v>
      </c>
      <c r="AM380">
        <v>7.6126628584510796E-11</v>
      </c>
      <c r="AN380">
        <f t="shared" si="218"/>
        <v>7.6126628584510806E-12</v>
      </c>
      <c r="AO380">
        <f t="shared" si="219"/>
        <v>3.3558611706807372E-5</v>
      </c>
      <c r="AP380" s="31">
        <f t="shared" si="220"/>
        <v>76</v>
      </c>
      <c r="AQ380" s="31">
        <f t="shared" si="221"/>
        <v>1</v>
      </c>
      <c r="AR380" s="31">
        <f t="shared" si="222"/>
        <v>45</v>
      </c>
      <c r="AS380" s="31">
        <f t="shared" si="223"/>
        <v>22</v>
      </c>
      <c r="AT380" s="31">
        <f t="shared" si="224"/>
        <v>31</v>
      </c>
      <c r="AU380" s="31">
        <f t="shared" si="225"/>
        <v>80</v>
      </c>
      <c r="AV380" s="31">
        <f t="shared" si="226"/>
        <v>24</v>
      </c>
      <c r="AW380" s="31">
        <f t="shared" si="227"/>
        <v>54</v>
      </c>
      <c r="AX380" s="31">
        <f t="shared" si="228"/>
        <v>39</v>
      </c>
      <c r="AY380" s="31">
        <f t="shared" si="229"/>
        <v>64</v>
      </c>
      <c r="AZ380" s="31">
        <f t="shared" si="230"/>
        <v>6</v>
      </c>
      <c r="BA380" s="31">
        <f t="shared" si="231"/>
        <v>49</v>
      </c>
      <c r="BB380" s="31">
        <f t="shared" si="232"/>
        <v>31</v>
      </c>
      <c r="BC380" s="31">
        <f t="shared" si="233"/>
        <v>32</v>
      </c>
      <c r="BD380" s="31">
        <f t="shared" si="234"/>
        <v>31</v>
      </c>
      <c r="BE380" s="31">
        <f t="shared" si="235"/>
        <v>60</v>
      </c>
      <c r="BF380" s="31">
        <f t="shared" si="236"/>
        <v>62</v>
      </c>
      <c r="BG380" s="31">
        <f t="shared" si="237"/>
        <v>40</v>
      </c>
      <c r="BH380" s="31">
        <f t="shared" si="238"/>
        <v>12</v>
      </c>
      <c r="BI380" s="31">
        <f t="shared" si="239"/>
        <v>44</v>
      </c>
      <c r="BJ380" s="6">
        <f t="shared" si="240"/>
        <v>803</v>
      </c>
      <c r="BL380" s="31">
        <f t="shared" si="241"/>
        <v>7.2050109245614213E-13</v>
      </c>
      <c r="BM380" s="31">
        <f t="shared" si="242"/>
        <v>9.4802775323176591E-15</v>
      </c>
      <c r="BN380" s="31">
        <f t="shared" si="243"/>
        <v>4.266124889542947E-13</v>
      </c>
      <c r="BO380" s="31">
        <f t="shared" si="244"/>
        <v>2.085661057109885E-13</v>
      </c>
      <c r="BP380" s="31">
        <f t="shared" si="245"/>
        <v>2.9388860350184744E-13</v>
      </c>
      <c r="BQ380" s="31">
        <f t="shared" si="246"/>
        <v>7.5842220258541275E-13</v>
      </c>
      <c r="BR380" s="31">
        <f t="shared" si="247"/>
        <v>2.2752666077562386E-13</v>
      </c>
      <c r="BS380" s="31">
        <f t="shared" si="248"/>
        <v>5.1193498674515364E-13</v>
      </c>
      <c r="BT380" s="31">
        <f t="shared" si="249"/>
        <v>3.6973082376038872E-13</v>
      </c>
      <c r="BU380" s="31">
        <f t="shared" si="250"/>
        <v>6.0673776206833018E-13</v>
      </c>
      <c r="BV380" s="31">
        <f t="shared" si="251"/>
        <v>5.6881665193905964E-14</v>
      </c>
      <c r="BW380" s="31">
        <f t="shared" si="252"/>
        <v>4.6453359908356537E-13</v>
      </c>
      <c r="BX380" s="31">
        <f t="shared" si="253"/>
        <v>2.9388860350184744E-13</v>
      </c>
      <c r="BY380" s="31">
        <f t="shared" si="254"/>
        <v>3.0336888103416509E-13</v>
      </c>
      <c r="BZ380" s="31">
        <f t="shared" si="255"/>
        <v>2.9388860350184744E-13</v>
      </c>
      <c r="CA380" s="31">
        <f t="shared" si="256"/>
        <v>5.6881665193905956E-13</v>
      </c>
      <c r="CB380" s="31">
        <f t="shared" si="257"/>
        <v>5.8777720700369487E-13</v>
      </c>
      <c r="CC380" s="31">
        <f t="shared" si="258"/>
        <v>3.7921110129270638E-13</v>
      </c>
      <c r="CD380" s="31">
        <f t="shared" si="259"/>
        <v>1.1376333038781193E-13</v>
      </c>
      <c r="CE380" s="31">
        <f t="shared" si="260"/>
        <v>4.1713221142197699E-13</v>
      </c>
    </row>
    <row r="381" spans="35:83" x14ac:dyDescent="0.2">
      <c r="AI381" s="29" t="s">
        <v>878</v>
      </c>
      <c r="AJ381" s="30">
        <v>79255</v>
      </c>
      <c r="AK381">
        <v>740</v>
      </c>
      <c r="AL381" t="s">
        <v>879</v>
      </c>
      <c r="AM381">
        <v>7.627008678218095E-11</v>
      </c>
      <c r="AN381">
        <f t="shared" si="218"/>
        <v>7.627008678218096E-12</v>
      </c>
      <c r="AO381">
        <f t="shared" si="219"/>
        <v>3.362185183764315E-5</v>
      </c>
      <c r="AP381" s="31">
        <f t="shared" si="220"/>
        <v>85</v>
      </c>
      <c r="AQ381" s="31">
        <f t="shared" si="221"/>
        <v>7</v>
      </c>
      <c r="AR381" s="31">
        <f t="shared" si="222"/>
        <v>32</v>
      </c>
      <c r="AS381" s="31">
        <f t="shared" si="223"/>
        <v>41</v>
      </c>
      <c r="AT381" s="31">
        <f t="shared" si="224"/>
        <v>31</v>
      </c>
      <c r="AU381" s="31">
        <f t="shared" si="225"/>
        <v>56</v>
      </c>
      <c r="AV381" s="31">
        <f t="shared" si="226"/>
        <v>14</v>
      </c>
      <c r="AW381" s="31">
        <f t="shared" si="227"/>
        <v>65</v>
      </c>
      <c r="AX381" s="31">
        <f t="shared" si="228"/>
        <v>45</v>
      </c>
      <c r="AY381" s="31">
        <f t="shared" si="229"/>
        <v>73</v>
      </c>
      <c r="AZ381" s="31">
        <f t="shared" si="230"/>
        <v>24</v>
      </c>
      <c r="BA381" s="31">
        <f t="shared" si="231"/>
        <v>21</v>
      </c>
      <c r="BB381" s="31">
        <f t="shared" si="232"/>
        <v>23</v>
      </c>
      <c r="BC381" s="31">
        <f t="shared" si="233"/>
        <v>26</v>
      </c>
      <c r="BD381" s="31">
        <f t="shared" si="234"/>
        <v>25</v>
      </c>
      <c r="BE381" s="31">
        <f t="shared" si="235"/>
        <v>67</v>
      </c>
      <c r="BF381" s="31">
        <f t="shared" si="236"/>
        <v>31</v>
      </c>
      <c r="BG381" s="31">
        <f t="shared" si="237"/>
        <v>58</v>
      </c>
      <c r="BH381" s="31">
        <f t="shared" si="238"/>
        <v>4</v>
      </c>
      <c r="BI381" s="31">
        <f t="shared" si="239"/>
        <v>12</v>
      </c>
      <c r="BJ381" s="6">
        <f t="shared" si="240"/>
        <v>740</v>
      </c>
      <c r="BL381" s="31">
        <f t="shared" si="241"/>
        <v>8.7607532114667319E-13</v>
      </c>
      <c r="BM381" s="31">
        <f t="shared" si="242"/>
        <v>7.2147379388549563E-14</v>
      </c>
      <c r="BN381" s="31">
        <f t="shared" si="243"/>
        <v>3.2981659149051229E-13</v>
      </c>
      <c r="BO381" s="31">
        <f t="shared" si="244"/>
        <v>4.2257750784721884E-13</v>
      </c>
      <c r="BP381" s="31">
        <f t="shared" si="245"/>
        <v>3.1950982300643375E-13</v>
      </c>
      <c r="BQ381" s="31">
        <f t="shared" si="246"/>
        <v>5.771790351083965E-13</v>
      </c>
      <c r="BR381" s="31">
        <f t="shared" si="247"/>
        <v>1.4429475877709913E-13</v>
      </c>
      <c r="BS381" s="31">
        <f t="shared" si="248"/>
        <v>6.6993995146510311E-13</v>
      </c>
      <c r="BT381" s="31">
        <f t="shared" si="249"/>
        <v>4.6380458178353293E-13</v>
      </c>
      <c r="BU381" s="31">
        <f t="shared" si="250"/>
        <v>7.5239409933773108E-13</v>
      </c>
      <c r="BV381" s="31">
        <f t="shared" si="251"/>
        <v>2.4736244361788422E-13</v>
      </c>
      <c r="BW381" s="31">
        <f t="shared" si="252"/>
        <v>2.1644213816564869E-13</v>
      </c>
      <c r="BX381" s="31">
        <f t="shared" si="253"/>
        <v>2.3705567513380568E-13</v>
      </c>
      <c r="BY381" s="31">
        <f t="shared" si="254"/>
        <v>2.6797598058604123E-13</v>
      </c>
      <c r="BZ381" s="31">
        <f t="shared" si="255"/>
        <v>2.576692121019627E-13</v>
      </c>
      <c r="CA381" s="31">
        <f t="shared" si="256"/>
        <v>6.9055348843326008E-13</v>
      </c>
      <c r="CB381" s="31">
        <f t="shared" si="257"/>
        <v>3.1950982300643375E-13</v>
      </c>
      <c r="CC381" s="31">
        <f t="shared" si="258"/>
        <v>5.9779257207655347E-13</v>
      </c>
      <c r="CD381" s="31">
        <f t="shared" si="259"/>
        <v>4.1227073936314036E-14</v>
      </c>
      <c r="CE381" s="31">
        <f t="shared" si="260"/>
        <v>1.2368122180894211E-13</v>
      </c>
    </row>
    <row r="382" spans="35:83" x14ac:dyDescent="0.2">
      <c r="AI382" s="29" t="s">
        <v>880</v>
      </c>
      <c r="AJ382" s="30">
        <v>36941</v>
      </c>
      <c r="AK382">
        <v>337</v>
      </c>
      <c r="AL382" t="s">
        <v>881</v>
      </c>
      <c r="AM382">
        <v>7.6310919768565121E-11</v>
      </c>
      <c r="AN382">
        <f t="shared" si="218"/>
        <v>7.6310919768565131E-12</v>
      </c>
      <c r="AO382">
        <f t="shared" si="219"/>
        <v>3.3639852087494937E-5</v>
      </c>
      <c r="AP382" s="31">
        <f t="shared" si="220"/>
        <v>41</v>
      </c>
      <c r="AQ382" s="31">
        <f t="shared" si="221"/>
        <v>2</v>
      </c>
      <c r="AR382" s="31">
        <f t="shared" si="222"/>
        <v>13</v>
      </c>
      <c r="AS382" s="31">
        <f t="shared" si="223"/>
        <v>25</v>
      </c>
      <c r="AT382" s="31">
        <f t="shared" si="224"/>
        <v>7</v>
      </c>
      <c r="AU382" s="31">
        <f t="shared" si="225"/>
        <v>19</v>
      </c>
      <c r="AV382" s="31">
        <f t="shared" si="226"/>
        <v>2</v>
      </c>
      <c r="AW382" s="31">
        <f t="shared" si="227"/>
        <v>36</v>
      </c>
      <c r="AX382" s="31">
        <f t="shared" si="228"/>
        <v>21</v>
      </c>
      <c r="AY382" s="31">
        <f t="shared" si="229"/>
        <v>54</v>
      </c>
      <c r="AZ382" s="31">
        <f t="shared" si="230"/>
        <v>4</v>
      </c>
      <c r="BA382" s="31">
        <f t="shared" si="231"/>
        <v>19</v>
      </c>
      <c r="BB382" s="31">
        <f t="shared" si="232"/>
        <v>8</v>
      </c>
      <c r="BC382" s="31">
        <f t="shared" si="233"/>
        <v>15</v>
      </c>
      <c r="BD382" s="31">
        <f t="shared" si="234"/>
        <v>18</v>
      </c>
      <c r="BE382" s="31">
        <f t="shared" si="235"/>
        <v>23</v>
      </c>
      <c r="BF382" s="31">
        <f t="shared" si="236"/>
        <v>6</v>
      </c>
      <c r="BG382" s="31">
        <f t="shared" si="237"/>
        <v>15</v>
      </c>
      <c r="BH382" s="31">
        <f t="shared" si="238"/>
        <v>2</v>
      </c>
      <c r="BI382" s="31">
        <f t="shared" si="239"/>
        <v>7</v>
      </c>
      <c r="BJ382" s="6">
        <f t="shared" si="240"/>
        <v>337</v>
      </c>
      <c r="BL382" s="31">
        <f t="shared" si="241"/>
        <v>9.2841178353447181E-13</v>
      </c>
      <c r="BM382" s="31">
        <f t="shared" si="242"/>
        <v>4.528837968460839E-14</v>
      </c>
      <c r="BN382" s="31">
        <f t="shared" si="243"/>
        <v>2.9437446794995453E-13</v>
      </c>
      <c r="BO382" s="31">
        <f t="shared" si="244"/>
        <v>5.6610474605760479E-13</v>
      </c>
      <c r="BP382" s="31">
        <f t="shared" si="245"/>
        <v>1.5850932889612935E-13</v>
      </c>
      <c r="BQ382" s="31">
        <f t="shared" si="246"/>
        <v>4.3023960700377966E-13</v>
      </c>
      <c r="BR382" s="31">
        <f t="shared" si="247"/>
        <v>4.528837968460839E-14</v>
      </c>
      <c r="BS382" s="31">
        <f t="shared" si="248"/>
        <v>8.1519083432295089E-13</v>
      </c>
      <c r="BT382" s="31">
        <f t="shared" si="249"/>
        <v>4.7552798668838804E-13</v>
      </c>
      <c r="BU382" s="31">
        <f t="shared" si="250"/>
        <v>1.2227862514844264E-12</v>
      </c>
      <c r="BV382" s="31">
        <f t="shared" si="251"/>
        <v>9.057675936921678E-14</v>
      </c>
      <c r="BW382" s="31">
        <f t="shared" si="252"/>
        <v>4.3023960700377966E-13</v>
      </c>
      <c r="BX382" s="31">
        <f t="shared" si="253"/>
        <v>1.8115351873843356E-13</v>
      </c>
      <c r="BY382" s="31">
        <f t="shared" si="254"/>
        <v>3.3966284763456291E-13</v>
      </c>
      <c r="BZ382" s="31">
        <f t="shared" si="255"/>
        <v>4.0759541716147545E-13</v>
      </c>
      <c r="CA382" s="31">
        <f t="shared" si="256"/>
        <v>5.2081636637299646E-13</v>
      </c>
      <c r="CB382" s="31">
        <f t="shared" si="257"/>
        <v>1.3586513905382516E-13</v>
      </c>
      <c r="CC382" s="31">
        <f t="shared" si="258"/>
        <v>3.3966284763456291E-13</v>
      </c>
      <c r="CD382" s="31">
        <f t="shared" si="259"/>
        <v>4.528837968460839E-14</v>
      </c>
      <c r="CE382" s="31">
        <f t="shared" si="260"/>
        <v>1.5850932889612935E-13</v>
      </c>
    </row>
    <row r="383" spans="35:83" x14ac:dyDescent="0.2">
      <c r="AI383" s="29" t="s">
        <v>882</v>
      </c>
      <c r="AJ383" s="30">
        <v>36637</v>
      </c>
      <c r="AK383">
        <v>336</v>
      </c>
      <c r="AL383" t="s">
        <v>883</v>
      </c>
      <c r="AM383">
        <v>7.6927174582971379E-11</v>
      </c>
      <c r="AN383">
        <f t="shared" si="218"/>
        <v>7.6927174582971382E-12</v>
      </c>
      <c r="AO383">
        <f t="shared" si="219"/>
        <v>3.3911513349968316E-5</v>
      </c>
      <c r="AP383" s="31">
        <f t="shared" si="220"/>
        <v>59</v>
      </c>
      <c r="AQ383" s="31">
        <f t="shared" si="221"/>
        <v>0</v>
      </c>
      <c r="AR383" s="31">
        <f t="shared" si="222"/>
        <v>19</v>
      </c>
      <c r="AS383" s="31">
        <f t="shared" si="223"/>
        <v>12</v>
      </c>
      <c r="AT383" s="31">
        <f t="shared" si="224"/>
        <v>8</v>
      </c>
      <c r="AU383" s="31">
        <f t="shared" si="225"/>
        <v>29</v>
      </c>
      <c r="AV383" s="31">
        <f t="shared" si="226"/>
        <v>5</v>
      </c>
      <c r="AW383" s="31">
        <f t="shared" si="227"/>
        <v>8</v>
      </c>
      <c r="AX383" s="31">
        <f t="shared" si="228"/>
        <v>30</v>
      </c>
      <c r="AY383" s="31">
        <f t="shared" si="229"/>
        <v>36</v>
      </c>
      <c r="AZ383" s="31">
        <f t="shared" si="230"/>
        <v>7</v>
      </c>
      <c r="BA383" s="31">
        <f t="shared" si="231"/>
        <v>24</v>
      </c>
      <c r="BB383" s="31">
        <f t="shared" si="232"/>
        <v>7</v>
      </c>
      <c r="BC383" s="31">
        <f t="shared" si="233"/>
        <v>23</v>
      </c>
      <c r="BD383" s="31">
        <f t="shared" si="234"/>
        <v>2</v>
      </c>
      <c r="BE383" s="31">
        <f t="shared" si="235"/>
        <v>14</v>
      </c>
      <c r="BF383" s="31">
        <f t="shared" si="236"/>
        <v>11</v>
      </c>
      <c r="BG383" s="31">
        <f t="shared" si="237"/>
        <v>10</v>
      </c>
      <c r="BH383" s="31">
        <f t="shared" si="238"/>
        <v>9</v>
      </c>
      <c r="BI383" s="31">
        <f t="shared" si="239"/>
        <v>23</v>
      </c>
      <c r="BJ383" s="6">
        <f t="shared" si="240"/>
        <v>336</v>
      </c>
      <c r="BL383" s="31">
        <f t="shared" si="241"/>
        <v>1.3508045536890808E-12</v>
      </c>
      <c r="BM383" s="31">
        <f t="shared" si="242"/>
        <v>0</v>
      </c>
      <c r="BN383" s="31">
        <f t="shared" si="243"/>
        <v>4.3500485627275483E-13</v>
      </c>
      <c r="BO383" s="31">
        <f t="shared" si="244"/>
        <v>2.7473990922489777E-13</v>
      </c>
      <c r="BP383" s="31">
        <f t="shared" si="245"/>
        <v>1.8315993948326519E-13</v>
      </c>
      <c r="BQ383" s="31">
        <f t="shared" si="246"/>
        <v>6.6395478062683628E-13</v>
      </c>
      <c r="BR383" s="31">
        <f t="shared" si="247"/>
        <v>1.1447496217704075E-13</v>
      </c>
      <c r="BS383" s="31">
        <f t="shared" si="248"/>
        <v>1.8315993948326519E-13</v>
      </c>
      <c r="BT383" s="31">
        <f t="shared" si="249"/>
        <v>6.8684977306224451E-13</v>
      </c>
      <c r="BU383" s="31">
        <f t="shared" si="250"/>
        <v>8.242197276746933E-13</v>
      </c>
      <c r="BV383" s="31">
        <f t="shared" si="251"/>
        <v>1.6026494704785704E-13</v>
      </c>
      <c r="BW383" s="31">
        <f t="shared" si="252"/>
        <v>5.4947981844979553E-13</v>
      </c>
      <c r="BX383" s="31">
        <f t="shared" si="253"/>
        <v>1.6026494704785704E-13</v>
      </c>
      <c r="BY383" s="31">
        <f t="shared" si="254"/>
        <v>5.265848260143875E-13</v>
      </c>
      <c r="BZ383" s="31">
        <f t="shared" si="255"/>
        <v>4.5789984870816298E-14</v>
      </c>
      <c r="CA383" s="31">
        <f t="shared" si="256"/>
        <v>3.2052989409571408E-13</v>
      </c>
      <c r="CB383" s="31">
        <f t="shared" si="257"/>
        <v>2.5184491678948963E-13</v>
      </c>
      <c r="CC383" s="31">
        <f t="shared" si="258"/>
        <v>2.289499243540815E-13</v>
      </c>
      <c r="CD383" s="31">
        <f t="shared" si="259"/>
        <v>2.0605493191867332E-13</v>
      </c>
      <c r="CE383" s="31">
        <f t="shared" si="260"/>
        <v>5.265848260143875E-13</v>
      </c>
    </row>
    <row r="384" spans="35:83" x14ac:dyDescent="0.2">
      <c r="AI384" s="29" t="s">
        <v>884</v>
      </c>
      <c r="AJ384" s="30">
        <v>11062</v>
      </c>
      <c r="AK384">
        <v>100</v>
      </c>
      <c r="AL384" t="s">
        <v>885</v>
      </c>
      <c r="AM384">
        <v>7.6937290392638242E-11</v>
      </c>
      <c r="AN384">
        <f t="shared" si="218"/>
        <v>7.6937290392638245E-12</v>
      </c>
      <c r="AO384">
        <f t="shared" si="219"/>
        <v>3.3915972663811876E-5</v>
      </c>
      <c r="AP384" s="31">
        <f t="shared" si="220"/>
        <v>9</v>
      </c>
      <c r="AQ384" s="31">
        <f t="shared" si="221"/>
        <v>0</v>
      </c>
      <c r="AR384" s="31">
        <f t="shared" si="222"/>
        <v>9</v>
      </c>
      <c r="AS384" s="31">
        <f t="shared" si="223"/>
        <v>4</v>
      </c>
      <c r="AT384" s="31">
        <f t="shared" si="224"/>
        <v>7</v>
      </c>
      <c r="AU384" s="31">
        <f t="shared" si="225"/>
        <v>9</v>
      </c>
      <c r="AV384" s="31">
        <f t="shared" si="226"/>
        <v>0</v>
      </c>
      <c r="AW384" s="31">
        <f t="shared" si="227"/>
        <v>9</v>
      </c>
      <c r="AX384" s="31">
        <f t="shared" si="228"/>
        <v>9</v>
      </c>
      <c r="AY384" s="31">
        <f t="shared" si="229"/>
        <v>6</v>
      </c>
      <c r="AZ384" s="31">
        <f t="shared" si="230"/>
        <v>5</v>
      </c>
      <c r="BA384" s="31">
        <f t="shared" si="231"/>
        <v>3</v>
      </c>
      <c r="BB384" s="31">
        <f t="shared" si="232"/>
        <v>2</v>
      </c>
      <c r="BC384" s="31">
        <f t="shared" si="233"/>
        <v>6</v>
      </c>
      <c r="BD384" s="31">
        <f t="shared" si="234"/>
        <v>4</v>
      </c>
      <c r="BE384" s="31">
        <f t="shared" si="235"/>
        <v>6</v>
      </c>
      <c r="BF384" s="31">
        <f t="shared" si="236"/>
        <v>4</v>
      </c>
      <c r="BG384" s="31">
        <f t="shared" si="237"/>
        <v>6</v>
      </c>
      <c r="BH384" s="31">
        <f t="shared" si="238"/>
        <v>1</v>
      </c>
      <c r="BI384" s="31">
        <f t="shared" si="239"/>
        <v>1</v>
      </c>
      <c r="BJ384" s="6">
        <f t="shared" si="240"/>
        <v>100</v>
      </c>
      <c r="BL384" s="31">
        <f t="shared" si="241"/>
        <v>6.9243561353374415E-13</v>
      </c>
      <c r="BM384" s="31">
        <f t="shared" si="242"/>
        <v>0</v>
      </c>
      <c r="BN384" s="31">
        <f t="shared" si="243"/>
        <v>6.9243561353374415E-13</v>
      </c>
      <c r="BO384" s="31">
        <f t="shared" si="244"/>
        <v>3.0774916157055297E-13</v>
      </c>
      <c r="BP384" s="31">
        <f t="shared" si="245"/>
        <v>5.3856103274846774E-13</v>
      </c>
      <c r="BQ384" s="31">
        <f t="shared" si="246"/>
        <v>6.9243561353374415E-13</v>
      </c>
      <c r="BR384" s="31">
        <f t="shared" si="247"/>
        <v>0</v>
      </c>
      <c r="BS384" s="31">
        <f t="shared" si="248"/>
        <v>6.9243561353374415E-13</v>
      </c>
      <c r="BT384" s="31">
        <f t="shared" si="249"/>
        <v>6.9243561353374415E-13</v>
      </c>
      <c r="BU384" s="31">
        <f t="shared" si="250"/>
        <v>4.6162374235582943E-13</v>
      </c>
      <c r="BV384" s="31">
        <f t="shared" si="251"/>
        <v>3.8468645196319123E-13</v>
      </c>
      <c r="BW384" s="31">
        <f t="shared" si="252"/>
        <v>2.3081187117791472E-13</v>
      </c>
      <c r="BX384" s="31">
        <f t="shared" si="253"/>
        <v>1.5387458078527649E-13</v>
      </c>
      <c r="BY384" s="31">
        <f t="shared" si="254"/>
        <v>4.6162374235582943E-13</v>
      </c>
      <c r="BZ384" s="31">
        <f t="shared" si="255"/>
        <v>3.0774916157055297E-13</v>
      </c>
      <c r="CA384" s="31">
        <f t="shared" si="256"/>
        <v>4.6162374235582943E-13</v>
      </c>
      <c r="CB384" s="31">
        <f t="shared" si="257"/>
        <v>3.0774916157055297E-13</v>
      </c>
      <c r="CC384" s="31">
        <f t="shared" si="258"/>
        <v>4.6162374235582943E-13</v>
      </c>
      <c r="CD384" s="31">
        <f t="shared" si="259"/>
        <v>7.6937290392638243E-14</v>
      </c>
      <c r="CE384" s="31">
        <f t="shared" si="260"/>
        <v>7.6937290392638243E-14</v>
      </c>
    </row>
    <row r="385" spans="35:83" x14ac:dyDescent="0.2">
      <c r="AI385" s="29" t="s">
        <v>886</v>
      </c>
      <c r="AJ385" s="30">
        <v>82588</v>
      </c>
      <c r="AK385">
        <v>750</v>
      </c>
      <c r="AL385" t="s">
        <v>887</v>
      </c>
      <c r="AM385">
        <v>7.7477980661072145E-11</v>
      </c>
      <c r="AN385">
        <f t="shared" si="218"/>
        <v>7.7477980661072141E-12</v>
      </c>
      <c r="AO385">
        <f t="shared" si="219"/>
        <v>3.4154323095315346E-5</v>
      </c>
      <c r="AP385" s="31">
        <f t="shared" si="220"/>
        <v>57</v>
      </c>
      <c r="AQ385" s="31">
        <f t="shared" si="221"/>
        <v>3</v>
      </c>
      <c r="AR385" s="31">
        <f t="shared" si="222"/>
        <v>49</v>
      </c>
      <c r="AS385" s="31">
        <f t="shared" si="223"/>
        <v>16</v>
      </c>
      <c r="AT385" s="31">
        <f t="shared" si="224"/>
        <v>41</v>
      </c>
      <c r="AU385" s="31">
        <f t="shared" si="225"/>
        <v>66</v>
      </c>
      <c r="AV385" s="31">
        <f t="shared" si="226"/>
        <v>22</v>
      </c>
      <c r="AW385" s="31">
        <f t="shared" si="227"/>
        <v>50</v>
      </c>
      <c r="AX385" s="31">
        <f t="shared" si="228"/>
        <v>43</v>
      </c>
      <c r="AY385" s="31">
        <f t="shared" si="229"/>
        <v>48</v>
      </c>
      <c r="AZ385" s="31">
        <f t="shared" si="230"/>
        <v>6</v>
      </c>
      <c r="BA385" s="31">
        <f t="shared" si="231"/>
        <v>51</v>
      </c>
      <c r="BB385" s="31">
        <f t="shared" si="232"/>
        <v>23</v>
      </c>
      <c r="BC385" s="31">
        <f t="shared" si="233"/>
        <v>23</v>
      </c>
      <c r="BD385" s="31">
        <f t="shared" si="234"/>
        <v>31</v>
      </c>
      <c r="BE385" s="31">
        <f t="shared" si="235"/>
        <v>73</v>
      </c>
      <c r="BF385" s="31">
        <f t="shared" si="236"/>
        <v>54</v>
      </c>
      <c r="BG385" s="31">
        <f t="shared" si="237"/>
        <v>45</v>
      </c>
      <c r="BH385" s="31">
        <f t="shared" si="238"/>
        <v>8</v>
      </c>
      <c r="BI385" s="31">
        <f t="shared" si="239"/>
        <v>41</v>
      </c>
      <c r="BJ385" s="6">
        <f t="shared" si="240"/>
        <v>750</v>
      </c>
      <c r="BL385" s="31">
        <f t="shared" si="241"/>
        <v>5.8883265302414823E-13</v>
      </c>
      <c r="BM385" s="31">
        <f t="shared" si="242"/>
        <v>3.099119226442886E-14</v>
      </c>
      <c r="BN385" s="31">
        <f t="shared" si="243"/>
        <v>5.0618947365233799E-13</v>
      </c>
      <c r="BO385" s="31">
        <f t="shared" si="244"/>
        <v>1.6528635874362056E-13</v>
      </c>
      <c r="BP385" s="31">
        <f t="shared" si="245"/>
        <v>4.2354629428052774E-13</v>
      </c>
      <c r="BQ385" s="31">
        <f t="shared" si="246"/>
        <v>6.818062298174348E-13</v>
      </c>
      <c r="BR385" s="31">
        <f t="shared" si="247"/>
        <v>2.2726874327247827E-13</v>
      </c>
      <c r="BS385" s="31">
        <f t="shared" si="248"/>
        <v>5.1651987107381432E-13</v>
      </c>
      <c r="BT385" s="31">
        <f t="shared" si="249"/>
        <v>4.4420708912348025E-13</v>
      </c>
      <c r="BU385" s="31">
        <f t="shared" si="250"/>
        <v>4.9585907623086176E-13</v>
      </c>
      <c r="BV385" s="31">
        <f t="shared" si="251"/>
        <v>6.198238452885772E-14</v>
      </c>
      <c r="BW385" s="31">
        <f t="shared" si="252"/>
        <v>5.2685026849529065E-13</v>
      </c>
      <c r="BX385" s="31">
        <f t="shared" si="253"/>
        <v>2.3759914069395455E-13</v>
      </c>
      <c r="BY385" s="31">
        <f t="shared" si="254"/>
        <v>2.3759914069395455E-13</v>
      </c>
      <c r="BZ385" s="31">
        <f t="shared" si="255"/>
        <v>3.2024232006576484E-13</v>
      </c>
      <c r="CA385" s="31">
        <f t="shared" si="256"/>
        <v>7.5411901176776881E-13</v>
      </c>
      <c r="CB385" s="31">
        <f t="shared" si="257"/>
        <v>5.5784146075971934E-13</v>
      </c>
      <c r="CC385" s="31">
        <f t="shared" si="258"/>
        <v>4.6486788396643286E-13</v>
      </c>
      <c r="CD385" s="31">
        <f t="shared" si="259"/>
        <v>8.264317937181028E-14</v>
      </c>
      <c r="CE385" s="31">
        <f t="shared" si="260"/>
        <v>4.2354629428052774E-13</v>
      </c>
    </row>
    <row r="386" spans="35:83" x14ac:dyDescent="0.2">
      <c r="AI386" s="29" t="s">
        <v>888</v>
      </c>
      <c r="AJ386" s="30">
        <v>54718</v>
      </c>
      <c r="AK386">
        <v>489</v>
      </c>
      <c r="AL386" t="s">
        <v>889</v>
      </c>
      <c r="AM386">
        <v>7.7919471101257323E-11</v>
      </c>
      <c r="AN386">
        <f t="shared" si="218"/>
        <v>7.791947110125732E-12</v>
      </c>
      <c r="AO386">
        <f t="shared" si="219"/>
        <v>3.4348943644391601E-5</v>
      </c>
      <c r="AP386" s="31">
        <f t="shared" si="220"/>
        <v>48</v>
      </c>
      <c r="AQ386" s="31">
        <f t="shared" si="221"/>
        <v>15</v>
      </c>
      <c r="AR386" s="31">
        <f t="shared" si="222"/>
        <v>26</v>
      </c>
      <c r="AS386" s="31">
        <f t="shared" si="223"/>
        <v>40</v>
      </c>
      <c r="AT386" s="31">
        <f t="shared" si="224"/>
        <v>12</v>
      </c>
      <c r="AU386" s="31">
        <f t="shared" si="225"/>
        <v>30</v>
      </c>
      <c r="AV386" s="31">
        <f t="shared" si="226"/>
        <v>16</v>
      </c>
      <c r="AW386" s="31">
        <f t="shared" si="227"/>
        <v>37</v>
      </c>
      <c r="AX386" s="31">
        <f t="shared" si="228"/>
        <v>30</v>
      </c>
      <c r="AY386" s="31">
        <f t="shared" si="229"/>
        <v>39</v>
      </c>
      <c r="AZ386" s="31">
        <f t="shared" si="230"/>
        <v>11</v>
      </c>
      <c r="BA386" s="31">
        <f t="shared" si="231"/>
        <v>22</v>
      </c>
      <c r="BB386" s="31">
        <f t="shared" si="232"/>
        <v>23</v>
      </c>
      <c r="BC386" s="31">
        <f t="shared" si="233"/>
        <v>23</v>
      </c>
      <c r="BD386" s="31">
        <f t="shared" si="234"/>
        <v>28</v>
      </c>
      <c r="BE386" s="31">
        <f t="shared" si="235"/>
        <v>26</v>
      </c>
      <c r="BF386" s="31">
        <f t="shared" si="236"/>
        <v>16</v>
      </c>
      <c r="BG386" s="31">
        <f t="shared" si="237"/>
        <v>27</v>
      </c>
      <c r="BH386" s="31">
        <f t="shared" si="238"/>
        <v>6</v>
      </c>
      <c r="BI386" s="31">
        <f t="shared" si="239"/>
        <v>14</v>
      </c>
      <c r="BJ386" s="6">
        <f t="shared" si="240"/>
        <v>489</v>
      </c>
      <c r="BL386" s="31">
        <f t="shared" si="241"/>
        <v>7.648537040614216E-13</v>
      </c>
      <c r="BM386" s="31">
        <f t="shared" si="242"/>
        <v>2.3901678251919423E-13</v>
      </c>
      <c r="BN386" s="31">
        <f t="shared" si="243"/>
        <v>4.1429575636660332E-13</v>
      </c>
      <c r="BO386" s="31">
        <f t="shared" si="244"/>
        <v>6.3737808671785132E-13</v>
      </c>
      <c r="BP386" s="31">
        <f t="shared" si="245"/>
        <v>1.912134260153554E-13</v>
      </c>
      <c r="BQ386" s="31">
        <f t="shared" si="246"/>
        <v>4.7803356503838846E-13</v>
      </c>
      <c r="BR386" s="31">
        <f t="shared" si="247"/>
        <v>2.5495123468714052E-13</v>
      </c>
      <c r="BS386" s="31">
        <f t="shared" si="248"/>
        <v>5.8957473021401241E-13</v>
      </c>
      <c r="BT386" s="31">
        <f t="shared" si="249"/>
        <v>4.7803356503838846E-13</v>
      </c>
      <c r="BU386" s="31">
        <f t="shared" si="250"/>
        <v>6.2144363454990498E-13</v>
      </c>
      <c r="BV386" s="31">
        <f t="shared" si="251"/>
        <v>1.7527897384740911E-13</v>
      </c>
      <c r="BW386" s="31">
        <f t="shared" si="252"/>
        <v>3.5055794769481823E-13</v>
      </c>
      <c r="BX386" s="31">
        <f t="shared" si="253"/>
        <v>3.6649239986276451E-13</v>
      </c>
      <c r="BY386" s="31">
        <f t="shared" si="254"/>
        <v>3.6649239986276451E-13</v>
      </c>
      <c r="BZ386" s="31">
        <f t="shared" si="255"/>
        <v>4.4616466070249589E-13</v>
      </c>
      <c r="CA386" s="31">
        <f t="shared" si="256"/>
        <v>4.1429575636660332E-13</v>
      </c>
      <c r="CB386" s="31">
        <f t="shared" si="257"/>
        <v>2.5495123468714052E-13</v>
      </c>
      <c r="CC386" s="31">
        <f t="shared" si="258"/>
        <v>4.3023020853454961E-13</v>
      </c>
      <c r="CD386" s="31">
        <f t="shared" si="259"/>
        <v>9.56067130076777E-14</v>
      </c>
      <c r="CE386" s="31">
        <f t="shared" si="260"/>
        <v>2.2308233035124795E-13</v>
      </c>
    </row>
    <row r="387" spans="35:83" x14ac:dyDescent="0.2">
      <c r="AI387" s="29" t="s">
        <v>890</v>
      </c>
      <c r="AJ387" s="30">
        <v>38133</v>
      </c>
      <c r="AK387">
        <v>348</v>
      </c>
      <c r="AL387" t="s">
        <v>891</v>
      </c>
      <c r="AM387">
        <v>7.8104011411561467E-11</v>
      </c>
      <c r="AN387">
        <f t="shared" ref="AN387:AN450" si="261">AM387*0.1</f>
        <v>7.8104011411561474E-12</v>
      </c>
      <c r="AO387">
        <f t="shared" ref="AO387:AO450" si="262">AN387/$AN$1588</f>
        <v>3.4430293846454941E-5</v>
      </c>
      <c r="AP387" s="31">
        <f t="shared" ref="AP387:AP450" si="263">LEN(AL387)-LEN(SUBSTITUTE(AL387,"A",""))</f>
        <v>37</v>
      </c>
      <c r="AQ387" s="31">
        <f t="shared" ref="AQ387:AQ450" si="264">LEN(AL387)-LEN(SUBSTITUTE(AL387,"C",""))</f>
        <v>5</v>
      </c>
      <c r="AR387" s="31">
        <f t="shared" ref="AR387:AR450" si="265">LEN(AL387)-LEN(SUBSTITUTE(AL387,"D",""))</f>
        <v>20</v>
      </c>
      <c r="AS387" s="31">
        <f t="shared" ref="AS387:AS450" si="266">LEN(AL387)-LEN(SUBSTITUTE(AL387,"E",""))</f>
        <v>14</v>
      </c>
      <c r="AT387" s="31">
        <f t="shared" ref="AT387:AT450" si="267">LEN(AL387)-LEN(SUBSTITUTE(AL387,"F",""))</f>
        <v>15</v>
      </c>
      <c r="AU387" s="31">
        <f t="shared" ref="AU387:AU450" si="268">LEN(AL387)-LEN(SUBSTITUTE(AL387,"G",""))</f>
        <v>30</v>
      </c>
      <c r="AV387" s="31">
        <f t="shared" ref="AV387:AV450" si="269">LEN(AL387)-LEN(SUBSTITUTE(AL387,"H",""))</f>
        <v>10</v>
      </c>
      <c r="AW387" s="31">
        <f t="shared" ref="AW387:AW450" si="270">LEN(AL387)-LEN(SUBSTITUTE(AL387,"I",""))</f>
        <v>18</v>
      </c>
      <c r="AX387" s="31">
        <f t="shared" ref="AX387:AX450" si="271">LEN(AL387)-LEN(SUBSTITUTE(AL387,"K",""))</f>
        <v>16</v>
      </c>
      <c r="AY387" s="31">
        <f t="shared" ref="AY387:AY450" si="272">LEN(AL387)-LEN(SUBSTITUTE(AL387,"L",""))</f>
        <v>39</v>
      </c>
      <c r="AZ387" s="31">
        <f t="shared" ref="AZ387:AZ450" si="273">LEN(AL387)-LEN(SUBSTITUTE(AL387,"M",""))</f>
        <v>4</v>
      </c>
      <c r="BA387" s="31">
        <f t="shared" ref="BA387:BA450" si="274">LEN(AL387)-LEN(SUBSTITUTE(AL387,"N",""))</f>
        <v>11</v>
      </c>
      <c r="BB387" s="31">
        <f t="shared" ref="BB387:BB450" si="275">LEN(AL387)-LEN(SUBSTITUTE(AL387,"P",""))</f>
        <v>17</v>
      </c>
      <c r="BC387" s="31">
        <f t="shared" ref="BC387:BC450" si="276">LEN(AL387)-LEN(SUBSTITUTE(AL387,"Q",""))</f>
        <v>11</v>
      </c>
      <c r="BD387" s="31">
        <f t="shared" ref="BD387:BD450" si="277">LEN(AL387)-LEN(SUBSTITUTE(AL387,"R",""))</f>
        <v>22</v>
      </c>
      <c r="BE387" s="31">
        <f t="shared" ref="BE387:BE450" si="278">LEN(AL387)-LEN(SUBSTITUTE(AL387,"S",""))</f>
        <v>18</v>
      </c>
      <c r="BF387" s="31">
        <f t="shared" ref="BF387:BF450" si="279">LEN(AL387)-LEN(SUBSTITUTE(AL387,"T",""))</f>
        <v>28</v>
      </c>
      <c r="BG387" s="31">
        <f t="shared" ref="BG387:BG450" si="280">LEN(AL387)-LEN(SUBSTITUTE(AL387,"V",""))</f>
        <v>18</v>
      </c>
      <c r="BH387" s="31">
        <f t="shared" ref="BH387:BH450" si="281">LEN(AL387)-LEN(SUBSTITUTE(AL387,"W",""))</f>
        <v>7</v>
      </c>
      <c r="BI387" s="31">
        <f t="shared" ref="BI387:BI450" si="282">LEN(AL387)-LEN(SUBSTITUTE(AL387,"Y",""))</f>
        <v>8</v>
      </c>
      <c r="BJ387" s="6">
        <f t="shared" ref="BJ387:BJ450" si="283">SUM(AP387:BI387)</f>
        <v>348</v>
      </c>
      <c r="BL387" s="31">
        <f t="shared" ref="BL387:BL450" si="284">(AP387/$BJ387)*$AN387</f>
        <v>8.3041621328384324E-13</v>
      </c>
      <c r="BM387" s="31">
        <f t="shared" ref="BM387:BM450" si="285">(AQ387/$BJ387)*$AN387</f>
        <v>1.1221840720051936E-13</v>
      </c>
      <c r="BN387" s="31">
        <f t="shared" ref="BN387:BN450" si="286">(AR387/$BJ387)*$AN387</f>
        <v>4.4887362880207743E-13</v>
      </c>
      <c r="BO387" s="31">
        <f t="shared" ref="BO387:BO450" si="287">(AS387/$BJ387)*$AN387</f>
        <v>3.1421154016145419E-13</v>
      </c>
      <c r="BP387" s="31">
        <f t="shared" ref="BP387:BP450" si="288">(AT387/$BJ387)*$AN387</f>
        <v>3.3665522160155811E-13</v>
      </c>
      <c r="BQ387" s="31">
        <f t="shared" ref="BQ387:BQ450" si="289">(AU387/$BJ387)*$AN387</f>
        <v>6.7331044320311622E-13</v>
      </c>
      <c r="BR387" s="31">
        <f t="shared" ref="BR387:BR450" si="290">(AV387/$BJ387)*$AN387</f>
        <v>2.2443681440103872E-13</v>
      </c>
      <c r="BS387" s="31">
        <f t="shared" ref="BS387:BS450" si="291">(AW387/$BJ387)*$AN387</f>
        <v>4.0398626592186968E-13</v>
      </c>
      <c r="BT387" s="31">
        <f t="shared" ref="BT387:BT450" si="292">(AX387/$BJ387)*$AN387</f>
        <v>3.5909890304166193E-13</v>
      </c>
      <c r="BU387" s="31">
        <f t="shared" ref="BU387:BU450" si="293">(AY387/$BJ387)*$AN387</f>
        <v>8.7530357616405099E-13</v>
      </c>
      <c r="BV387" s="31">
        <f t="shared" ref="BV387:BV450" si="294">(AZ387/$BJ387)*$AN387</f>
        <v>8.9774725760415484E-14</v>
      </c>
      <c r="BW387" s="31">
        <f t="shared" ref="BW387:BW450" si="295">(BA387/$BJ387)*$AN387</f>
        <v>2.4688049584114261E-13</v>
      </c>
      <c r="BX387" s="31">
        <f t="shared" ref="BX387:BX450" si="296">(BB387/$BJ387)*$AN387</f>
        <v>3.8154258448176586E-13</v>
      </c>
      <c r="BY387" s="31">
        <f t="shared" ref="BY387:BY450" si="297">(BC387/$BJ387)*$AN387</f>
        <v>2.4688049584114261E-13</v>
      </c>
      <c r="BZ387" s="31">
        <f t="shared" ref="BZ387:BZ450" si="298">(BD387/$BJ387)*$AN387</f>
        <v>4.9376099168228523E-13</v>
      </c>
      <c r="CA387" s="31">
        <f t="shared" ref="CA387:CA450" si="299">(BE387/$BJ387)*$AN387</f>
        <v>4.0398626592186968E-13</v>
      </c>
      <c r="CB387" s="31">
        <f t="shared" ref="CB387:CB450" si="300">(BF387/$BJ387)*$AN387</f>
        <v>6.2842308032290837E-13</v>
      </c>
      <c r="CC387" s="31">
        <f t="shared" ref="CC387:CC450" si="301">(BG387/$BJ387)*$AN387</f>
        <v>4.0398626592186968E-13</v>
      </c>
      <c r="CD387" s="31">
        <f t="shared" ref="CD387:CD450" si="302">(BH387/$BJ387)*$AN387</f>
        <v>1.5710577008072709E-13</v>
      </c>
      <c r="CE387" s="31">
        <f t="shared" ref="CE387:CE450" si="303">(BI387/$BJ387)*$AN387</f>
        <v>1.7954945152083097E-13</v>
      </c>
    </row>
    <row r="388" spans="35:83" x14ac:dyDescent="0.2">
      <c r="AI388" s="29" t="s">
        <v>892</v>
      </c>
      <c r="AJ388" s="30">
        <v>112905</v>
      </c>
      <c r="AK388">
        <v>1008</v>
      </c>
      <c r="AL388" t="s">
        <v>893</v>
      </c>
      <c r="AM388">
        <v>7.8456008474495048E-11</v>
      </c>
      <c r="AN388">
        <f t="shared" si="261"/>
        <v>7.8456008474495058E-12</v>
      </c>
      <c r="AO388">
        <f t="shared" si="262"/>
        <v>3.4585463370924443E-5</v>
      </c>
      <c r="AP388" s="31">
        <f t="shared" si="263"/>
        <v>65</v>
      </c>
      <c r="AQ388" s="31">
        <f t="shared" si="264"/>
        <v>6</v>
      </c>
      <c r="AR388" s="31">
        <f t="shared" si="265"/>
        <v>59</v>
      </c>
      <c r="AS388" s="31">
        <f t="shared" si="266"/>
        <v>41</v>
      </c>
      <c r="AT388" s="31">
        <f t="shared" si="267"/>
        <v>48</v>
      </c>
      <c r="AU388" s="31">
        <f t="shared" si="268"/>
        <v>80</v>
      </c>
      <c r="AV388" s="31">
        <f t="shared" si="269"/>
        <v>24</v>
      </c>
      <c r="AW388" s="31">
        <f t="shared" si="270"/>
        <v>95</v>
      </c>
      <c r="AX388" s="31">
        <f t="shared" si="271"/>
        <v>55</v>
      </c>
      <c r="AY388" s="31">
        <f t="shared" si="272"/>
        <v>103</v>
      </c>
      <c r="AZ388" s="31">
        <f t="shared" si="273"/>
        <v>12</v>
      </c>
      <c r="BA388" s="31">
        <f t="shared" si="274"/>
        <v>72</v>
      </c>
      <c r="BB388" s="31">
        <f t="shared" si="275"/>
        <v>39</v>
      </c>
      <c r="BC388" s="31">
        <f t="shared" si="276"/>
        <v>39</v>
      </c>
      <c r="BD388" s="31">
        <f t="shared" si="277"/>
        <v>47</v>
      </c>
      <c r="BE388" s="31">
        <f t="shared" si="278"/>
        <v>76</v>
      </c>
      <c r="BF388" s="31">
        <f t="shared" si="279"/>
        <v>47</v>
      </c>
      <c r="BG388" s="31">
        <f t="shared" si="280"/>
        <v>42</v>
      </c>
      <c r="BH388" s="31">
        <f t="shared" si="281"/>
        <v>12</v>
      </c>
      <c r="BI388" s="31">
        <f t="shared" si="282"/>
        <v>46</v>
      </c>
      <c r="BJ388" s="6">
        <f t="shared" si="283"/>
        <v>1008</v>
      </c>
      <c r="BL388" s="31">
        <f t="shared" si="284"/>
        <v>5.0591672131370823E-13</v>
      </c>
      <c r="BM388" s="31">
        <f t="shared" si="285"/>
        <v>4.6700005044342293E-14</v>
      </c>
      <c r="BN388" s="31">
        <f t="shared" si="286"/>
        <v>4.5921671626936588E-13</v>
      </c>
      <c r="BO388" s="31">
        <f t="shared" si="287"/>
        <v>3.1911670113633903E-13</v>
      </c>
      <c r="BP388" s="31">
        <f t="shared" si="288"/>
        <v>3.7360004035473834E-13</v>
      </c>
      <c r="BQ388" s="31">
        <f t="shared" si="289"/>
        <v>6.2266673392456395E-13</v>
      </c>
      <c r="BR388" s="31">
        <f t="shared" si="290"/>
        <v>1.8680002017736917E-13</v>
      </c>
      <c r="BS388" s="31">
        <f t="shared" si="291"/>
        <v>7.3941674653541967E-13</v>
      </c>
      <c r="BT388" s="31">
        <f t="shared" si="292"/>
        <v>4.280833795731377E-13</v>
      </c>
      <c r="BU388" s="31">
        <f t="shared" si="293"/>
        <v>8.0168341992787604E-13</v>
      </c>
      <c r="BV388" s="31">
        <f t="shared" si="294"/>
        <v>9.3400010088684585E-14</v>
      </c>
      <c r="BW388" s="31">
        <f t="shared" si="295"/>
        <v>5.6040006053210749E-13</v>
      </c>
      <c r="BX388" s="31">
        <f t="shared" si="296"/>
        <v>3.0355003278822492E-13</v>
      </c>
      <c r="BY388" s="31">
        <f t="shared" si="297"/>
        <v>3.0355003278822492E-13</v>
      </c>
      <c r="BZ388" s="31">
        <f t="shared" si="298"/>
        <v>3.6581670618068133E-13</v>
      </c>
      <c r="CA388" s="31">
        <f t="shared" si="299"/>
        <v>5.9153339722833572E-13</v>
      </c>
      <c r="CB388" s="31">
        <f t="shared" si="300"/>
        <v>3.6581670618068133E-13</v>
      </c>
      <c r="CC388" s="31">
        <f t="shared" si="301"/>
        <v>3.2690003531039604E-13</v>
      </c>
      <c r="CD388" s="31">
        <f t="shared" si="302"/>
        <v>9.3400010088684585E-14</v>
      </c>
      <c r="CE388" s="31">
        <f t="shared" si="303"/>
        <v>3.5803337200662427E-13</v>
      </c>
    </row>
    <row r="389" spans="35:83" x14ac:dyDescent="0.2">
      <c r="AI389" s="29" t="s">
        <v>894</v>
      </c>
      <c r="AJ389" s="30">
        <v>24301</v>
      </c>
      <c r="AK389">
        <v>215</v>
      </c>
      <c r="AL389" t="s">
        <v>895</v>
      </c>
      <c r="AM389">
        <v>7.8893337472034344E-11</v>
      </c>
      <c r="AN389">
        <f t="shared" si="261"/>
        <v>7.8893337472034344E-12</v>
      </c>
      <c r="AO389">
        <f t="shared" si="262"/>
        <v>3.4778249447090362E-5</v>
      </c>
      <c r="AP389" s="31">
        <f t="shared" si="263"/>
        <v>19</v>
      </c>
      <c r="AQ389" s="31">
        <f t="shared" si="264"/>
        <v>3</v>
      </c>
      <c r="AR389" s="31">
        <f t="shared" si="265"/>
        <v>12</v>
      </c>
      <c r="AS389" s="31">
        <f t="shared" si="266"/>
        <v>17</v>
      </c>
      <c r="AT389" s="31">
        <f t="shared" si="267"/>
        <v>15</v>
      </c>
      <c r="AU389" s="31">
        <f t="shared" si="268"/>
        <v>9</v>
      </c>
      <c r="AV389" s="31">
        <f t="shared" si="269"/>
        <v>4</v>
      </c>
      <c r="AW389" s="31">
        <f t="shared" si="270"/>
        <v>19</v>
      </c>
      <c r="AX389" s="31">
        <f t="shared" si="271"/>
        <v>12</v>
      </c>
      <c r="AY389" s="31">
        <f t="shared" si="272"/>
        <v>25</v>
      </c>
      <c r="AZ389" s="31">
        <f t="shared" si="273"/>
        <v>7</v>
      </c>
      <c r="BA389" s="31">
        <f t="shared" si="274"/>
        <v>9</v>
      </c>
      <c r="BB389" s="31">
        <f t="shared" si="275"/>
        <v>9</v>
      </c>
      <c r="BC389" s="31">
        <f t="shared" si="276"/>
        <v>3</v>
      </c>
      <c r="BD389" s="31">
        <f t="shared" si="277"/>
        <v>10</v>
      </c>
      <c r="BE389" s="31">
        <f t="shared" si="278"/>
        <v>15</v>
      </c>
      <c r="BF389" s="31">
        <f t="shared" si="279"/>
        <v>9</v>
      </c>
      <c r="BG389" s="31">
        <f t="shared" si="280"/>
        <v>11</v>
      </c>
      <c r="BH389" s="31">
        <f t="shared" si="281"/>
        <v>2</v>
      </c>
      <c r="BI389" s="31">
        <f t="shared" si="282"/>
        <v>5</v>
      </c>
      <c r="BJ389" s="6">
        <f t="shared" si="283"/>
        <v>215</v>
      </c>
      <c r="BL389" s="31">
        <f t="shared" si="284"/>
        <v>6.9719693579937325E-13</v>
      </c>
      <c r="BM389" s="31">
        <f t="shared" si="285"/>
        <v>1.100837267051642E-13</v>
      </c>
      <c r="BN389" s="31">
        <f t="shared" si="286"/>
        <v>4.4033490682065679E-13</v>
      </c>
      <c r="BO389" s="31">
        <f t="shared" si="287"/>
        <v>6.2380778466259711E-13</v>
      </c>
      <c r="BP389" s="31">
        <f t="shared" si="288"/>
        <v>5.5041863352582096E-13</v>
      </c>
      <c r="BQ389" s="31">
        <f t="shared" si="289"/>
        <v>3.3025118011549262E-13</v>
      </c>
      <c r="BR389" s="31">
        <f t="shared" si="290"/>
        <v>1.4677830227355227E-13</v>
      </c>
      <c r="BS389" s="31">
        <f t="shared" si="291"/>
        <v>6.9719693579937325E-13</v>
      </c>
      <c r="BT389" s="31">
        <f t="shared" si="292"/>
        <v>4.4033490682065679E-13</v>
      </c>
      <c r="BU389" s="31">
        <f t="shared" si="293"/>
        <v>9.173643892097017E-13</v>
      </c>
      <c r="BV389" s="31">
        <f t="shared" si="294"/>
        <v>2.5686202897871647E-13</v>
      </c>
      <c r="BW389" s="31">
        <f t="shared" si="295"/>
        <v>3.3025118011549262E-13</v>
      </c>
      <c r="BX389" s="31">
        <f t="shared" si="296"/>
        <v>3.3025118011549262E-13</v>
      </c>
      <c r="BY389" s="31">
        <f t="shared" si="297"/>
        <v>1.100837267051642E-13</v>
      </c>
      <c r="BZ389" s="31">
        <f t="shared" si="298"/>
        <v>3.6694575568388069E-13</v>
      </c>
      <c r="CA389" s="31">
        <f t="shared" si="299"/>
        <v>5.5041863352582096E-13</v>
      </c>
      <c r="CB389" s="31">
        <f t="shared" si="300"/>
        <v>3.3025118011549262E-13</v>
      </c>
      <c r="CC389" s="31">
        <f t="shared" si="301"/>
        <v>4.0364033125226871E-13</v>
      </c>
      <c r="CD389" s="31">
        <f t="shared" si="302"/>
        <v>7.3389151136776135E-14</v>
      </c>
      <c r="CE389" s="31">
        <f t="shared" si="303"/>
        <v>1.8347287784194034E-13</v>
      </c>
    </row>
    <row r="390" spans="35:83" x14ac:dyDescent="0.2">
      <c r="AI390" s="29" t="s">
        <v>896</v>
      </c>
      <c r="AJ390" s="30">
        <v>22606</v>
      </c>
      <c r="AK390">
        <v>212</v>
      </c>
      <c r="AL390" t="s">
        <v>897</v>
      </c>
      <c r="AM390">
        <v>7.8981678069599747E-11</v>
      </c>
      <c r="AN390">
        <f t="shared" si="261"/>
        <v>7.8981678069599756E-12</v>
      </c>
      <c r="AO390">
        <f t="shared" si="262"/>
        <v>3.4817192296219084E-5</v>
      </c>
      <c r="AP390" s="31">
        <f t="shared" si="263"/>
        <v>25</v>
      </c>
      <c r="AQ390" s="31">
        <f t="shared" si="264"/>
        <v>2</v>
      </c>
      <c r="AR390" s="31">
        <f t="shared" si="265"/>
        <v>5</v>
      </c>
      <c r="AS390" s="31">
        <f t="shared" si="266"/>
        <v>3</v>
      </c>
      <c r="AT390" s="31">
        <f t="shared" si="267"/>
        <v>12</v>
      </c>
      <c r="AU390" s="31">
        <f t="shared" si="268"/>
        <v>27</v>
      </c>
      <c r="AV390" s="31">
        <f t="shared" si="269"/>
        <v>6</v>
      </c>
      <c r="AW390" s="31">
        <f t="shared" si="270"/>
        <v>14</v>
      </c>
      <c r="AX390" s="31">
        <f t="shared" si="271"/>
        <v>5</v>
      </c>
      <c r="AY390" s="31">
        <f t="shared" si="272"/>
        <v>28</v>
      </c>
      <c r="AZ390" s="31">
        <f t="shared" si="273"/>
        <v>8</v>
      </c>
      <c r="BA390" s="31">
        <f t="shared" si="274"/>
        <v>3</v>
      </c>
      <c r="BB390" s="31">
        <f t="shared" si="275"/>
        <v>5</v>
      </c>
      <c r="BC390" s="31">
        <f t="shared" si="276"/>
        <v>6</v>
      </c>
      <c r="BD390" s="31">
        <f t="shared" si="277"/>
        <v>10</v>
      </c>
      <c r="BE390" s="31">
        <f t="shared" si="278"/>
        <v>15</v>
      </c>
      <c r="BF390" s="31">
        <f t="shared" si="279"/>
        <v>9</v>
      </c>
      <c r="BG390" s="31">
        <f t="shared" si="280"/>
        <v>18</v>
      </c>
      <c r="BH390" s="31">
        <f t="shared" si="281"/>
        <v>5</v>
      </c>
      <c r="BI390" s="31">
        <f t="shared" si="282"/>
        <v>6</v>
      </c>
      <c r="BJ390" s="6">
        <f t="shared" si="283"/>
        <v>212</v>
      </c>
      <c r="BL390" s="31">
        <f t="shared" si="284"/>
        <v>9.3138771308490275E-13</v>
      </c>
      <c r="BM390" s="31">
        <f t="shared" si="285"/>
        <v>7.4511017046792215E-14</v>
      </c>
      <c r="BN390" s="31">
        <f t="shared" si="286"/>
        <v>1.8627754261698057E-13</v>
      </c>
      <c r="BO390" s="31">
        <f t="shared" si="287"/>
        <v>1.1176652557018833E-13</v>
      </c>
      <c r="BP390" s="31">
        <f t="shared" si="288"/>
        <v>4.4706610228075334E-13</v>
      </c>
      <c r="BQ390" s="31">
        <f t="shared" si="289"/>
        <v>1.0058987301316951E-12</v>
      </c>
      <c r="BR390" s="31">
        <f t="shared" si="290"/>
        <v>2.2353305114037667E-13</v>
      </c>
      <c r="BS390" s="31">
        <f t="shared" si="291"/>
        <v>5.2157711932754558E-13</v>
      </c>
      <c r="BT390" s="31">
        <f t="shared" si="292"/>
        <v>1.8627754261698057E-13</v>
      </c>
      <c r="BU390" s="31">
        <f t="shared" si="293"/>
        <v>1.0431542386550912E-12</v>
      </c>
      <c r="BV390" s="31">
        <f t="shared" si="294"/>
        <v>2.9804406818716886E-13</v>
      </c>
      <c r="BW390" s="31">
        <f t="shared" si="295"/>
        <v>1.1176652557018833E-13</v>
      </c>
      <c r="BX390" s="31">
        <f t="shared" si="296"/>
        <v>1.8627754261698057E-13</v>
      </c>
      <c r="BY390" s="31">
        <f t="shared" si="297"/>
        <v>2.2353305114037667E-13</v>
      </c>
      <c r="BZ390" s="31">
        <f t="shared" si="298"/>
        <v>3.7255508523396115E-13</v>
      </c>
      <c r="CA390" s="31">
        <f t="shared" si="299"/>
        <v>5.5883262785094165E-13</v>
      </c>
      <c r="CB390" s="31">
        <f t="shared" si="300"/>
        <v>3.3529957671056498E-13</v>
      </c>
      <c r="CC390" s="31">
        <f t="shared" si="301"/>
        <v>6.7059915342112996E-13</v>
      </c>
      <c r="CD390" s="31">
        <f t="shared" si="302"/>
        <v>1.8627754261698057E-13</v>
      </c>
      <c r="CE390" s="31">
        <f t="shared" si="303"/>
        <v>2.2353305114037667E-13</v>
      </c>
    </row>
    <row r="391" spans="35:83" x14ac:dyDescent="0.2">
      <c r="AI391" s="29" t="s">
        <v>898</v>
      </c>
      <c r="AJ391" s="30">
        <v>30847</v>
      </c>
      <c r="AK391">
        <v>283</v>
      </c>
      <c r="AL391" t="s">
        <v>899</v>
      </c>
      <c r="AM391">
        <v>7.9804128236621803E-11</v>
      </c>
      <c r="AN391">
        <f t="shared" si="261"/>
        <v>7.9804128236621803E-12</v>
      </c>
      <c r="AO391">
        <f t="shared" si="262"/>
        <v>3.5179749870572344E-5</v>
      </c>
      <c r="AP391" s="31">
        <f t="shared" si="263"/>
        <v>51</v>
      </c>
      <c r="AQ391" s="31">
        <f t="shared" si="264"/>
        <v>1</v>
      </c>
      <c r="AR391" s="31">
        <f t="shared" si="265"/>
        <v>20</v>
      </c>
      <c r="AS391" s="31">
        <f t="shared" si="266"/>
        <v>17</v>
      </c>
      <c r="AT391" s="31">
        <f t="shared" si="267"/>
        <v>2</v>
      </c>
      <c r="AU391" s="31">
        <f t="shared" si="268"/>
        <v>16</v>
      </c>
      <c r="AV391" s="31">
        <f t="shared" si="269"/>
        <v>7</v>
      </c>
      <c r="AW391" s="31">
        <f t="shared" si="270"/>
        <v>10</v>
      </c>
      <c r="AX391" s="31">
        <f t="shared" si="271"/>
        <v>16</v>
      </c>
      <c r="AY391" s="31">
        <f t="shared" si="272"/>
        <v>22</v>
      </c>
      <c r="AZ391" s="31">
        <f t="shared" si="273"/>
        <v>8</v>
      </c>
      <c r="BA391" s="31">
        <f t="shared" si="274"/>
        <v>13</v>
      </c>
      <c r="BB391" s="31">
        <f t="shared" si="275"/>
        <v>15</v>
      </c>
      <c r="BC391" s="31">
        <f t="shared" si="276"/>
        <v>22</v>
      </c>
      <c r="BD391" s="31">
        <f t="shared" si="277"/>
        <v>18</v>
      </c>
      <c r="BE391" s="31">
        <f t="shared" si="278"/>
        <v>18</v>
      </c>
      <c r="BF391" s="31">
        <f t="shared" si="279"/>
        <v>9</v>
      </c>
      <c r="BG391" s="31">
        <f t="shared" si="280"/>
        <v>6</v>
      </c>
      <c r="BH391" s="31">
        <f t="shared" si="281"/>
        <v>5</v>
      </c>
      <c r="BI391" s="31">
        <f t="shared" si="282"/>
        <v>7</v>
      </c>
      <c r="BJ391" s="6">
        <f t="shared" si="283"/>
        <v>283</v>
      </c>
      <c r="BL391" s="31">
        <f t="shared" si="284"/>
        <v>1.4381662685751632E-12</v>
      </c>
      <c r="BM391" s="31">
        <f t="shared" si="285"/>
        <v>2.8199338599513003E-14</v>
      </c>
      <c r="BN391" s="31">
        <f t="shared" si="286"/>
        <v>5.6398677199026008E-13</v>
      </c>
      <c r="BO391" s="31">
        <f t="shared" si="287"/>
        <v>4.7938875619172106E-13</v>
      </c>
      <c r="BP391" s="31">
        <f t="shared" si="288"/>
        <v>5.6398677199026006E-14</v>
      </c>
      <c r="BQ391" s="31">
        <f t="shared" si="289"/>
        <v>4.5118941759220805E-13</v>
      </c>
      <c r="BR391" s="31">
        <f t="shared" si="290"/>
        <v>1.9739537019659101E-13</v>
      </c>
      <c r="BS391" s="31">
        <f t="shared" si="291"/>
        <v>2.8199338599513004E-13</v>
      </c>
      <c r="BT391" s="31">
        <f t="shared" si="292"/>
        <v>4.5118941759220805E-13</v>
      </c>
      <c r="BU391" s="31">
        <f t="shared" si="293"/>
        <v>6.203854491892861E-13</v>
      </c>
      <c r="BV391" s="31">
        <f t="shared" si="294"/>
        <v>2.2559470879610402E-13</v>
      </c>
      <c r="BW391" s="31">
        <f t="shared" si="295"/>
        <v>3.6659140179366907E-13</v>
      </c>
      <c r="BX391" s="31">
        <f t="shared" si="296"/>
        <v>4.2299007899269509E-13</v>
      </c>
      <c r="BY391" s="31">
        <f t="shared" si="297"/>
        <v>6.203854491892861E-13</v>
      </c>
      <c r="BZ391" s="31">
        <f t="shared" si="298"/>
        <v>5.0758809479123406E-13</v>
      </c>
      <c r="CA391" s="31">
        <f t="shared" si="299"/>
        <v>5.0758809479123406E-13</v>
      </c>
      <c r="CB391" s="31">
        <f t="shared" si="300"/>
        <v>2.5379404739561703E-13</v>
      </c>
      <c r="CC391" s="31">
        <f t="shared" si="301"/>
        <v>1.6919603159707803E-13</v>
      </c>
      <c r="CD391" s="31">
        <f t="shared" si="302"/>
        <v>1.4099669299756502E-13</v>
      </c>
      <c r="CE391" s="31">
        <f t="shared" si="303"/>
        <v>1.9739537019659101E-13</v>
      </c>
    </row>
    <row r="392" spans="35:83" x14ac:dyDescent="0.2">
      <c r="AI392" s="29" t="s">
        <v>900</v>
      </c>
      <c r="AJ392" s="30">
        <v>60782</v>
      </c>
      <c r="AK392">
        <v>551</v>
      </c>
      <c r="AL392" t="s">
        <v>901</v>
      </c>
      <c r="AM392">
        <v>8.0215992050791496E-11</v>
      </c>
      <c r="AN392">
        <f t="shared" si="261"/>
        <v>8.0215992050791499E-12</v>
      </c>
      <c r="AO392">
        <f t="shared" si="262"/>
        <v>3.5361310226952263E-5</v>
      </c>
      <c r="AP392" s="31">
        <f t="shared" si="263"/>
        <v>73</v>
      </c>
      <c r="AQ392" s="31">
        <f t="shared" si="264"/>
        <v>3</v>
      </c>
      <c r="AR392" s="31">
        <f t="shared" si="265"/>
        <v>39</v>
      </c>
      <c r="AS392" s="31">
        <f t="shared" si="266"/>
        <v>20</v>
      </c>
      <c r="AT392" s="31">
        <f t="shared" si="267"/>
        <v>15</v>
      </c>
      <c r="AU392" s="31">
        <f t="shared" si="268"/>
        <v>35</v>
      </c>
      <c r="AV392" s="31">
        <f t="shared" si="269"/>
        <v>15</v>
      </c>
      <c r="AW392" s="31">
        <f t="shared" si="270"/>
        <v>27</v>
      </c>
      <c r="AX392" s="31">
        <f t="shared" si="271"/>
        <v>25</v>
      </c>
      <c r="AY392" s="31">
        <f t="shared" si="272"/>
        <v>62</v>
      </c>
      <c r="AZ392" s="31">
        <f t="shared" si="273"/>
        <v>18</v>
      </c>
      <c r="BA392" s="31">
        <f t="shared" si="274"/>
        <v>28</v>
      </c>
      <c r="BB392" s="31">
        <f t="shared" si="275"/>
        <v>21</v>
      </c>
      <c r="BC392" s="31">
        <f t="shared" si="276"/>
        <v>15</v>
      </c>
      <c r="BD392" s="31">
        <f t="shared" si="277"/>
        <v>36</v>
      </c>
      <c r="BE392" s="31">
        <f t="shared" si="278"/>
        <v>42</v>
      </c>
      <c r="BF392" s="31">
        <f t="shared" si="279"/>
        <v>24</v>
      </c>
      <c r="BG392" s="31">
        <f t="shared" si="280"/>
        <v>24</v>
      </c>
      <c r="BH392" s="31">
        <f t="shared" si="281"/>
        <v>14</v>
      </c>
      <c r="BI392" s="31">
        <f t="shared" si="282"/>
        <v>15</v>
      </c>
      <c r="BJ392" s="6">
        <f t="shared" si="283"/>
        <v>551</v>
      </c>
      <c r="BL392" s="31">
        <f t="shared" si="284"/>
        <v>1.062752707750958E-12</v>
      </c>
      <c r="BM392" s="31">
        <f t="shared" si="285"/>
        <v>4.3674768811683211E-14</v>
      </c>
      <c r="BN392" s="31">
        <f t="shared" si="286"/>
        <v>5.6777199455188168E-13</v>
      </c>
      <c r="BO392" s="31">
        <f t="shared" si="287"/>
        <v>2.9116512541122142E-13</v>
      </c>
      <c r="BP392" s="31">
        <f t="shared" si="288"/>
        <v>2.1837384405841607E-13</v>
      </c>
      <c r="BQ392" s="31">
        <f t="shared" si="289"/>
        <v>5.0953896946963742E-13</v>
      </c>
      <c r="BR392" s="31">
        <f t="shared" si="290"/>
        <v>2.1837384405841607E-13</v>
      </c>
      <c r="BS392" s="31">
        <f t="shared" si="291"/>
        <v>3.9307291930514889E-13</v>
      </c>
      <c r="BT392" s="31">
        <f t="shared" si="292"/>
        <v>3.6395640676402676E-13</v>
      </c>
      <c r="BU392" s="31">
        <f t="shared" si="293"/>
        <v>9.0261188877478641E-13</v>
      </c>
      <c r="BV392" s="31">
        <f t="shared" si="294"/>
        <v>2.6204861287009924E-13</v>
      </c>
      <c r="BW392" s="31">
        <f t="shared" si="295"/>
        <v>4.0763117557571E-13</v>
      </c>
      <c r="BX392" s="31">
        <f t="shared" si="296"/>
        <v>3.0572338168178244E-13</v>
      </c>
      <c r="BY392" s="31">
        <f t="shared" si="297"/>
        <v>2.1837384405841607E-13</v>
      </c>
      <c r="BZ392" s="31">
        <f t="shared" si="298"/>
        <v>5.2409722574019848E-13</v>
      </c>
      <c r="CA392" s="31">
        <f t="shared" si="299"/>
        <v>6.1144676336356488E-13</v>
      </c>
      <c r="CB392" s="31">
        <f t="shared" si="300"/>
        <v>3.4939815049346569E-13</v>
      </c>
      <c r="CC392" s="31">
        <f t="shared" si="301"/>
        <v>3.4939815049346569E-13</v>
      </c>
      <c r="CD392" s="31">
        <f t="shared" si="302"/>
        <v>2.03815587787855E-13</v>
      </c>
      <c r="CE392" s="31">
        <f t="shared" si="303"/>
        <v>2.1837384405841607E-13</v>
      </c>
    </row>
    <row r="393" spans="35:83" x14ac:dyDescent="0.2">
      <c r="AI393" s="29" t="s">
        <v>902</v>
      </c>
      <c r="AJ393" s="30">
        <v>35089</v>
      </c>
      <c r="AK393">
        <v>312</v>
      </c>
      <c r="AL393" t="s">
        <v>903</v>
      </c>
      <c r="AM393">
        <v>8.0313905344947683E-11</v>
      </c>
      <c r="AN393">
        <f t="shared" si="261"/>
        <v>8.0313905344947693E-12</v>
      </c>
      <c r="AO393">
        <f t="shared" si="262"/>
        <v>3.5404472971455975E-5</v>
      </c>
      <c r="AP393" s="31">
        <f t="shared" si="263"/>
        <v>31</v>
      </c>
      <c r="AQ393" s="31">
        <f t="shared" si="264"/>
        <v>1</v>
      </c>
      <c r="AR393" s="31">
        <f t="shared" si="265"/>
        <v>18</v>
      </c>
      <c r="AS393" s="31">
        <f t="shared" si="266"/>
        <v>22</v>
      </c>
      <c r="AT393" s="31">
        <f t="shared" si="267"/>
        <v>8</v>
      </c>
      <c r="AU393" s="31">
        <f t="shared" si="268"/>
        <v>18</v>
      </c>
      <c r="AV393" s="31">
        <f t="shared" si="269"/>
        <v>6</v>
      </c>
      <c r="AW393" s="31">
        <f t="shared" si="270"/>
        <v>35</v>
      </c>
      <c r="AX393" s="31">
        <f t="shared" si="271"/>
        <v>21</v>
      </c>
      <c r="AY393" s="31">
        <f t="shared" si="272"/>
        <v>28</v>
      </c>
      <c r="AZ393" s="31">
        <f t="shared" si="273"/>
        <v>10</v>
      </c>
      <c r="BA393" s="31">
        <f t="shared" si="274"/>
        <v>6</v>
      </c>
      <c r="BB393" s="31">
        <f t="shared" si="275"/>
        <v>17</v>
      </c>
      <c r="BC393" s="31">
        <f t="shared" si="276"/>
        <v>15</v>
      </c>
      <c r="BD393" s="31">
        <f t="shared" si="277"/>
        <v>24</v>
      </c>
      <c r="BE393" s="31">
        <f t="shared" si="278"/>
        <v>19</v>
      </c>
      <c r="BF393" s="31">
        <f t="shared" si="279"/>
        <v>14</v>
      </c>
      <c r="BG393" s="31">
        <f t="shared" si="280"/>
        <v>9</v>
      </c>
      <c r="BH393" s="31">
        <f t="shared" si="281"/>
        <v>4</v>
      </c>
      <c r="BI393" s="31">
        <f t="shared" si="282"/>
        <v>6</v>
      </c>
      <c r="BJ393" s="6">
        <f t="shared" si="283"/>
        <v>312</v>
      </c>
      <c r="BL393" s="31">
        <f t="shared" si="284"/>
        <v>7.9799072618377516E-13</v>
      </c>
      <c r="BM393" s="31">
        <f t="shared" si="285"/>
        <v>2.5741636328508876E-14</v>
      </c>
      <c r="BN393" s="31">
        <f t="shared" si="286"/>
        <v>4.6334945391315977E-13</v>
      </c>
      <c r="BO393" s="31">
        <f t="shared" si="287"/>
        <v>5.6631599922719527E-13</v>
      </c>
      <c r="BP393" s="31">
        <f t="shared" si="288"/>
        <v>2.0593309062807101E-13</v>
      </c>
      <c r="BQ393" s="31">
        <f t="shared" si="289"/>
        <v>4.6334945391315977E-13</v>
      </c>
      <c r="BR393" s="31">
        <f t="shared" si="290"/>
        <v>1.5444981797105326E-13</v>
      </c>
      <c r="BS393" s="31">
        <f t="shared" si="291"/>
        <v>9.0095727149781066E-13</v>
      </c>
      <c r="BT393" s="31">
        <f t="shared" si="292"/>
        <v>5.405743628986864E-13</v>
      </c>
      <c r="BU393" s="31">
        <f t="shared" si="293"/>
        <v>7.2076581719824853E-13</v>
      </c>
      <c r="BV393" s="31">
        <f t="shared" si="294"/>
        <v>2.5741636328508876E-13</v>
      </c>
      <c r="BW393" s="31">
        <f t="shared" si="295"/>
        <v>1.5444981797105326E-13</v>
      </c>
      <c r="BX393" s="31">
        <f t="shared" si="296"/>
        <v>4.3760781758465089E-13</v>
      </c>
      <c r="BY393" s="31">
        <f t="shared" si="297"/>
        <v>3.8612454492763314E-13</v>
      </c>
      <c r="BZ393" s="31">
        <f t="shared" si="298"/>
        <v>6.1779927188421302E-13</v>
      </c>
      <c r="CA393" s="31">
        <f t="shared" si="299"/>
        <v>4.8909109024166864E-13</v>
      </c>
      <c r="CB393" s="31">
        <f t="shared" si="300"/>
        <v>3.6038290859912426E-13</v>
      </c>
      <c r="CC393" s="31">
        <f t="shared" si="301"/>
        <v>2.3167472695657988E-13</v>
      </c>
      <c r="CD393" s="31">
        <f t="shared" si="302"/>
        <v>1.029665453140355E-13</v>
      </c>
      <c r="CE393" s="31">
        <f t="shared" si="303"/>
        <v>1.5444981797105326E-13</v>
      </c>
    </row>
    <row r="394" spans="35:83" x14ac:dyDescent="0.2">
      <c r="AI394" s="29" t="s">
        <v>904</v>
      </c>
      <c r="AJ394" s="30">
        <v>40201</v>
      </c>
      <c r="AK394">
        <v>363</v>
      </c>
      <c r="AL394" t="s">
        <v>905</v>
      </c>
      <c r="AM394">
        <v>8.0337270593285437E-11</v>
      </c>
      <c r="AN394">
        <f t="shared" si="261"/>
        <v>8.0337270593285437E-12</v>
      </c>
      <c r="AO394">
        <f t="shared" si="262"/>
        <v>3.5414772984880704E-5</v>
      </c>
      <c r="AP394" s="31">
        <f t="shared" si="263"/>
        <v>31</v>
      </c>
      <c r="AQ394" s="31">
        <f t="shared" si="264"/>
        <v>0</v>
      </c>
      <c r="AR394" s="31">
        <f t="shared" si="265"/>
        <v>18</v>
      </c>
      <c r="AS394" s="31">
        <f t="shared" si="266"/>
        <v>20</v>
      </c>
      <c r="AT394" s="31">
        <f t="shared" si="267"/>
        <v>16</v>
      </c>
      <c r="AU394" s="31">
        <f t="shared" si="268"/>
        <v>26</v>
      </c>
      <c r="AV394" s="31">
        <f t="shared" si="269"/>
        <v>9</v>
      </c>
      <c r="AW394" s="31">
        <f t="shared" si="270"/>
        <v>20</v>
      </c>
      <c r="AX394" s="31">
        <f t="shared" si="271"/>
        <v>19</v>
      </c>
      <c r="AY394" s="31">
        <f t="shared" si="272"/>
        <v>39</v>
      </c>
      <c r="AZ394" s="31">
        <f t="shared" si="273"/>
        <v>4</v>
      </c>
      <c r="BA394" s="31">
        <f t="shared" si="274"/>
        <v>16</v>
      </c>
      <c r="BB394" s="31">
        <f t="shared" si="275"/>
        <v>24</v>
      </c>
      <c r="BC394" s="31">
        <f t="shared" si="276"/>
        <v>13</v>
      </c>
      <c r="BD394" s="31">
        <f t="shared" si="277"/>
        <v>19</v>
      </c>
      <c r="BE394" s="31">
        <f t="shared" si="278"/>
        <v>28</v>
      </c>
      <c r="BF394" s="31">
        <f t="shared" si="279"/>
        <v>23</v>
      </c>
      <c r="BG394" s="31">
        <f t="shared" si="280"/>
        <v>21</v>
      </c>
      <c r="BH394" s="31">
        <f t="shared" si="281"/>
        <v>9</v>
      </c>
      <c r="BI394" s="31">
        <f t="shared" si="282"/>
        <v>8</v>
      </c>
      <c r="BJ394" s="6">
        <f t="shared" si="283"/>
        <v>363</v>
      </c>
      <c r="BL394" s="31">
        <f t="shared" si="284"/>
        <v>6.8607586457075718E-13</v>
      </c>
      <c r="BM394" s="31">
        <f t="shared" si="285"/>
        <v>0</v>
      </c>
      <c r="BN394" s="31">
        <f t="shared" si="286"/>
        <v>3.9836663104108481E-13</v>
      </c>
      <c r="BO394" s="31">
        <f t="shared" si="287"/>
        <v>4.4262959004564982E-13</v>
      </c>
      <c r="BP394" s="31">
        <f t="shared" si="288"/>
        <v>3.5410367203651986E-13</v>
      </c>
      <c r="BQ394" s="31">
        <f t="shared" si="289"/>
        <v>5.7541846705934472E-13</v>
      </c>
      <c r="BR394" s="31">
        <f t="shared" si="290"/>
        <v>1.9918331552054241E-13</v>
      </c>
      <c r="BS394" s="31">
        <f t="shared" si="291"/>
        <v>4.4262959004564982E-13</v>
      </c>
      <c r="BT394" s="31">
        <f t="shared" si="292"/>
        <v>4.2049811054336732E-13</v>
      </c>
      <c r="BU394" s="31">
        <f t="shared" si="293"/>
        <v>8.6312770058901708E-13</v>
      </c>
      <c r="BV394" s="31">
        <f t="shared" si="294"/>
        <v>8.8525918009129966E-14</v>
      </c>
      <c r="BW394" s="31">
        <f t="shared" si="295"/>
        <v>3.5410367203651986E-13</v>
      </c>
      <c r="BX394" s="31">
        <f t="shared" si="296"/>
        <v>5.3115550805477972E-13</v>
      </c>
      <c r="BY394" s="31">
        <f t="shared" si="297"/>
        <v>2.8770923352967236E-13</v>
      </c>
      <c r="BZ394" s="31">
        <f t="shared" si="298"/>
        <v>4.2049811054336732E-13</v>
      </c>
      <c r="CA394" s="31">
        <f t="shared" si="299"/>
        <v>6.1968142606390972E-13</v>
      </c>
      <c r="CB394" s="31">
        <f t="shared" si="300"/>
        <v>5.0902402855249727E-13</v>
      </c>
      <c r="CC394" s="31">
        <f t="shared" si="301"/>
        <v>4.6476106954793227E-13</v>
      </c>
      <c r="CD394" s="31">
        <f t="shared" si="302"/>
        <v>1.9918331552054241E-13</v>
      </c>
      <c r="CE394" s="31">
        <f t="shared" si="303"/>
        <v>1.7705183601825993E-13</v>
      </c>
    </row>
    <row r="395" spans="35:83" x14ac:dyDescent="0.2">
      <c r="AI395" s="29" t="s">
        <v>906</v>
      </c>
      <c r="AJ395" s="30">
        <v>54298</v>
      </c>
      <c r="AK395">
        <v>485</v>
      </c>
      <c r="AL395" t="s">
        <v>907</v>
      </c>
      <c r="AM395">
        <v>8.0343690378524764E-11</v>
      </c>
      <c r="AN395">
        <f t="shared" si="261"/>
        <v>8.0343690378524768E-12</v>
      </c>
      <c r="AO395">
        <f t="shared" si="262"/>
        <v>3.5417602994354308E-5</v>
      </c>
      <c r="AP395" s="31">
        <f t="shared" si="263"/>
        <v>44</v>
      </c>
      <c r="AQ395" s="31">
        <f t="shared" si="264"/>
        <v>6</v>
      </c>
      <c r="AR395" s="31">
        <f t="shared" si="265"/>
        <v>34</v>
      </c>
      <c r="AS395" s="31">
        <f t="shared" si="266"/>
        <v>25</v>
      </c>
      <c r="AT395" s="31">
        <f t="shared" si="267"/>
        <v>13</v>
      </c>
      <c r="AU395" s="31">
        <f t="shared" si="268"/>
        <v>32</v>
      </c>
      <c r="AV395" s="31">
        <f t="shared" si="269"/>
        <v>10</v>
      </c>
      <c r="AW395" s="31">
        <f t="shared" si="270"/>
        <v>25</v>
      </c>
      <c r="AX395" s="31">
        <f t="shared" si="271"/>
        <v>32</v>
      </c>
      <c r="AY395" s="31">
        <f t="shared" si="272"/>
        <v>39</v>
      </c>
      <c r="AZ395" s="31">
        <f t="shared" si="273"/>
        <v>7</v>
      </c>
      <c r="BA395" s="31">
        <f t="shared" si="274"/>
        <v>23</v>
      </c>
      <c r="BB395" s="31">
        <f t="shared" si="275"/>
        <v>22</v>
      </c>
      <c r="BC395" s="31">
        <f t="shared" si="276"/>
        <v>18</v>
      </c>
      <c r="BD395" s="31">
        <f t="shared" si="277"/>
        <v>25</v>
      </c>
      <c r="BE395" s="31">
        <f t="shared" si="278"/>
        <v>38</v>
      </c>
      <c r="BF395" s="31">
        <f t="shared" si="279"/>
        <v>28</v>
      </c>
      <c r="BG395" s="31">
        <f t="shared" si="280"/>
        <v>29</v>
      </c>
      <c r="BH395" s="31">
        <f t="shared" si="281"/>
        <v>14</v>
      </c>
      <c r="BI395" s="31">
        <f t="shared" si="282"/>
        <v>21</v>
      </c>
      <c r="BJ395" s="6">
        <f t="shared" si="283"/>
        <v>485</v>
      </c>
      <c r="BL395" s="31">
        <f t="shared" si="284"/>
        <v>7.288912116814618E-13</v>
      </c>
      <c r="BM395" s="31">
        <f t="shared" si="285"/>
        <v>9.9394256138381157E-14</v>
      </c>
      <c r="BN395" s="31">
        <f t="shared" si="286"/>
        <v>5.6323411811749326E-13</v>
      </c>
      <c r="BO395" s="31">
        <f t="shared" si="287"/>
        <v>4.1414273390992144E-13</v>
      </c>
      <c r="BP395" s="31">
        <f t="shared" si="288"/>
        <v>2.1535422163315915E-13</v>
      </c>
      <c r="BQ395" s="31">
        <f t="shared" si="289"/>
        <v>5.3010269940469954E-13</v>
      </c>
      <c r="BR395" s="31">
        <f t="shared" si="290"/>
        <v>1.6565709356396859E-13</v>
      </c>
      <c r="BS395" s="31">
        <f t="shared" si="291"/>
        <v>4.1414273390992144E-13</v>
      </c>
      <c r="BT395" s="31">
        <f t="shared" si="292"/>
        <v>5.3010269940469954E-13</v>
      </c>
      <c r="BU395" s="31">
        <f t="shared" si="293"/>
        <v>6.4606266489947758E-13</v>
      </c>
      <c r="BV395" s="31">
        <f t="shared" si="294"/>
        <v>1.1595996549477802E-13</v>
      </c>
      <c r="BW395" s="31">
        <f t="shared" si="295"/>
        <v>3.8101131519712776E-13</v>
      </c>
      <c r="BX395" s="31">
        <f t="shared" si="296"/>
        <v>3.644456058407309E-13</v>
      </c>
      <c r="BY395" s="31">
        <f t="shared" si="297"/>
        <v>2.9818276841514345E-13</v>
      </c>
      <c r="BZ395" s="31">
        <f t="shared" si="298"/>
        <v>4.1414273390992144E-13</v>
      </c>
      <c r="CA395" s="31">
        <f t="shared" si="299"/>
        <v>6.2949695554308062E-13</v>
      </c>
      <c r="CB395" s="31">
        <f t="shared" si="300"/>
        <v>4.6383986197911208E-13</v>
      </c>
      <c r="CC395" s="31">
        <f t="shared" si="301"/>
        <v>4.8040557133550895E-13</v>
      </c>
      <c r="CD395" s="31">
        <f t="shared" si="302"/>
        <v>2.3191993098955604E-13</v>
      </c>
      <c r="CE395" s="31">
        <f t="shared" si="303"/>
        <v>3.4787989648433404E-13</v>
      </c>
    </row>
    <row r="396" spans="35:83" x14ac:dyDescent="0.2">
      <c r="AI396" s="29" t="s">
        <v>908</v>
      </c>
      <c r="AJ396" s="30">
        <v>70672</v>
      </c>
      <c r="AK396">
        <v>628</v>
      </c>
      <c r="AL396" t="s">
        <v>909</v>
      </c>
      <c r="AM396">
        <v>8.0817501406462165E-11</v>
      </c>
      <c r="AN396">
        <f t="shared" si="261"/>
        <v>8.0817501406462175E-12</v>
      </c>
      <c r="AO396">
        <f t="shared" si="262"/>
        <v>3.5626471305017807E-5</v>
      </c>
      <c r="AP396" s="31">
        <f t="shared" si="263"/>
        <v>64</v>
      </c>
      <c r="AQ396" s="31">
        <f t="shared" si="264"/>
        <v>7</v>
      </c>
      <c r="AR396" s="31">
        <f t="shared" si="265"/>
        <v>42</v>
      </c>
      <c r="AS396" s="31">
        <f t="shared" si="266"/>
        <v>50</v>
      </c>
      <c r="AT396" s="31">
        <f t="shared" si="267"/>
        <v>29</v>
      </c>
      <c r="AU396" s="31">
        <f t="shared" si="268"/>
        <v>41</v>
      </c>
      <c r="AV396" s="31">
        <f t="shared" si="269"/>
        <v>12</v>
      </c>
      <c r="AW396" s="31">
        <f t="shared" si="270"/>
        <v>41</v>
      </c>
      <c r="AX396" s="31">
        <f t="shared" si="271"/>
        <v>33</v>
      </c>
      <c r="AY396" s="31">
        <f t="shared" si="272"/>
        <v>65</v>
      </c>
      <c r="AZ396" s="31">
        <f t="shared" si="273"/>
        <v>7</v>
      </c>
      <c r="BA396" s="31">
        <f t="shared" si="274"/>
        <v>17</v>
      </c>
      <c r="BB396" s="31">
        <f t="shared" si="275"/>
        <v>30</v>
      </c>
      <c r="BC396" s="31">
        <f t="shared" si="276"/>
        <v>27</v>
      </c>
      <c r="BD396" s="31">
        <f t="shared" si="277"/>
        <v>56</v>
      </c>
      <c r="BE396" s="31">
        <f t="shared" si="278"/>
        <v>30</v>
      </c>
      <c r="BF396" s="31">
        <f t="shared" si="279"/>
        <v>31</v>
      </c>
      <c r="BG396" s="31">
        <f t="shared" si="280"/>
        <v>27</v>
      </c>
      <c r="BH396" s="31">
        <f t="shared" si="281"/>
        <v>5</v>
      </c>
      <c r="BI396" s="31">
        <f t="shared" si="282"/>
        <v>14</v>
      </c>
      <c r="BJ396" s="6">
        <f t="shared" si="283"/>
        <v>628</v>
      </c>
      <c r="BL396" s="31">
        <f t="shared" si="284"/>
        <v>8.2361784872827701E-13</v>
      </c>
      <c r="BM396" s="31">
        <f t="shared" si="285"/>
        <v>9.008320220465528E-14</v>
      </c>
      <c r="BN396" s="31">
        <f t="shared" si="286"/>
        <v>5.4049921322793178E-13</v>
      </c>
      <c r="BO396" s="31">
        <f t="shared" si="287"/>
        <v>6.4345144431896634E-13</v>
      </c>
      <c r="BP396" s="31">
        <f t="shared" si="288"/>
        <v>3.7320183770500045E-13</v>
      </c>
      <c r="BQ396" s="31">
        <f t="shared" si="289"/>
        <v>5.2763018434155245E-13</v>
      </c>
      <c r="BR396" s="31">
        <f t="shared" si="290"/>
        <v>1.5442834663655192E-13</v>
      </c>
      <c r="BS396" s="31">
        <f t="shared" si="291"/>
        <v>5.2763018434155245E-13</v>
      </c>
      <c r="BT396" s="31">
        <f t="shared" si="292"/>
        <v>4.2467795325051784E-13</v>
      </c>
      <c r="BU396" s="31">
        <f t="shared" si="293"/>
        <v>8.3648687761465634E-13</v>
      </c>
      <c r="BV396" s="31">
        <f t="shared" si="294"/>
        <v>9.008320220465528E-14</v>
      </c>
      <c r="BW396" s="31">
        <f t="shared" si="295"/>
        <v>2.1877349106844856E-13</v>
      </c>
      <c r="BX396" s="31">
        <f t="shared" si="296"/>
        <v>3.8607086659137984E-13</v>
      </c>
      <c r="BY396" s="31">
        <f t="shared" si="297"/>
        <v>3.4746377993224179E-13</v>
      </c>
      <c r="BZ396" s="31">
        <f t="shared" si="298"/>
        <v>7.2066561763724224E-13</v>
      </c>
      <c r="CA396" s="31">
        <f t="shared" si="299"/>
        <v>3.8607086659137984E-13</v>
      </c>
      <c r="CB396" s="31">
        <f t="shared" si="300"/>
        <v>3.9893989547775917E-13</v>
      </c>
      <c r="CC396" s="31">
        <f t="shared" si="301"/>
        <v>3.4746377993224179E-13</v>
      </c>
      <c r="CD396" s="31">
        <f t="shared" si="302"/>
        <v>6.4345144431896639E-14</v>
      </c>
      <c r="CE396" s="31">
        <f t="shared" si="303"/>
        <v>1.8016640440931056E-13</v>
      </c>
    </row>
    <row r="397" spans="35:83" x14ac:dyDescent="0.2">
      <c r="AI397" s="29" t="s">
        <v>910</v>
      </c>
      <c r="AJ397" s="30">
        <v>15528</v>
      </c>
      <c r="AK397">
        <v>144</v>
      </c>
      <c r="AL397" t="s">
        <v>911</v>
      </c>
      <c r="AM397">
        <v>8.1159540399163798E-11</v>
      </c>
      <c r="AN397">
        <f t="shared" si="261"/>
        <v>8.1159540399163798E-12</v>
      </c>
      <c r="AO397">
        <f t="shared" si="262"/>
        <v>3.5777251051317999E-5</v>
      </c>
      <c r="AP397" s="31">
        <f t="shared" si="263"/>
        <v>12</v>
      </c>
      <c r="AQ397" s="31">
        <f t="shared" si="264"/>
        <v>0</v>
      </c>
      <c r="AR397" s="31">
        <f t="shared" si="265"/>
        <v>5</v>
      </c>
      <c r="AS397" s="31">
        <f t="shared" si="266"/>
        <v>10</v>
      </c>
      <c r="AT397" s="31">
        <f t="shared" si="267"/>
        <v>4</v>
      </c>
      <c r="AU397" s="31">
        <f t="shared" si="268"/>
        <v>11</v>
      </c>
      <c r="AV397" s="31">
        <f t="shared" si="269"/>
        <v>0</v>
      </c>
      <c r="AW397" s="31">
        <f t="shared" si="270"/>
        <v>14</v>
      </c>
      <c r="AX397" s="31">
        <f t="shared" si="271"/>
        <v>10</v>
      </c>
      <c r="AY397" s="31">
        <f t="shared" si="272"/>
        <v>16</v>
      </c>
      <c r="AZ397" s="31">
        <f t="shared" si="273"/>
        <v>4</v>
      </c>
      <c r="BA397" s="31">
        <f t="shared" si="274"/>
        <v>5</v>
      </c>
      <c r="BB397" s="31">
        <f t="shared" si="275"/>
        <v>11</v>
      </c>
      <c r="BC397" s="31">
        <f t="shared" si="276"/>
        <v>8</v>
      </c>
      <c r="BD397" s="31">
        <f t="shared" si="277"/>
        <v>5</v>
      </c>
      <c r="BE397" s="31">
        <f t="shared" si="278"/>
        <v>8</v>
      </c>
      <c r="BF397" s="31">
        <f t="shared" si="279"/>
        <v>11</v>
      </c>
      <c r="BG397" s="31">
        <f t="shared" si="280"/>
        <v>8</v>
      </c>
      <c r="BH397" s="31">
        <f t="shared" si="281"/>
        <v>0</v>
      </c>
      <c r="BI397" s="31">
        <f t="shared" si="282"/>
        <v>2</v>
      </c>
      <c r="BJ397" s="6">
        <f t="shared" si="283"/>
        <v>144</v>
      </c>
      <c r="BL397" s="31">
        <f t="shared" si="284"/>
        <v>6.7632950332636499E-13</v>
      </c>
      <c r="BM397" s="31">
        <f t="shared" si="285"/>
        <v>0</v>
      </c>
      <c r="BN397" s="31">
        <f t="shared" si="286"/>
        <v>2.8180395971931876E-13</v>
      </c>
      <c r="BO397" s="31">
        <f t="shared" si="287"/>
        <v>5.6360791943863752E-13</v>
      </c>
      <c r="BP397" s="31">
        <f t="shared" si="288"/>
        <v>2.2544316777545498E-13</v>
      </c>
      <c r="BQ397" s="31">
        <f t="shared" si="289"/>
        <v>6.199687113825013E-13</v>
      </c>
      <c r="BR397" s="31">
        <f t="shared" si="290"/>
        <v>0</v>
      </c>
      <c r="BS397" s="31">
        <f t="shared" si="291"/>
        <v>7.8905108721409245E-13</v>
      </c>
      <c r="BT397" s="31">
        <f t="shared" si="292"/>
        <v>5.6360791943863752E-13</v>
      </c>
      <c r="BU397" s="31">
        <f t="shared" si="293"/>
        <v>9.0177267110181991E-13</v>
      </c>
      <c r="BV397" s="31">
        <f t="shared" si="294"/>
        <v>2.2544316777545498E-13</v>
      </c>
      <c r="BW397" s="31">
        <f t="shared" si="295"/>
        <v>2.8180395971931876E-13</v>
      </c>
      <c r="BX397" s="31">
        <f t="shared" si="296"/>
        <v>6.199687113825013E-13</v>
      </c>
      <c r="BY397" s="31">
        <f t="shared" si="297"/>
        <v>4.5088633555090996E-13</v>
      </c>
      <c r="BZ397" s="31">
        <f t="shared" si="298"/>
        <v>2.8180395971931876E-13</v>
      </c>
      <c r="CA397" s="31">
        <f t="shared" si="299"/>
        <v>4.5088633555090996E-13</v>
      </c>
      <c r="CB397" s="31">
        <f t="shared" si="300"/>
        <v>6.199687113825013E-13</v>
      </c>
      <c r="CC397" s="31">
        <f t="shared" si="301"/>
        <v>4.5088633555090996E-13</v>
      </c>
      <c r="CD397" s="31">
        <f t="shared" si="302"/>
        <v>0</v>
      </c>
      <c r="CE397" s="31">
        <f t="shared" si="303"/>
        <v>1.1272158388772749E-13</v>
      </c>
    </row>
    <row r="398" spans="35:83" x14ac:dyDescent="0.2">
      <c r="AI398" s="29" t="s">
        <v>912</v>
      </c>
      <c r="AJ398" s="30">
        <v>14696</v>
      </c>
      <c r="AK398">
        <v>128</v>
      </c>
      <c r="AL398" t="s">
        <v>913</v>
      </c>
      <c r="AM398">
        <v>8.162109701845624E-11</v>
      </c>
      <c r="AN398">
        <f t="shared" si="261"/>
        <v>8.1621097018456246E-12</v>
      </c>
      <c r="AO398">
        <f t="shared" si="262"/>
        <v>3.5980717297696518E-5</v>
      </c>
      <c r="AP398" s="31">
        <f t="shared" si="263"/>
        <v>7</v>
      </c>
      <c r="AQ398" s="31">
        <f t="shared" si="264"/>
        <v>2</v>
      </c>
      <c r="AR398" s="31">
        <f t="shared" si="265"/>
        <v>7</v>
      </c>
      <c r="AS398" s="31">
        <f t="shared" si="266"/>
        <v>9</v>
      </c>
      <c r="AT398" s="31">
        <f t="shared" si="267"/>
        <v>12</v>
      </c>
      <c r="AU398" s="31">
        <f t="shared" si="268"/>
        <v>10</v>
      </c>
      <c r="AV398" s="31">
        <f t="shared" si="269"/>
        <v>4</v>
      </c>
      <c r="AW398" s="31">
        <f t="shared" si="270"/>
        <v>8</v>
      </c>
      <c r="AX398" s="31">
        <f t="shared" si="271"/>
        <v>11</v>
      </c>
      <c r="AY398" s="31">
        <f t="shared" si="272"/>
        <v>8</v>
      </c>
      <c r="AZ398" s="31">
        <f t="shared" si="273"/>
        <v>2</v>
      </c>
      <c r="BA398" s="31">
        <f t="shared" si="274"/>
        <v>6</v>
      </c>
      <c r="BB398" s="31">
        <f t="shared" si="275"/>
        <v>3</v>
      </c>
      <c r="BC398" s="31">
        <f t="shared" si="276"/>
        <v>6</v>
      </c>
      <c r="BD398" s="31">
        <f t="shared" si="277"/>
        <v>2</v>
      </c>
      <c r="BE398" s="31">
        <f t="shared" si="278"/>
        <v>10</v>
      </c>
      <c r="BF398" s="31">
        <f t="shared" si="279"/>
        <v>3</v>
      </c>
      <c r="BG398" s="31">
        <f t="shared" si="280"/>
        <v>9</v>
      </c>
      <c r="BH398" s="31">
        <f t="shared" si="281"/>
        <v>2</v>
      </c>
      <c r="BI398" s="31">
        <f t="shared" si="282"/>
        <v>7</v>
      </c>
      <c r="BJ398" s="6">
        <f t="shared" si="283"/>
        <v>128</v>
      </c>
      <c r="BL398" s="31">
        <f t="shared" si="284"/>
        <v>4.4636537431968262E-13</v>
      </c>
      <c r="BM398" s="31">
        <f t="shared" si="285"/>
        <v>1.2753296409133788E-13</v>
      </c>
      <c r="BN398" s="31">
        <f t="shared" si="286"/>
        <v>4.4636537431968262E-13</v>
      </c>
      <c r="BO398" s="31">
        <f t="shared" si="287"/>
        <v>5.7389833841102045E-13</v>
      </c>
      <c r="BP398" s="31">
        <f t="shared" si="288"/>
        <v>7.6519778454802731E-13</v>
      </c>
      <c r="BQ398" s="31">
        <f t="shared" si="289"/>
        <v>6.3766482045668937E-13</v>
      </c>
      <c r="BR398" s="31">
        <f t="shared" si="290"/>
        <v>2.5506592818267577E-13</v>
      </c>
      <c r="BS398" s="31">
        <f t="shared" si="291"/>
        <v>5.1013185636535154E-13</v>
      </c>
      <c r="BT398" s="31">
        <f t="shared" si="292"/>
        <v>7.0143130250235839E-13</v>
      </c>
      <c r="BU398" s="31">
        <f t="shared" si="293"/>
        <v>5.1013185636535154E-13</v>
      </c>
      <c r="BV398" s="31">
        <f t="shared" si="294"/>
        <v>1.2753296409133788E-13</v>
      </c>
      <c r="BW398" s="31">
        <f t="shared" si="295"/>
        <v>3.8259889227401365E-13</v>
      </c>
      <c r="BX398" s="31">
        <f t="shared" si="296"/>
        <v>1.9129944613700683E-13</v>
      </c>
      <c r="BY398" s="31">
        <f t="shared" si="297"/>
        <v>3.8259889227401365E-13</v>
      </c>
      <c r="BZ398" s="31">
        <f t="shared" si="298"/>
        <v>1.2753296409133788E-13</v>
      </c>
      <c r="CA398" s="31">
        <f t="shared" si="299"/>
        <v>6.3766482045668937E-13</v>
      </c>
      <c r="CB398" s="31">
        <f t="shared" si="300"/>
        <v>1.9129944613700683E-13</v>
      </c>
      <c r="CC398" s="31">
        <f t="shared" si="301"/>
        <v>5.7389833841102045E-13</v>
      </c>
      <c r="CD398" s="31">
        <f t="shared" si="302"/>
        <v>1.2753296409133788E-13</v>
      </c>
      <c r="CE398" s="31">
        <f t="shared" si="303"/>
        <v>4.4636537431968262E-13</v>
      </c>
    </row>
    <row r="399" spans="35:83" x14ac:dyDescent="0.2">
      <c r="AI399" s="29" t="s">
        <v>914</v>
      </c>
      <c r="AJ399" s="30">
        <v>22090</v>
      </c>
      <c r="AK399">
        <v>200</v>
      </c>
      <c r="AL399" t="s">
        <v>915</v>
      </c>
      <c r="AM399">
        <v>8.1669438507905064E-11</v>
      </c>
      <c r="AN399">
        <f t="shared" si="261"/>
        <v>8.1669438507905061E-12</v>
      </c>
      <c r="AO399">
        <f t="shared" si="262"/>
        <v>3.6002027492353837E-5</v>
      </c>
      <c r="AP399" s="31">
        <f t="shared" si="263"/>
        <v>18</v>
      </c>
      <c r="AQ399" s="31">
        <f t="shared" si="264"/>
        <v>5</v>
      </c>
      <c r="AR399" s="31">
        <f t="shared" si="265"/>
        <v>13</v>
      </c>
      <c r="AS399" s="31">
        <f t="shared" si="266"/>
        <v>12</v>
      </c>
      <c r="AT399" s="31">
        <f t="shared" si="267"/>
        <v>7</v>
      </c>
      <c r="AU399" s="31">
        <f t="shared" si="268"/>
        <v>16</v>
      </c>
      <c r="AV399" s="31">
        <f t="shared" si="269"/>
        <v>2</v>
      </c>
      <c r="AW399" s="31">
        <f t="shared" si="270"/>
        <v>11</v>
      </c>
      <c r="AX399" s="31">
        <f t="shared" si="271"/>
        <v>7</v>
      </c>
      <c r="AY399" s="31">
        <f t="shared" si="272"/>
        <v>22</v>
      </c>
      <c r="AZ399" s="31">
        <f t="shared" si="273"/>
        <v>6</v>
      </c>
      <c r="BA399" s="31">
        <f t="shared" si="274"/>
        <v>4</v>
      </c>
      <c r="BB399" s="31">
        <f t="shared" si="275"/>
        <v>13</v>
      </c>
      <c r="BC399" s="31">
        <f t="shared" si="276"/>
        <v>7</v>
      </c>
      <c r="BD399" s="31">
        <f t="shared" si="277"/>
        <v>11</v>
      </c>
      <c r="BE399" s="31">
        <f t="shared" si="278"/>
        <v>10</v>
      </c>
      <c r="BF399" s="31">
        <f t="shared" si="279"/>
        <v>13</v>
      </c>
      <c r="BG399" s="31">
        <f t="shared" si="280"/>
        <v>12</v>
      </c>
      <c r="BH399" s="31">
        <f t="shared" si="281"/>
        <v>4</v>
      </c>
      <c r="BI399" s="31">
        <f t="shared" si="282"/>
        <v>7</v>
      </c>
      <c r="BJ399" s="6">
        <f t="shared" si="283"/>
        <v>200</v>
      </c>
      <c r="BL399" s="31">
        <f t="shared" si="284"/>
        <v>7.3502494657114548E-13</v>
      </c>
      <c r="BM399" s="31">
        <f t="shared" si="285"/>
        <v>2.0417359626976267E-13</v>
      </c>
      <c r="BN399" s="31">
        <f t="shared" si="286"/>
        <v>5.3085135030138291E-13</v>
      </c>
      <c r="BO399" s="31">
        <f t="shared" si="287"/>
        <v>4.9001663104743035E-13</v>
      </c>
      <c r="BP399" s="31">
        <f t="shared" si="288"/>
        <v>2.8584303477766773E-13</v>
      </c>
      <c r="BQ399" s="31">
        <f t="shared" si="289"/>
        <v>6.5335550806324047E-13</v>
      </c>
      <c r="BR399" s="31">
        <f t="shared" si="290"/>
        <v>8.1669438507905059E-14</v>
      </c>
      <c r="BS399" s="31">
        <f t="shared" si="291"/>
        <v>4.4918191179347785E-13</v>
      </c>
      <c r="BT399" s="31">
        <f t="shared" si="292"/>
        <v>2.8584303477766773E-13</v>
      </c>
      <c r="BU399" s="31">
        <f t="shared" si="293"/>
        <v>8.983638235869557E-13</v>
      </c>
      <c r="BV399" s="31">
        <f t="shared" si="294"/>
        <v>2.4500831552371518E-13</v>
      </c>
      <c r="BW399" s="31">
        <f t="shared" si="295"/>
        <v>1.6333887701581012E-13</v>
      </c>
      <c r="BX399" s="31">
        <f t="shared" si="296"/>
        <v>5.3085135030138291E-13</v>
      </c>
      <c r="BY399" s="31">
        <f t="shared" si="297"/>
        <v>2.8584303477766773E-13</v>
      </c>
      <c r="BZ399" s="31">
        <f t="shared" si="298"/>
        <v>4.4918191179347785E-13</v>
      </c>
      <c r="CA399" s="31">
        <f t="shared" si="299"/>
        <v>4.0834719253952535E-13</v>
      </c>
      <c r="CB399" s="31">
        <f t="shared" si="300"/>
        <v>5.3085135030138291E-13</v>
      </c>
      <c r="CC399" s="31">
        <f t="shared" si="301"/>
        <v>4.9001663104743035E-13</v>
      </c>
      <c r="CD399" s="31">
        <f t="shared" si="302"/>
        <v>1.6333887701581012E-13</v>
      </c>
      <c r="CE399" s="31">
        <f t="shared" si="303"/>
        <v>2.8584303477766773E-13</v>
      </c>
    </row>
    <row r="400" spans="35:83" x14ac:dyDescent="0.2">
      <c r="AI400" s="29" t="s">
        <v>916</v>
      </c>
      <c r="AJ400" s="30">
        <v>16259</v>
      </c>
      <c r="AK400">
        <v>143</v>
      </c>
      <c r="AL400" t="s">
        <v>917</v>
      </c>
      <c r="AM400">
        <v>8.1744363931261956E-11</v>
      </c>
      <c r="AN400">
        <f t="shared" si="261"/>
        <v>8.1744363931261966E-12</v>
      </c>
      <c r="AO400">
        <f t="shared" si="262"/>
        <v>3.6035056581335642E-5</v>
      </c>
      <c r="AP400" s="31">
        <f t="shared" si="263"/>
        <v>11</v>
      </c>
      <c r="AQ400" s="31">
        <f t="shared" si="264"/>
        <v>3</v>
      </c>
      <c r="AR400" s="31">
        <f t="shared" si="265"/>
        <v>7</v>
      </c>
      <c r="AS400" s="31">
        <f t="shared" si="266"/>
        <v>11</v>
      </c>
      <c r="AT400" s="31">
        <f t="shared" si="267"/>
        <v>7</v>
      </c>
      <c r="AU400" s="31">
        <f t="shared" si="268"/>
        <v>11</v>
      </c>
      <c r="AV400" s="31">
        <f t="shared" si="269"/>
        <v>5</v>
      </c>
      <c r="AW400" s="31">
        <f t="shared" si="270"/>
        <v>7</v>
      </c>
      <c r="AX400" s="31">
        <f t="shared" si="271"/>
        <v>9</v>
      </c>
      <c r="AY400" s="31">
        <f t="shared" si="272"/>
        <v>14</v>
      </c>
      <c r="AZ400" s="31">
        <f t="shared" si="273"/>
        <v>4</v>
      </c>
      <c r="BA400" s="31">
        <f t="shared" si="274"/>
        <v>3</v>
      </c>
      <c r="BB400" s="31">
        <f t="shared" si="275"/>
        <v>6</v>
      </c>
      <c r="BC400" s="31">
        <f t="shared" si="276"/>
        <v>5</v>
      </c>
      <c r="BD400" s="31">
        <f t="shared" si="277"/>
        <v>10</v>
      </c>
      <c r="BE400" s="31">
        <f t="shared" si="278"/>
        <v>7</v>
      </c>
      <c r="BF400" s="31">
        <f t="shared" si="279"/>
        <v>7</v>
      </c>
      <c r="BG400" s="31">
        <f t="shared" si="280"/>
        <v>9</v>
      </c>
      <c r="BH400" s="31">
        <f t="shared" si="281"/>
        <v>2</v>
      </c>
      <c r="BI400" s="31">
        <f t="shared" si="282"/>
        <v>5</v>
      </c>
      <c r="BJ400" s="6">
        <f t="shared" si="283"/>
        <v>143</v>
      </c>
      <c r="BL400" s="31">
        <f t="shared" si="284"/>
        <v>6.288027994712459E-13</v>
      </c>
      <c r="BM400" s="31">
        <f t="shared" si="285"/>
        <v>1.7149167258306707E-13</v>
      </c>
      <c r="BN400" s="31">
        <f t="shared" si="286"/>
        <v>4.0014723602715649E-13</v>
      </c>
      <c r="BO400" s="31">
        <f t="shared" si="287"/>
        <v>6.288027994712459E-13</v>
      </c>
      <c r="BP400" s="31">
        <f t="shared" si="288"/>
        <v>4.0014723602715649E-13</v>
      </c>
      <c r="BQ400" s="31">
        <f t="shared" si="289"/>
        <v>6.288027994712459E-13</v>
      </c>
      <c r="BR400" s="31">
        <f t="shared" si="290"/>
        <v>2.8581945430511181E-13</v>
      </c>
      <c r="BS400" s="31">
        <f t="shared" si="291"/>
        <v>4.0014723602715649E-13</v>
      </c>
      <c r="BT400" s="31">
        <f t="shared" si="292"/>
        <v>5.1447501774920122E-13</v>
      </c>
      <c r="BU400" s="31">
        <f t="shared" si="293"/>
        <v>8.0029447205431298E-13</v>
      </c>
      <c r="BV400" s="31">
        <f t="shared" si="294"/>
        <v>2.2865556344408942E-13</v>
      </c>
      <c r="BW400" s="31">
        <f t="shared" si="295"/>
        <v>1.7149167258306707E-13</v>
      </c>
      <c r="BX400" s="31">
        <f t="shared" si="296"/>
        <v>3.4298334516613415E-13</v>
      </c>
      <c r="BY400" s="31">
        <f t="shared" si="297"/>
        <v>2.8581945430511181E-13</v>
      </c>
      <c r="BZ400" s="31">
        <f t="shared" si="298"/>
        <v>5.7163890861022361E-13</v>
      </c>
      <c r="CA400" s="31">
        <f t="shared" si="299"/>
        <v>4.0014723602715649E-13</v>
      </c>
      <c r="CB400" s="31">
        <f t="shared" si="300"/>
        <v>4.0014723602715649E-13</v>
      </c>
      <c r="CC400" s="31">
        <f t="shared" si="301"/>
        <v>5.1447501774920122E-13</v>
      </c>
      <c r="CD400" s="31">
        <f t="shared" si="302"/>
        <v>1.1432778172204471E-13</v>
      </c>
      <c r="CE400" s="31">
        <f t="shared" si="303"/>
        <v>2.8581945430511181E-13</v>
      </c>
    </row>
    <row r="401" spans="35:83" x14ac:dyDescent="0.2">
      <c r="AI401" s="29" t="s">
        <v>918</v>
      </c>
      <c r="AJ401" s="30">
        <v>55913</v>
      </c>
      <c r="AK401">
        <v>503</v>
      </c>
      <c r="AL401" t="s">
        <v>919</v>
      </c>
      <c r="AM401">
        <v>8.1769666855720535E-11</v>
      </c>
      <c r="AN401">
        <f t="shared" si="261"/>
        <v>8.1769666855720538E-12</v>
      </c>
      <c r="AO401">
        <f t="shared" si="262"/>
        <v>3.6046210773143954E-5</v>
      </c>
      <c r="AP401" s="31">
        <f t="shared" si="263"/>
        <v>49</v>
      </c>
      <c r="AQ401" s="31">
        <f t="shared" si="264"/>
        <v>6</v>
      </c>
      <c r="AR401" s="31">
        <f t="shared" si="265"/>
        <v>36</v>
      </c>
      <c r="AS401" s="31">
        <f t="shared" si="266"/>
        <v>38</v>
      </c>
      <c r="AT401" s="31">
        <f t="shared" si="267"/>
        <v>21</v>
      </c>
      <c r="AU401" s="31">
        <f t="shared" si="268"/>
        <v>33</v>
      </c>
      <c r="AV401" s="31">
        <f t="shared" si="269"/>
        <v>15</v>
      </c>
      <c r="AW401" s="31">
        <f t="shared" si="270"/>
        <v>32</v>
      </c>
      <c r="AX401" s="31">
        <f t="shared" si="271"/>
        <v>31</v>
      </c>
      <c r="AY401" s="31">
        <f t="shared" si="272"/>
        <v>40</v>
      </c>
      <c r="AZ401" s="31">
        <f t="shared" si="273"/>
        <v>11</v>
      </c>
      <c r="BA401" s="31">
        <f t="shared" si="274"/>
        <v>20</v>
      </c>
      <c r="BB401" s="31">
        <f t="shared" si="275"/>
        <v>27</v>
      </c>
      <c r="BC401" s="31">
        <f t="shared" si="276"/>
        <v>12</v>
      </c>
      <c r="BD401" s="31">
        <f t="shared" si="277"/>
        <v>30</v>
      </c>
      <c r="BE401" s="31">
        <f t="shared" si="278"/>
        <v>27</v>
      </c>
      <c r="BF401" s="31">
        <f t="shared" si="279"/>
        <v>28</v>
      </c>
      <c r="BG401" s="31">
        <f t="shared" si="280"/>
        <v>30</v>
      </c>
      <c r="BH401" s="31">
        <f t="shared" si="281"/>
        <v>4</v>
      </c>
      <c r="BI401" s="31">
        <f t="shared" si="282"/>
        <v>13</v>
      </c>
      <c r="BJ401" s="6">
        <f t="shared" si="283"/>
        <v>503</v>
      </c>
      <c r="BL401" s="31">
        <f t="shared" si="284"/>
        <v>7.965633550557269E-13</v>
      </c>
      <c r="BM401" s="31">
        <f t="shared" si="285"/>
        <v>9.7538370006823694E-14</v>
      </c>
      <c r="BN401" s="31">
        <f t="shared" si="286"/>
        <v>5.8523022004094222E-13</v>
      </c>
      <c r="BO401" s="31">
        <f t="shared" si="287"/>
        <v>6.1774301004321671E-13</v>
      </c>
      <c r="BP401" s="31">
        <f t="shared" si="288"/>
        <v>3.4138429502388294E-13</v>
      </c>
      <c r="BQ401" s="31">
        <f t="shared" si="289"/>
        <v>5.3646103503753038E-13</v>
      </c>
      <c r="BR401" s="31">
        <f t="shared" si="290"/>
        <v>2.4384592501705927E-13</v>
      </c>
      <c r="BS401" s="31">
        <f t="shared" si="291"/>
        <v>5.2020464003639304E-13</v>
      </c>
      <c r="BT401" s="31">
        <f t="shared" si="292"/>
        <v>5.0394824503525579E-13</v>
      </c>
      <c r="BU401" s="31">
        <f t="shared" si="293"/>
        <v>6.502558000454914E-13</v>
      </c>
      <c r="BV401" s="31">
        <f t="shared" si="294"/>
        <v>1.7882034501251014E-13</v>
      </c>
      <c r="BW401" s="31">
        <f t="shared" si="295"/>
        <v>3.251279000227457E-13</v>
      </c>
      <c r="BX401" s="31">
        <f t="shared" si="296"/>
        <v>4.3892266503070666E-13</v>
      </c>
      <c r="BY401" s="31">
        <f t="shared" si="297"/>
        <v>1.9507674001364739E-13</v>
      </c>
      <c r="BZ401" s="31">
        <f t="shared" si="298"/>
        <v>4.8769185003411855E-13</v>
      </c>
      <c r="CA401" s="31">
        <f t="shared" si="299"/>
        <v>4.3892266503070666E-13</v>
      </c>
      <c r="CB401" s="31">
        <f t="shared" si="300"/>
        <v>4.5517906003184396E-13</v>
      </c>
      <c r="CC401" s="31">
        <f t="shared" si="301"/>
        <v>4.8769185003411855E-13</v>
      </c>
      <c r="CD401" s="31">
        <f t="shared" si="302"/>
        <v>6.502558000454913E-14</v>
      </c>
      <c r="CE401" s="31">
        <f t="shared" si="303"/>
        <v>2.1133313501478468E-13</v>
      </c>
    </row>
    <row r="402" spans="35:83" x14ac:dyDescent="0.2">
      <c r="AI402" s="29" t="s">
        <v>920</v>
      </c>
      <c r="AJ402" s="30">
        <v>52788</v>
      </c>
      <c r="AK402">
        <v>498</v>
      </c>
      <c r="AL402" t="s">
        <v>921</v>
      </c>
      <c r="AM402">
        <v>8.2028592876120742E-11</v>
      </c>
      <c r="AN402">
        <f t="shared" si="261"/>
        <v>8.2028592876120745E-12</v>
      </c>
      <c r="AO402">
        <f t="shared" si="262"/>
        <v>3.6160352144448129E-5</v>
      </c>
      <c r="AP402" s="31">
        <f t="shared" si="263"/>
        <v>73</v>
      </c>
      <c r="AQ402" s="31">
        <f t="shared" si="264"/>
        <v>8</v>
      </c>
      <c r="AR402" s="31">
        <f t="shared" si="265"/>
        <v>10</v>
      </c>
      <c r="AS402" s="31">
        <f t="shared" si="266"/>
        <v>14</v>
      </c>
      <c r="AT402" s="31">
        <f t="shared" si="267"/>
        <v>35</v>
      </c>
      <c r="AU402" s="31">
        <f t="shared" si="268"/>
        <v>43</v>
      </c>
      <c r="AV402" s="31">
        <f t="shared" si="269"/>
        <v>11</v>
      </c>
      <c r="AW402" s="31">
        <f t="shared" si="270"/>
        <v>37</v>
      </c>
      <c r="AX402" s="31">
        <f t="shared" si="271"/>
        <v>18</v>
      </c>
      <c r="AY402" s="31">
        <f t="shared" si="272"/>
        <v>54</v>
      </c>
      <c r="AZ402" s="31">
        <f t="shared" si="273"/>
        <v>21</v>
      </c>
      <c r="BA402" s="31">
        <f t="shared" si="274"/>
        <v>10</v>
      </c>
      <c r="BB402" s="31">
        <f t="shared" si="275"/>
        <v>23</v>
      </c>
      <c r="BC402" s="31">
        <f t="shared" si="276"/>
        <v>6</v>
      </c>
      <c r="BD402" s="31">
        <f t="shared" si="277"/>
        <v>13</v>
      </c>
      <c r="BE402" s="31">
        <f t="shared" si="278"/>
        <v>34</v>
      </c>
      <c r="BF402" s="31">
        <f t="shared" si="279"/>
        <v>24</v>
      </c>
      <c r="BG402" s="31">
        <f t="shared" si="280"/>
        <v>44</v>
      </c>
      <c r="BH402" s="31">
        <f t="shared" si="281"/>
        <v>6</v>
      </c>
      <c r="BI402" s="31">
        <f t="shared" si="282"/>
        <v>14</v>
      </c>
      <c r="BJ402" s="6">
        <f t="shared" si="283"/>
        <v>498</v>
      </c>
      <c r="BL402" s="31">
        <f t="shared" si="284"/>
        <v>1.2024271646499627E-12</v>
      </c>
      <c r="BM402" s="31">
        <f t="shared" si="285"/>
        <v>1.3177283996163975E-13</v>
      </c>
      <c r="BN402" s="31">
        <f t="shared" si="286"/>
        <v>1.647160499520497E-13</v>
      </c>
      <c r="BO402" s="31">
        <f t="shared" si="287"/>
        <v>2.3060246993286955E-13</v>
      </c>
      <c r="BP402" s="31">
        <f t="shared" si="288"/>
        <v>5.7650617483217387E-13</v>
      </c>
      <c r="BQ402" s="31">
        <f t="shared" si="289"/>
        <v>7.0827901479381366E-13</v>
      </c>
      <c r="BR402" s="31">
        <f t="shared" si="290"/>
        <v>1.8118765494725467E-13</v>
      </c>
      <c r="BS402" s="31">
        <f t="shared" si="291"/>
        <v>6.0944938482258382E-13</v>
      </c>
      <c r="BT402" s="31">
        <f t="shared" si="292"/>
        <v>2.9648888991368945E-13</v>
      </c>
      <c r="BU402" s="31">
        <f t="shared" si="293"/>
        <v>8.8946666974106834E-13</v>
      </c>
      <c r="BV402" s="31">
        <f t="shared" si="294"/>
        <v>3.4590370489930432E-13</v>
      </c>
      <c r="BW402" s="31">
        <f t="shared" si="295"/>
        <v>1.647160499520497E-13</v>
      </c>
      <c r="BX402" s="31">
        <f t="shared" si="296"/>
        <v>3.7884691488971427E-13</v>
      </c>
      <c r="BY402" s="31">
        <f t="shared" si="297"/>
        <v>9.8829629971229824E-14</v>
      </c>
      <c r="BZ402" s="31">
        <f t="shared" si="298"/>
        <v>2.1413086493766457E-13</v>
      </c>
      <c r="CA402" s="31">
        <f t="shared" si="299"/>
        <v>5.6003456983696894E-13</v>
      </c>
      <c r="CB402" s="31">
        <f t="shared" si="300"/>
        <v>3.9531851988491929E-13</v>
      </c>
      <c r="CC402" s="31">
        <f t="shared" si="301"/>
        <v>7.2475061978901869E-13</v>
      </c>
      <c r="CD402" s="31">
        <f t="shared" si="302"/>
        <v>9.8829629971229824E-14</v>
      </c>
      <c r="CE402" s="31">
        <f t="shared" si="303"/>
        <v>2.3060246993286955E-13</v>
      </c>
    </row>
    <row r="403" spans="35:83" x14ac:dyDescent="0.2">
      <c r="AI403" s="29" t="s">
        <v>922</v>
      </c>
      <c r="AJ403" s="30">
        <v>24402</v>
      </c>
      <c r="AK403">
        <v>218</v>
      </c>
      <c r="AL403" t="s">
        <v>923</v>
      </c>
      <c r="AM403">
        <v>8.2087565385475143E-11</v>
      </c>
      <c r="AN403">
        <f t="shared" si="261"/>
        <v>8.2087565385475143E-12</v>
      </c>
      <c r="AO403">
        <f t="shared" si="262"/>
        <v>3.6186348771116062E-5</v>
      </c>
      <c r="AP403" s="31">
        <f t="shared" si="263"/>
        <v>20</v>
      </c>
      <c r="AQ403" s="31">
        <f t="shared" si="264"/>
        <v>8</v>
      </c>
      <c r="AR403" s="31">
        <f t="shared" si="265"/>
        <v>7</v>
      </c>
      <c r="AS403" s="31">
        <f t="shared" si="266"/>
        <v>20</v>
      </c>
      <c r="AT403" s="31">
        <f t="shared" si="267"/>
        <v>8</v>
      </c>
      <c r="AU403" s="31">
        <f t="shared" si="268"/>
        <v>14</v>
      </c>
      <c r="AV403" s="31">
        <f t="shared" si="269"/>
        <v>4</v>
      </c>
      <c r="AW403" s="31">
        <f t="shared" si="270"/>
        <v>15</v>
      </c>
      <c r="AX403" s="31">
        <f t="shared" si="271"/>
        <v>19</v>
      </c>
      <c r="AY403" s="31">
        <f t="shared" si="272"/>
        <v>17</v>
      </c>
      <c r="AZ403" s="31">
        <f t="shared" si="273"/>
        <v>3</v>
      </c>
      <c r="BA403" s="31">
        <f t="shared" si="274"/>
        <v>10</v>
      </c>
      <c r="BB403" s="31">
        <f t="shared" si="275"/>
        <v>7</v>
      </c>
      <c r="BC403" s="31">
        <f t="shared" si="276"/>
        <v>7</v>
      </c>
      <c r="BD403" s="31">
        <f t="shared" si="277"/>
        <v>11</v>
      </c>
      <c r="BE403" s="31">
        <f t="shared" si="278"/>
        <v>9</v>
      </c>
      <c r="BF403" s="31">
        <f t="shared" si="279"/>
        <v>13</v>
      </c>
      <c r="BG403" s="31">
        <f t="shared" si="280"/>
        <v>16</v>
      </c>
      <c r="BH403" s="31">
        <f t="shared" si="281"/>
        <v>1</v>
      </c>
      <c r="BI403" s="31">
        <f t="shared" si="282"/>
        <v>9</v>
      </c>
      <c r="BJ403" s="6">
        <f t="shared" si="283"/>
        <v>218</v>
      </c>
      <c r="BL403" s="31">
        <f t="shared" si="284"/>
        <v>7.5309693014197384E-13</v>
      </c>
      <c r="BM403" s="31">
        <f t="shared" si="285"/>
        <v>3.0123877205678953E-13</v>
      </c>
      <c r="BN403" s="31">
        <f t="shared" si="286"/>
        <v>2.6358392554969082E-13</v>
      </c>
      <c r="BO403" s="31">
        <f t="shared" si="287"/>
        <v>7.5309693014197384E-13</v>
      </c>
      <c r="BP403" s="31">
        <f t="shared" si="288"/>
        <v>3.0123877205678953E-13</v>
      </c>
      <c r="BQ403" s="31">
        <f t="shared" si="289"/>
        <v>5.2716785109938163E-13</v>
      </c>
      <c r="BR403" s="31">
        <f t="shared" si="290"/>
        <v>1.5061938602839477E-13</v>
      </c>
      <c r="BS403" s="31">
        <f t="shared" si="291"/>
        <v>5.6482269760648035E-13</v>
      </c>
      <c r="BT403" s="31">
        <f t="shared" si="292"/>
        <v>7.1544208363487512E-13</v>
      </c>
      <c r="BU403" s="31">
        <f t="shared" si="293"/>
        <v>6.4013239062067779E-13</v>
      </c>
      <c r="BV403" s="31">
        <f t="shared" si="294"/>
        <v>1.1296453952129608E-13</v>
      </c>
      <c r="BW403" s="31">
        <f t="shared" si="295"/>
        <v>3.7654846507098692E-13</v>
      </c>
      <c r="BX403" s="31">
        <f t="shared" si="296"/>
        <v>2.6358392554969082E-13</v>
      </c>
      <c r="BY403" s="31">
        <f t="shared" si="297"/>
        <v>2.6358392554969082E-13</v>
      </c>
      <c r="BZ403" s="31">
        <f t="shared" si="298"/>
        <v>4.1420331157808558E-13</v>
      </c>
      <c r="CA403" s="31">
        <f t="shared" si="299"/>
        <v>3.388936185638882E-13</v>
      </c>
      <c r="CB403" s="31">
        <f t="shared" si="300"/>
        <v>4.8951300459228302E-13</v>
      </c>
      <c r="CC403" s="31">
        <f t="shared" si="301"/>
        <v>6.0247754411357907E-13</v>
      </c>
      <c r="CD403" s="31">
        <f t="shared" si="302"/>
        <v>3.7654846507098692E-14</v>
      </c>
      <c r="CE403" s="31">
        <f t="shared" si="303"/>
        <v>3.388936185638882E-13</v>
      </c>
    </row>
    <row r="404" spans="35:83" x14ac:dyDescent="0.2">
      <c r="AI404" s="29" t="s">
        <v>924</v>
      </c>
      <c r="AJ404" s="30">
        <v>53070</v>
      </c>
      <c r="AK404">
        <v>468</v>
      </c>
      <c r="AL404" t="s">
        <v>925</v>
      </c>
      <c r="AM404">
        <v>8.2490431671413832E-11</v>
      </c>
      <c r="AN404">
        <f t="shared" si="261"/>
        <v>8.2490431671413835E-12</v>
      </c>
      <c r="AO404">
        <f t="shared" si="262"/>
        <v>3.6363942781398174E-5</v>
      </c>
      <c r="AP404" s="31">
        <f t="shared" si="263"/>
        <v>46</v>
      </c>
      <c r="AQ404" s="31">
        <f t="shared" si="264"/>
        <v>7</v>
      </c>
      <c r="AR404" s="31">
        <f t="shared" si="265"/>
        <v>12</v>
      </c>
      <c r="AS404" s="31">
        <f t="shared" si="266"/>
        <v>9</v>
      </c>
      <c r="AT404" s="31">
        <f t="shared" si="267"/>
        <v>42</v>
      </c>
      <c r="AU404" s="31">
        <f t="shared" si="268"/>
        <v>33</v>
      </c>
      <c r="AV404" s="31">
        <f t="shared" si="269"/>
        <v>9</v>
      </c>
      <c r="AW404" s="31">
        <f t="shared" si="270"/>
        <v>37</v>
      </c>
      <c r="AX404" s="31">
        <f t="shared" si="271"/>
        <v>14</v>
      </c>
      <c r="AY404" s="31">
        <f t="shared" si="272"/>
        <v>57</v>
      </c>
      <c r="AZ404" s="31">
        <f t="shared" si="273"/>
        <v>14</v>
      </c>
      <c r="BA404" s="31">
        <f t="shared" si="274"/>
        <v>11</v>
      </c>
      <c r="BB404" s="31">
        <f t="shared" si="275"/>
        <v>22</v>
      </c>
      <c r="BC404" s="31">
        <f t="shared" si="276"/>
        <v>12</v>
      </c>
      <c r="BD404" s="31">
        <f t="shared" si="277"/>
        <v>21</v>
      </c>
      <c r="BE404" s="31">
        <f t="shared" si="278"/>
        <v>35</v>
      </c>
      <c r="BF404" s="31">
        <f t="shared" si="279"/>
        <v>12</v>
      </c>
      <c r="BG404" s="31">
        <f t="shared" si="280"/>
        <v>35</v>
      </c>
      <c r="BH404" s="31">
        <f t="shared" si="281"/>
        <v>21</v>
      </c>
      <c r="BI404" s="31">
        <f t="shared" si="282"/>
        <v>19</v>
      </c>
      <c r="BJ404" s="6">
        <f t="shared" si="283"/>
        <v>468</v>
      </c>
      <c r="BL404" s="31">
        <f t="shared" si="284"/>
        <v>8.1080338822329833E-13</v>
      </c>
      <c r="BM404" s="31">
        <f t="shared" si="285"/>
        <v>1.2338312429484977E-13</v>
      </c>
      <c r="BN404" s="31">
        <f t="shared" si="286"/>
        <v>2.1151392736259958E-13</v>
      </c>
      <c r="BO404" s="31">
        <f t="shared" si="287"/>
        <v>1.586354455219497E-13</v>
      </c>
      <c r="BP404" s="31">
        <f t="shared" si="288"/>
        <v>7.4029874576909857E-13</v>
      </c>
      <c r="BQ404" s="31">
        <f t="shared" si="289"/>
        <v>5.8166330024714884E-13</v>
      </c>
      <c r="BR404" s="31">
        <f t="shared" si="290"/>
        <v>1.586354455219497E-13</v>
      </c>
      <c r="BS404" s="31">
        <f t="shared" si="291"/>
        <v>6.5216794270134871E-13</v>
      </c>
      <c r="BT404" s="31">
        <f t="shared" si="292"/>
        <v>2.4676624858969954E-13</v>
      </c>
      <c r="BU404" s="31">
        <f t="shared" si="293"/>
        <v>1.0046911549723479E-12</v>
      </c>
      <c r="BV404" s="31">
        <f t="shared" si="294"/>
        <v>2.4676624858969954E-13</v>
      </c>
      <c r="BW404" s="31">
        <f t="shared" si="295"/>
        <v>1.9388776674904961E-13</v>
      </c>
      <c r="BX404" s="31">
        <f t="shared" si="296"/>
        <v>3.8777553349809923E-13</v>
      </c>
      <c r="BY404" s="31">
        <f t="shared" si="297"/>
        <v>2.1151392736259958E-13</v>
      </c>
      <c r="BZ404" s="31">
        <f t="shared" si="298"/>
        <v>3.7014937288454928E-13</v>
      </c>
      <c r="CA404" s="31">
        <f t="shared" si="299"/>
        <v>6.1691562147424872E-13</v>
      </c>
      <c r="CB404" s="31">
        <f t="shared" si="300"/>
        <v>2.1151392736259958E-13</v>
      </c>
      <c r="CC404" s="31">
        <f t="shared" si="301"/>
        <v>6.1691562147424872E-13</v>
      </c>
      <c r="CD404" s="31">
        <f t="shared" si="302"/>
        <v>3.7014937288454928E-13</v>
      </c>
      <c r="CE404" s="31">
        <f t="shared" si="303"/>
        <v>3.3489705165744935E-13</v>
      </c>
    </row>
    <row r="405" spans="35:83" x14ac:dyDescent="0.2">
      <c r="AI405" s="29" t="s">
        <v>926</v>
      </c>
      <c r="AJ405" s="30">
        <v>18356</v>
      </c>
      <c r="AK405">
        <v>163</v>
      </c>
      <c r="AL405" t="s">
        <v>927</v>
      </c>
      <c r="AM405">
        <v>8.303421743222332E-11</v>
      </c>
      <c r="AN405">
        <f t="shared" si="261"/>
        <v>8.3034217432223316E-12</v>
      </c>
      <c r="AO405">
        <f t="shared" si="262"/>
        <v>3.6603657787014611E-5</v>
      </c>
      <c r="AP405" s="31">
        <f t="shared" si="263"/>
        <v>17</v>
      </c>
      <c r="AQ405" s="31">
        <f t="shared" si="264"/>
        <v>1</v>
      </c>
      <c r="AR405" s="31">
        <f t="shared" si="265"/>
        <v>10</v>
      </c>
      <c r="AS405" s="31">
        <f t="shared" si="266"/>
        <v>12</v>
      </c>
      <c r="AT405" s="31">
        <f t="shared" si="267"/>
        <v>6</v>
      </c>
      <c r="AU405" s="31">
        <f t="shared" si="268"/>
        <v>8</v>
      </c>
      <c r="AV405" s="31">
        <f t="shared" si="269"/>
        <v>0</v>
      </c>
      <c r="AW405" s="31">
        <f t="shared" si="270"/>
        <v>8</v>
      </c>
      <c r="AX405" s="31">
        <f t="shared" si="271"/>
        <v>12</v>
      </c>
      <c r="AY405" s="31">
        <f t="shared" si="272"/>
        <v>22</v>
      </c>
      <c r="AZ405" s="31">
        <f t="shared" si="273"/>
        <v>4</v>
      </c>
      <c r="BA405" s="31">
        <f t="shared" si="274"/>
        <v>3</v>
      </c>
      <c r="BB405" s="31">
        <f t="shared" si="275"/>
        <v>6</v>
      </c>
      <c r="BC405" s="31">
        <f t="shared" si="276"/>
        <v>8</v>
      </c>
      <c r="BD405" s="31">
        <f t="shared" si="277"/>
        <v>14</v>
      </c>
      <c r="BE405" s="31">
        <f t="shared" si="278"/>
        <v>10</v>
      </c>
      <c r="BF405" s="31">
        <f t="shared" si="279"/>
        <v>8</v>
      </c>
      <c r="BG405" s="31">
        <f t="shared" si="280"/>
        <v>10</v>
      </c>
      <c r="BH405" s="31">
        <f t="shared" si="281"/>
        <v>3</v>
      </c>
      <c r="BI405" s="31">
        <f t="shared" si="282"/>
        <v>1</v>
      </c>
      <c r="BJ405" s="6">
        <f t="shared" si="283"/>
        <v>163</v>
      </c>
      <c r="BL405" s="31">
        <f t="shared" si="284"/>
        <v>8.6600104070416946E-13</v>
      </c>
      <c r="BM405" s="31">
        <f t="shared" si="285"/>
        <v>5.0941237688480564E-14</v>
      </c>
      <c r="BN405" s="31">
        <f t="shared" si="286"/>
        <v>5.0941237688480565E-13</v>
      </c>
      <c r="BO405" s="31">
        <f t="shared" si="287"/>
        <v>6.1129485226176674E-13</v>
      </c>
      <c r="BP405" s="31">
        <f t="shared" si="288"/>
        <v>3.0564742613088337E-13</v>
      </c>
      <c r="BQ405" s="31">
        <f t="shared" si="289"/>
        <v>4.0752990150784451E-13</v>
      </c>
      <c r="BR405" s="31">
        <f t="shared" si="290"/>
        <v>0</v>
      </c>
      <c r="BS405" s="31">
        <f t="shared" si="291"/>
        <v>4.0752990150784451E-13</v>
      </c>
      <c r="BT405" s="31">
        <f t="shared" si="292"/>
        <v>6.1129485226176674E-13</v>
      </c>
      <c r="BU405" s="31">
        <f t="shared" si="293"/>
        <v>1.1207072291465724E-12</v>
      </c>
      <c r="BV405" s="31">
        <f t="shared" si="294"/>
        <v>2.0376495075392226E-13</v>
      </c>
      <c r="BW405" s="31">
        <f t="shared" si="295"/>
        <v>1.5282371306544169E-13</v>
      </c>
      <c r="BX405" s="31">
        <f t="shared" si="296"/>
        <v>3.0564742613088337E-13</v>
      </c>
      <c r="BY405" s="31">
        <f t="shared" si="297"/>
        <v>4.0752990150784451E-13</v>
      </c>
      <c r="BZ405" s="31">
        <f t="shared" si="298"/>
        <v>7.1317732763872793E-13</v>
      </c>
      <c r="CA405" s="31">
        <f t="shared" si="299"/>
        <v>5.0941237688480565E-13</v>
      </c>
      <c r="CB405" s="31">
        <f t="shared" si="300"/>
        <v>4.0752990150784451E-13</v>
      </c>
      <c r="CC405" s="31">
        <f t="shared" si="301"/>
        <v>5.0941237688480565E-13</v>
      </c>
      <c r="CD405" s="31">
        <f t="shared" si="302"/>
        <v>1.5282371306544169E-13</v>
      </c>
      <c r="CE405" s="31">
        <f t="shared" si="303"/>
        <v>5.0941237688480564E-14</v>
      </c>
    </row>
    <row r="406" spans="35:83" x14ac:dyDescent="0.2">
      <c r="AI406" s="29" t="s">
        <v>928</v>
      </c>
      <c r="AJ406" s="30">
        <v>114611</v>
      </c>
      <c r="AK406">
        <v>1046</v>
      </c>
      <c r="AL406" t="s">
        <v>929</v>
      </c>
      <c r="AM406">
        <v>8.3131458031966152E-11</v>
      </c>
      <c r="AN406">
        <f t="shared" si="261"/>
        <v>8.3131458031966152E-12</v>
      </c>
      <c r="AO406">
        <f t="shared" si="262"/>
        <v>3.6646523990202425E-5</v>
      </c>
      <c r="AP406" s="31">
        <f t="shared" si="263"/>
        <v>75</v>
      </c>
      <c r="AQ406" s="31">
        <f t="shared" si="264"/>
        <v>4</v>
      </c>
      <c r="AR406" s="31">
        <f t="shared" si="265"/>
        <v>73</v>
      </c>
      <c r="AS406" s="31">
        <f t="shared" si="266"/>
        <v>38</v>
      </c>
      <c r="AT406" s="31">
        <f t="shared" si="267"/>
        <v>62</v>
      </c>
      <c r="AU406" s="31">
        <f t="shared" si="268"/>
        <v>97</v>
      </c>
      <c r="AV406" s="31">
        <f t="shared" si="269"/>
        <v>34</v>
      </c>
      <c r="AW406" s="31">
        <f t="shared" si="270"/>
        <v>55</v>
      </c>
      <c r="AX406" s="31">
        <f t="shared" si="271"/>
        <v>64</v>
      </c>
      <c r="AY406" s="31">
        <f t="shared" si="272"/>
        <v>110</v>
      </c>
      <c r="AZ406" s="31">
        <f t="shared" si="273"/>
        <v>14</v>
      </c>
      <c r="BA406" s="31">
        <f t="shared" si="274"/>
        <v>52</v>
      </c>
      <c r="BB406" s="31">
        <f t="shared" si="275"/>
        <v>41</v>
      </c>
      <c r="BC406" s="31">
        <f t="shared" si="276"/>
        <v>54</v>
      </c>
      <c r="BD406" s="31">
        <f t="shared" si="277"/>
        <v>42</v>
      </c>
      <c r="BE406" s="31">
        <f t="shared" si="278"/>
        <v>81</v>
      </c>
      <c r="BF406" s="31">
        <f t="shared" si="279"/>
        <v>50</v>
      </c>
      <c r="BG406" s="31">
        <f t="shared" si="280"/>
        <v>72</v>
      </c>
      <c r="BH406" s="31">
        <f t="shared" si="281"/>
        <v>13</v>
      </c>
      <c r="BI406" s="31">
        <f t="shared" si="282"/>
        <v>15</v>
      </c>
      <c r="BJ406" s="6">
        <f t="shared" si="283"/>
        <v>1046</v>
      </c>
      <c r="BL406" s="31">
        <f t="shared" si="284"/>
        <v>5.9606685969382997E-13</v>
      </c>
      <c r="BM406" s="31">
        <f t="shared" si="285"/>
        <v>3.1790232517004265E-14</v>
      </c>
      <c r="BN406" s="31">
        <f t="shared" si="286"/>
        <v>5.8017174343532789E-13</v>
      </c>
      <c r="BO406" s="31">
        <f t="shared" si="287"/>
        <v>3.0200720891154055E-13</v>
      </c>
      <c r="BP406" s="31">
        <f t="shared" si="288"/>
        <v>4.9274860401356616E-13</v>
      </c>
      <c r="BQ406" s="31">
        <f t="shared" si="289"/>
        <v>7.7091313853735334E-13</v>
      </c>
      <c r="BR406" s="31">
        <f t="shared" si="290"/>
        <v>2.702169763945363E-13</v>
      </c>
      <c r="BS406" s="31">
        <f t="shared" si="291"/>
        <v>4.3711569710880863E-13</v>
      </c>
      <c r="BT406" s="31">
        <f t="shared" si="292"/>
        <v>5.0864372027206823E-13</v>
      </c>
      <c r="BU406" s="31">
        <f t="shared" si="293"/>
        <v>8.7423139421761726E-13</v>
      </c>
      <c r="BV406" s="31">
        <f t="shared" si="294"/>
        <v>1.1126581380951493E-13</v>
      </c>
      <c r="BW406" s="31">
        <f t="shared" si="295"/>
        <v>4.1327302272105546E-13</v>
      </c>
      <c r="BX406" s="31">
        <f t="shared" si="296"/>
        <v>3.2584988329929372E-13</v>
      </c>
      <c r="BY406" s="31">
        <f t="shared" si="297"/>
        <v>4.2916813897955759E-13</v>
      </c>
      <c r="BZ406" s="31">
        <f t="shared" si="298"/>
        <v>3.3379744142854476E-13</v>
      </c>
      <c r="CA406" s="31">
        <f t="shared" si="299"/>
        <v>6.4375220846933641E-13</v>
      </c>
      <c r="CB406" s="31">
        <f t="shared" si="300"/>
        <v>3.9737790646255328E-13</v>
      </c>
      <c r="CC406" s="31">
        <f t="shared" si="301"/>
        <v>5.7222418530607675E-13</v>
      </c>
      <c r="CD406" s="31">
        <f t="shared" si="302"/>
        <v>1.0331825568026386E-13</v>
      </c>
      <c r="CE406" s="31">
        <f t="shared" si="303"/>
        <v>1.1921337193876599E-13</v>
      </c>
    </row>
    <row r="407" spans="35:83" x14ac:dyDescent="0.2">
      <c r="AI407" s="29" t="s">
        <v>930</v>
      </c>
      <c r="AJ407" s="30">
        <v>55486</v>
      </c>
      <c r="AK407">
        <v>499</v>
      </c>
      <c r="AL407" t="s">
        <v>931</v>
      </c>
      <c r="AM407">
        <v>8.3785912916047697E-11</v>
      </c>
      <c r="AN407">
        <f t="shared" si="261"/>
        <v>8.37859129160477E-12</v>
      </c>
      <c r="AO407">
        <f t="shared" si="262"/>
        <v>3.6935024843883798E-5</v>
      </c>
      <c r="AP407" s="31">
        <f t="shared" si="263"/>
        <v>49</v>
      </c>
      <c r="AQ407" s="31">
        <f t="shared" si="264"/>
        <v>5</v>
      </c>
      <c r="AR407" s="31">
        <f t="shared" si="265"/>
        <v>34</v>
      </c>
      <c r="AS407" s="31">
        <f t="shared" si="266"/>
        <v>44</v>
      </c>
      <c r="AT407" s="31">
        <f t="shared" si="267"/>
        <v>13</v>
      </c>
      <c r="AU407" s="31">
        <f t="shared" si="268"/>
        <v>26</v>
      </c>
      <c r="AV407" s="31">
        <f t="shared" si="269"/>
        <v>10</v>
      </c>
      <c r="AW407" s="31">
        <f t="shared" si="270"/>
        <v>30</v>
      </c>
      <c r="AX407" s="31">
        <f t="shared" si="271"/>
        <v>28</v>
      </c>
      <c r="AY407" s="31">
        <f t="shared" si="272"/>
        <v>63</v>
      </c>
      <c r="AZ407" s="31">
        <f t="shared" si="273"/>
        <v>7</v>
      </c>
      <c r="BA407" s="31">
        <f t="shared" si="274"/>
        <v>24</v>
      </c>
      <c r="BB407" s="31">
        <f t="shared" si="275"/>
        <v>17</v>
      </c>
      <c r="BC407" s="31">
        <f t="shared" si="276"/>
        <v>27</v>
      </c>
      <c r="BD407" s="31">
        <f t="shared" si="277"/>
        <v>26</v>
      </c>
      <c r="BE407" s="31">
        <f t="shared" si="278"/>
        <v>42</v>
      </c>
      <c r="BF407" s="31">
        <f t="shared" si="279"/>
        <v>20</v>
      </c>
      <c r="BG407" s="31">
        <f t="shared" si="280"/>
        <v>18</v>
      </c>
      <c r="BH407" s="31">
        <f t="shared" si="281"/>
        <v>4</v>
      </c>
      <c r="BI407" s="31">
        <f t="shared" si="282"/>
        <v>12</v>
      </c>
      <c r="BJ407" s="6">
        <f t="shared" si="283"/>
        <v>499</v>
      </c>
      <c r="BL407" s="31">
        <f t="shared" si="284"/>
        <v>8.2274744146018781E-13</v>
      </c>
      <c r="BM407" s="31">
        <f t="shared" si="285"/>
        <v>8.3953820557162024E-14</v>
      </c>
      <c r="BN407" s="31">
        <f t="shared" si="286"/>
        <v>5.7088597978870175E-13</v>
      </c>
      <c r="BO407" s="31">
        <f t="shared" si="287"/>
        <v>7.3879362090302582E-13</v>
      </c>
      <c r="BP407" s="31">
        <f t="shared" si="288"/>
        <v>2.1827993344862124E-13</v>
      </c>
      <c r="BQ407" s="31">
        <f t="shared" si="289"/>
        <v>4.3655986689724249E-13</v>
      </c>
      <c r="BR407" s="31">
        <f t="shared" si="290"/>
        <v>1.6790764111432405E-13</v>
      </c>
      <c r="BS407" s="31">
        <f t="shared" si="291"/>
        <v>5.0372292334297212E-13</v>
      </c>
      <c r="BT407" s="31">
        <f t="shared" si="292"/>
        <v>4.701413951201073E-13</v>
      </c>
      <c r="BU407" s="31">
        <f t="shared" si="293"/>
        <v>1.0578181390202414E-12</v>
      </c>
      <c r="BV407" s="31">
        <f t="shared" si="294"/>
        <v>1.1753534878002683E-13</v>
      </c>
      <c r="BW407" s="31">
        <f t="shared" si="295"/>
        <v>4.0297833867437772E-13</v>
      </c>
      <c r="BX407" s="31">
        <f t="shared" si="296"/>
        <v>2.8544298989435087E-13</v>
      </c>
      <c r="BY407" s="31">
        <f t="shared" si="297"/>
        <v>4.533506310086749E-13</v>
      </c>
      <c r="BZ407" s="31">
        <f t="shared" si="298"/>
        <v>4.3655986689724249E-13</v>
      </c>
      <c r="CA407" s="31">
        <f t="shared" si="299"/>
        <v>7.0521209268016101E-13</v>
      </c>
      <c r="CB407" s="31">
        <f t="shared" si="300"/>
        <v>3.358152822286481E-13</v>
      </c>
      <c r="CC407" s="31">
        <f t="shared" si="301"/>
        <v>3.0223375400578328E-13</v>
      </c>
      <c r="CD407" s="31">
        <f t="shared" si="302"/>
        <v>6.7163056445729617E-14</v>
      </c>
      <c r="CE407" s="31">
        <f t="shared" si="303"/>
        <v>2.0148916933718886E-13</v>
      </c>
    </row>
    <row r="408" spans="35:83" x14ac:dyDescent="0.2">
      <c r="AI408" s="29" t="s">
        <v>932</v>
      </c>
      <c r="AJ408" s="30">
        <v>13172</v>
      </c>
      <c r="AK408">
        <v>124</v>
      </c>
      <c r="AL408" t="s">
        <v>933</v>
      </c>
      <c r="AM408">
        <v>8.3871728435916046E-11</v>
      </c>
      <c r="AN408">
        <f t="shared" si="261"/>
        <v>8.3871728435916049E-12</v>
      </c>
      <c r="AO408">
        <f t="shared" si="262"/>
        <v>3.6972854572629537E-5</v>
      </c>
      <c r="AP408" s="31">
        <f t="shared" si="263"/>
        <v>14</v>
      </c>
      <c r="AQ408" s="31">
        <f t="shared" si="264"/>
        <v>0</v>
      </c>
      <c r="AR408" s="31">
        <f t="shared" si="265"/>
        <v>8</v>
      </c>
      <c r="AS408" s="31">
        <f t="shared" si="266"/>
        <v>4</v>
      </c>
      <c r="AT408" s="31">
        <f t="shared" si="267"/>
        <v>2</v>
      </c>
      <c r="AU408" s="31">
        <f t="shared" si="268"/>
        <v>7</v>
      </c>
      <c r="AV408" s="31">
        <f t="shared" si="269"/>
        <v>0</v>
      </c>
      <c r="AW408" s="31">
        <f t="shared" si="270"/>
        <v>5</v>
      </c>
      <c r="AX408" s="31">
        <f t="shared" si="271"/>
        <v>6</v>
      </c>
      <c r="AY408" s="31">
        <f t="shared" si="272"/>
        <v>10</v>
      </c>
      <c r="AZ408" s="31">
        <f t="shared" si="273"/>
        <v>8</v>
      </c>
      <c r="BA408" s="31">
        <f t="shared" si="274"/>
        <v>7</v>
      </c>
      <c r="BB408" s="31">
        <f t="shared" si="275"/>
        <v>0</v>
      </c>
      <c r="BC408" s="31">
        <f t="shared" si="276"/>
        <v>8</v>
      </c>
      <c r="BD408" s="31">
        <f t="shared" si="277"/>
        <v>4</v>
      </c>
      <c r="BE408" s="31">
        <f t="shared" si="278"/>
        <v>18</v>
      </c>
      <c r="BF408" s="31">
        <f t="shared" si="279"/>
        <v>12</v>
      </c>
      <c r="BG408" s="31">
        <f t="shared" si="280"/>
        <v>8</v>
      </c>
      <c r="BH408" s="31">
        <f t="shared" si="281"/>
        <v>0</v>
      </c>
      <c r="BI408" s="31">
        <f t="shared" si="282"/>
        <v>3</v>
      </c>
      <c r="BJ408" s="6">
        <f t="shared" si="283"/>
        <v>124</v>
      </c>
      <c r="BL408" s="31">
        <f t="shared" si="284"/>
        <v>9.4693886943776186E-13</v>
      </c>
      <c r="BM408" s="31">
        <f t="shared" si="285"/>
        <v>0</v>
      </c>
      <c r="BN408" s="31">
        <f t="shared" si="286"/>
        <v>5.4110792539300673E-13</v>
      </c>
      <c r="BO408" s="31">
        <f t="shared" si="287"/>
        <v>2.7055396269650337E-13</v>
      </c>
      <c r="BP408" s="31">
        <f t="shared" si="288"/>
        <v>1.3527698134825168E-13</v>
      </c>
      <c r="BQ408" s="31">
        <f t="shared" si="289"/>
        <v>4.7346943471888093E-13</v>
      </c>
      <c r="BR408" s="31">
        <f t="shared" si="290"/>
        <v>0</v>
      </c>
      <c r="BS408" s="31">
        <f t="shared" si="291"/>
        <v>3.3819245337062922E-13</v>
      </c>
      <c r="BT408" s="31">
        <f t="shared" si="292"/>
        <v>4.0583094404475508E-13</v>
      </c>
      <c r="BU408" s="31">
        <f t="shared" si="293"/>
        <v>6.7638490674125844E-13</v>
      </c>
      <c r="BV408" s="31">
        <f t="shared" si="294"/>
        <v>5.4110792539300673E-13</v>
      </c>
      <c r="BW408" s="31">
        <f t="shared" si="295"/>
        <v>4.7346943471888093E-13</v>
      </c>
      <c r="BX408" s="31">
        <f t="shared" si="296"/>
        <v>0</v>
      </c>
      <c r="BY408" s="31">
        <f t="shared" si="297"/>
        <v>5.4110792539300673E-13</v>
      </c>
      <c r="BZ408" s="31">
        <f t="shared" si="298"/>
        <v>2.7055396269650337E-13</v>
      </c>
      <c r="CA408" s="31">
        <f t="shared" si="299"/>
        <v>1.2174928321342653E-12</v>
      </c>
      <c r="CB408" s="31">
        <f t="shared" si="300"/>
        <v>8.1166188808951015E-13</v>
      </c>
      <c r="CC408" s="31">
        <f t="shared" si="301"/>
        <v>5.4110792539300673E-13</v>
      </c>
      <c r="CD408" s="31">
        <f t="shared" si="302"/>
        <v>0</v>
      </c>
      <c r="CE408" s="31">
        <f t="shared" si="303"/>
        <v>2.0291547202237754E-13</v>
      </c>
    </row>
    <row r="409" spans="35:83" x14ac:dyDescent="0.2">
      <c r="AI409" s="29" t="s">
        <v>934</v>
      </c>
      <c r="AJ409" s="30">
        <v>15235</v>
      </c>
      <c r="AK409">
        <v>133</v>
      </c>
      <c r="AL409" t="s">
        <v>935</v>
      </c>
      <c r="AM409">
        <v>8.3993077678671951E-11</v>
      </c>
      <c r="AN409">
        <f t="shared" si="261"/>
        <v>8.3993077678671957E-12</v>
      </c>
      <c r="AO409">
        <f t="shared" si="262"/>
        <v>3.7026348497085154E-5</v>
      </c>
      <c r="AP409" s="31">
        <f t="shared" si="263"/>
        <v>13</v>
      </c>
      <c r="AQ409" s="31">
        <f t="shared" si="264"/>
        <v>2</v>
      </c>
      <c r="AR409" s="31">
        <f t="shared" si="265"/>
        <v>13</v>
      </c>
      <c r="AS409" s="31">
        <f t="shared" si="266"/>
        <v>16</v>
      </c>
      <c r="AT409" s="31">
        <f t="shared" si="267"/>
        <v>1</v>
      </c>
      <c r="AU409" s="31">
        <f t="shared" si="268"/>
        <v>4</v>
      </c>
      <c r="AV409" s="31">
        <f t="shared" si="269"/>
        <v>1</v>
      </c>
      <c r="AW409" s="31">
        <f t="shared" si="270"/>
        <v>7</v>
      </c>
      <c r="AX409" s="31">
        <f t="shared" si="271"/>
        <v>8</v>
      </c>
      <c r="AY409" s="31">
        <f t="shared" si="272"/>
        <v>17</v>
      </c>
      <c r="AZ409" s="31">
        <f t="shared" si="273"/>
        <v>5</v>
      </c>
      <c r="BA409" s="31">
        <f t="shared" si="274"/>
        <v>6</v>
      </c>
      <c r="BB409" s="31">
        <f t="shared" si="275"/>
        <v>0</v>
      </c>
      <c r="BC409" s="31">
        <f t="shared" si="276"/>
        <v>14</v>
      </c>
      <c r="BD409" s="31">
        <f t="shared" si="277"/>
        <v>9</v>
      </c>
      <c r="BE409" s="31">
        <f t="shared" si="278"/>
        <v>7</v>
      </c>
      <c r="BF409" s="31">
        <f t="shared" si="279"/>
        <v>1</v>
      </c>
      <c r="BG409" s="31">
        <f t="shared" si="280"/>
        <v>7</v>
      </c>
      <c r="BH409" s="31">
        <f t="shared" si="281"/>
        <v>0</v>
      </c>
      <c r="BI409" s="31">
        <f t="shared" si="282"/>
        <v>2</v>
      </c>
      <c r="BJ409" s="6">
        <f t="shared" si="283"/>
        <v>133</v>
      </c>
      <c r="BL409" s="31">
        <f t="shared" si="284"/>
        <v>8.2098496979153039E-13</v>
      </c>
      <c r="BM409" s="31">
        <f t="shared" si="285"/>
        <v>1.2630537996792776E-13</v>
      </c>
      <c r="BN409" s="31">
        <f t="shared" si="286"/>
        <v>8.2098496979153039E-13</v>
      </c>
      <c r="BO409" s="31">
        <f t="shared" si="287"/>
        <v>1.0104430397434221E-12</v>
      </c>
      <c r="BP409" s="31">
        <f t="shared" si="288"/>
        <v>6.315268998396388E-14</v>
      </c>
      <c r="BQ409" s="31">
        <f t="shared" si="289"/>
        <v>2.5261075993585552E-13</v>
      </c>
      <c r="BR409" s="31">
        <f t="shared" si="290"/>
        <v>6.315268998396388E-14</v>
      </c>
      <c r="BS409" s="31">
        <f t="shared" si="291"/>
        <v>4.4206882988774711E-13</v>
      </c>
      <c r="BT409" s="31">
        <f t="shared" si="292"/>
        <v>5.0522151987171104E-13</v>
      </c>
      <c r="BU409" s="31">
        <f t="shared" si="293"/>
        <v>1.0735957297273858E-12</v>
      </c>
      <c r="BV409" s="31">
        <f t="shared" si="294"/>
        <v>3.1576344991981935E-13</v>
      </c>
      <c r="BW409" s="31">
        <f t="shared" si="295"/>
        <v>3.7891613990378323E-13</v>
      </c>
      <c r="BX409" s="31">
        <f t="shared" si="296"/>
        <v>0</v>
      </c>
      <c r="BY409" s="31">
        <f t="shared" si="297"/>
        <v>8.8413765977549422E-13</v>
      </c>
      <c r="BZ409" s="31">
        <f t="shared" si="298"/>
        <v>5.6837420985567487E-13</v>
      </c>
      <c r="CA409" s="31">
        <f t="shared" si="299"/>
        <v>4.4206882988774711E-13</v>
      </c>
      <c r="CB409" s="31">
        <f t="shared" si="300"/>
        <v>6.315268998396388E-14</v>
      </c>
      <c r="CC409" s="31">
        <f t="shared" si="301"/>
        <v>4.4206882988774711E-13</v>
      </c>
      <c r="CD409" s="31">
        <f t="shared" si="302"/>
        <v>0</v>
      </c>
      <c r="CE409" s="31">
        <f t="shared" si="303"/>
        <v>1.2630537996792776E-13</v>
      </c>
    </row>
    <row r="410" spans="35:83" x14ac:dyDescent="0.2">
      <c r="AI410" s="29" t="s">
        <v>936</v>
      </c>
      <c r="AJ410" s="30">
        <v>18697</v>
      </c>
      <c r="AK410">
        <v>166</v>
      </c>
      <c r="AL410" t="s">
        <v>937</v>
      </c>
      <c r="AM410">
        <v>8.4039854694900766E-11</v>
      </c>
      <c r="AN410">
        <f t="shared" si="261"/>
        <v>8.4039854694900763E-12</v>
      </c>
      <c r="AO410">
        <f t="shared" si="262"/>
        <v>3.70469690309721E-5</v>
      </c>
      <c r="AP410" s="31">
        <f t="shared" si="263"/>
        <v>14</v>
      </c>
      <c r="AQ410" s="31">
        <f t="shared" si="264"/>
        <v>1</v>
      </c>
      <c r="AR410" s="31">
        <f t="shared" si="265"/>
        <v>11</v>
      </c>
      <c r="AS410" s="31">
        <f t="shared" si="266"/>
        <v>10</v>
      </c>
      <c r="AT410" s="31">
        <f t="shared" si="267"/>
        <v>6</v>
      </c>
      <c r="AU410" s="31">
        <f t="shared" si="268"/>
        <v>12</v>
      </c>
      <c r="AV410" s="31">
        <f t="shared" si="269"/>
        <v>2</v>
      </c>
      <c r="AW410" s="31">
        <f t="shared" si="270"/>
        <v>13</v>
      </c>
      <c r="AX410" s="31">
        <f t="shared" si="271"/>
        <v>11</v>
      </c>
      <c r="AY410" s="31">
        <f t="shared" si="272"/>
        <v>28</v>
      </c>
      <c r="AZ410" s="31">
        <f t="shared" si="273"/>
        <v>2</v>
      </c>
      <c r="BA410" s="31">
        <f t="shared" si="274"/>
        <v>3</v>
      </c>
      <c r="BB410" s="31">
        <f t="shared" si="275"/>
        <v>2</v>
      </c>
      <c r="BC410" s="31">
        <f t="shared" si="276"/>
        <v>6</v>
      </c>
      <c r="BD410" s="31">
        <f t="shared" si="277"/>
        <v>14</v>
      </c>
      <c r="BE410" s="31">
        <f t="shared" si="278"/>
        <v>15</v>
      </c>
      <c r="BF410" s="31">
        <f t="shared" si="279"/>
        <v>7</v>
      </c>
      <c r="BG410" s="31">
        <f t="shared" si="280"/>
        <v>2</v>
      </c>
      <c r="BH410" s="31">
        <f t="shared" si="281"/>
        <v>1</v>
      </c>
      <c r="BI410" s="31">
        <f t="shared" si="282"/>
        <v>6</v>
      </c>
      <c r="BJ410" s="6">
        <f t="shared" si="283"/>
        <v>166</v>
      </c>
      <c r="BL410" s="31">
        <f t="shared" si="284"/>
        <v>7.0876985887265695E-13</v>
      </c>
      <c r="BM410" s="31">
        <f t="shared" si="285"/>
        <v>5.0626418490904079E-14</v>
      </c>
      <c r="BN410" s="31">
        <f t="shared" si="286"/>
        <v>5.5689060339994487E-13</v>
      </c>
      <c r="BO410" s="31">
        <f t="shared" si="287"/>
        <v>5.0626418490904071E-13</v>
      </c>
      <c r="BP410" s="31">
        <f t="shared" si="288"/>
        <v>3.0375851094542441E-13</v>
      </c>
      <c r="BQ410" s="31">
        <f t="shared" si="289"/>
        <v>6.0751702189084883E-13</v>
      </c>
      <c r="BR410" s="31">
        <f t="shared" si="290"/>
        <v>1.0125283698180816E-13</v>
      </c>
      <c r="BS410" s="31">
        <f t="shared" si="291"/>
        <v>6.5814344038175299E-13</v>
      </c>
      <c r="BT410" s="31">
        <f t="shared" si="292"/>
        <v>5.5689060339994487E-13</v>
      </c>
      <c r="BU410" s="31">
        <f t="shared" si="293"/>
        <v>1.4175397177453139E-12</v>
      </c>
      <c r="BV410" s="31">
        <f t="shared" si="294"/>
        <v>1.0125283698180816E-13</v>
      </c>
      <c r="BW410" s="31">
        <f t="shared" si="295"/>
        <v>1.5187925547271221E-13</v>
      </c>
      <c r="BX410" s="31">
        <f t="shared" si="296"/>
        <v>1.0125283698180816E-13</v>
      </c>
      <c r="BY410" s="31">
        <f t="shared" si="297"/>
        <v>3.0375851094542441E-13</v>
      </c>
      <c r="BZ410" s="31">
        <f t="shared" si="298"/>
        <v>7.0876985887265695E-13</v>
      </c>
      <c r="CA410" s="31">
        <f t="shared" si="299"/>
        <v>7.5939627736356111E-13</v>
      </c>
      <c r="CB410" s="31">
        <f t="shared" si="300"/>
        <v>3.5438492943632847E-13</v>
      </c>
      <c r="CC410" s="31">
        <f t="shared" si="301"/>
        <v>1.0125283698180816E-13</v>
      </c>
      <c r="CD410" s="31">
        <f t="shared" si="302"/>
        <v>5.0626418490904079E-14</v>
      </c>
      <c r="CE410" s="31">
        <f t="shared" si="303"/>
        <v>3.0375851094542441E-13</v>
      </c>
    </row>
    <row r="411" spans="35:83" x14ac:dyDescent="0.2">
      <c r="AI411" s="29" t="s">
        <v>938</v>
      </c>
      <c r="AJ411" s="30">
        <v>17196</v>
      </c>
      <c r="AK411">
        <v>148</v>
      </c>
      <c r="AL411" t="s">
        <v>939</v>
      </c>
      <c r="AM411">
        <v>8.4367741717288075E-11</v>
      </c>
      <c r="AN411">
        <f t="shared" si="261"/>
        <v>8.4367741717288078E-12</v>
      </c>
      <c r="AO411">
        <f t="shared" si="262"/>
        <v>3.7191510218104559E-5</v>
      </c>
      <c r="AP411" s="31">
        <f t="shared" si="263"/>
        <v>16</v>
      </c>
      <c r="AQ411" s="31">
        <f t="shared" si="264"/>
        <v>1</v>
      </c>
      <c r="AR411" s="31">
        <f t="shared" si="265"/>
        <v>12</v>
      </c>
      <c r="AS411" s="31">
        <f t="shared" si="266"/>
        <v>11</v>
      </c>
      <c r="AT411" s="31">
        <f t="shared" si="267"/>
        <v>6</v>
      </c>
      <c r="AU411" s="31">
        <f t="shared" si="268"/>
        <v>7</v>
      </c>
      <c r="AV411" s="31">
        <f t="shared" si="269"/>
        <v>4</v>
      </c>
      <c r="AW411" s="31">
        <f t="shared" si="270"/>
        <v>7</v>
      </c>
      <c r="AX411" s="31">
        <f t="shared" si="271"/>
        <v>7</v>
      </c>
      <c r="AY411" s="31">
        <f t="shared" si="272"/>
        <v>14</v>
      </c>
      <c r="AZ411" s="31">
        <f t="shared" si="273"/>
        <v>2</v>
      </c>
      <c r="BA411" s="31">
        <f t="shared" si="274"/>
        <v>4</v>
      </c>
      <c r="BB411" s="31">
        <f t="shared" si="275"/>
        <v>4</v>
      </c>
      <c r="BC411" s="31">
        <f t="shared" si="276"/>
        <v>9</v>
      </c>
      <c r="BD411" s="31">
        <f t="shared" si="277"/>
        <v>9</v>
      </c>
      <c r="BE411" s="31">
        <f t="shared" si="278"/>
        <v>7</v>
      </c>
      <c r="BF411" s="31">
        <f t="shared" si="279"/>
        <v>5</v>
      </c>
      <c r="BG411" s="31">
        <f t="shared" si="280"/>
        <v>10</v>
      </c>
      <c r="BH411" s="31">
        <f t="shared" si="281"/>
        <v>6</v>
      </c>
      <c r="BI411" s="31">
        <f t="shared" si="282"/>
        <v>7</v>
      </c>
      <c r="BJ411" s="6">
        <f t="shared" si="283"/>
        <v>148</v>
      </c>
      <c r="BL411" s="31">
        <f t="shared" si="284"/>
        <v>9.1208369424095229E-13</v>
      </c>
      <c r="BM411" s="31">
        <f t="shared" si="285"/>
        <v>5.7005230890059518E-14</v>
      </c>
      <c r="BN411" s="31">
        <f t="shared" si="286"/>
        <v>6.8406277068071417E-13</v>
      </c>
      <c r="BO411" s="31">
        <f t="shared" si="287"/>
        <v>6.2705753979065471E-13</v>
      </c>
      <c r="BP411" s="31">
        <f t="shared" si="288"/>
        <v>3.4203138534035708E-13</v>
      </c>
      <c r="BQ411" s="31">
        <f t="shared" si="289"/>
        <v>3.9903661623041659E-13</v>
      </c>
      <c r="BR411" s="31">
        <f t="shared" si="290"/>
        <v>2.2802092356023807E-13</v>
      </c>
      <c r="BS411" s="31">
        <f t="shared" si="291"/>
        <v>3.9903661623041659E-13</v>
      </c>
      <c r="BT411" s="31">
        <f t="shared" si="292"/>
        <v>3.9903661623041659E-13</v>
      </c>
      <c r="BU411" s="31">
        <f t="shared" si="293"/>
        <v>7.9807323246083318E-13</v>
      </c>
      <c r="BV411" s="31">
        <f t="shared" si="294"/>
        <v>1.1401046178011904E-13</v>
      </c>
      <c r="BW411" s="31">
        <f t="shared" si="295"/>
        <v>2.2802092356023807E-13</v>
      </c>
      <c r="BX411" s="31">
        <f t="shared" si="296"/>
        <v>2.2802092356023807E-13</v>
      </c>
      <c r="BY411" s="31">
        <f t="shared" si="297"/>
        <v>5.130470780105356E-13</v>
      </c>
      <c r="BZ411" s="31">
        <f t="shared" si="298"/>
        <v>5.130470780105356E-13</v>
      </c>
      <c r="CA411" s="31">
        <f t="shared" si="299"/>
        <v>3.9903661623041659E-13</v>
      </c>
      <c r="CB411" s="31">
        <f t="shared" si="300"/>
        <v>2.8502615445029758E-13</v>
      </c>
      <c r="CC411" s="31">
        <f t="shared" si="301"/>
        <v>5.7005230890059516E-13</v>
      </c>
      <c r="CD411" s="31">
        <f t="shared" si="302"/>
        <v>3.4203138534035708E-13</v>
      </c>
      <c r="CE411" s="31">
        <f t="shared" si="303"/>
        <v>3.9903661623041659E-13</v>
      </c>
    </row>
    <row r="412" spans="35:83" x14ac:dyDescent="0.2">
      <c r="AI412" s="29" t="s">
        <v>940</v>
      </c>
      <c r="AJ412" s="30">
        <v>38580</v>
      </c>
      <c r="AK412">
        <v>349</v>
      </c>
      <c r="AL412" t="s">
        <v>941</v>
      </c>
      <c r="AM412">
        <v>8.441811498512257E-11</v>
      </c>
      <c r="AN412">
        <f t="shared" si="261"/>
        <v>8.4418114985122567E-12</v>
      </c>
      <c r="AO412">
        <f t="shared" si="262"/>
        <v>3.7213716073888442E-5</v>
      </c>
      <c r="AP412" s="31">
        <f t="shared" si="263"/>
        <v>34</v>
      </c>
      <c r="AQ412" s="31">
        <f t="shared" si="264"/>
        <v>1</v>
      </c>
      <c r="AR412" s="31">
        <f t="shared" si="265"/>
        <v>21</v>
      </c>
      <c r="AS412" s="31">
        <f t="shared" si="266"/>
        <v>14</v>
      </c>
      <c r="AT412" s="31">
        <f t="shared" si="267"/>
        <v>10</v>
      </c>
      <c r="AU412" s="31">
        <f t="shared" si="268"/>
        <v>18</v>
      </c>
      <c r="AV412" s="31">
        <f t="shared" si="269"/>
        <v>10</v>
      </c>
      <c r="AW412" s="31">
        <f t="shared" si="270"/>
        <v>26</v>
      </c>
      <c r="AX412" s="31">
        <f t="shared" si="271"/>
        <v>18</v>
      </c>
      <c r="AY412" s="31">
        <f t="shared" si="272"/>
        <v>32</v>
      </c>
      <c r="AZ412" s="31">
        <f t="shared" si="273"/>
        <v>5</v>
      </c>
      <c r="BA412" s="31">
        <f t="shared" si="274"/>
        <v>12</v>
      </c>
      <c r="BB412" s="31">
        <f t="shared" si="275"/>
        <v>23</v>
      </c>
      <c r="BC412" s="31">
        <f t="shared" si="276"/>
        <v>15</v>
      </c>
      <c r="BD412" s="31">
        <f t="shared" si="277"/>
        <v>16</v>
      </c>
      <c r="BE412" s="31">
        <f t="shared" si="278"/>
        <v>25</v>
      </c>
      <c r="BF412" s="31">
        <f t="shared" si="279"/>
        <v>22</v>
      </c>
      <c r="BG412" s="31">
        <f t="shared" si="280"/>
        <v>29</v>
      </c>
      <c r="BH412" s="31">
        <f t="shared" si="281"/>
        <v>8</v>
      </c>
      <c r="BI412" s="31">
        <f t="shared" si="282"/>
        <v>10</v>
      </c>
      <c r="BJ412" s="6">
        <f t="shared" si="283"/>
        <v>349</v>
      </c>
      <c r="BL412" s="31">
        <f t="shared" si="284"/>
        <v>8.2241143538514822E-13</v>
      </c>
      <c r="BM412" s="31">
        <f t="shared" si="285"/>
        <v>2.4188571628974947E-14</v>
      </c>
      <c r="BN412" s="31">
        <f t="shared" si="286"/>
        <v>5.0796000420847391E-13</v>
      </c>
      <c r="BO412" s="31">
        <f t="shared" si="287"/>
        <v>3.3864000280564927E-13</v>
      </c>
      <c r="BP412" s="31">
        <f t="shared" si="288"/>
        <v>2.4188571628974947E-13</v>
      </c>
      <c r="BQ412" s="31">
        <f t="shared" si="289"/>
        <v>4.3539428932154908E-13</v>
      </c>
      <c r="BR412" s="31">
        <f t="shared" si="290"/>
        <v>2.4188571628974947E-13</v>
      </c>
      <c r="BS412" s="31">
        <f t="shared" si="291"/>
        <v>6.2890286235334862E-13</v>
      </c>
      <c r="BT412" s="31">
        <f t="shared" si="292"/>
        <v>4.3539428932154908E-13</v>
      </c>
      <c r="BU412" s="31">
        <f t="shared" si="293"/>
        <v>7.740342921271983E-13</v>
      </c>
      <c r="BV412" s="31">
        <f t="shared" si="294"/>
        <v>1.2094285814487474E-13</v>
      </c>
      <c r="BW412" s="31">
        <f t="shared" si="295"/>
        <v>2.902628595476994E-13</v>
      </c>
      <c r="BX412" s="31">
        <f t="shared" si="296"/>
        <v>5.5633714746642374E-13</v>
      </c>
      <c r="BY412" s="31">
        <f t="shared" si="297"/>
        <v>3.6282857443462419E-13</v>
      </c>
      <c r="BZ412" s="31">
        <f t="shared" si="298"/>
        <v>3.8701714606359915E-13</v>
      </c>
      <c r="CA412" s="31">
        <f t="shared" si="299"/>
        <v>6.0471429072437366E-13</v>
      </c>
      <c r="CB412" s="31">
        <f t="shared" si="300"/>
        <v>5.3214857583744888E-13</v>
      </c>
      <c r="CC412" s="31">
        <f t="shared" si="301"/>
        <v>7.0146857724027351E-13</v>
      </c>
      <c r="CD412" s="31">
        <f t="shared" si="302"/>
        <v>1.9350857303179957E-13</v>
      </c>
      <c r="CE412" s="31">
        <f t="shared" si="303"/>
        <v>2.4188571628974947E-13</v>
      </c>
    </row>
    <row r="413" spans="35:83" x14ac:dyDescent="0.2">
      <c r="AI413" s="29" t="s">
        <v>942</v>
      </c>
      <c r="AJ413" s="30">
        <v>23401</v>
      </c>
      <c r="AK413">
        <v>204</v>
      </c>
      <c r="AL413" t="s">
        <v>943</v>
      </c>
      <c r="AM413">
        <v>8.4963409095837178E-11</v>
      </c>
      <c r="AN413">
        <f t="shared" si="261"/>
        <v>8.4963409095837185E-12</v>
      </c>
      <c r="AO413">
        <f t="shared" si="262"/>
        <v>3.7454095999648136E-5</v>
      </c>
      <c r="AP413" s="31">
        <f t="shared" si="263"/>
        <v>16</v>
      </c>
      <c r="AQ413" s="31">
        <f t="shared" si="264"/>
        <v>3</v>
      </c>
      <c r="AR413" s="31">
        <f t="shared" si="265"/>
        <v>8</v>
      </c>
      <c r="AS413" s="31">
        <f t="shared" si="266"/>
        <v>17</v>
      </c>
      <c r="AT413" s="31">
        <f t="shared" si="267"/>
        <v>10</v>
      </c>
      <c r="AU413" s="31">
        <f t="shared" si="268"/>
        <v>8</v>
      </c>
      <c r="AV413" s="31">
        <f t="shared" si="269"/>
        <v>8</v>
      </c>
      <c r="AW413" s="31">
        <f t="shared" si="270"/>
        <v>23</v>
      </c>
      <c r="AX413" s="31">
        <f t="shared" si="271"/>
        <v>16</v>
      </c>
      <c r="AY413" s="31">
        <f t="shared" si="272"/>
        <v>18</v>
      </c>
      <c r="AZ413" s="31">
        <f t="shared" si="273"/>
        <v>4</v>
      </c>
      <c r="BA413" s="31">
        <f t="shared" si="274"/>
        <v>9</v>
      </c>
      <c r="BB413" s="31">
        <f t="shared" si="275"/>
        <v>6</v>
      </c>
      <c r="BC413" s="31">
        <f t="shared" si="276"/>
        <v>10</v>
      </c>
      <c r="BD413" s="31">
        <f t="shared" si="277"/>
        <v>10</v>
      </c>
      <c r="BE413" s="31">
        <f t="shared" si="278"/>
        <v>15</v>
      </c>
      <c r="BF413" s="31">
        <f t="shared" si="279"/>
        <v>12</v>
      </c>
      <c r="BG413" s="31">
        <f t="shared" si="280"/>
        <v>4</v>
      </c>
      <c r="BH413" s="31">
        <f t="shared" si="281"/>
        <v>3</v>
      </c>
      <c r="BI413" s="31">
        <f t="shared" si="282"/>
        <v>4</v>
      </c>
      <c r="BJ413" s="6">
        <f t="shared" si="283"/>
        <v>204</v>
      </c>
      <c r="BL413" s="31">
        <f t="shared" si="284"/>
        <v>6.6637967918303676E-13</v>
      </c>
      <c r="BM413" s="31">
        <f t="shared" si="285"/>
        <v>1.249461898468194E-13</v>
      </c>
      <c r="BN413" s="31">
        <f t="shared" si="286"/>
        <v>3.3318983959151838E-13</v>
      </c>
      <c r="BO413" s="31">
        <f t="shared" si="287"/>
        <v>7.0802840913197647E-13</v>
      </c>
      <c r="BP413" s="31">
        <f t="shared" si="288"/>
        <v>4.1648729948939796E-13</v>
      </c>
      <c r="BQ413" s="31">
        <f t="shared" si="289"/>
        <v>3.3318983959151838E-13</v>
      </c>
      <c r="BR413" s="31">
        <f t="shared" si="290"/>
        <v>3.3318983959151838E-13</v>
      </c>
      <c r="BS413" s="31">
        <f t="shared" si="291"/>
        <v>9.5792078882561537E-13</v>
      </c>
      <c r="BT413" s="31">
        <f t="shared" si="292"/>
        <v>6.6637967918303676E-13</v>
      </c>
      <c r="BU413" s="31">
        <f t="shared" si="293"/>
        <v>7.4967713908091639E-13</v>
      </c>
      <c r="BV413" s="31">
        <f t="shared" si="294"/>
        <v>1.6659491979575919E-13</v>
      </c>
      <c r="BW413" s="31">
        <f t="shared" si="295"/>
        <v>3.7483856954045819E-13</v>
      </c>
      <c r="BX413" s="31">
        <f t="shared" si="296"/>
        <v>2.498923796936388E-13</v>
      </c>
      <c r="BY413" s="31">
        <f t="shared" si="297"/>
        <v>4.1648729948939796E-13</v>
      </c>
      <c r="BZ413" s="31">
        <f t="shared" si="298"/>
        <v>4.1648729948939796E-13</v>
      </c>
      <c r="CA413" s="31">
        <f t="shared" si="299"/>
        <v>6.2473094923409694E-13</v>
      </c>
      <c r="CB413" s="31">
        <f t="shared" si="300"/>
        <v>4.9978475938727759E-13</v>
      </c>
      <c r="CC413" s="31">
        <f t="shared" si="301"/>
        <v>1.6659491979575919E-13</v>
      </c>
      <c r="CD413" s="31">
        <f t="shared" si="302"/>
        <v>1.249461898468194E-13</v>
      </c>
      <c r="CE413" s="31">
        <f t="shared" si="303"/>
        <v>1.6659491979575919E-13</v>
      </c>
    </row>
    <row r="414" spans="35:83" x14ac:dyDescent="0.2">
      <c r="AI414" s="29" t="s">
        <v>944</v>
      </c>
      <c r="AJ414" s="30">
        <v>82858</v>
      </c>
      <c r="AK414">
        <v>750</v>
      </c>
      <c r="AL414" t="s">
        <v>945</v>
      </c>
      <c r="AM414">
        <v>8.5302743030309855E-11</v>
      </c>
      <c r="AN414">
        <f t="shared" si="261"/>
        <v>8.5302743030309855E-12</v>
      </c>
      <c r="AO414">
        <f t="shared" si="262"/>
        <v>3.7603683285433028E-5</v>
      </c>
      <c r="AP414" s="31">
        <f t="shared" si="263"/>
        <v>52</v>
      </c>
      <c r="AQ414" s="31">
        <f t="shared" si="264"/>
        <v>0</v>
      </c>
      <c r="AR414" s="31">
        <f t="shared" si="265"/>
        <v>44</v>
      </c>
      <c r="AS414" s="31">
        <f t="shared" si="266"/>
        <v>23</v>
      </c>
      <c r="AT414" s="31">
        <f t="shared" si="267"/>
        <v>37</v>
      </c>
      <c r="AU414" s="31">
        <f t="shared" si="268"/>
        <v>76</v>
      </c>
      <c r="AV414" s="31">
        <f t="shared" si="269"/>
        <v>21</v>
      </c>
      <c r="AW414" s="31">
        <f t="shared" si="270"/>
        <v>48</v>
      </c>
      <c r="AX414" s="31">
        <f t="shared" si="271"/>
        <v>25</v>
      </c>
      <c r="AY414" s="31">
        <f t="shared" si="272"/>
        <v>51</v>
      </c>
      <c r="AZ414" s="31">
        <f t="shared" si="273"/>
        <v>12</v>
      </c>
      <c r="BA414" s="31">
        <f t="shared" si="274"/>
        <v>46</v>
      </c>
      <c r="BB414" s="31">
        <f t="shared" si="275"/>
        <v>26</v>
      </c>
      <c r="BC414" s="31">
        <f t="shared" si="276"/>
        <v>42</v>
      </c>
      <c r="BD414" s="31">
        <f t="shared" si="277"/>
        <v>37</v>
      </c>
      <c r="BE414" s="31">
        <f t="shared" si="278"/>
        <v>72</v>
      </c>
      <c r="BF414" s="31">
        <f t="shared" si="279"/>
        <v>58</v>
      </c>
      <c r="BG414" s="31">
        <f t="shared" si="280"/>
        <v>28</v>
      </c>
      <c r="BH414" s="31">
        <f t="shared" si="281"/>
        <v>6</v>
      </c>
      <c r="BI414" s="31">
        <f t="shared" si="282"/>
        <v>46</v>
      </c>
      <c r="BJ414" s="6">
        <f t="shared" si="283"/>
        <v>750</v>
      </c>
      <c r="BL414" s="31">
        <f t="shared" si="284"/>
        <v>5.9143235167681494E-13</v>
      </c>
      <c r="BM414" s="31">
        <f t="shared" si="285"/>
        <v>0</v>
      </c>
      <c r="BN414" s="31">
        <f t="shared" si="286"/>
        <v>5.0044275911115111E-13</v>
      </c>
      <c r="BO414" s="31">
        <f t="shared" si="287"/>
        <v>2.6159507862628352E-13</v>
      </c>
      <c r="BP414" s="31">
        <f t="shared" si="288"/>
        <v>4.208268656161953E-13</v>
      </c>
      <c r="BQ414" s="31">
        <f t="shared" si="289"/>
        <v>8.6440112937380652E-13</v>
      </c>
      <c r="BR414" s="31">
        <f t="shared" si="290"/>
        <v>2.3884768048486759E-13</v>
      </c>
      <c r="BS414" s="31">
        <f t="shared" si="291"/>
        <v>5.4593755539398307E-13</v>
      </c>
      <c r="BT414" s="31">
        <f t="shared" si="292"/>
        <v>2.843424767676995E-13</v>
      </c>
      <c r="BU414" s="31">
        <f t="shared" si="293"/>
        <v>5.8005865260610702E-13</v>
      </c>
      <c r="BV414" s="31">
        <f t="shared" si="294"/>
        <v>1.3648438884849577E-13</v>
      </c>
      <c r="BW414" s="31">
        <f t="shared" si="295"/>
        <v>5.2319015725256704E-13</v>
      </c>
      <c r="BX414" s="31">
        <f t="shared" si="296"/>
        <v>2.9571617583840747E-13</v>
      </c>
      <c r="BY414" s="31">
        <f t="shared" si="297"/>
        <v>4.7769536096973518E-13</v>
      </c>
      <c r="BZ414" s="31">
        <f t="shared" si="298"/>
        <v>4.208268656161953E-13</v>
      </c>
      <c r="CA414" s="31">
        <f t="shared" si="299"/>
        <v>8.1890633309097466E-13</v>
      </c>
      <c r="CB414" s="31">
        <f t="shared" si="300"/>
        <v>6.5967454610106293E-13</v>
      </c>
      <c r="CC414" s="31">
        <f t="shared" si="301"/>
        <v>3.184635739798235E-13</v>
      </c>
      <c r="CD414" s="31">
        <f t="shared" si="302"/>
        <v>6.8242194424247884E-14</v>
      </c>
      <c r="CE414" s="31">
        <f t="shared" si="303"/>
        <v>5.2319015725256704E-13</v>
      </c>
    </row>
    <row r="415" spans="35:83" x14ac:dyDescent="0.2">
      <c r="AI415" s="29" t="s">
        <v>946</v>
      </c>
      <c r="AJ415" s="30">
        <v>49847</v>
      </c>
      <c r="AK415">
        <v>449</v>
      </c>
      <c r="AL415" t="s">
        <v>947</v>
      </c>
      <c r="AM415">
        <v>8.548281592669967E-11</v>
      </c>
      <c r="AN415">
        <f t="shared" si="261"/>
        <v>8.548281592669967E-12</v>
      </c>
      <c r="AO415">
        <f t="shared" si="262"/>
        <v>3.7683064134437227E-5</v>
      </c>
      <c r="AP415" s="31">
        <f t="shared" si="263"/>
        <v>45</v>
      </c>
      <c r="AQ415" s="31">
        <f t="shared" si="264"/>
        <v>2</v>
      </c>
      <c r="AR415" s="31">
        <f t="shared" si="265"/>
        <v>22</v>
      </c>
      <c r="AS415" s="31">
        <f t="shared" si="266"/>
        <v>33</v>
      </c>
      <c r="AT415" s="31">
        <f t="shared" si="267"/>
        <v>13</v>
      </c>
      <c r="AU415" s="31">
        <f t="shared" si="268"/>
        <v>32</v>
      </c>
      <c r="AV415" s="31">
        <f t="shared" si="269"/>
        <v>11</v>
      </c>
      <c r="AW415" s="31">
        <f t="shared" si="270"/>
        <v>22</v>
      </c>
      <c r="AX415" s="31">
        <f t="shared" si="271"/>
        <v>21</v>
      </c>
      <c r="AY415" s="31">
        <f t="shared" si="272"/>
        <v>57</v>
      </c>
      <c r="AZ415" s="31">
        <f t="shared" si="273"/>
        <v>13</v>
      </c>
      <c r="BA415" s="31">
        <f t="shared" si="274"/>
        <v>21</v>
      </c>
      <c r="BB415" s="31">
        <f t="shared" si="275"/>
        <v>26</v>
      </c>
      <c r="BC415" s="31">
        <f t="shared" si="276"/>
        <v>22</v>
      </c>
      <c r="BD415" s="31">
        <f t="shared" si="277"/>
        <v>26</v>
      </c>
      <c r="BE415" s="31">
        <f t="shared" si="278"/>
        <v>25</v>
      </c>
      <c r="BF415" s="31">
        <f t="shared" si="279"/>
        <v>17</v>
      </c>
      <c r="BG415" s="31">
        <f t="shared" si="280"/>
        <v>22</v>
      </c>
      <c r="BH415" s="31">
        <f t="shared" si="281"/>
        <v>3</v>
      </c>
      <c r="BI415" s="31">
        <f t="shared" si="282"/>
        <v>16</v>
      </c>
      <c r="BJ415" s="6">
        <f t="shared" si="283"/>
        <v>449</v>
      </c>
      <c r="BL415" s="31">
        <f t="shared" si="284"/>
        <v>8.5673200817405015E-13</v>
      </c>
      <c r="BM415" s="31">
        <f t="shared" si="285"/>
        <v>3.8076978141068892E-14</v>
      </c>
      <c r="BN415" s="31">
        <f t="shared" si="286"/>
        <v>4.1884675955175783E-13</v>
      </c>
      <c r="BO415" s="31">
        <f t="shared" si="287"/>
        <v>6.2827013932763677E-13</v>
      </c>
      <c r="BP415" s="31">
        <f t="shared" si="288"/>
        <v>2.4750035791694782E-13</v>
      </c>
      <c r="BQ415" s="31">
        <f t="shared" si="289"/>
        <v>6.0923165025710228E-13</v>
      </c>
      <c r="BR415" s="31">
        <f t="shared" si="290"/>
        <v>2.0942337977587891E-13</v>
      </c>
      <c r="BS415" s="31">
        <f t="shared" si="291"/>
        <v>4.1884675955175783E-13</v>
      </c>
      <c r="BT415" s="31">
        <f t="shared" si="292"/>
        <v>3.9980827048122344E-13</v>
      </c>
      <c r="BU415" s="31">
        <f t="shared" si="293"/>
        <v>1.0851938770204635E-12</v>
      </c>
      <c r="BV415" s="31">
        <f t="shared" si="294"/>
        <v>2.4750035791694782E-13</v>
      </c>
      <c r="BW415" s="31">
        <f t="shared" si="295"/>
        <v>3.9980827048122344E-13</v>
      </c>
      <c r="BX415" s="31">
        <f t="shared" si="296"/>
        <v>4.9500071583389564E-13</v>
      </c>
      <c r="BY415" s="31">
        <f t="shared" si="297"/>
        <v>4.1884675955175783E-13</v>
      </c>
      <c r="BZ415" s="31">
        <f t="shared" si="298"/>
        <v>4.9500071583389564E-13</v>
      </c>
      <c r="CA415" s="31">
        <f t="shared" si="299"/>
        <v>4.7596222676336125E-13</v>
      </c>
      <c r="CB415" s="31">
        <f t="shared" si="300"/>
        <v>3.2365431419908563E-13</v>
      </c>
      <c r="CC415" s="31">
        <f t="shared" si="301"/>
        <v>4.1884675955175783E-13</v>
      </c>
      <c r="CD415" s="31">
        <f t="shared" si="302"/>
        <v>5.7115467211603345E-14</v>
      </c>
      <c r="CE415" s="31">
        <f t="shared" si="303"/>
        <v>3.0461582512855114E-13</v>
      </c>
    </row>
    <row r="416" spans="35:83" x14ac:dyDescent="0.2">
      <c r="AI416" s="29" t="s">
        <v>948</v>
      </c>
      <c r="AJ416" s="30">
        <v>28381</v>
      </c>
      <c r="AK416">
        <v>263</v>
      </c>
      <c r="AL416" t="s">
        <v>949</v>
      </c>
      <c r="AM416">
        <v>8.7258187908658508E-11</v>
      </c>
      <c r="AN416">
        <f t="shared" si="261"/>
        <v>8.7258187908658518E-12</v>
      </c>
      <c r="AO416">
        <f t="shared" si="262"/>
        <v>3.8465694602717607E-5</v>
      </c>
      <c r="AP416" s="31">
        <f t="shared" si="263"/>
        <v>32</v>
      </c>
      <c r="AQ416" s="31">
        <f t="shared" si="264"/>
        <v>4</v>
      </c>
      <c r="AR416" s="31">
        <f t="shared" si="265"/>
        <v>16</v>
      </c>
      <c r="AS416" s="31">
        <f t="shared" si="266"/>
        <v>13</v>
      </c>
      <c r="AT416" s="31">
        <f t="shared" si="267"/>
        <v>12</v>
      </c>
      <c r="AU416" s="31">
        <f t="shared" si="268"/>
        <v>25</v>
      </c>
      <c r="AV416" s="31">
        <f t="shared" si="269"/>
        <v>4</v>
      </c>
      <c r="AW416" s="31">
        <f t="shared" si="270"/>
        <v>11</v>
      </c>
      <c r="AX416" s="31">
        <f t="shared" si="271"/>
        <v>16</v>
      </c>
      <c r="AY416" s="31">
        <f t="shared" si="272"/>
        <v>36</v>
      </c>
      <c r="AZ416" s="31">
        <f t="shared" si="273"/>
        <v>4</v>
      </c>
      <c r="BA416" s="31">
        <f t="shared" si="274"/>
        <v>11</v>
      </c>
      <c r="BB416" s="31">
        <f t="shared" si="275"/>
        <v>12</v>
      </c>
      <c r="BC416" s="31">
        <f t="shared" si="276"/>
        <v>5</v>
      </c>
      <c r="BD416" s="31">
        <f t="shared" si="277"/>
        <v>12</v>
      </c>
      <c r="BE416" s="31">
        <f t="shared" si="278"/>
        <v>9</v>
      </c>
      <c r="BF416" s="31">
        <f t="shared" si="279"/>
        <v>14</v>
      </c>
      <c r="BG416" s="31">
        <f t="shared" si="280"/>
        <v>17</v>
      </c>
      <c r="BH416" s="31">
        <f t="shared" si="281"/>
        <v>3</v>
      </c>
      <c r="BI416" s="31">
        <f t="shared" si="282"/>
        <v>7</v>
      </c>
      <c r="BJ416" s="6">
        <f t="shared" si="283"/>
        <v>263</v>
      </c>
      <c r="BL416" s="31">
        <f t="shared" si="284"/>
        <v>1.0616965829190391E-12</v>
      </c>
      <c r="BM416" s="31">
        <f t="shared" si="285"/>
        <v>1.3271207286487989E-13</v>
      </c>
      <c r="BN416" s="31">
        <f t="shared" si="286"/>
        <v>5.3084829145951955E-13</v>
      </c>
      <c r="BO416" s="31">
        <f t="shared" si="287"/>
        <v>4.3131423681085957E-13</v>
      </c>
      <c r="BP416" s="31">
        <f t="shared" si="288"/>
        <v>3.9813621859463963E-13</v>
      </c>
      <c r="BQ416" s="31">
        <f t="shared" si="289"/>
        <v>8.2945045540549921E-13</v>
      </c>
      <c r="BR416" s="31">
        <f t="shared" si="290"/>
        <v>1.3271207286487989E-13</v>
      </c>
      <c r="BS416" s="31">
        <f t="shared" si="291"/>
        <v>3.6495820037841964E-13</v>
      </c>
      <c r="BT416" s="31">
        <f t="shared" si="292"/>
        <v>5.3084829145951955E-13</v>
      </c>
      <c r="BU416" s="31">
        <f t="shared" si="293"/>
        <v>1.1944086557839189E-12</v>
      </c>
      <c r="BV416" s="31">
        <f t="shared" si="294"/>
        <v>1.3271207286487989E-13</v>
      </c>
      <c r="BW416" s="31">
        <f t="shared" si="295"/>
        <v>3.6495820037841964E-13</v>
      </c>
      <c r="BX416" s="31">
        <f t="shared" si="296"/>
        <v>3.9813621859463963E-13</v>
      </c>
      <c r="BY416" s="31">
        <f t="shared" si="297"/>
        <v>1.6589009108109985E-13</v>
      </c>
      <c r="BZ416" s="31">
        <f t="shared" si="298"/>
        <v>3.9813621859463963E-13</v>
      </c>
      <c r="CA416" s="31">
        <f t="shared" si="299"/>
        <v>2.9860216394597971E-13</v>
      </c>
      <c r="CB416" s="31">
        <f t="shared" si="300"/>
        <v>4.6449225502707956E-13</v>
      </c>
      <c r="CC416" s="31">
        <f t="shared" si="301"/>
        <v>5.6402630967573949E-13</v>
      </c>
      <c r="CD416" s="31">
        <f t="shared" si="302"/>
        <v>9.9534054648659909E-14</v>
      </c>
      <c r="CE416" s="31">
        <f t="shared" si="303"/>
        <v>2.3224612751353978E-13</v>
      </c>
    </row>
    <row r="417" spans="35:83" x14ac:dyDescent="0.2">
      <c r="AI417" s="29" t="s">
        <v>950</v>
      </c>
      <c r="AJ417" s="30">
        <v>17240</v>
      </c>
      <c r="AK417">
        <v>151</v>
      </c>
      <c r="AL417" t="s">
        <v>951</v>
      </c>
      <c r="AM417">
        <v>8.7384845628546964E-11</v>
      </c>
      <c r="AN417">
        <f t="shared" si="261"/>
        <v>8.7384845628546964E-12</v>
      </c>
      <c r="AO417">
        <f t="shared" si="262"/>
        <v>3.8521528642927169E-5</v>
      </c>
      <c r="AP417" s="31">
        <f t="shared" si="263"/>
        <v>14</v>
      </c>
      <c r="AQ417" s="31">
        <f t="shared" si="264"/>
        <v>1</v>
      </c>
      <c r="AR417" s="31">
        <f t="shared" si="265"/>
        <v>2</v>
      </c>
      <c r="AS417" s="31">
        <f t="shared" si="266"/>
        <v>5</v>
      </c>
      <c r="AT417" s="31">
        <f t="shared" si="267"/>
        <v>9</v>
      </c>
      <c r="AU417" s="31">
        <f t="shared" si="268"/>
        <v>10</v>
      </c>
      <c r="AV417" s="31">
        <f t="shared" si="269"/>
        <v>7</v>
      </c>
      <c r="AW417" s="31">
        <f t="shared" si="270"/>
        <v>17</v>
      </c>
      <c r="AX417" s="31">
        <f t="shared" si="271"/>
        <v>7</v>
      </c>
      <c r="AY417" s="31">
        <f t="shared" si="272"/>
        <v>19</v>
      </c>
      <c r="AZ417" s="31">
        <f t="shared" si="273"/>
        <v>4</v>
      </c>
      <c r="BA417" s="31">
        <f t="shared" si="274"/>
        <v>3</v>
      </c>
      <c r="BB417" s="31">
        <f t="shared" si="275"/>
        <v>7</v>
      </c>
      <c r="BC417" s="31">
        <f t="shared" si="276"/>
        <v>2</v>
      </c>
      <c r="BD417" s="31">
        <f t="shared" si="277"/>
        <v>7</v>
      </c>
      <c r="BE417" s="31">
        <f t="shared" si="278"/>
        <v>7</v>
      </c>
      <c r="BF417" s="31">
        <f t="shared" si="279"/>
        <v>6</v>
      </c>
      <c r="BG417" s="31">
        <f t="shared" si="280"/>
        <v>12</v>
      </c>
      <c r="BH417" s="31">
        <f t="shared" si="281"/>
        <v>7</v>
      </c>
      <c r="BI417" s="31">
        <f t="shared" si="282"/>
        <v>5</v>
      </c>
      <c r="BJ417" s="6">
        <f t="shared" si="283"/>
        <v>151</v>
      </c>
      <c r="BL417" s="31">
        <f t="shared" si="284"/>
        <v>8.1019062172162753E-13</v>
      </c>
      <c r="BM417" s="31">
        <f t="shared" si="285"/>
        <v>5.7870758694401968E-14</v>
      </c>
      <c r="BN417" s="31">
        <f t="shared" si="286"/>
        <v>1.1574151738880394E-13</v>
      </c>
      <c r="BO417" s="31">
        <f t="shared" si="287"/>
        <v>2.8935379347200985E-13</v>
      </c>
      <c r="BP417" s="31">
        <f t="shared" si="288"/>
        <v>5.2083682824961762E-13</v>
      </c>
      <c r="BQ417" s="31">
        <f t="shared" si="289"/>
        <v>5.7870758694401971E-13</v>
      </c>
      <c r="BR417" s="31">
        <f t="shared" si="290"/>
        <v>4.0509531086081376E-13</v>
      </c>
      <c r="BS417" s="31">
        <f t="shared" si="291"/>
        <v>9.8380289780483347E-13</v>
      </c>
      <c r="BT417" s="31">
        <f t="shared" si="292"/>
        <v>4.0509531086081376E-13</v>
      </c>
      <c r="BU417" s="31">
        <f t="shared" si="293"/>
        <v>1.0995444151936374E-12</v>
      </c>
      <c r="BV417" s="31">
        <f t="shared" si="294"/>
        <v>2.3148303477760787E-13</v>
      </c>
      <c r="BW417" s="31">
        <f t="shared" si="295"/>
        <v>1.7361227608320589E-13</v>
      </c>
      <c r="BX417" s="31">
        <f t="shared" si="296"/>
        <v>4.0509531086081376E-13</v>
      </c>
      <c r="BY417" s="31">
        <f t="shared" si="297"/>
        <v>1.1574151738880394E-13</v>
      </c>
      <c r="BZ417" s="31">
        <f t="shared" si="298"/>
        <v>4.0509531086081376E-13</v>
      </c>
      <c r="CA417" s="31">
        <f t="shared" si="299"/>
        <v>4.0509531086081376E-13</v>
      </c>
      <c r="CB417" s="31">
        <f t="shared" si="300"/>
        <v>3.4722455216641178E-13</v>
      </c>
      <c r="CC417" s="31">
        <f t="shared" si="301"/>
        <v>6.9444910433282357E-13</v>
      </c>
      <c r="CD417" s="31">
        <f t="shared" si="302"/>
        <v>4.0509531086081376E-13</v>
      </c>
      <c r="CE417" s="31">
        <f t="shared" si="303"/>
        <v>2.8935379347200985E-13</v>
      </c>
    </row>
    <row r="418" spans="35:83" x14ac:dyDescent="0.2">
      <c r="AI418" s="29" t="s">
        <v>952</v>
      </c>
      <c r="AJ418" s="30">
        <v>23407</v>
      </c>
      <c r="AK418">
        <v>213</v>
      </c>
      <c r="AL418" t="s">
        <v>953</v>
      </c>
      <c r="AM418">
        <v>8.7676164587242294E-11</v>
      </c>
      <c r="AN418">
        <f t="shared" si="261"/>
        <v>8.76761645872423E-12</v>
      </c>
      <c r="AO418">
        <f t="shared" si="262"/>
        <v>3.8649949669832819E-5</v>
      </c>
      <c r="AP418" s="31">
        <f t="shared" si="263"/>
        <v>36</v>
      </c>
      <c r="AQ418" s="31">
        <f t="shared" si="264"/>
        <v>2</v>
      </c>
      <c r="AR418" s="31">
        <f t="shared" si="265"/>
        <v>10</v>
      </c>
      <c r="AS418" s="31">
        <f t="shared" si="266"/>
        <v>14</v>
      </c>
      <c r="AT418" s="31">
        <f t="shared" si="267"/>
        <v>11</v>
      </c>
      <c r="AU418" s="31">
        <f t="shared" si="268"/>
        <v>15</v>
      </c>
      <c r="AV418" s="31">
        <f t="shared" si="269"/>
        <v>7</v>
      </c>
      <c r="AW418" s="31">
        <f t="shared" si="270"/>
        <v>9</v>
      </c>
      <c r="AX418" s="31">
        <f t="shared" si="271"/>
        <v>9</v>
      </c>
      <c r="AY418" s="31">
        <f t="shared" si="272"/>
        <v>27</v>
      </c>
      <c r="AZ418" s="31">
        <f t="shared" si="273"/>
        <v>5</v>
      </c>
      <c r="BA418" s="31">
        <f t="shared" si="274"/>
        <v>5</v>
      </c>
      <c r="BB418" s="31">
        <f t="shared" si="275"/>
        <v>8</v>
      </c>
      <c r="BC418" s="31">
        <f t="shared" si="276"/>
        <v>9</v>
      </c>
      <c r="BD418" s="31">
        <f t="shared" si="277"/>
        <v>9</v>
      </c>
      <c r="BE418" s="31">
        <f t="shared" si="278"/>
        <v>14</v>
      </c>
      <c r="BF418" s="31">
        <f t="shared" si="279"/>
        <v>6</v>
      </c>
      <c r="BG418" s="31">
        <f t="shared" si="280"/>
        <v>5</v>
      </c>
      <c r="BH418" s="31">
        <f t="shared" si="281"/>
        <v>7</v>
      </c>
      <c r="BI418" s="31">
        <f t="shared" si="282"/>
        <v>5</v>
      </c>
      <c r="BJ418" s="6">
        <f t="shared" si="283"/>
        <v>213</v>
      </c>
      <c r="BL418" s="31">
        <f t="shared" si="284"/>
        <v>1.4818506690801515E-12</v>
      </c>
      <c r="BM418" s="31">
        <f t="shared" si="285"/>
        <v>8.2325037171119536E-14</v>
      </c>
      <c r="BN418" s="31">
        <f t="shared" si="286"/>
        <v>4.1162518585559764E-13</v>
      </c>
      <c r="BO418" s="31">
        <f t="shared" si="287"/>
        <v>5.7627526019783674E-13</v>
      </c>
      <c r="BP418" s="31">
        <f t="shared" si="288"/>
        <v>4.5278770444115747E-13</v>
      </c>
      <c r="BQ418" s="31">
        <f t="shared" si="289"/>
        <v>6.1743777878339646E-13</v>
      </c>
      <c r="BR418" s="31">
        <f t="shared" si="290"/>
        <v>2.8813763009891837E-13</v>
      </c>
      <c r="BS418" s="31">
        <f t="shared" si="291"/>
        <v>3.7046266727003787E-13</v>
      </c>
      <c r="BT418" s="31">
        <f t="shared" si="292"/>
        <v>3.7046266727003787E-13</v>
      </c>
      <c r="BU418" s="31">
        <f t="shared" si="293"/>
        <v>1.1113880018101135E-12</v>
      </c>
      <c r="BV418" s="31">
        <f t="shared" si="294"/>
        <v>2.0581259292779882E-13</v>
      </c>
      <c r="BW418" s="31">
        <f t="shared" si="295"/>
        <v>2.0581259292779882E-13</v>
      </c>
      <c r="BX418" s="31">
        <f t="shared" si="296"/>
        <v>3.2930014868447814E-13</v>
      </c>
      <c r="BY418" s="31">
        <f t="shared" si="297"/>
        <v>3.7046266727003787E-13</v>
      </c>
      <c r="BZ418" s="31">
        <f t="shared" si="298"/>
        <v>3.7046266727003787E-13</v>
      </c>
      <c r="CA418" s="31">
        <f t="shared" si="299"/>
        <v>5.7627526019783674E-13</v>
      </c>
      <c r="CB418" s="31">
        <f t="shared" si="300"/>
        <v>2.4697511151335859E-13</v>
      </c>
      <c r="CC418" s="31">
        <f t="shared" si="301"/>
        <v>2.0581259292779882E-13</v>
      </c>
      <c r="CD418" s="31">
        <f t="shared" si="302"/>
        <v>2.8813763009891837E-13</v>
      </c>
      <c r="CE418" s="31">
        <f t="shared" si="303"/>
        <v>2.0581259292779882E-13</v>
      </c>
    </row>
    <row r="419" spans="35:83" x14ac:dyDescent="0.2">
      <c r="AI419" s="29" t="s">
        <v>954</v>
      </c>
      <c r="AJ419" s="30">
        <v>18242</v>
      </c>
      <c r="AK419">
        <v>160</v>
      </c>
      <c r="AL419" t="s">
        <v>955</v>
      </c>
      <c r="AM419">
        <v>8.8245882306422641E-11</v>
      </c>
      <c r="AN419">
        <f t="shared" si="261"/>
        <v>8.824588230642265E-12</v>
      </c>
      <c r="AO419">
        <f t="shared" si="262"/>
        <v>3.890109616188109E-5</v>
      </c>
      <c r="AP419" s="31">
        <f t="shared" si="263"/>
        <v>19</v>
      </c>
      <c r="AQ419" s="31">
        <f t="shared" si="264"/>
        <v>3</v>
      </c>
      <c r="AR419" s="31">
        <f t="shared" si="265"/>
        <v>11</v>
      </c>
      <c r="AS419" s="31">
        <f t="shared" si="266"/>
        <v>14</v>
      </c>
      <c r="AT419" s="31">
        <f t="shared" si="267"/>
        <v>5</v>
      </c>
      <c r="AU419" s="31">
        <f t="shared" si="268"/>
        <v>10</v>
      </c>
      <c r="AV419" s="31">
        <f t="shared" si="269"/>
        <v>3</v>
      </c>
      <c r="AW419" s="31">
        <f t="shared" si="270"/>
        <v>13</v>
      </c>
      <c r="AX419" s="31">
        <f t="shared" si="271"/>
        <v>12</v>
      </c>
      <c r="AY419" s="31">
        <f t="shared" si="272"/>
        <v>10</v>
      </c>
      <c r="AZ419" s="31">
        <f t="shared" si="273"/>
        <v>9</v>
      </c>
      <c r="BA419" s="31">
        <f t="shared" si="274"/>
        <v>4</v>
      </c>
      <c r="BB419" s="31">
        <f t="shared" si="275"/>
        <v>2</v>
      </c>
      <c r="BC419" s="31">
        <f t="shared" si="276"/>
        <v>8</v>
      </c>
      <c r="BD419" s="31">
        <f t="shared" si="277"/>
        <v>12</v>
      </c>
      <c r="BE419" s="31">
        <f t="shared" si="278"/>
        <v>10</v>
      </c>
      <c r="BF419" s="31">
        <f t="shared" si="279"/>
        <v>4</v>
      </c>
      <c r="BG419" s="31">
        <f t="shared" si="280"/>
        <v>3</v>
      </c>
      <c r="BH419" s="31">
        <f t="shared" si="281"/>
        <v>1</v>
      </c>
      <c r="BI419" s="31">
        <f t="shared" si="282"/>
        <v>7</v>
      </c>
      <c r="BJ419" s="6">
        <f t="shared" si="283"/>
        <v>160</v>
      </c>
      <c r="BL419" s="31">
        <f t="shared" si="284"/>
        <v>1.0479198523887689E-12</v>
      </c>
      <c r="BM419" s="31">
        <f t="shared" si="285"/>
        <v>1.6546102932454247E-13</v>
      </c>
      <c r="BN419" s="31">
        <f t="shared" si="286"/>
        <v>6.0669044085665577E-13</v>
      </c>
      <c r="BO419" s="31">
        <f t="shared" si="287"/>
        <v>7.7215147018119819E-13</v>
      </c>
      <c r="BP419" s="31">
        <f t="shared" si="288"/>
        <v>2.7576838220757078E-13</v>
      </c>
      <c r="BQ419" s="31">
        <f t="shared" si="289"/>
        <v>5.5153676441514157E-13</v>
      </c>
      <c r="BR419" s="31">
        <f t="shared" si="290"/>
        <v>1.6546102932454247E-13</v>
      </c>
      <c r="BS419" s="31">
        <f t="shared" si="291"/>
        <v>7.1699779373968409E-13</v>
      </c>
      <c r="BT419" s="31">
        <f t="shared" si="292"/>
        <v>6.6184411729816988E-13</v>
      </c>
      <c r="BU419" s="31">
        <f t="shared" si="293"/>
        <v>5.5153676441514157E-13</v>
      </c>
      <c r="BV419" s="31">
        <f t="shared" si="294"/>
        <v>4.9638308797362746E-13</v>
      </c>
      <c r="BW419" s="31">
        <f t="shared" si="295"/>
        <v>2.2061470576605663E-13</v>
      </c>
      <c r="BX419" s="31">
        <f t="shared" si="296"/>
        <v>1.1030735288302831E-13</v>
      </c>
      <c r="BY419" s="31">
        <f t="shared" si="297"/>
        <v>4.4122941153211325E-13</v>
      </c>
      <c r="BZ419" s="31">
        <f t="shared" si="298"/>
        <v>6.6184411729816988E-13</v>
      </c>
      <c r="CA419" s="31">
        <f t="shared" si="299"/>
        <v>5.5153676441514157E-13</v>
      </c>
      <c r="CB419" s="31">
        <f t="shared" si="300"/>
        <v>2.2061470576605663E-13</v>
      </c>
      <c r="CC419" s="31">
        <f t="shared" si="301"/>
        <v>1.6546102932454247E-13</v>
      </c>
      <c r="CD419" s="31">
        <f t="shared" si="302"/>
        <v>5.5153676441514157E-14</v>
      </c>
      <c r="CE419" s="31">
        <f t="shared" si="303"/>
        <v>3.860757350905991E-13</v>
      </c>
    </row>
    <row r="420" spans="35:83" x14ac:dyDescent="0.2">
      <c r="AI420" s="29" t="s">
        <v>956</v>
      </c>
      <c r="AJ420" s="30">
        <v>28254</v>
      </c>
      <c r="AK420">
        <v>250</v>
      </c>
      <c r="AL420" t="s">
        <v>957</v>
      </c>
      <c r="AM420">
        <v>8.8322094118295156E-11</v>
      </c>
      <c r="AN420">
        <f t="shared" si="261"/>
        <v>8.8322094118295156E-12</v>
      </c>
      <c r="AO420">
        <f t="shared" si="262"/>
        <v>3.8934692324612275E-5</v>
      </c>
      <c r="AP420" s="31">
        <f t="shared" si="263"/>
        <v>16</v>
      </c>
      <c r="AQ420" s="31">
        <f t="shared" si="264"/>
        <v>2</v>
      </c>
      <c r="AR420" s="31">
        <f t="shared" si="265"/>
        <v>10</v>
      </c>
      <c r="AS420" s="31">
        <f t="shared" si="266"/>
        <v>9</v>
      </c>
      <c r="AT420" s="31">
        <f t="shared" si="267"/>
        <v>14</v>
      </c>
      <c r="AU420" s="31">
        <f t="shared" si="268"/>
        <v>15</v>
      </c>
      <c r="AV420" s="31">
        <f t="shared" si="269"/>
        <v>15</v>
      </c>
      <c r="AW420" s="31">
        <f t="shared" si="270"/>
        <v>16</v>
      </c>
      <c r="AX420" s="31">
        <f t="shared" si="271"/>
        <v>15</v>
      </c>
      <c r="AY420" s="31">
        <f t="shared" si="272"/>
        <v>25</v>
      </c>
      <c r="AZ420" s="31">
        <f t="shared" si="273"/>
        <v>5</v>
      </c>
      <c r="BA420" s="31">
        <f t="shared" si="274"/>
        <v>7</v>
      </c>
      <c r="BB420" s="31">
        <f t="shared" si="275"/>
        <v>16</v>
      </c>
      <c r="BC420" s="31">
        <f t="shared" si="276"/>
        <v>13</v>
      </c>
      <c r="BD420" s="31">
        <f t="shared" si="277"/>
        <v>9</v>
      </c>
      <c r="BE420" s="31">
        <f t="shared" si="278"/>
        <v>18</v>
      </c>
      <c r="BF420" s="31">
        <f t="shared" si="279"/>
        <v>12</v>
      </c>
      <c r="BG420" s="31">
        <f t="shared" si="280"/>
        <v>22</v>
      </c>
      <c r="BH420" s="31">
        <f t="shared" si="281"/>
        <v>9</v>
      </c>
      <c r="BI420" s="31">
        <f t="shared" si="282"/>
        <v>2</v>
      </c>
      <c r="BJ420" s="6">
        <f t="shared" si="283"/>
        <v>250</v>
      </c>
      <c r="BL420" s="31">
        <f t="shared" si="284"/>
        <v>5.6526140235708898E-13</v>
      </c>
      <c r="BM420" s="31">
        <f t="shared" si="285"/>
        <v>7.0657675294636122E-14</v>
      </c>
      <c r="BN420" s="31">
        <f t="shared" si="286"/>
        <v>3.5328837647318062E-13</v>
      </c>
      <c r="BO420" s="31">
        <f t="shared" si="287"/>
        <v>3.1795953882586256E-13</v>
      </c>
      <c r="BP420" s="31">
        <f t="shared" si="288"/>
        <v>4.9460372706245284E-13</v>
      </c>
      <c r="BQ420" s="31">
        <f t="shared" si="289"/>
        <v>5.2993256470977091E-13</v>
      </c>
      <c r="BR420" s="31">
        <f t="shared" si="290"/>
        <v>5.2993256470977091E-13</v>
      </c>
      <c r="BS420" s="31">
        <f t="shared" si="291"/>
        <v>5.6526140235708898E-13</v>
      </c>
      <c r="BT420" s="31">
        <f t="shared" si="292"/>
        <v>5.2993256470977091E-13</v>
      </c>
      <c r="BU420" s="31">
        <f t="shared" si="293"/>
        <v>8.8322094118295158E-13</v>
      </c>
      <c r="BV420" s="31">
        <f t="shared" si="294"/>
        <v>1.7664418823659031E-13</v>
      </c>
      <c r="BW420" s="31">
        <f t="shared" si="295"/>
        <v>2.4730186353122642E-13</v>
      </c>
      <c r="BX420" s="31">
        <f t="shared" si="296"/>
        <v>5.6526140235708898E-13</v>
      </c>
      <c r="BY420" s="31">
        <f t="shared" si="297"/>
        <v>4.5927488941513478E-13</v>
      </c>
      <c r="BZ420" s="31">
        <f t="shared" si="298"/>
        <v>3.1795953882586256E-13</v>
      </c>
      <c r="CA420" s="31">
        <f t="shared" si="299"/>
        <v>6.3591907765172511E-13</v>
      </c>
      <c r="CB420" s="31">
        <f t="shared" si="300"/>
        <v>4.2394605176781676E-13</v>
      </c>
      <c r="CC420" s="31">
        <f t="shared" si="301"/>
        <v>7.7723442824099728E-13</v>
      </c>
      <c r="CD420" s="31">
        <f t="shared" si="302"/>
        <v>3.1795953882586256E-13</v>
      </c>
      <c r="CE420" s="31">
        <f t="shared" si="303"/>
        <v>7.0657675294636122E-14</v>
      </c>
    </row>
    <row r="421" spans="35:83" x14ac:dyDescent="0.2">
      <c r="AI421" s="29" t="s">
        <v>958</v>
      </c>
      <c r="AJ421" s="30">
        <v>52288</v>
      </c>
      <c r="AK421">
        <v>480</v>
      </c>
      <c r="AL421" t="s">
        <v>959</v>
      </c>
      <c r="AM421">
        <v>8.8582396628803993E-11</v>
      </c>
      <c r="AN421">
        <f t="shared" si="261"/>
        <v>8.8582396628803999E-12</v>
      </c>
      <c r="AO421">
        <f t="shared" si="262"/>
        <v>3.9049440488807883E-5</v>
      </c>
      <c r="AP421" s="31">
        <f t="shared" si="263"/>
        <v>48</v>
      </c>
      <c r="AQ421" s="31">
        <f t="shared" si="264"/>
        <v>6</v>
      </c>
      <c r="AR421" s="31">
        <f t="shared" si="265"/>
        <v>32</v>
      </c>
      <c r="AS421" s="31">
        <f t="shared" si="266"/>
        <v>13</v>
      </c>
      <c r="AT421" s="31">
        <f t="shared" si="267"/>
        <v>21</v>
      </c>
      <c r="AU421" s="31">
        <f t="shared" si="268"/>
        <v>46</v>
      </c>
      <c r="AV421" s="31">
        <f t="shared" si="269"/>
        <v>15</v>
      </c>
      <c r="AW421" s="31">
        <f t="shared" si="270"/>
        <v>24</v>
      </c>
      <c r="AX421" s="31">
        <f t="shared" si="271"/>
        <v>25</v>
      </c>
      <c r="AY421" s="31">
        <f t="shared" si="272"/>
        <v>45</v>
      </c>
      <c r="AZ421" s="31">
        <f t="shared" si="273"/>
        <v>13</v>
      </c>
      <c r="BA421" s="31">
        <f t="shared" si="274"/>
        <v>22</v>
      </c>
      <c r="BB421" s="31">
        <f t="shared" si="275"/>
        <v>20</v>
      </c>
      <c r="BC421" s="31">
        <f t="shared" si="276"/>
        <v>14</v>
      </c>
      <c r="BD421" s="31">
        <f t="shared" si="277"/>
        <v>26</v>
      </c>
      <c r="BE421" s="31">
        <f t="shared" si="278"/>
        <v>37</v>
      </c>
      <c r="BF421" s="31">
        <f t="shared" si="279"/>
        <v>29</v>
      </c>
      <c r="BG421" s="31">
        <f t="shared" si="280"/>
        <v>21</v>
      </c>
      <c r="BH421" s="31">
        <f t="shared" si="281"/>
        <v>4</v>
      </c>
      <c r="BI421" s="31">
        <f t="shared" si="282"/>
        <v>19</v>
      </c>
      <c r="BJ421" s="6">
        <f t="shared" si="283"/>
        <v>480</v>
      </c>
      <c r="BL421" s="31">
        <f t="shared" si="284"/>
        <v>8.8582396628804001E-13</v>
      </c>
      <c r="BM421" s="31">
        <f t="shared" si="285"/>
        <v>1.10727995786005E-13</v>
      </c>
      <c r="BN421" s="31">
        <f t="shared" si="286"/>
        <v>5.9054931085869327E-13</v>
      </c>
      <c r="BO421" s="31">
        <f t="shared" si="287"/>
        <v>2.3991065753634417E-13</v>
      </c>
      <c r="BP421" s="31">
        <f t="shared" si="288"/>
        <v>3.8754798525101749E-13</v>
      </c>
      <c r="BQ421" s="31">
        <f t="shared" si="289"/>
        <v>8.4891463435937173E-13</v>
      </c>
      <c r="BR421" s="31">
        <f t="shared" si="290"/>
        <v>2.768199894650125E-13</v>
      </c>
      <c r="BS421" s="31">
        <f t="shared" si="291"/>
        <v>4.4291198314402001E-13</v>
      </c>
      <c r="BT421" s="31">
        <f t="shared" si="292"/>
        <v>4.613666491083542E-13</v>
      </c>
      <c r="BU421" s="31">
        <f t="shared" si="293"/>
        <v>8.3045996839503749E-13</v>
      </c>
      <c r="BV421" s="31">
        <f t="shared" si="294"/>
        <v>2.3991065753634417E-13</v>
      </c>
      <c r="BW421" s="31">
        <f t="shared" si="295"/>
        <v>4.0600265121535163E-13</v>
      </c>
      <c r="BX421" s="31">
        <f t="shared" si="296"/>
        <v>3.690933192866833E-13</v>
      </c>
      <c r="BY421" s="31">
        <f t="shared" si="297"/>
        <v>2.5836532350067836E-13</v>
      </c>
      <c r="BZ421" s="31">
        <f t="shared" si="298"/>
        <v>4.7982131507268834E-13</v>
      </c>
      <c r="CA421" s="31">
        <f t="shared" si="299"/>
        <v>6.8282264068036417E-13</v>
      </c>
      <c r="CB421" s="31">
        <f t="shared" si="300"/>
        <v>5.3518531296569086E-13</v>
      </c>
      <c r="CC421" s="31">
        <f t="shared" si="301"/>
        <v>3.8754798525101749E-13</v>
      </c>
      <c r="CD421" s="31">
        <f t="shared" si="302"/>
        <v>7.3818663857336659E-14</v>
      </c>
      <c r="CE421" s="31">
        <f t="shared" si="303"/>
        <v>3.5063865332234916E-13</v>
      </c>
    </row>
    <row r="422" spans="35:83" x14ac:dyDescent="0.2">
      <c r="AI422" s="29" t="s">
        <v>960</v>
      </c>
      <c r="AJ422" s="30">
        <v>43424</v>
      </c>
      <c r="AK422">
        <v>393</v>
      </c>
      <c r="AL422" t="s">
        <v>961</v>
      </c>
      <c r="AM422">
        <v>8.8611908519019834E-11</v>
      </c>
      <c r="AN422">
        <f t="shared" si="261"/>
        <v>8.8611908519019837E-12</v>
      </c>
      <c r="AO422">
        <f t="shared" si="262"/>
        <v>3.9062450102958702E-5</v>
      </c>
      <c r="AP422" s="31">
        <f t="shared" si="263"/>
        <v>50</v>
      </c>
      <c r="AQ422" s="31">
        <f t="shared" si="264"/>
        <v>4</v>
      </c>
      <c r="AR422" s="31">
        <f t="shared" si="265"/>
        <v>28</v>
      </c>
      <c r="AS422" s="31">
        <f t="shared" si="266"/>
        <v>20</v>
      </c>
      <c r="AT422" s="31">
        <f t="shared" si="267"/>
        <v>18</v>
      </c>
      <c r="AU422" s="31">
        <f t="shared" si="268"/>
        <v>23</v>
      </c>
      <c r="AV422" s="31">
        <f t="shared" si="269"/>
        <v>14</v>
      </c>
      <c r="AW422" s="31">
        <f t="shared" si="270"/>
        <v>21</v>
      </c>
      <c r="AX422" s="31">
        <f t="shared" si="271"/>
        <v>10</v>
      </c>
      <c r="AY422" s="31">
        <f t="shared" si="272"/>
        <v>36</v>
      </c>
      <c r="AZ422" s="31">
        <f t="shared" si="273"/>
        <v>14</v>
      </c>
      <c r="BA422" s="31">
        <f t="shared" si="274"/>
        <v>13</v>
      </c>
      <c r="BB422" s="31">
        <f t="shared" si="275"/>
        <v>21</v>
      </c>
      <c r="BC422" s="31">
        <f t="shared" si="276"/>
        <v>12</v>
      </c>
      <c r="BD422" s="31">
        <f t="shared" si="277"/>
        <v>24</v>
      </c>
      <c r="BE422" s="31">
        <f t="shared" si="278"/>
        <v>30</v>
      </c>
      <c r="BF422" s="31">
        <f t="shared" si="279"/>
        <v>13</v>
      </c>
      <c r="BG422" s="31">
        <f t="shared" si="280"/>
        <v>23</v>
      </c>
      <c r="BH422" s="31">
        <f t="shared" si="281"/>
        <v>3</v>
      </c>
      <c r="BI422" s="31">
        <f t="shared" si="282"/>
        <v>16</v>
      </c>
      <c r="BJ422" s="6">
        <f t="shared" si="283"/>
        <v>393</v>
      </c>
      <c r="BL422" s="31">
        <f t="shared" si="284"/>
        <v>1.1273779709798962E-12</v>
      </c>
      <c r="BM422" s="31">
        <f t="shared" si="285"/>
        <v>9.0190237678391696E-14</v>
      </c>
      <c r="BN422" s="31">
        <f t="shared" si="286"/>
        <v>6.3133166374874187E-13</v>
      </c>
      <c r="BO422" s="31">
        <f t="shared" si="287"/>
        <v>4.5095118839195843E-13</v>
      </c>
      <c r="BP422" s="31">
        <f t="shared" si="288"/>
        <v>4.0585606955276263E-13</v>
      </c>
      <c r="BQ422" s="31">
        <f t="shared" si="289"/>
        <v>5.1859386665075225E-13</v>
      </c>
      <c r="BR422" s="31">
        <f t="shared" si="290"/>
        <v>3.1566583187437093E-13</v>
      </c>
      <c r="BS422" s="31">
        <f t="shared" si="291"/>
        <v>4.734987478115564E-13</v>
      </c>
      <c r="BT422" s="31">
        <f t="shared" si="292"/>
        <v>2.2547559419597921E-13</v>
      </c>
      <c r="BU422" s="31">
        <f t="shared" si="293"/>
        <v>8.1171213910552526E-13</v>
      </c>
      <c r="BV422" s="31">
        <f t="shared" si="294"/>
        <v>3.1566583187437093E-13</v>
      </c>
      <c r="BW422" s="31">
        <f t="shared" si="295"/>
        <v>2.9311827245477296E-13</v>
      </c>
      <c r="BX422" s="31">
        <f t="shared" si="296"/>
        <v>4.734987478115564E-13</v>
      </c>
      <c r="BY422" s="31">
        <f t="shared" si="297"/>
        <v>2.7057071303517509E-13</v>
      </c>
      <c r="BZ422" s="31">
        <f t="shared" si="298"/>
        <v>5.4114142607035017E-13</v>
      </c>
      <c r="CA422" s="31">
        <f t="shared" si="299"/>
        <v>6.7642678258793772E-13</v>
      </c>
      <c r="CB422" s="31">
        <f t="shared" si="300"/>
        <v>2.9311827245477296E-13</v>
      </c>
      <c r="CC422" s="31">
        <f t="shared" si="301"/>
        <v>5.1859386665075225E-13</v>
      </c>
      <c r="CD422" s="31">
        <f t="shared" si="302"/>
        <v>6.7642678258793772E-14</v>
      </c>
      <c r="CE422" s="31">
        <f t="shared" si="303"/>
        <v>3.6076095071356678E-13</v>
      </c>
    </row>
    <row r="423" spans="35:83" x14ac:dyDescent="0.2">
      <c r="AI423" s="29" t="s">
        <v>962</v>
      </c>
      <c r="AJ423" s="30">
        <v>40359</v>
      </c>
      <c r="AK423">
        <v>372</v>
      </c>
      <c r="AL423" t="s">
        <v>963</v>
      </c>
      <c r="AM423">
        <v>8.9092895524983912E-11</v>
      </c>
      <c r="AN423">
        <f t="shared" si="261"/>
        <v>8.9092895524983925E-12</v>
      </c>
      <c r="AO423">
        <f t="shared" si="262"/>
        <v>3.9274481772681858E-5</v>
      </c>
      <c r="AP423" s="31">
        <f t="shared" si="263"/>
        <v>38</v>
      </c>
      <c r="AQ423" s="31">
        <f t="shared" si="264"/>
        <v>4</v>
      </c>
      <c r="AR423" s="31">
        <f t="shared" si="265"/>
        <v>12</v>
      </c>
      <c r="AS423" s="31">
        <f t="shared" si="266"/>
        <v>14</v>
      </c>
      <c r="AT423" s="31">
        <f t="shared" si="267"/>
        <v>18</v>
      </c>
      <c r="AU423" s="31">
        <f t="shared" si="268"/>
        <v>36</v>
      </c>
      <c r="AV423" s="31">
        <f t="shared" si="269"/>
        <v>5</v>
      </c>
      <c r="AW423" s="31">
        <f t="shared" si="270"/>
        <v>32</v>
      </c>
      <c r="AX423" s="31">
        <f t="shared" si="271"/>
        <v>11</v>
      </c>
      <c r="AY423" s="31">
        <f t="shared" si="272"/>
        <v>58</v>
      </c>
      <c r="AZ423" s="31">
        <f t="shared" si="273"/>
        <v>12</v>
      </c>
      <c r="BA423" s="31">
        <f t="shared" si="274"/>
        <v>13</v>
      </c>
      <c r="BB423" s="31">
        <f t="shared" si="275"/>
        <v>16</v>
      </c>
      <c r="BC423" s="31">
        <f t="shared" si="276"/>
        <v>13</v>
      </c>
      <c r="BD423" s="31">
        <f t="shared" si="277"/>
        <v>19</v>
      </c>
      <c r="BE423" s="31">
        <f t="shared" si="278"/>
        <v>17</v>
      </c>
      <c r="BF423" s="31">
        <f t="shared" si="279"/>
        <v>15</v>
      </c>
      <c r="BG423" s="31">
        <f t="shared" si="280"/>
        <v>26</v>
      </c>
      <c r="BH423" s="31">
        <f t="shared" si="281"/>
        <v>5</v>
      </c>
      <c r="BI423" s="31">
        <f t="shared" si="282"/>
        <v>8</v>
      </c>
      <c r="BJ423" s="6">
        <f t="shared" si="283"/>
        <v>372</v>
      </c>
      <c r="BL423" s="31">
        <f t="shared" si="284"/>
        <v>9.1008871772833044E-13</v>
      </c>
      <c r="BM423" s="31">
        <f t="shared" si="285"/>
        <v>9.5798812392455844E-14</v>
      </c>
      <c r="BN423" s="31">
        <f t="shared" si="286"/>
        <v>2.8739643717736748E-13</v>
      </c>
      <c r="BO423" s="31">
        <f t="shared" si="287"/>
        <v>3.3529584337359543E-13</v>
      </c>
      <c r="BP423" s="31">
        <f t="shared" si="288"/>
        <v>4.3109465576605122E-13</v>
      </c>
      <c r="BQ423" s="31">
        <f t="shared" si="289"/>
        <v>8.6218931153210245E-13</v>
      </c>
      <c r="BR423" s="31">
        <f t="shared" si="290"/>
        <v>1.1974851549056979E-13</v>
      </c>
      <c r="BS423" s="31">
        <f t="shared" si="291"/>
        <v>7.6639049913964675E-13</v>
      </c>
      <c r="BT423" s="31">
        <f t="shared" si="292"/>
        <v>2.6344673407925353E-13</v>
      </c>
      <c r="BU423" s="31">
        <f t="shared" si="293"/>
        <v>1.3890827796906096E-12</v>
      </c>
      <c r="BV423" s="31">
        <f t="shared" si="294"/>
        <v>2.8739643717736748E-13</v>
      </c>
      <c r="BW423" s="31">
        <f t="shared" si="295"/>
        <v>3.1134614027548143E-13</v>
      </c>
      <c r="BX423" s="31">
        <f t="shared" si="296"/>
        <v>3.8319524956982338E-13</v>
      </c>
      <c r="BY423" s="31">
        <f t="shared" si="297"/>
        <v>3.1134614027548143E-13</v>
      </c>
      <c r="BZ423" s="31">
        <f t="shared" si="298"/>
        <v>4.5504435886416522E-13</v>
      </c>
      <c r="CA423" s="31">
        <f t="shared" si="299"/>
        <v>4.0714495266793727E-13</v>
      </c>
      <c r="CB423" s="31">
        <f t="shared" si="300"/>
        <v>3.5924554647170938E-13</v>
      </c>
      <c r="CC423" s="31">
        <f t="shared" si="301"/>
        <v>6.2269228055096286E-13</v>
      </c>
      <c r="CD423" s="31">
        <f t="shared" si="302"/>
        <v>1.1974851549056979E-13</v>
      </c>
      <c r="CE423" s="31">
        <f t="shared" si="303"/>
        <v>1.9159762478491169E-13</v>
      </c>
    </row>
    <row r="424" spans="35:83" x14ac:dyDescent="0.2">
      <c r="AI424" s="29" t="s">
        <v>964</v>
      </c>
      <c r="AJ424" s="30">
        <v>43115</v>
      </c>
      <c r="AK424">
        <v>362</v>
      </c>
      <c r="AL424" t="s">
        <v>965</v>
      </c>
      <c r="AM424">
        <v>8.9848387550097724E-11</v>
      </c>
      <c r="AN424">
        <f t="shared" si="261"/>
        <v>8.9848387550097733E-12</v>
      </c>
      <c r="AO424">
        <f t="shared" si="262"/>
        <v>3.9607522444386352E-5</v>
      </c>
      <c r="AP424" s="31">
        <f t="shared" si="263"/>
        <v>11</v>
      </c>
      <c r="AQ424" s="31">
        <f t="shared" si="264"/>
        <v>4</v>
      </c>
      <c r="AR424" s="31">
        <f t="shared" si="265"/>
        <v>18</v>
      </c>
      <c r="AS424" s="31">
        <f t="shared" si="266"/>
        <v>21</v>
      </c>
      <c r="AT424" s="31">
        <f t="shared" si="267"/>
        <v>27</v>
      </c>
      <c r="AU424" s="31">
        <f t="shared" si="268"/>
        <v>7</v>
      </c>
      <c r="AV424" s="31">
        <f t="shared" si="269"/>
        <v>10</v>
      </c>
      <c r="AW424" s="31">
        <f t="shared" si="270"/>
        <v>39</v>
      </c>
      <c r="AX424" s="31">
        <f t="shared" si="271"/>
        <v>35</v>
      </c>
      <c r="AY424" s="31">
        <f t="shared" si="272"/>
        <v>27</v>
      </c>
      <c r="AZ424" s="31">
        <f t="shared" si="273"/>
        <v>9</v>
      </c>
      <c r="BA424" s="31">
        <f t="shared" si="274"/>
        <v>27</v>
      </c>
      <c r="BB424" s="31">
        <f t="shared" si="275"/>
        <v>14</v>
      </c>
      <c r="BC424" s="31">
        <f t="shared" si="276"/>
        <v>10</v>
      </c>
      <c r="BD424" s="31">
        <f t="shared" si="277"/>
        <v>19</v>
      </c>
      <c r="BE424" s="31">
        <f t="shared" si="278"/>
        <v>34</v>
      </c>
      <c r="BF424" s="31">
        <f t="shared" si="279"/>
        <v>11</v>
      </c>
      <c r="BG424" s="31">
        <f t="shared" si="280"/>
        <v>16</v>
      </c>
      <c r="BH424" s="31">
        <f t="shared" si="281"/>
        <v>6</v>
      </c>
      <c r="BI424" s="31">
        <f t="shared" si="282"/>
        <v>17</v>
      </c>
      <c r="BJ424" s="6">
        <f t="shared" si="283"/>
        <v>362</v>
      </c>
      <c r="BL424" s="31">
        <f t="shared" si="284"/>
        <v>2.7301996216880525E-13</v>
      </c>
      <c r="BM424" s="31">
        <f t="shared" si="285"/>
        <v>9.9279986243201914E-14</v>
      </c>
      <c r="BN424" s="31">
        <f t="shared" si="286"/>
        <v>4.4675993809440861E-13</v>
      </c>
      <c r="BO424" s="31">
        <f t="shared" si="287"/>
        <v>5.2121992777681001E-13</v>
      </c>
      <c r="BP424" s="31">
        <f t="shared" si="288"/>
        <v>6.7013990714161301E-13</v>
      </c>
      <c r="BQ424" s="31">
        <f t="shared" si="289"/>
        <v>1.7373997592560335E-13</v>
      </c>
      <c r="BR424" s="31">
        <f t="shared" si="290"/>
        <v>2.4819996560800475E-13</v>
      </c>
      <c r="BS424" s="31">
        <f t="shared" si="291"/>
        <v>9.6797986587121861E-13</v>
      </c>
      <c r="BT424" s="31">
        <f t="shared" si="292"/>
        <v>8.6869987962801681E-13</v>
      </c>
      <c r="BU424" s="31">
        <f t="shared" si="293"/>
        <v>6.7013990714161301E-13</v>
      </c>
      <c r="BV424" s="31">
        <f t="shared" si="294"/>
        <v>2.233799690472043E-13</v>
      </c>
      <c r="BW424" s="31">
        <f t="shared" si="295"/>
        <v>6.7013990714161301E-13</v>
      </c>
      <c r="BX424" s="31">
        <f t="shared" si="296"/>
        <v>3.4747995185120671E-13</v>
      </c>
      <c r="BY424" s="31">
        <f t="shared" si="297"/>
        <v>2.4819996560800475E-13</v>
      </c>
      <c r="BZ424" s="31">
        <f t="shared" si="298"/>
        <v>4.7157993465520911E-13</v>
      </c>
      <c r="CA424" s="31">
        <f t="shared" si="299"/>
        <v>8.4387988306721621E-13</v>
      </c>
      <c r="CB424" s="31">
        <f t="shared" si="300"/>
        <v>2.7301996216880525E-13</v>
      </c>
      <c r="CC424" s="31">
        <f t="shared" si="301"/>
        <v>3.9711994497280766E-13</v>
      </c>
      <c r="CD424" s="31">
        <f t="shared" si="302"/>
        <v>1.4891997936480288E-13</v>
      </c>
      <c r="CE424" s="31">
        <f t="shared" si="303"/>
        <v>4.2193994153360811E-13</v>
      </c>
    </row>
    <row r="425" spans="35:83" x14ac:dyDescent="0.2">
      <c r="AI425" s="29" t="s">
        <v>966</v>
      </c>
      <c r="AJ425" s="30">
        <v>32074</v>
      </c>
      <c r="AK425">
        <v>283</v>
      </c>
      <c r="AL425" t="s">
        <v>967</v>
      </c>
      <c r="AM425">
        <v>8.9933386363429657E-11</v>
      </c>
      <c r="AN425">
        <f t="shared" si="261"/>
        <v>8.9933386363429663E-12</v>
      </c>
      <c r="AO425">
        <f t="shared" si="262"/>
        <v>3.9644992147500537E-5</v>
      </c>
      <c r="AP425" s="31">
        <f t="shared" si="263"/>
        <v>9</v>
      </c>
      <c r="AQ425" s="31">
        <f t="shared" si="264"/>
        <v>2</v>
      </c>
      <c r="AR425" s="31">
        <f t="shared" si="265"/>
        <v>15</v>
      </c>
      <c r="AS425" s="31">
        <f t="shared" si="266"/>
        <v>18</v>
      </c>
      <c r="AT425" s="31">
        <f t="shared" si="267"/>
        <v>15</v>
      </c>
      <c r="AU425" s="31">
        <f t="shared" si="268"/>
        <v>25</v>
      </c>
      <c r="AV425" s="31">
        <f t="shared" si="269"/>
        <v>8</v>
      </c>
      <c r="AW425" s="31">
        <f t="shared" si="270"/>
        <v>26</v>
      </c>
      <c r="AX425" s="31">
        <f t="shared" si="271"/>
        <v>15</v>
      </c>
      <c r="AY425" s="31">
        <f t="shared" si="272"/>
        <v>27</v>
      </c>
      <c r="AZ425" s="31">
        <f t="shared" si="273"/>
        <v>2</v>
      </c>
      <c r="BA425" s="31">
        <f t="shared" si="274"/>
        <v>12</v>
      </c>
      <c r="BB425" s="31">
        <f t="shared" si="275"/>
        <v>13</v>
      </c>
      <c r="BC425" s="31">
        <f t="shared" si="276"/>
        <v>7</v>
      </c>
      <c r="BD425" s="31">
        <f t="shared" si="277"/>
        <v>14</v>
      </c>
      <c r="BE425" s="31">
        <f t="shared" si="278"/>
        <v>18</v>
      </c>
      <c r="BF425" s="31">
        <f t="shared" si="279"/>
        <v>20</v>
      </c>
      <c r="BG425" s="31">
        <f t="shared" si="280"/>
        <v>20</v>
      </c>
      <c r="BH425" s="31">
        <f t="shared" si="281"/>
        <v>8</v>
      </c>
      <c r="BI425" s="31">
        <f t="shared" si="282"/>
        <v>9</v>
      </c>
      <c r="BJ425" s="6">
        <f t="shared" si="283"/>
        <v>283</v>
      </c>
      <c r="BL425" s="31">
        <f t="shared" si="284"/>
        <v>2.8600723578475864E-13</v>
      </c>
      <c r="BM425" s="31">
        <f t="shared" si="285"/>
        <v>6.355716350772414E-14</v>
      </c>
      <c r="BN425" s="31">
        <f t="shared" si="286"/>
        <v>4.7667872630793109E-13</v>
      </c>
      <c r="BO425" s="31">
        <f t="shared" si="287"/>
        <v>5.7201447156951727E-13</v>
      </c>
      <c r="BP425" s="31">
        <f t="shared" si="288"/>
        <v>4.7667872630793109E-13</v>
      </c>
      <c r="BQ425" s="31">
        <f t="shared" si="289"/>
        <v>7.9446454384655186E-13</v>
      </c>
      <c r="BR425" s="31">
        <f t="shared" si="290"/>
        <v>2.5422865403089656E-13</v>
      </c>
      <c r="BS425" s="31">
        <f t="shared" si="291"/>
        <v>8.2624312560041388E-13</v>
      </c>
      <c r="BT425" s="31">
        <f t="shared" si="292"/>
        <v>4.7667872630793109E-13</v>
      </c>
      <c r="BU425" s="31">
        <f t="shared" si="293"/>
        <v>8.5802170735427591E-13</v>
      </c>
      <c r="BV425" s="31">
        <f t="shared" si="294"/>
        <v>6.355716350772414E-14</v>
      </c>
      <c r="BW425" s="31">
        <f t="shared" si="295"/>
        <v>3.8134298104634486E-13</v>
      </c>
      <c r="BX425" s="31">
        <f t="shared" si="296"/>
        <v>4.1312156280020694E-13</v>
      </c>
      <c r="BY425" s="31">
        <f t="shared" si="297"/>
        <v>2.2245007227703448E-13</v>
      </c>
      <c r="BZ425" s="31">
        <f t="shared" si="298"/>
        <v>4.4490014455406897E-13</v>
      </c>
      <c r="CA425" s="31">
        <f t="shared" si="299"/>
        <v>5.7201447156951727E-13</v>
      </c>
      <c r="CB425" s="31">
        <f t="shared" si="300"/>
        <v>6.3557163507724142E-13</v>
      </c>
      <c r="CC425" s="31">
        <f t="shared" si="301"/>
        <v>6.3557163507724142E-13</v>
      </c>
      <c r="CD425" s="31">
        <f t="shared" si="302"/>
        <v>2.5422865403089656E-13</v>
      </c>
      <c r="CE425" s="31">
        <f t="shared" si="303"/>
        <v>2.8600723578475864E-13</v>
      </c>
    </row>
    <row r="426" spans="35:83" x14ac:dyDescent="0.2">
      <c r="AI426" s="29" t="s">
        <v>968</v>
      </c>
      <c r="AJ426" s="30">
        <v>88218</v>
      </c>
      <c r="AK426">
        <v>802</v>
      </c>
      <c r="AL426" t="s">
        <v>969</v>
      </c>
      <c r="AM426">
        <v>9.0066620310003053E-11</v>
      </c>
      <c r="AN426">
        <f t="shared" si="261"/>
        <v>9.0066620310003062E-12</v>
      </c>
      <c r="AO426">
        <f t="shared" si="262"/>
        <v>3.9703725160670284E-5</v>
      </c>
      <c r="AP426" s="31">
        <f t="shared" si="263"/>
        <v>61</v>
      </c>
      <c r="AQ426" s="31">
        <f t="shared" si="264"/>
        <v>0</v>
      </c>
      <c r="AR426" s="31">
        <f t="shared" si="265"/>
        <v>46</v>
      </c>
      <c r="AS426" s="31">
        <f t="shared" si="266"/>
        <v>26</v>
      </c>
      <c r="AT426" s="31">
        <f t="shared" si="267"/>
        <v>38</v>
      </c>
      <c r="AU426" s="31">
        <f t="shared" si="268"/>
        <v>75</v>
      </c>
      <c r="AV426" s="31">
        <f t="shared" si="269"/>
        <v>22</v>
      </c>
      <c r="AW426" s="31">
        <f t="shared" si="270"/>
        <v>40</v>
      </c>
      <c r="AX426" s="31">
        <f t="shared" si="271"/>
        <v>31</v>
      </c>
      <c r="AY426" s="31">
        <f t="shared" si="272"/>
        <v>59</v>
      </c>
      <c r="AZ426" s="31">
        <f t="shared" si="273"/>
        <v>11</v>
      </c>
      <c r="BA426" s="31">
        <f t="shared" si="274"/>
        <v>60</v>
      </c>
      <c r="BB426" s="31">
        <f t="shared" si="275"/>
        <v>32</v>
      </c>
      <c r="BC426" s="31">
        <f t="shared" si="276"/>
        <v>32</v>
      </c>
      <c r="BD426" s="31">
        <f t="shared" si="277"/>
        <v>33</v>
      </c>
      <c r="BE426" s="31">
        <f t="shared" si="278"/>
        <v>78</v>
      </c>
      <c r="BF426" s="31">
        <f t="shared" si="279"/>
        <v>58</v>
      </c>
      <c r="BG426" s="31">
        <f t="shared" si="280"/>
        <v>43</v>
      </c>
      <c r="BH426" s="31">
        <f t="shared" si="281"/>
        <v>12</v>
      </c>
      <c r="BI426" s="31">
        <f t="shared" si="282"/>
        <v>45</v>
      </c>
      <c r="BJ426" s="6">
        <f t="shared" si="283"/>
        <v>802</v>
      </c>
      <c r="BL426" s="31">
        <f t="shared" si="284"/>
        <v>6.8504536644765419E-13</v>
      </c>
      <c r="BM426" s="31">
        <f t="shared" si="285"/>
        <v>0</v>
      </c>
      <c r="BN426" s="31">
        <f t="shared" si="286"/>
        <v>5.165915878129852E-13</v>
      </c>
      <c r="BO426" s="31">
        <f t="shared" si="287"/>
        <v>2.9198654963342639E-13</v>
      </c>
      <c r="BP426" s="31">
        <f t="shared" si="288"/>
        <v>4.2674957254116164E-13</v>
      </c>
      <c r="BQ426" s="31">
        <f t="shared" si="289"/>
        <v>8.4226889317334543E-13</v>
      </c>
      <c r="BR426" s="31">
        <f t="shared" si="290"/>
        <v>2.470655419975146E-13</v>
      </c>
      <c r="BS426" s="31">
        <f t="shared" si="291"/>
        <v>4.4921007635911753E-13</v>
      </c>
      <c r="BT426" s="31">
        <f t="shared" si="292"/>
        <v>3.4813780917831607E-13</v>
      </c>
      <c r="BU426" s="31">
        <f t="shared" si="293"/>
        <v>6.6258486262969829E-13</v>
      </c>
      <c r="BV426" s="31">
        <f t="shared" si="294"/>
        <v>1.235327709987573E-13</v>
      </c>
      <c r="BW426" s="31">
        <f t="shared" si="295"/>
        <v>6.7381511453867634E-13</v>
      </c>
      <c r="BX426" s="31">
        <f t="shared" si="296"/>
        <v>3.5936806108729401E-13</v>
      </c>
      <c r="BY426" s="31">
        <f t="shared" si="297"/>
        <v>3.5936806108729401E-13</v>
      </c>
      <c r="BZ426" s="31">
        <f t="shared" si="298"/>
        <v>3.7059831299627191E-13</v>
      </c>
      <c r="CA426" s="31">
        <f t="shared" si="299"/>
        <v>8.7595964890027906E-13</v>
      </c>
      <c r="CB426" s="31">
        <f t="shared" si="300"/>
        <v>6.5135461072072045E-13</v>
      </c>
      <c r="CC426" s="31">
        <f t="shared" si="301"/>
        <v>4.8290083208605136E-13</v>
      </c>
      <c r="CD426" s="31">
        <f t="shared" si="302"/>
        <v>1.3476302290773525E-13</v>
      </c>
      <c r="CE426" s="31">
        <f t="shared" si="303"/>
        <v>5.0536133590400726E-13</v>
      </c>
    </row>
    <row r="427" spans="35:83" x14ac:dyDescent="0.2">
      <c r="AI427" s="29" t="s">
        <v>970</v>
      </c>
      <c r="AJ427" s="30">
        <v>24777</v>
      </c>
      <c r="AK427">
        <v>227</v>
      </c>
      <c r="AL427" t="s">
        <v>971</v>
      </c>
      <c r="AM427">
        <v>9.0567117998510888E-11</v>
      </c>
      <c r="AN427">
        <f t="shared" si="261"/>
        <v>9.0567117998510888E-12</v>
      </c>
      <c r="AO427">
        <f t="shared" si="262"/>
        <v>3.9924357650261531E-5</v>
      </c>
      <c r="AP427" s="31">
        <f t="shared" si="263"/>
        <v>13</v>
      </c>
      <c r="AQ427" s="31">
        <f t="shared" si="264"/>
        <v>5</v>
      </c>
      <c r="AR427" s="31">
        <f t="shared" si="265"/>
        <v>15</v>
      </c>
      <c r="AS427" s="31">
        <f t="shared" si="266"/>
        <v>12</v>
      </c>
      <c r="AT427" s="31">
        <f t="shared" si="267"/>
        <v>10</v>
      </c>
      <c r="AU427" s="31">
        <f t="shared" si="268"/>
        <v>23</v>
      </c>
      <c r="AV427" s="31">
        <f t="shared" si="269"/>
        <v>12</v>
      </c>
      <c r="AW427" s="31">
        <f t="shared" si="270"/>
        <v>18</v>
      </c>
      <c r="AX427" s="31">
        <f t="shared" si="271"/>
        <v>8</v>
      </c>
      <c r="AY427" s="31">
        <f t="shared" si="272"/>
        <v>19</v>
      </c>
      <c r="AZ427" s="31">
        <f t="shared" si="273"/>
        <v>5</v>
      </c>
      <c r="BA427" s="31">
        <f t="shared" si="274"/>
        <v>5</v>
      </c>
      <c r="BB427" s="31">
        <f t="shared" si="275"/>
        <v>18</v>
      </c>
      <c r="BC427" s="31">
        <f t="shared" si="276"/>
        <v>10</v>
      </c>
      <c r="BD427" s="31">
        <f t="shared" si="277"/>
        <v>8</v>
      </c>
      <c r="BE427" s="31">
        <f t="shared" si="278"/>
        <v>12</v>
      </c>
      <c r="BF427" s="31">
        <f t="shared" si="279"/>
        <v>14</v>
      </c>
      <c r="BG427" s="31">
        <f t="shared" si="280"/>
        <v>14</v>
      </c>
      <c r="BH427" s="31">
        <f t="shared" si="281"/>
        <v>3</v>
      </c>
      <c r="BI427" s="31">
        <f t="shared" si="282"/>
        <v>3</v>
      </c>
      <c r="BJ427" s="6">
        <f t="shared" si="283"/>
        <v>227</v>
      </c>
      <c r="BL427" s="31">
        <f t="shared" si="284"/>
        <v>5.1866631452891697E-13</v>
      </c>
      <c r="BM427" s="31">
        <f t="shared" si="285"/>
        <v>1.9948704404958347E-13</v>
      </c>
      <c r="BN427" s="31">
        <f t="shared" si="286"/>
        <v>5.9846113214875032E-13</v>
      </c>
      <c r="BO427" s="31">
        <f t="shared" si="287"/>
        <v>4.7876890571900029E-13</v>
      </c>
      <c r="BP427" s="31">
        <f t="shared" si="288"/>
        <v>3.9897408809916695E-13</v>
      </c>
      <c r="BQ427" s="31">
        <f t="shared" si="289"/>
        <v>9.1764040262808381E-13</v>
      </c>
      <c r="BR427" s="31">
        <f t="shared" si="290"/>
        <v>4.7876890571900029E-13</v>
      </c>
      <c r="BS427" s="31">
        <f t="shared" si="291"/>
        <v>7.1815335857850044E-13</v>
      </c>
      <c r="BT427" s="31">
        <f t="shared" si="292"/>
        <v>3.1917927047933355E-13</v>
      </c>
      <c r="BU427" s="31">
        <f t="shared" si="293"/>
        <v>7.5805076738841712E-13</v>
      </c>
      <c r="BV427" s="31">
        <f t="shared" si="294"/>
        <v>1.9948704404958347E-13</v>
      </c>
      <c r="BW427" s="31">
        <f t="shared" si="295"/>
        <v>1.9948704404958347E-13</v>
      </c>
      <c r="BX427" s="31">
        <f t="shared" si="296"/>
        <v>7.1815335857850044E-13</v>
      </c>
      <c r="BY427" s="31">
        <f t="shared" si="297"/>
        <v>3.9897408809916695E-13</v>
      </c>
      <c r="BZ427" s="31">
        <f t="shared" si="298"/>
        <v>3.1917927047933355E-13</v>
      </c>
      <c r="CA427" s="31">
        <f t="shared" si="299"/>
        <v>4.7876890571900029E-13</v>
      </c>
      <c r="CB427" s="31">
        <f t="shared" si="300"/>
        <v>5.5856372333883364E-13</v>
      </c>
      <c r="CC427" s="31">
        <f t="shared" si="301"/>
        <v>5.5856372333883364E-13</v>
      </c>
      <c r="CD427" s="31">
        <f t="shared" si="302"/>
        <v>1.1969222642975007E-13</v>
      </c>
      <c r="CE427" s="31">
        <f t="shared" si="303"/>
        <v>1.1969222642975007E-13</v>
      </c>
    </row>
    <row r="428" spans="35:83" x14ac:dyDescent="0.2">
      <c r="AI428" s="29" t="s">
        <v>972</v>
      </c>
      <c r="AJ428" s="30">
        <v>48955</v>
      </c>
      <c r="AK428">
        <v>442</v>
      </c>
      <c r="AL428" t="s">
        <v>973</v>
      </c>
      <c r="AM428">
        <v>9.0621902271630389E-11</v>
      </c>
      <c r="AN428">
        <f t="shared" si="261"/>
        <v>9.0621902271630392E-12</v>
      </c>
      <c r="AO428">
        <f t="shared" si="262"/>
        <v>3.9948507992703347E-5</v>
      </c>
      <c r="AP428" s="31">
        <f t="shared" si="263"/>
        <v>42</v>
      </c>
      <c r="AQ428" s="31">
        <f t="shared" si="264"/>
        <v>4</v>
      </c>
      <c r="AR428" s="31">
        <f t="shared" si="265"/>
        <v>7</v>
      </c>
      <c r="AS428" s="31">
        <f t="shared" si="266"/>
        <v>9</v>
      </c>
      <c r="AT428" s="31">
        <f t="shared" si="267"/>
        <v>31</v>
      </c>
      <c r="AU428" s="31">
        <f t="shared" si="268"/>
        <v>30</v>
      </c>
      <c r="AV428" s="31">
        <f t="shared" si="269"/>
        <v>4</v>
      </c>
      <c r="AW428" s="31">
        <f t="shared" si="270"/>
        <v>45</v>
      </c>
      <c r="AX428" s="31">
        <f t="shared" si="271"/>
        <v>12</v>
      </c>
      <c r="AY428" s="31">
        <f t="shared" si="272"/>
        <v>53</v>
      </c>
      <c r="AZ428" s="31">
        <f t="shared" si="273"/>
        <v>20</v>
      </c>
      <c r="BA428" s="31">
        <f t="shared" si="274"/>
        <v>10</v>
      </c>
      <c r="BB428" s="31">
        <f t="shared" si="275"/>
        <v>17</v>
      </c>
      <c r="BC428" s="31">
        <f t="shared" si="276"/>
        <v>14</v>
      </c>
      <c r="BD428" s="31">
        <f t="shared" si="277"/>
        <v>18</v>
      </c>
      <c r="BE428" s="31">
        <f t="shared" si="278"/>
        <v>39</v>
      </c>
      <c r="BF428" s="31">
        <f t="shared" si="279"/>
        <v>26</v>
      </c>
      <c r="BG428" s="31">
        <f t="shared" si="280"/>
        <v>34</v>
      </c>
      <c r="BH428" s="31">
        <f t="shared" si="281"/>
        <v>13</v>
      </c>
      <c r="BI428" s="31">
        <f t="shared" si="282"/>
        <v>14</v>
      </c>
      <c r="BJ428" s="6">
        <f t="shared" si="283"/>
        <v>442</v>
      </c>
      <c r="BL428" s="31">
        <f t="shared" si="284"/>
        <v>8.6111309850870506E-13</v>
      </c>
      <c r="BM428" s="31">
        <f t="shared" si="285"/>
        <v>8.2010771286543351E-14</v>
      </c>
      <c r="BN428" s="31">
        <f t="shared" si="286"/>
        <v>1.4351884975145085E-13</v>
      </c>
      <c r="BO428" s="31">
        <f t="shared" si="287"/>
        <v>1.8452423539472253E-13</v>
      </c>
      <c r="BP428" s="31">
        <f t="shared" si="288"/>
        <v>6.3558347747071093E-13</v>
      </c>
      <c r="BQ428" s="31">
        <f t="shared" si="289"/>
        <v>6.1508078464907506E-13</v>
      </c>
      <c r="BR428" s="31">
        <f t="shared" si="290"/>
        <v>8.2010771286543351E-14</v>
      </c>
      <c r="BS428" s="31">
        <f t="shared" si="291"/>
        <v>9.2262117697361258E-13</v>
      </c>
      <c r="BT428" s="31">
        <f t="shared" si="292"/>
        <v>2.4603231385963005E-13</v>
      </c>
      <c r="BU428" s="31">
        <f t="shared" si="293"/>
        <v>1.0866427195466994E-12</v>
      </c>
      <c r="BV428" s="31">
        <f t="shared" si="294"/>
        <v>4.100538564327167E-13</v>
      </c>
      <c r="BW428" s="31">
        <f t="shared" si="295"/>
        <v>2.0502692821635835E-13</v>
      </c>
      <c r="BX428" s="31">
        <f t="shared" si="296"/>
        <v>3.4854577796780923E-13</v>
      </c>
      <c r="BY428" s="31">
        <f t="shared" si="297"/>
        <v>2.870376995029017E-13</v>
      </c>
      <c r="BZ428" s="31">
        <f t="shared" si="298"/>
        <v>3.6904847078944505E-13</v>
      </c>
      <c r="CA428" s="31">
        <f t="shared" si="299"/>
        <v>7.9960502004379763E-13</v>
      </c>
      <c r="CB428" s="31">
        <f t="shared" si="300"/>
        <v>5.3307001336253176E-13</v>
      </c>
      <c r="CC428" s="31">
        <f t="shared" si="301"/>
        <v>6.9709155593561846E-13</v>
      </c>
      <c r="CD428" s="31">
        <f t="shared" si="302"/>
        <v>2.6653500668126588E-13</v>
      </c>
      <c r="CE428" s="31">
        <f t="shared" si="303"/>
        <v>2.870376995029017E-13</v>
      </c>
    </row>
    <row r="429" spans="35:83" x14ac:dyDescent="0.2">
      <c r="AI429" s="29" t="s">
        <v>974</v>
      </c>
      <c r="AJ429" s="30">
        <v>27412</v>
      </c>
      <c r="AK429">
        <v>245</v>
      </c>
      <c r="AL429" t="s">
        <v>975</v>
      </c>
      <c r="AM429">
        <v>9.0991303743659834E-11</v>
      </c>
      <c r="AN429">
        <f t="shared" si="261"/>
        <v>9.0991303743659847E-12</v>
      </c>
      <c r="AO429">
        <f t="shared" si="262"/>
        <v>4.0111349836539867E-5</v>
      </c>
      <c r="AP429" s="31">
        <f t="shared" si="263"/>
        <v>29</v>
      </c>
      <c r="AQ429" s="31">
        <f t="shared" si="264"/>
        <v>4</v>
      </c>
      <c r="AR429" s="31">
        <f t="shared" si="265"/>
        <v>14</v>
      </c>
      <c r="AS429" s="31">
        <f t="shared" si="266"/>
        <v>10</v>
      </c>
      <c r="AT429" s="31">
        <f t="shared" si="267"/>
        <v>10</v>
      </c>
      <c r="AU429" s="31">
        <f t="shared" si="268"/>
        <v>18</v>
      </c>
      <c r="AV429" s="31">
        <f t="shared" si="269"/>
        <v>10</v>
      </c>
      <c r="AW429" s="31">
        <f t="shared" si="270"/>
        <v>16</v>
      </c>
      <c r="AX429" s="31">
        <f t="shared" si="271"/>
        <v>6</v>
      </c>
      <c r="AY429" s="31">
        <f t="shared" si="272"/>
        <v>20</v>
      </c>
      <c r="AZ429" s="31">
        <f t="shared" si="273"/>
        <v>7</v>
      </c>
      <c r="BA429" s="31">
        <f t="shared" si="274"/>
        <v>6</v>
      </c>
      <c r="BB429" s="31">
        <f t="shared" si="275"/>
        <v>12</v>
      </c>
      <c r="BC429" s="31">
        <f t="shared" si="276"/>
        <v>12</v>
      </c>
      <c r="BD429" s="31">
        <f t="shared" si="277"/>
        <v>24</v>
      </c>
      <c r="BE429" s="31">
        <f t="shared" si="278"/>
        <v>9</v>
      </c>
      <c r="BF429" s="31">
        <f t="shared" si="279"/>
        <v>16</v>
      </c>
      <c r="BG429" s="31">
        <f t="shared" si="280"/>
        <v>13</v>
      </c>
      <c r="BH429" s="31">
        <f t="shared" si="281"/>
        <v>4</v>
      </c>
      <c r="BI429" s="31">
        <f t="shared" si="282"/>
        <v>5</v>
      </c>
      <c r="BJ429" s="6">
        <f t="shared" si="283"/>
        <v>245</v>
      </c>
      <c r="BL429" s="31">
        <f t="shared" si="284"/>
        <v>1.0770399218637287E-12</v>
      </c>
      <c r="BM429" s="31">
        <f t="shared" si="285"/>
        <v>1.4855723060189363E-13</v>
      </c>
      <c r="BN429" s="31">
        <f t="shared" si="286"/>
        <v>5.1995030710662771E-13</v>
      </c>
      <c r="BO429" s="31">
        <f t="shared" si="287"/>
        <v>3.7139307650473403E-13</v>
      </c>
      <c r="BP429" s="31">
        <f t="shared" si="288"/>
        <v>3.7139307650473403E-13</v>
      </c>
      <c r="BQ429" s="31">
        <f t="shared" si="289"/>
        <v>6.6850753770852135E-13</v>
      </c>
      <c r="BR429" s="31">
        <f t="shared" si="290"/>
        <v>3.7139307650473403E-13</v>
      </c>
      <c r="BS429" s="31">
        <f t="shared" si="291"/>
        <v>5.9422892240757453E-13</v>
      </c>
      <c r="BT429" s="31">
        <f t="shared" si="292"/>
        <v>2.2283584590284042E-13</v>
      </c>
      <c r="BU429" s="31">
        <f t="shared" si="293"/>
        <v>7.4278615300946806E-13</v>
      </c>
      <c r="BV429" s="31">
        <f t="shared" si="294"/>
        <v>2.5997515355331386E-13</v>
      </c>
      <c r="BW429" s="31">
        <f t="shared" si="295"/>
        <v>2.2283584590284042E-13</v>
      </c>
      <c r="BX429" s="31">
        <f t="shared" si="296"/>
        <v>4.4567169180568085E-13</v>
      </c>
      <c r="BY429" s="31">
        <f t="shared" si="297"/>
        <v>4.4567169180568085E-13</v>
      </c>
      <c r="BZ429" s="31">
        <f t="shared" si="298"/>
        <v>8.9134338361136169E-13</v>
      </c>
      <c r="CA429" s="31">
        <f t="shared" si="299"/>
        <v>3.3425376885426067E-13</v>
      </c>
      <c r="CB429" s="31">
        <f t="shared" si="300"/>
        <v>5.9422892240757453E-13</v>
      </c>
      <c r="CC429" s="31">
        <f t="shared" si="301"/>
        <v>4.8281099945615431E-13</v>
      </c>
      <c r="CD429" s="31">
        <f t="shared" si="302"/>
        <v>1.4855723060189363E-13</v>
      </c>
      <c r="CE429" s="31">
        <f t="shared" si="303"/>
        <v>1.8569653825236702E-13</v>
      </c>
    </row>
    <row r="430" spans="35:83" x14ac:dyDescent="0.2">
      <c r="AI430" s="29" t="s">
        <v>976</v>
      </c>
      <c r="AJ430" s="30">
        <v>42190</v>
      </c>
      <c r="AK430">
        <v>378</v>
      </c>
      <c r="AL430" t="s">
        <v>977</v>
      </c>
      <c r="AM430">
        <v>9.1214392571939446E-11</v>
      </c>
      <c r="AN430">
        <f t="shared" si="261"/>
        <v>9.1214392571939449E-12</v>
      </c>
      <c r="AO430">
        <f t="shared" si="262"/>
        <v>4.0209693234948098E-5</v>
      </c>
      <c r="AP430" s="31">
        <f t="shared" si="263"/>
        <v>29</v>
      </c>
      <c r="AQ430" s="31">
        <f t="shared" si="264"/>
        <v>4</v>
      </c>
      <c r="AR430" s="31">
        <f t="shared" si="265"/>
        <v>23</v>
      </c>
      <c r="AS430" s="31">
        <f t="shared" si="266"/>
        <v>22</v>
      </c>
      <c r="AT430" s="31">
        <f t="shared" si="267"/>
        <v>18</v>
      </c>
      <c r="AU430" s="31">
        <f t="shared" si="268"/>
        <v>33</v>
      </c>
      <c r="AV430" s="31">
        <f t="shared" si="269"/>
        <v>12</v>
      </c>
      <c r="AW430" s="31">
        <f t="shared" si="270"/>
        <v>20</v>
      </c>
      <c r="AX430" s="31">
        <f t="shared" si="271"/>
        <v>18</v>
      </c>
      <c r="AY430" s="31">
        <f t="shared" si="272"/>
        <v>37</v>
      </c>
      <c r="AZ430" s="31">
        <f t="shared" si="273"/>
        <v>10</v>
      </c>
      <c r="BA430" s="31">
        <f t="shared" si="274"/>
        <v>10</v>
      </c>
      <c r="BB430" s="31">
        <f t="shared" si="275"/>
        <v>19</v>
      </c>
      <c r="BC430" s="31">
        <f t="shared" si="276"/>
        <v>14</v>
      </c>
      <c r="BD430" s="31">
        <f t="shared" si="277"/>
        <v>20</v>
      </c>
      <c r="BE430" s="31">
        <f t="shared" si="278"/>
        <v>24</v>
      </c>
      <c r="BF430" s="31">
        <f t="shared" si="279"/>
        <v>22</v>
      </c>
      <c r="BG430" s="31">
        <f t="shared" si="280"/>
        <v>22</v>
      </c>
      <c r="BH430" s="31">
        <f t="shared" si="281"/>
        <v>6</v>
      </c>
      <c r="BI430" s="31">
        <f t="shared" si="282"/>
        <v>15</v>
      </c>
      <c r="BJ430" s="6">
        <f t="shared" si="283"/>
        <v>378</v>
      </c>
      <c r="BL430" s="31">
        <f t="shared" si="284"/>
        <v>6.9979295888524969E-13</v>
      </c>
      <c r="BM430" s="31">
        <f t="shared" si="285"/>
        <v>9.6523166742793056E-14</v>
      </c>
      <c r="BN430" s="31">
        <f t="shared" si="286"/>
        <v>5.5500820877106006E-13</v>
      </c>
      <c r="BO430" s="31">
        <f t="shared" si="287"/>
        <v>5.308774170853618E-13</v>
      </c>
      <c r="BP430" s="31">
        <f t="shared" si="288"/>
        <v>4.3435425034256878E-13</v>
      </c>
      <c r="BQ430" s="31">
        <f t="shared" si="289"/>
        <v>7.9631612562804281E-13</v>
      </c>
      <c r="BR430" s="31">
        <f t="shared" si="290"/>
        <v>2.8956950022837921E-13</v>
      </c>
      <c r="BS430" s="31">
        <f t="shared" si="291"/>
        <v>4.8261583371396529E-13</v>
      </c>
      <c r="BT430" s="31">
        <f t="shared" si="292"/>
        <v>4.3435425034256878E-13</v>
      </c>
      <c r="BU430" s="31">
        <f t="shared" si="293"/>
        <v>8.9283929237083582E-13</v>
      </c>
      <c r="BV430" s="31">
        <f t="shared" si="294"/>
        <v>2.4130791685698265E-13</v>
      </c>
      <c r="BW430" s="31">
        <f t="shared" si="295"/>
        <v>2.4130791685698265E-13</v>
      </c>
      <c r="BX430" s="31">
        <f t="shared" si="296"/>
        <v>4.5848504202826704E-13</v>
      </c>
      <c r="BY430" s="31">
        <f t="shared" si="297"/>
        <v>3.3783108359977572E-13</v>
      </c>
      <c r="BZ430" s="31">
        <f t="shared" si="298"/>
        <v>4.8261583371396529E-13</v>
      </c>
      <c r="CA430" s="31">
        <f t="shared" si="299"/>
        <v>5.7913900045675841E-13</v>
      </c>
      <c r="CB430" s="31">
        <f t="shared" si="300"/>
        <v>5.308774170853618E-13</v>
      </c>
      <c r="CC430" s="31">
        <f t="shared" si="301"/>
        <v>5.308774170853618E-13</v>
      </c>
      <c r="CD430" s="31">
        <f t="shared" si="302"/>
        <v>1.447847501141896E-13</v>
      </c>
      <c r="CE430" s="31">
        <f t="shared" si="303"/>
        <v>3.6196187528547397E-13</v>
      </c>
    </row>
    <row r="431" spans="35:83" x14ac:dyDescent="0.2">
      <c r="AI431" s="29" t="s">
        <v>978</v>
      </c>
      <c r="AJ431" s="30">
        <v>38102</v>
      </c>
      <c r="AK431">
        <v>344</v>
      </c>
      <c r="AL431" t="s">
        <v>979</v>
      </c>
      <c r="AM431">
        <v>9.1885063520124273E-11</v>
      </c>
      <c r="AN431">
        <f t="shared" si="261"/>
        <v>9.1885063520124286E-12</v>
      </c>
      <c r="AO431">
        <f t="shared" si="262"/>
        <v>4.0505342554399905E-5</v>
      </c>
      <c r="AP431" s="31">
        <f t="shared" si="263"/>
        <v>40</v>
      </c>
      <c r="AQ431" s="31">
        <f t="shared" si="264"/>
        <v>6</v>
      </c>
      <c r="AR431" s="31">
        <f t="shared" si="265"/>
        <v>32</v>
      </c>
      <c r="AS431" s="31">
        <f t="shared" si="266"/>
        <v>18</v>
      </c>
      <c r="AT431" s="31">
        <f t="shared" si="267"/>
        <v>15</v>
      </c>
      <c r="AU431" s="31">
        <f t="shared" si="268"/>
        <v>20</v>
      </c>
      <c r="AV431" s="31">
        <f t="shared" si="269"/>
        <v>9</v>
      </c>
      <c r="AW431" s="31">
        <f t="shared" si="270"/>
        <v>29</v>
      </c>
      <c r="AX431" s="31">
        <f t="shared" si="271"/>
        <v>21</v>
      </c>
      <c r="AY431" s="31">
        <f t="shared" si="272"/>
        <v>31</v>
      </c>
      <c r="AZ431" s="31">
        <f t="shared" si="273"/>
        <v>9</v>
      </c>
      <c r="BA431" s="31">
        <f t="shared" si="274"/>
        <v>12</v>
      </c>
      <c r="BB431" s="31">
        <f t="shared" si="275"/>
        <v>17</v>
      </c>
      <c r="BC431" s="31">
        <f t="shared" si="276"/>
        <v>13</v>
      </c>
      <c r="BD431" s="31">
        <f t="shared" si="277"/>
        <v>22</v>
      </c>
      <c r="BE431" s="31">
        <f t="shared" si="278"/>
        <v>18</v>
      </c>
      <c r="BF431" s="31">
        <f t="shared" si="279"/>
        <v>7</v>
      </c>
      <c r="BG431" s="31">
        <f t="shared" si="280"/>
        <v>18</v>
      </c>
      <c r="BH431" s="31">
        <f t="shared" si="281"/>
        <v>2</v>
      </c>
      <c r="BI431" s="31">
        <f t="shared" si="282"/>
        <v>5</v>
      </c>
      <c r="BJ431" s="6">
        <f t="shared" si="283"/>
        <v>344</v>
      </c>
      <c r="BL431" s="31">
        <f t="shared" si="284"/>
        <v>1.0684309711642359E-12</v>
      </c>
      <c r="BM431" s="31">
        <f t="shared" si="285"/>
        <v>1.6026464567463537E-13</v>
      </c>
      <c r="BN431" s="31">
        <f t="shared" si="286"/>
        <v>8.5474477693138866E-13</v>
      </c>
      <c r="BO431" s="31">
        <f t="shared" si="287"/>
        <v>4.8079393702390613E-13</v>
      </c>
      <c r="BP431" s="31">
        <f t="shared" si="288"/>
        <v>4.0066161418658846E-13</v>
      </c>
      <c r="BQ431" s="31">
        <f t="shared" si="289"/>
        <v>5.3421548558211797E-13</v>
      </c>
      <c r="BR431" s="31">
        <f t="shared" si="290"/>
        <v>2.4039696851195306E-13</v>
      </c>
      <c r="BS431" s="31">
        <f t="shared" si="291"/>
        <v>7.7461245409407094E-13</v>
      </c>
      <c r="BT431" s="31">
        <f t="shared" si="292"/>
        <v>5.6092625986122385E-13</v>
      </c>
      <c r="BU431" s="31">
        <f t="shared" si="293"/>
        <v>8.2803400265228278E-13</v>
      </c>
      <c r="BV431" s="31">
        <f t="shared" si="294"/>
        <v>2.4039696851195306E-13</v>
      </c>
      <c r="BW431" s="31">
        <f t="shared" si="295"/>
        <v>3.2052929134927073E-13</v>
      </c>
      <c r="BX431" s="31">
        <f t="shared" si="296"/>
        <v>4.540831627448002E-13</v>
      </c>
      <c r="BY431" s="31">
        <f t="shared" si="297"/>
        <v>3.4724006562837666E-13</v>
      </c>
      <c r="BZ431" s="31">
        <f t="shared" si="298"/>
        <v>5.8763703414032972E-13</v>
      </c>
      <c r="CA431" s="31">
        <f t="shared" si="299"/>
        <v>4.8079393702390613E-13</v>
      </c>
      <c r="CB431" s="31">
        <f t="shared" si="300"/>
        <v>1.8697541995374129E-13</v>
      </c>
      <c r="CC431" s="31">
        <f t="shared" si="301"/>
        <v>4.8079393702390613E-13</v>
      </c>
      <c r="CD431" s="31">
        <f t="shared" si="302"/>
        <v>5.3421548558211791E-14</v>
      </c>
      <c r="CE431" s="31">
        <f t="shared" si="303"/>
        <v>1.3355387139552949E-13</v>
      </c>
    </row>
    <row r="432" spans="35:83" x14ac:dyDescent="0.2">
      <c r="AI432" s="29" t="s">
        <v>980</v>
      </c>
      <c r="AJ432" s="30">
        <v>39393</v>
      </c>
      <c r="AK432">
        <v>371</v>
      </c>
      <c r="AL432" t="s">
        <v>981</v>
      </c>
      <c r="AM432">
        <v>9.2870635408287752E-11</v>
      </c>
      <c r="AN432">
        <f t="shared" si="261"/>
        <v>9.2870635408287762E-12</v>
      </c>
      <c r="AO432">
        <f t="shared" si="262"/>
        <v>4.0939808455740933E-5</v>
      </c>
      <c r="AP432" s="31">
        <f t="shared" si="263"/>
        <v>60</v>
      </c>
      <c r="AQ432" s="31">
        <f t="shared" si="264"/>
        <v>3</v>
      </c>
      <c r="AR432" s="31">
        <f t="shared" si="265"/>
        <v>16</v>
      </c>
      <c r="AS432" s="31">
        <f t="shared" si="266"/>
        <v>19</v>
      </c>
      <c r="AT432" s="31">
        <f t="shared" si="267"/>
        <v>12</v>
      </c>
      <c r="AU432" s="31">
        <f t="shared" si="268"/>
        <v>35</v>
      </c>
      <c r="AV432" s="31">
        <f t="shared" si="269"/>
        <v>11</v>
      </c>
      <c r="AW432" s="31">
        <f t="shared" si="270"/>
        <v>24</v>
      </c>
      <c r="AX432" s="31">
        <f t="shared" si="271"/>
        <v>17</v>
      </c>
      <c r="AY432" s="31">
        <f t="shared" si="272"/>
        <v>42</v>
      </c>
      <c r="AZ432" s="31">
        <f t="shared" si="273"/>
        <v>7</v>
      </c>
      <c r="BA432" s="31">
        <f t="shared" si="274"/>
        <v>10</v>
      </c>
      <c r="BB432" s="31">
        <f t="shared" si="275"/>
        <v>14</v>
      </c>
      <c r="BC432" s="31">
        <f t="shared" si="276"/>
        <v>17</v>
      </c>
      <c r="BD432" s="31">
        <f t="shared" si="277"/>
        <v>18</v>
      </c>
      <c r="BE432" s="31">
        <f t="shared" si="278"/>
        <v>23</v>
      </c>
      <c r="BF432" s="31">
        <f t="shared" si="279"/>
        <v>15</v>
      </c>
      <c r="BG432" s="31">
        <f t="shared" si="280"/>
        <v>16</v>
      </c>
      <c r="BH432" s="31">
        <f t="shared" si="281"/>
        <v>5</v>
      </c>
      <c r="BI432" s="31">
        <f t="shared" si="282"/>
        <v>7</v>
      </c>
      <c r="BJ432" s="6">
        <f t="shared" si="283"/>
        <v>371</v>
      </c>
      <c r="BL432" s="31">
        <f t="shared" si="284"/>
        <v>1.5019509769534408E-12</v>
      </c>
      <c r="BM432" s="31">
        <f t="shared" si="285"/>
        <v>7.5097548847672054E-14</v>
      </c>
      <c r="BN432" s="31">
        <f t="shared" si="286"/>
        <v>4.0052026052091757E-13</v>
      </c>
      <c r="BO432" s="31">
        <f t="shared" si="287"/>
        <v>4.7561780936858955E-13</v>
      </c>
      <c r="BP432" s="31">
        <f t="shared" si="288"/>
        <v>3.0039019539068821E-13</v>
      </c>
      <c r="BQ432" s="31">
        <f t="shared" si="289"/>
        <v>8.7613806988950727E-13</v>
      </c>
      <c r="BR432" s="31">
        <f t="shared" si="290"/>
        <v>2.7535767910813084E-13</v>
      </c>
      <c r="BS432" s="31">
        <f t="shared" si="291"/>
        <v>6.0078039078137643E-13</v>
      </c>
      <c r="BT432" s="31">
        <f t="shared" si="292"/>
        <v>4.2555277680347495E-13</v>
      </c>
      <c r="BU432" s="31">
        <f t="shared" si="293"/>
        <v>1.0513656838674086E-12</v>
      </c>
      <c r="BV432" s="31">
        <f t="shared" si="294"/>
        <v>1.7522761397790143E-13</v>
      </c>
      <c r="BW432" s="31">
        <f t="shared" si="295"/>
        <v>2.5032516282557351E-13</v>
      </c>
      <c r="BX432" s="31">
        <f t="shared" si="296"/>
        <v>3.5045522795580287E-13</v>
      </c>
      <c r="BY432" s="31">
        <f t="shared" si="297"/>
        <v>4.2555277680347495E-13</v>
      </c>
      <c r="BZ432" s="31">
        <f t="shared" si="298"/>
        <v>4.5058529308603227E-13</v>
      </c>
      <c r="CA432" s="31">
        <f t="shared" si="299"/>
        <v>5.7574787449881895E-13</v>
      </c>
      <c r="CB432" s="31">
        <f t="shared" si="300"/>
        <v>3.7548774423836019E-13</v>
      </c>
      <c r="CC432" s="31">
        <f t="shared" si="301"/>
        <v>4.0052026052091757E-13</v>
      </c>
      <c r="CD432" s="31">
        <f t="shared" si="302"/>
        <v>1.2516258141278676E-13</v>
      </c>
      <c r="CE432" s="31">
        <f t="shared" si="303"/>
        <v>1.7522761397790143E-13</v>
      </c>
    </row>
    <row r="433" spans="35:83" x14ac:dyDescent="0.2">
      <c r="AI433" s="29" t="s">
        <v>982</v>
      </c>
      <c r="AJ433" s="30">
        <v>20038</v>
      </c>
      <c r="AK433">
        <v>178</v>
      </c>
      <c r="AL433" t="s">
        <v>983</v>
      </c>
      <c r="AM433">
        <v>9.2928966089329348E-11</v>
      </c>
      <c r="AN433">
        <f t="shared" si="261"/>
        <v>9.2928966089329361E-12</v>
      </c>
      <c r="AO433">
        <f t="shared" si="262"/>
        <v>4.0965522147678513E-5</v>
      </c>
      <c r="AP433" s="31">
        <f t="shared" si="263"/>
        <v>14</v>
      </c>
      <c r="AQ433" s="31">
        <f t="shared" si="264"/>
        <v>1</v>
      </c>
      <c r="AR433" s="31">
        <f t="shared" si="265"/>
        <v>8</v>
      </c>
      <c r="AS433" s="31">
        <f t="shared" si="266"/>
        <v>12</v>
      </c>
      <c r="AT433" s="31">
        <f t="shared" si="267"/>
        <v>8</v>
      </c>
      <c r="AU433" s="31">
        <f t="shared" si="268"/>
        <v>8</v>
      </c>
      <c r="AV433" s="31">
        <f t="shared" si="269"/>
        <v>3</v>
      </c>
      <c r="AW433" s="31">
        <f t="shared" si="270"/>
        <v>16</v>
      </c>
      <c r="AX433" s="31">
        <f t="shared" si="271"/>
        <v>9</v>
      </c>
      <c r="AY433" s="31">
        <f t="shared" si="272"/>
        <v>15</v>
      </c>
      <c r="AZ433" s="31">
        <f t="shared" si="273"/>
        <v>6</v>
      </c>
      <c r="BA433" s="31">
        <f t="shared" si="274"/>
        <v>8</v>
      </c>
      <c r="BB433" s="31">
        <f t="shared" si="275"/>
        <v>11</v>
      </c>
      <c r="BC433" s="31">
        <f t="shared" si="276"/>
        <v>9</v>
      </c>
      <c r="BD433" s="31">
        <f t="shared" si="277"/>
        <v>11</v>
      </c>
      <c r="BE433" s="31">
        <f t="shared" si="278"/>
        <v>13</v>
      </c>
      <c r="BF433" s="31">
        <f t="shared" si="279"/>
        <v>6</v>
      </c>
      <c r="BG433" s="31">
        <f t="shared" si="280"/>
        <v>14</v>
      </c>
      <c r="BH433" s="31">
        <f t="shared" si="281"/>
        <v>0</v>
      </c>
      <c r="BI433" s="31">
        <f t="shared" si="282"/>
        <v>6</v>
      </c>
      <c r="BJ433" s="6">
        <f t="shared" si="283"/>
        <v>178</v>
      </c>
      <c r="BL433" s="31">
        <f t="shared" si="284"/>
        <v>7.309019804778713E-13</v>
      </c>
      <c r="BM433" s="31">
        <f t="shared" si="285"/>
        <v>5.2207284319847954E-14</v>
      </c>
      <c r="BN433" s="31">
        <f t="shared" si="286"/>
        <v>4.1765827455878363E-13</v>
      </c>
      <c r="BO433" s="31">
        <f t="shared" si="287"/>
        <v>6.2648741183817545E-13</v>
      </c>
      <c r="BP433" s="31">
        <f t="shared" si="288"/>
        <v>4.1765827455878363E-13</v>
      </c>
      <c r="BQ433" s="31">
        <f t="shared" si="289"/>
        <v>4.1765827455878363E-13</v>
      </c>
      <c r="BR433" s="31">
        <f t="shared" si="290"/>
        <v>1.5662185295954386E-13</v>
      </c>
      <c r="BS433" s="31">
        <f t="shared" si="291"/>
        <v>8.3531654911756726E-13</v>
      </c>
      <c r="BT433" s="31">
        <f t="shared" si="292"/>
        <v>4.6986555887863161E-13</v>
      </c>
      <c r="BU433" s="31">
        <f t="shared" si="293"/>
        <v>7.8310926479771928E-13</v>
      </c>
      <c r="BV433" s="31">
        <f t="shared" si="294"/>
        <v>3.1324370591908772E-13</v>
      </c>
      <c r="BW433" s="31">
        <f t="shared" si="295"/>
        <v>4.1765827455878363E-13</v>
      </c>
      <c r="BX433" s="31">
        <f t="shared" si="296"/>
        <v>5.7428012751832747E-13</v>
      </c>
      <c r="BY433" s="31">
        <f t="shared" si="297"/>
        <v>4.6986555887863161E-13</v>
      </c>
      <c r="BZ433" s="31">
        <f t="shared" si="298"/>
        <v>5.7428012751832747E-13</v>
      </c>
      <c r="CA433" s="31">
        <f t="shared" si="299"/>
        <v>6.7869469615802343E-13</v>
      </c>
      <c r="CB433" s="31">
        <f t="shared" si="300"/>
        <v>3.1324370591908772E-13</v>
      </c>
      <c r="CC433" s="31">
        <f t="shared" si="301"/>
        <v>7.309019804778713E-13</v>
      </c>
      <c r="CD433" s="31">
        <f t="shared" si="302"/>
        <v>0</v>
      </c>
      <c r="CE433" s="31">
        <f t="shared" si="303"/>
        <v>3.1324370591908772E-13</v>
      </c>
    </row>
    <row r="434" spans="35:83" x14ac:dyDescent="0.2">
      <c r="AI434" s="29" t="s">
        <v>984</v>
      </c>
      <c r="AJ434" s="30">
        <v>10790</v>
      </c>
      <c r="AK434">
        <v>98</v>
      </c>
      <c r="AL434" t="s">
        <v>985</v>
      </c>
      <c r="AM434">
        <v>9.3169964352367352E-11</v>
      </c>
      <c r="AN434">
        <f t="shared" si="261"/>
        <v>9.3169964352367352E-12</v>
      </c>
      <c r="AO434">
        <f t="shared" si="262"/>
        <v>4.1071760493992887E-5</v>
      </c>
      <c r="AP434" s="31">
        <f t="shared" si="263"/>
        <v>11</v>
      </c>
      <c r="AQ434" s="31">
        <f t="shared" si="264"/>
        <v>1</v>
      </c>
      <c r="AR434" s="31">
        <f t="shared" si="265"/>
        <v>6</v>
      </c>
      <c r="AS434" s="31">
        <f t="shared" si="266"/>
        <v>8</v>
      </c>
      <c r="AT434" s="31">
        <f t="shared" si="267"/>
        <v>4</v>
      </c>
      <c r="AU434" s="31">
        <f t="shared" si="268"/>
        <v>7</v>
      </c>
      <c r="AV434" s="31">
        <f t="shared" si="269"/>
        <v>5</v>
      </c>
      <c r="AW434" s="31">
        <f t="shared" si="270"/>
        <v>9</v>
      </c>
      <c r="AX434" s="31">
        <f t="shared" si="271"/>
        <v>8</v>
      </c>
      <c r="AY434" s="31">
        <f t="shared" si="272"/>
        <v>5</v>
      </c>
      <c r="AZ434" s="31">
        <f t="shared" si="273"/>
        <v>1</v>
      </c>
      <c r="BA434" s="31">
        <f t="shared" si="274"/>
        <v>2</v>
      </c>
      <c r="BB434" s="31">
        <f t="shared" si="275"/>
        <v>4</v>
      </c>
      <c r="BC434" s="31">
        <f t="shared" si="276"/>
        <v>6</v>
      </c>
      <c r="BD434" s="31">
        <f t="shared" si="277"/>
        <v>3</v>
      </c>
      <c r="BE434" s="31">
        <f t="shared" si="278"/>
        <v>4</v>
      </c>
      <c r="BF434" s="31">
        <f t="shared" si="279"/>
        <v>4</v>
      </c>
      <c r="BG434" s="31">
        <f t="shared" si="280"/>
        <v>8</v>
      </c>
      <c r="BH434" s="31">
        <f t="shared" si="281"/>
        <v>1</v>
      </c>
      <c r="BI434" s="31">
        <f t="shared" si="282"/>
        <v>1</v>
      </c>
      <c r="BJ434" s="6">
        <f t="shared" si="283"/>
        <v>98</v>
      </c>
      <c r="BL434" s="31">
        <f t="shared" si="284"/>
        <v>1.0457853141592254E-12</v>
      </c>
      <c r="BM434" s="31">
        <f t="shared" si="285"/>
        <v>9.5071392196293213E-14</v>
      </c>
      <c r="BN434" s="31">
        <f t="shared" si="286"/>
        <v>5.704283531777593E-13</v>
      </c>
      <c r="BO434" s="31">
        <f t="shared" si="287"/>
        <v>7.605711375703457E-13</v>
      </c>
      <c r="BP434" s="31">
        <f t="shared" si="288"/>
        <v>3.8028556878517285E-13</v>
      </c>
      <c r="BQ434" s="31">
        <f t="shared" si="289"/>
        <v>6.654997453740525E-13</v>
      </c>
      <c r="BR434" s="31">
        <f t="shared" si="290"/>
        <v>4.753569609814661E-13</v>
      </c>
      <c r="BS434" s="31">
        <f t="shared" si="291"/>
        <v>8.55642529766639E-13</v>
      </c>
      <c r="BT434" s="31">
        <f t="shared" si="292"/>
        <v>7.605711375703457E-13</v>
      </c>
      <c r="BU434" s="31">
        <f t="shared" si="293"/>
        <v>4.753569609814661E-13</v>
      </c>
      <c r="BV434" s="31">
        <f t="shared" si="294"/>
        <v>9.5071392196293213E-14</v>
      </c>
      <c r="BW434" s="31">
        <f t="shared" si="295"/>
        <v>1.9014278439258643E-13</v>
      </c>
      <c r="BX434" s="31">
        <f t="shared" si="296"/>
        <v>3.8028556878517285E-13</v>
      </c>
      <c r="BY434" s="31">
        <f t="shared" si="297"/>
        <v>5.704283531777593E-13</v>
      </c>
      <c r="BZ434" s="31">
        <f t="shared" si="298"/>
        <v>2.8521417658887965E-13</v>
      </c>
      <c r="CA434" s="31">
        <f t="shared" si="299"/>
        <v>3.8028556878517285E-13</v>
      </c>
      <c r="CB434" s="31">
        <f t="shared" si="300"/>
        <v>3.8028556878517285E-13</v>
      </c>
      <c r="CC434" s="31">
        <f t="shared" si="301"/>
        <v>7.605711375703457E-13</v>
      </c>
      <c r="CD434" s="31">
        <f t="shared" si="302"/>
        <v>9.5071392196293213E-14</v>
      </c>
      <c r="CE434" s="31">
        <f t="shared" si="303"/>
        <v>9.5071392196293213E-14</v>
      </c>
    </row>
    <row r="435" spans="35:83" x14ac:dyDescent="0.2">
      <c r="AI435" s="29" t="s">
        <v>986</v>
      </c>
      <c r="AJ435" s="30">
        <v>81046</v>
      </c>
      <c r="AK435">
        <v>738</v>
      </c>
      <c r="AL435" t="s">
        <v>987</v>
      </c>
      <c r="AM435">
        <v>9.31950056568085E-11</v>
      </c>
      <c r="AN435">
        <f t="shared" si="261"/>
        <v>9.3195005656808507E-12</v>
      </c>
      <c r="AO435">
        <f t="shared" si="262"/>
        <v>4.108279935684545E-5</v>
      </c>
      <c r="AP435" s="31">
        <f t="shared" si="263"/>
        <v>58</v>
      </c>
      <c r="AQ435" s="31">
        <f t="shared" si="264"/>
        <v>1</v>
      </c>
      <c r="AR435" s="31">
        <f t="shared" si="265"/>
        <v>44</v>
      </c>
      <c r="AS435" s="31">
        <f t="shared" si="266"/>
        <v>39</v>
      </c>
      <c r="AT435" s="31">
        <f t="shared" si="267"/>
        <v>27</v>
      </c>
      <c r="AU435" s="31">
        <f t="shared" si="268"/>
        <v>69</v>
      </c>
      <c r="AV435" s="31">
        <f t="shared" si="269"/>
        <v>17</v>
      </c>
      <c r="AW435" s="31">
        <f t="shared" si="270"/>
        <v>46</v>
      </c>
      <c r="AX435" s="31">
        <f t="shared" si="271"/>
        <v>27</v>
      </c>
      <c r="AY435" s="31">
        <f t="shared" si="272"/>
        <v>67</v>
      </c>
      <c r="AZ435" s="31">
        <f t="shared" si="273"/>
        <v>7</v>
      </c>
      <c r="BA435" s="31">
        <f t="shared" si="274"/>
        <v>37</v>
      </c>
      <c r="BB435" s="31">
        <f t="shared" si="275"/>
        <v>34</v>
      </c>
      <c r="BC435" s="31">
        <f t="shared" si="276"/>
        <v>30</v>
      </c>
      <c r="BD435" s="31">
        <f t="shared" si="277"/>
        <v>51</v>
      </c>
      <c r="BE435" s="31">
        <f t="shared" si="278"/>
        <v>71</v>
      </c>
      <c r="BF435" s="31">
        <f t="shared" si="279"/>
        <v>38</v>
      </c>
      <c r="BG435" s="31">
        <f t="shared" si="280"/>
        <v>37</v>
      </c>
      <c r="BH435" s="31">
        <f t="shared" si="281"/>
        <v>3</v>
      </c>
      <c r="BI435" s="31">
        <f t="shared" si="282"/>
        <v>35</v>
      </c>
      <c r="BJ435" s="6">
        <f t="shared" si="283"/>
        <v>738</v>
      </c>
      <c r="BL435" s="31">
        <f t="shared" si="284"/>
        <v>7.3242687372559524E-13</v>
      </c>
      <c r="BM435" s="31">
        <f t="shared" si="285"/>
        <v>1.2628049546993023E-14</v>
      </c>
      <c r="BN435" s="31">
        <f t="shared" si="286"/>
        <v>5.5563418006769296E-13</v>
      </c>
      <c r="BO435" s="31">
        <f t="shared" si="287"/>
        <v>4.9249393233272793E-13</v>
      </c>
      <c r="BP435" s="31">
        <f t="shared" si="288"/>
        <v>3.4095733776881161E-13</v>
      </c>
      <c r="BQ435" s="31">
        <f t="shared" si="289"/>
        <v>8.713354187425185E-13</v>
      </c>
      <c r="BR435" s="31">
        <f t="shared" si="290"/>
        <v>2.146768422988814E-13</v>
      </c>
      <c r="BS435" s="31">
        <f t="shared" si="291"/>
        <v>5.8089027916167907E-13</v>
      </c>
      <c r="BT435" s="31">
        <f t="shared" si="292"/>
        <v>3.4095733776881161E-13</v>
      </c>
      <c r="BU435" s="31">
        <f t="shared" si="293"/>
        <v>8.4607931964853249E-13</v>
      </c>
      <c r="BV435" s="31">
        <f t="shared" si="294"/>
        <v>8.8396346828951153E-14</v>
      </c>
      <c r="BW435" s="31">
        <f t="shared" si="295"/>
        <v>4.6723783323874181E-13</v>
      </c>
      <c r="BX435" s="31">
        <f t="shared" si="296"/>
        <v>4.293536845977628E-13</v>
      </c>
      <c r="BY435" s="31">
        <f t="shared" si="297"/>
        <v>3.7884148640979067E-13</v>
      </c>
      <c r="BZ435" s="31">
        <f t="shared" si="298"/>
        <v>6.440305268966442E-13</v>
      </c>
      <c r="CA435" s="31">
        <f t="shared" si="299"/>
        <v>8.9659151783650461E-13</v>
      </c>
      <c r="CB435" s="31">
        <f t="shared" si="300"/>
        <v>4.7986588278573492E-13</v>
      </c>
      <c r="CC435" s="31">
        <f t="shared" si="301"/>
        <v>4.6723783323874181E-13</v>
      </c>
      <c r="CD435" s="31">
        <f t="shared" si="302"/>
        <v>3.7884148640979074E-14</v>
      </c>
      <c r="CE435" s="31">
        <f t="shared" si="303"/>
        <v>4.419817341447558E-13</v>
      </c>
    </row>
    <row r="436" spans="35:83" x14ac:dyDescent="0.2">
      <c r="AI436" s="29" t="s">
        <v>988</v>
      </c>
      <c r="AJ436" s="30">
        <v>130935</v>
      </c>
      <c r="AK436">
        <v>1174</v>
      </c>
      <c r="AL436" t="s">
        <v>989</v>
      </c>
      <c r="AM436">
        <v>9.3326888574967611E-11</v>
      </c>
      <c r="AN436">
        <f t="shared" si="261"/>
        <v>9.3326888574967618E-12</v>
      </c>
      <c r="AO436">
        <f t="shared" si="262"/>
        <v>4.114093680130549E-5</v>
      </c>
      <c r="AP436" s="31">
        <f t="shared" si="263"/>
        <v>126</v>
      </c>
      <c r="AQ436" s="31">
        <f t="shared" si="264"/>
        <v>13</v>
      </c>
      <c r="AR436" s="31">
        <f t="shared" si="265"/>
        <v>77</v>
      </c>
      <c r="AS436" s="31">
        <f t="shared" si="266"/>
        <v>87</v>
      </c>
      <c r="AT436" s="31">
        <f t="shared" si="267"/>
        <v>47</v>
      </c>
      <c r="AU436" s="31">
        <f t="shared" si="268"/>
        <v>80</v>
      </c>
      <c r="AV436" s="31">
        <f t="shared" si="269"/>
        <v>23</v>
      </c>
      <c r="AW436" s="31">
        <f t="shared" si="270"/>
        <v>58</v>
      </c>
      <c r="AX436" s="31">
        <f t="shared" si="271"/>
        <v>59</v>
      </c>
      <c r="AY436" s="31">
        <f t="shared" si="272"/>
        <v>124</v>
      </c>
      <c r="AZ436" s="31">
        <f t="shared" si="273"/>
        <v>38</v>
      </c>
      <c r="BA436" s="31">
        <f t="shared" si="274"/>
        <v>32</v>
      </c>
      <c r="BB436" s="31">
        <f t="shared" si="275"/>
        <v>60</v>
      </c>
      <c r="BC436" s="31">
        <f t="shared" si="276"/>
        <v>49</v>
      </c>
      <c r="BD436" s="31">
        <f t="shared" si="277"/>
        <v>81</v>
      </c>
      <c r="BE436" s="31">
        <f t="shared" si="278"/>
        <v>70</v>
      </c>
      <c r="BF436" s="31">
        <f t="shared" si="279"/>
        <v>35</v>
      </c>
      <c r="BG436" s="31">
        <f t="shared" si="280"/>
        <v>67</v>
      </c>
      <c r="BH436" s="31">
        <f t="shared" si="281"/>
        <v>10</v>
      </c>
      <c r="BI436" s="31">
        <f t="shared" si="282"/>
        <v>38</v>
      </c>
      <c r="BJ436" s="6">
        <f t="shared" si="283"/>
        <v>1174</v>
      </c>
      <c r="BL436" s="31">
        <f t="shared" si="284"/>
        <v>1.0016344088965859E-12</v>
      </c>
      <c r="BM436" s="31">
        <f t="shared" si="285"/>
        <v>1.0334323266393347E-13</v>
      </c>
      <c r="BN436" s="31">
        <f t="shared" si="286"/>
        <v>6.121099165479136E-13</v>
      </c>
      <c r="BO436" s="31">
        <f t="shared" si="287"/>
        <v>6.9160471090478562E-13</v>
      </c>
      <c r="BP436" s="31">
        <f t="shared" si="288"/>
        <v>3.7362553347729799E-13</v>
      </c>
      <c r="BQ436" s="31">
        <f t="shared" si="289"/>
        <v>6.3595835485497525E-13</v>
      </c>
      <c r="BR436" s="31">
        <f t="shared" si="290"/>
        <v>1.8283802702080539E-13</v>
      </c>
      <c r="BS436" s="31">
        <f t="shared" si="291"/>
        <v>4.6106980726985701E-13</v>
      </c>
      <c r="BT436" s="31">
        <f t="shared" si="292"/>
        <v>4.6901928670554426E-13</v>
      </c>
      <c r="BU436" s="31">
        <f t="shared" si="293"/>
        <v>9.8573545002521164E-13</v>
      </c>
      <c r="BV436" s="31">
        <f t="shared" si="294"/>
        <v>3.0208021855611322E-13</v>
      </c>
      <c r="BW436" s="31">
        <f t="shared" si="295"/>
        <v>2.5438334194199011E-13</v>
      </c>
      <c r="BX436" s="31">
        <f t="shared" si="296"/>
        <v>4.7696876614123142E-13</v>
      </c>
      <c r="BY436" s="31">
        <f t="shared" si="297"/>
        <v>3.8952449234867229E-13</v>
      </c>
      <c r="BZ436" s="31">
        <f t="shared" si="298"/>
        <v>6.4390783429066241E-13</v>
      </c>
      <c r="CA436" s="31">
        <f t="shared" si="299"/>
        <v>5.5646356049810333E-13</v>
      </c>
      <c r="CB436" s="31">
        <f t="shared" si="300"/>
        <v>2.7823178024905167E-13</v>
      </c>
      <c r="CC436" s="31">
        <f t="shared" si="301"/>
        <v>5.3261512219104178E-13</v>
      </c>
      <c r="CD436" s="31">
        <f t="shared" si="302"/>
        <v>7.9494794356871907E-14</v>
      </c>
      <c r="CE436" s="31">
        <f t="shared" si="303"/>
        <v>3.0208021855611322E-13</v>
      </c>
    </row>
    <row r="437" spans="35:83" x14ac:dyDescent="0.2">
      <c r="AI437" s="29" t="s">
        <v>990</v>
      </c>
      <c r="AJ437" s="30">
        <v>20866</v>
      </c>
      <c r="AK437">
        <v>189</v>
      </c>
      <c r="AL437" t="s">
        <v>991</v>
      </c>
      <c r="AM437">
        <v>9.3467280256172984E-11</v>
      </c>
      <c r="AN437">
        <f t="shared" si="261"/>
        <v>9.3467280256172991E-12</v>
      </c>
      <c r="AO437">
        <f t="shared" si="262"/>
        <v>4.1202825131368698E-5</v>
      </c>
      <c r="AP437" s="31">
        <f t="shared" si="263"/>
        <v>21</v>
      </c>
      <c r="AQ437" s="31">
        <f t="shared" si="264"/>
        <v>0</v>
      </c>
      <c r="AR437" s="31">
        <f t="shared" si="265"/>
        <v>11</v>
      </c>
      <c r="AS437" s="31">
        <f t="shared" si="266"/>
        <v>9</v>
      </c>
      <c r="AT437" s="31">
        <f t="shared" si="267"/>
        <v>9</v>
      </c>
      <c r="AU437" s="31">
        <f t="shared" si="268"/>
        <v>18</v>
      </c>
      <c r="AV437" s="31">
        <f t="shared" si="269"/>
        <v>6</v>
      </c>
      <c r="AW437" s="31">
        <f t="shared" si="270"/>
        <v>11</v>
      </c>
      <c r="AX437" s="31">
        <f t="shared" si="271"/>
        <v>9</v>
      </c>
      <c r="AY437" s="31">
        <f t="shared" si="272"/>
        <v>16</v>
      </c>
      <c r="AZ437" s="31">
        <f t="shared" si="273"/>
        <v>8</v>
      </c>
      <c r="BA437" s="31">
        <f t="shared" si="274"/>
        <v>9</v>
      </c>
      <c r="BB437" s="31">
        <f t="shared" si="275"/>
        <v>7</v>
      </c>
      <c r="BC437" s="31">
        <f t="shared" si="276"/>
        <v>8</v>
      </c>
      <c r="BD437" s="31">
        <f t="shared" si="277"/>
        <v>14</v>
      </c>
      <c r="BE437" s="31">
        <f t="shared" si="278"/>
        <v>13</v>
      </c>
      <c r="BF437" s="31">
        <f t="shared" si="279"/>
        <v>4</v>
      </c>
      <c r="BG437" s="31">
        <f t="shared" si="280"/>
        <v>10</v>
      </c>
      <c r="BH437" s="31">
        <f t="shared" si="281"/>
        <v>3</v>
      </c>
      <c r="BI437" s="31">
        <f t="shared" si="282"/>
        <v>3</v>
      </c>
      <c r="BJ437" s="6">
        <f t="shared" si="283"/>
        <v>189</v>
      </c>
      <c r="BL437" s="31">
        <f t="shared" si="284"/>
        <v>1.0385253361796997E-12</v>
      </c>
      <c r="BM437" s="31">
        <f t="shared" si="285"/>
        <v>0</v>
      </c>
      <c r="BN437" s="31">
        <f t="shared" si="286"/>
        <v>5.4398946180841418E-13</v>
      </c>
      <c r="BO437" s="31">
        <f t="shared" si="287"/>
        <v>4.4508228693415708E-13</v>
      </c>
      <c r="BP437" s="31">
        <f t="shared" si="288"/>
        <v>4.4508228693415708E-13</v>
      </c>
      <c r="BQ437" s="31">
        <f t="shared" si="289"/>
        <v>8.9016457386831416E-13</v>
      </c>
      <c r="BR437" s="31">
        <f t="shared" si="290"/>
        <v>2.967215246227714E-13</v>
      </c>
      <c r="BS437" s="31">
        <f t="shared" si="291"/>
        <v>5.4398946180841418E-13</v>
      </c>
      <c r="BT437" s="31">
        <f t="shared" si="292"/>
        <v>4.4508228693415708E-13</v>
      </c>
      <c r="BU437" s="31">
        <f t="shared" si="293"/>
        <v>7.9125739899405701E-13</v>
      </c>
      <c r="BV437" s="31">
        <f t="shared" si="294"/>
        <v>3.9562869949702851E-13</v>
      </c>
      <c r="BW437" s="31">
        <f t="shared" si="295"/>
        <v>4.4508228693415708E-13</v>
      </c>
      <c r="BX437" s="31">
        <f t="shared" si="296"/>
        <v>3.4617511205989993E-13</v>
      </c>
      <c r="BY437" s="31">
        <f t="shared" si="297"/>
        <v>3.9562869949702851E-13</v>
      </c>
      <c r="BZ437" s="31">
        <f t="shared" si="298"/>
        <v>6.9235022411979986E-13</v>
      </c>
      <c r="CA437" s="31">
        <f t="shared" si="299"/>
        <v>6.4289663668267133E-13</v>
      </c>
      <c r="CB437" s="31">
        <f t="shared" si="300"/>
        <v>1.9781434974851425E-13</v>
      </c>
      <c r="CC437" s="31">
        <f t="shared" si="301"/>
        <v>4.9453587437128566E-13</v>
      </c>
      <c r="CD437" s="31">
        <f t="shared" si="302"/>
        <v>1.483607623113857E-13</v>
      </c>
      <c r="CE437" s="31">
        <f t="shared" si="303"/>
        <v>1.483607623113857E-13</v>
      </c>
    </row>
    <row r="438" spans="35:83" x14ac:dyDescent="0.2">
      <c r="AI438" s="29" t="s">
        <v>992</v>
      </c>
      <c r="AJ438" s="30">
        <v>39677</v>
      </c>
      <c r="AK438">
        <v>364</v>
      </c>
      <c r="AL438" t="s">
        <v>993</v>
      </c>
      <c r="AM438">
        <v>9.3608376829544107E-11</v>
      </c>
      <c r="AN438">
        <f t="shared" si="261"/>
        <v>9.3608376829544113E-12</v>
      </c>
      <c r="AO438">
        <f t="shared" si="262"/>
        <v>4.1265024196360334E-5</v>
      </c>
      <c r="AP438" s="31">
        <f t="shared" si="263"/>
        <v>41</v>
      </c>
      <c r="AQ438" s="31">
        <f t="shared" si="264"/>
        <v>4</v>
      </c>
      <c r="AR438" s="31">
        <f t="shared" si="265"/>
        <v>18</v>
      </c>
      <c r="AS438" s="31">
        <f t="shared" si="266"/>
        <v>11</v>
      </c>
      <c r="AT438" s="31">
        <f t="shared" si="267"/>
        <v>22</v>
      </c>
      <c r="AU438" s="31">
        <f t="shared" si="268"/>
        <v>26</v>
      </c>
      <c r="AV438" s="31">
        <f t="shared" si="269"/>
        <v>8</v>
      </c>
      <c r="AW438" s="31">
        <f t="shared" si="270"/>
        <v>27</v>
      </c>
      <c r="AX438" s="31">
        <f t="shared" si="271"/>
        <v>12</v>
      </c>
      <c r="AY438" s="31">
        <f t="shared" si="272"/>
        <v>50</v>
      </c>
      <c r="AZ438" s="31">
        <f t="shared" si="273"/>
        <v>8</v>
      </c>
      <c r="BA438" s="31">
        <f t="shared" si="274"/>
        <v>12</v>
      </c>
      <c r="BB438" s="31">
        <f t="shared" si="275"/>
        <v>15</v>
      </c>
      <c r="BC438" s="31">
        <f t="shared" si="276"/>
        <v>11</v>
      </c>
      <c r="BD438" s="31">
        <f t="shared" si="277"/>
        <v>18</v>
      </c>
      <c r="BE438" s="31">
        <f t="shared" si="278"/>
        <v>21</v>
      </c>
      <c r="BF438" s="31">
        <f t="shared" si="279"/>
        <v>19</v>
      </c>
      <c r="BG438" s="31">
        <f t="shared" si="280"/>
        <v>29</v>
      </c>
      <c r="BH438" s="31">
        <f t="shared" si="281"/>
        <v>4</v>
      </c>
      <c r="BI438" s="31">
        <f t="shared" si="282"/>
        <v>8</v>
      </c>
      <c r="BJ438" s="6">
        <f t="shared" si="283"/>
        <v>364</v>
      </c>
      <c r="BL438" s="31">
        <f t="shared" si="284"/>
        <v>1.0543800686844254E-12</v>
      </c>
      <c r="BM438" s="31">
        <f t="shared" si="285"/>
        <v>1.028663481643342E-13</v>
      </c>
      <c r="BN438" s="31">
        <f t="shared" si="286"/>
        <v>4.6289856673950385E-13</v>
      </c>
      <c r="BO438" s="31">
        <f t="shared" si="287"/>
        <v>2.8288245745191903E-13</v>
      </c>
      <c r="BP438" s="31">
        <f t="shared" si="288"/>
        <v>5.6576491490383807E-13</v>
      </c>
      <c r="BQ438" s="31">
        <f t="shared" si="289"/>
        <v>6.6863126306817218E-13</v>
      </c>
      <c r="BR438" s="31">
        <f t="shared" si="290"/>
        <v>2.057326963286684E-13</v>
      </c>
      <c r="BS438" s="31">
        <f t="shared" si="291"/>
        <v>6.9434785010925583E-13</v>
      </c>
      <c r="BT438" s="31">
        <f t="shared" si="292"/>
        <v>3.0859904449300259E-13</v>
      </c>
      <c r="BU438" s="31">
        <f t="shared" si="293"/>
        <v>1.2858293520541775E-12</v>
      </c>
      <c r="BV438" s="31">
        <f t="shared" si="294"/>
        <v>2.057326963286684E-13</v>
      </c>
      <c r="BW438" s="31">
        <f t="shared" si="295"/>
        <v>3.0859904449300259E-13</v>
      </c>
      <c r="BX438" s="31">
        <f t="shared" si="296"/>
        <v>3.857488056162532E-13</v>
      </c>
      <c r="BY438" s="31">
        <f t="shared" si="297"/>
        <v>2.8288245745191903E-13</v>
      </c>
      <c r="BZ438" s="31">
        <f t="shared" si="298"/>
        <v>4.6289856673950385E-13</v>
      </c>
      <c r="CA438" s="31">
        <f t="shared" si="299"/>
        <v>5.4004832786275451E-13</v>
      </c>
      <c r="CB438" s="31">
        <f t="shared" si="300"/>
        <v>4.8861515378058741E-13</v>
      </c>
      <c r="CC438" s="31">
        <f t="shared" si="301"/>
        <v>7.4578102419142284E-13</v>
      </c>
      <c r="CD438" s="31">
        <f t="shared" si="302"/>
        <v>1.028663481643342E-13</v>
      </c>
      <c r="CE438" s="31">
        <f t="shared" si="303"/>
        <v>2.057326963286684E-13</v>
      </c>
    </row>
    <row r="439" spans="35:83" x14ac:dyDescent="0.2">
      <c r="AI439" s="29" t="s">
        <v>994</v>
      </c>
      <c r="AJ439" s="30">
        <v>26840</v>
      </c>
      <c r="AK439">
        <v>235</v>
      </c>
      <c r="AL439" t="s">
        <v>995</v>
      </c>
      <c r="AM439">
        <v>9.3872004263342462E-11</v>
      </c>
      <c r="AN439">
        <f t="shared" si="261"/>
        <v>9.3872004263342468E-12</v>
      </c>
      <c r="AO439">
        <f t="shared" si="262"/>
        <v>4.1381238073824776E-5</v>
      </c>
      <c r="AP439" s="31">
        <f t="shared" si="263"/>
        <v>16</v>
      </c>
      <c r="AQ439" s="31">
        <f t="shared" si="264"/>
        <v>0</v>
      </c>
      <c r="AR439" s="31">
        <f t="shared" si="265"/>
        <v>24</v>
      </c>
      <c r="AS439" s="31">
        <f t="shared" si="266"/>
        <v>16</v>
      </c>
      <c r="AT439" s="31">
        <f t="shared" si="267"/>
        <v>9</v>
      </c>
      <c r="AU439" s="31">
        <f t="shared" si="268"/>
        <v>10</v>
      </c>
      <c r="AV439" s="31">
        <f t="shared" si="269"/>
        <v>3</v>
      </c>
      <c r="AW439" s="31">
        <f t="shared" si="270"/>
        <v>16</v>
      </c>
      <c r="AX439" s="31">
        <f t="shared" si="271"/>
        <v>10</v>
      </c>
      <c r="AY439" s="31">
        <f t="shared" si="272"/>
        <v>27</v>
      </c>
      <c r="AZ439" s="31">
        <f t="shared" si="273"/>
        <v>8</v>
      </c>
      <c r="BA439" s="31">
        <f t="shared" si="274"/>
        <v>4</v>
      </c>
      <c r="BB439" s="31">
        <f t="shared" si="275"/>
        <v>8</v>
      </c>
      <c r="BC439" s="31">
        <f t="shared" si="276"/>
        <v>9</v>
      </c>
      <c r="BD439" s="31">
        <f t="shared" si="277"/>
        <v>22</v>
      </c>
      <c r="BE439" s="31">
        <f t="shared" si="278"/>
        <v>18</v>
      </c>
      <c r="BF439" s="31">
        <f t="shared" si="279"/>
        <v>11</v>
      </c>
      <c r="BG439" s="31">
        <f t="shared" si="280"/>
        <v>17</v>
      </c>
      <c r="BH439" s="31">
        <f t="shared" si="281"/>
        <v>1</v>
      </c>
      <c r="BI439" s="31">
        <f t="shared" si="282"/>
        <v>6</v>
      </c>
      <c r="BJ439" s="6">
        <f t="shared" si="283"/>
        <v>235</v>
      </c>
      <c r="BL439" s="31">
        <f t="shared" si="284"/>
        <v>6.3912853966531043E-13</v>
      </c>
      <c r="BM439" s="31">
        <f t="shared" si="285"/>
        <v>0</v>
      </c>
      <c r="BN439" s="31">
        <f t="shared" si="286"/>
        <v>9.586928094979655E-13</v>
      </c>
      <c r="BO439" s="31">
        <f t="shared" si="287"/>
        <v>6.3912853966531043E-13</v>
      </c>
      <c r="BP439" s="31">
        <f t="shared" si="288"/>
        <v>3.5950980356173711E-13</v>
      </c>
      <c r="BQ439" s="31">
        <f t="shared" si="289"/>
        <v>3.9945533729081901E-13</v>
      </c>
      <c r="BR439" s="31">
        <f t="shared" si="290"/>
        <v>1.1983660118724569E-13</v>
      </c>
      <c r="BS439" s="31">
        <f t="shared" si="291"/>
        <v>6.3912853966531043E-13</v>
      </c>
      <c r="BT439" s="31">
        <f t="shared" si="292"/>
        <v>3.9945533729081901E-13</v>
      </c>
      <c r="BU439" s="31">
        <f t="shared" si="293"/>
        <v>1.0785294106852113E-12</v>
      </c>
      <c r="BV439" s="31">
        <f t="shared" si="294"/>
        <v>3.1956426983265522E-13</v>
      </c>
      <c r="BW439" s="31">
        <f t="shared" si="295"/>
        <v>1.5978213491632761E-13</v>
      </c>
      <c r="BX439" s="31">
        <f t="shared" si="296"/>
        <v>3.1956426983265522E-13</v>
      </c>
      <c r="BY439" s="31">
        <f t="shared" si="297"/>
        <v>3.5950980356173711E-13</v>
      </c>
      <c r="BZ439" s="31">
        <f t="shared" si="298"/>
        <v>8.7880174203980181E-13</v>
      </c>
      <c r="CA439" s="31">
        <f t="shared" si="299"/>
        <v>7.1901960712347423E-13</v>
      </c>
      <c r="CB439" s="31">
        <f t="shared" si="300"/>
        <v>4.3940087101990091E-13</v>
      </c>
      <c r="CC439" s="31">
        <f t="shared" si="301"/>
        <v>6.7907407339439223E-13</v>
      </c>
      <c r="CD439" s="31">
        <f t="shared" si="302"/>
        <v>3.9945533729081902E-14</v>
      </c>
      <c r="CE439" s="31">
        <f t="shared" si="303"/>
        <v>2.3967320237449138E-13</v>
      </c>
    </row>
    <row r="440" spans="35:83" x14ac:dyDescent="0.2">
      <c r="AI440" s="29" t="s">
        <v>996</v>
      </c>
      <c r="AJ440" s="30">
        <v>12094</v>
      </c>
      <c r="AK440">
        <v>115</v>
      </c>
      <c r="AL440" t="s">
        <v>997</v>
      </c>
      <c r="AM440">
        <v>9.4016013524534337E-11</v>
      </c>
      <c r="AN440">
        <f t="shared" si="261"/>
        <v>9.4016013524534337E-12</v>
      </c>
      <c r="AO440">
        <f t="shared" si="262"/>
        <v>4.1444721127893787E-5</v>
      </c>
      <c r="AP440" s="31">
        <f t="shared" si="263"/>
        <v>15</v>
      </c>
      <c r="AQ440" s="31">
        <f t="shared" si="264"/>
        <v>3</v>
      </c>
      <c r="AR440" s="31">
        <f t="shared" si="265"/>
        <v>8</v>
      </c>
      <c r="AS440" s="31">
        <f t="shared" si="266"/>
        <v>5</v>
      </c>
      <c r="AT440" s="31">
        <f t="shared" si="267"/>
        <v>6</v>
      </c>
      <c r="AU440" s="31">
        <f t="shared" si="268"/>
        <v>10</v>
      </c>
      <c r="AV440" s="31">
        <f t="shared" si="269"/>
        <v>1</v>
      </c>
      <c r="AW440" s="31">
        <f t="shared" si="270"/>
        <v>8</v>
      </c>
      <c r="AX440" s="31">
        <f t="shared" si="271"/>
        <v>5</v>
      </c>
      <c r="AY440" s="31">
        <f t="shared" si="272"/>
        <v>7</v>
      </c>
      <c r="AZ440" s="31">
        <f t="shared" si="273"/>
        <v>1</v>
      </c>
      <c r="BA440" s="31">
        <f t="shared" si="274"/>
        <v>7</v>
      </c>
      <c r="BB440" s="31">
        <f t="shared" si="275"/>
        <v>7</v>
      </c>
      <c r="BC440" s="31">
        <f t="shared" si="276"/>
        <v>6</v>
      </c>
      <c r="BD440" s="31">
        <f t="shared" si="277"/>
        <v>3</v>
      </c>
      <c r="BE440" s="31">
        <f t="shared" si="278"/>
        <v>10</v>
      </c>
      <c r="BF440" s="31">
        <f t="shared" si="279"/>
        <v>3</v>
      </c>
      <c r="BG440" s="31">
        <f t="shared" si="280"/>
        <v>7</v>
      </c>
      <c r="BH440" s="31">
        <f t="shared" si="281"/>
        <v>0</v>
      </c>
      <c r="BI440" s="31">
        <f t="shared" si="282"/>
        <v>3</v>
      </c>
      <c r="BJ440" s="6">
        <f t="shared" si="283"/>
        <v>115</v>
      </c>
      <c r="BL440" s="31">
        <f t="shared" si="284"/>
        <v>1.2262958285808826E-12</v>
      </c>
      <c r="BM440" s="31">
        <f t="shared" si="285"/>
        <v>2.452591657161765E-13</v>
      </c>
      <c r="BN440" s="31">
        <f t="shared" si="286"/>
        <v>6.5402444190980406E-13</v>
      </c>
      <c r="BO440" s="31">
        <f t="shared" si="287"/>
        <v>4.0876527619362756E-13</v>
      </c>
      <c r="BP440" s="31">
        <f t="shared" si="288"/>
        <v>4.90518331432353E-13</v>
      </c>
      <c r="BQ440" s="31">
        <f t="shared" si="289"/>
        <v>8.1753055238725513E-13</v>
      </c>
      <c r="BR440" s="31">
        <f t="shared" si="290"/>
        <v>8.1753055238725508E-14</v>
      </c>
      <c r="BS440" s="31">
        <f t="shared" si="291"/>
        <v>6.5402444190980406E-13</v>
      </c>
      <c r="BT440" s="31">
        <f t="shared" si="292"/>
        <v>4.0876527619362756E-13</v>
      </c>
      <c r="BU440" s="31">
        <f t="shared" si="293"/>
        <v>5.7227138667107863E-13</v>
      </c>
      <c r="BV440" s="31">
        <f t="shared" si="294"/>
        <v>8.1753055238725508E-14</v>
      </c>
      <c r="BW440" s="31">
        <f t="shared" si="295"/>
        <v>5.7227138667107863E-13</v>
      </c>
      <c r="BX440" s="31">
        <f t="shared" si="296"/>
        <v>5.7227138667107863E-13</v>
      </c>
      <c r="BY440" s="31">
        <f t="shared" si="297"/>
        <v>4.90518331432353E-13</v>
      </c>
      <c r="BZ440" s="31">
        <f t="shared" si="298"/>
        <v>2.452591657161765E-13</v>
      </c>
      <c r="CA440" s="31">
        <f t="shared" si="299"/>
        <v>8.1753055238725513E-13</v>
      </c>
      <c r="CB440" s="31">
        <f t="shared" si="300"/>
        <v>2.452591657161765E-13</v>
      </c>
      <c r="CC440" s="31">
        <f t="shared" si="301"/>
        <v>5.7227138667107863E-13</v>
      </c>
      <c r="CD440" s="31">
        <f t="shared" si="302"/>
        <v>0</v>
      </c>
      <c r="CE440" s="31">
        <f t="shared" si="303"/>
        <v>2.452591657161765E-13</v>
      </c>
    </row>
    <row r="441" spans="35:83" x14ac:dyDescent="0.2">
      <c r="AI441" s="29" t="s">
        <v>998</v>
      </c>
      <c r="AJ441" s="30">
        <v>28844</v>
      </c>
      <c r="AK441">
        <v>254</v>
      </c>
      <c r="AL441" t="s">
        <v>999</v>
      </c>
      <c r="AM441">
        <v>9.4123270914456563E-11</v>
      </c>
      <c r="AN441">
        <f t="shared" si="261"/>
        <v>9.4123270914456573E-12</v>
      </c>
      <c r="AO441">
        <f t="shared" si="262"/>
        <v>4.1492002994541676E-5</v>
      </c>
      <c r="AP441" s="31">
        <f t="shared" si="263"/>
        <v>14</v>
      </c>
      <c r="AQ441" s="31">
        <f t="shared" si="264"/>
        <v>4</v>
      </c>
      <c r="AR441" s="31">
        <f t="shared" si="265"/>
        <v>22</v>
      </c>
      <c r="AS441" s="31">
        <f t="shared" si="266"/>
        <v>12</v>
      </c>
      <c r="AT441" s="31">
        <f t="shared" si="267"/>
        <v>7</v>
      </c>
      <c r="AU441" s="31">
        <f t="shared" si="268"/>
        <v>17</v>
      </c>
      <c r="AV441" s="31">
        <f t="shared" si="269"/>
        <v>12</v>
      </c>
      <c r="AW441" s="31">
        <f t="shared" si="270"/>
        <v>16</v>
      </c>
      <c r="AX441" s="31">
        <f t="shared" si="271"/>
        <v>9</v>
      </c>
      <c r="AY441" s="31">
        <f t="shared" si="272"/>
        <v>23</v>
      </c>
      <c r="AZ441" s="31">
        <f t="shared" si="273"/>
        <v>7</v>
      </c>
      <c r="BA441" s="31">
        <f t="shared" si="274"/>
        <v>11</v>
      </c>
      <c r="BB441" s="31">
        <f t="shared" si="275"/>
        <v>15</v>
      </c>
      <c r="BC441" s="31">
        <f t="shared" si="276"/>
        <v>7</v>
      </c>
      <c r="BD441" s="31">
        <f t="shared" si="277"/>
        <v>17</v>
      </c>
      <c r="BE441" s="31">
        <f t="shared" si="278"/>
        <v>13</v>
      </c>
      <c r="BF441" s="31">
        <f t="shared" si="279"/>
        <v>20</v>
      </c>
      <c r="BG441" s="31">
        <f t="shared" si="280"/>
        <v>14</v>
      </c>
      <c r="BH441" s="31">
        <f t="shared" si="281"/>
        <v>5</v>
      </c>
      <c r="BI441" s="31">
        <f t="shared" si="282"/>
        <v>9</v>
      </c>
      <c r="BJ441" s="6">
        <f t="shared" si="283"/>
        <v>254</v>
      </c>
      <c r="BL441" s="31">
        <f t="shared" si="284"/>
        <v>5.1878968220566611E-13</v>
      </c>
      <c r="BM441" s="31">
        <f t="shared" si="285"/>
        <v>1.4822562348733318E-13</v>
      </c>
      <c r="BN441" s="31">
        <f t="shared" si="286"/>
        <v>8.1524092918033251E-13</v>
      </c>
      <c r="BO441" s="31">
        <f t="shared" si="287"/>
        <v>4.4467687046199956E-13</v>
      </c>
      <c r="BP441" s="31">
        <f t="shared" si="288"/>
        <v>2.5939484110283305E-13</v>
      </c>
      <c r="BQ441" s="31">
        <f t="shared" si="289"/>
        <v>6.2995889982116606E-13</v>
      </c>
      <c r="BR441" s="31">
        <f t="shared" si="290"/>
        <v>4.4467687046199956E-13</v>
      </c>
      <c r="BS441" s="31">
        <f t="shared" si="291"/>
        <v>5.9290249394933271E-13</v>
      </c>
      <c r="BT441" s="31">
        <f t="shared" si="292"/>
        <v>3.3350765284649966E-13</v>
      </c>
      <c r="BU441" s="31">
        <f t="shared" si="293"/>
        <v>8.5229733505216586E-13</v>
      </c>
      <c r="BV441" s="31">
        <f t="shared" si="294"/>
        <v>2.5939484110283305E-13</v>
      </c>
      <c r="BW441" s="31">
        <f t="shared" si="295"/>
        <v>4.0762046459016626E-13</v>
      </c>
      <c r="BX441" s="31">
        <f t="shared" si="296"/>
        <v>5.5584608807749946E-13</v>
      </c>
      <c r="BY441" s="31">
        <f t="shared" si="297"/>
        <v>2.5939484110283305E-13</v>
      </c>
      <c r="BZ441" s="31">
        <f t="shared" si="298"/>
        <v>6.2995889982116606E-13</v>
      </c>
      <c r="CA441" s="31">
        <f t="shared" si="299"/>
        <v>4.8173327633383286E-13</v>
      </c>
      <c r="CB441" s="31">
        <f t="shared" si="300"/>
        <v>7.4112811743666591E-13</v>
      </c>
      <c r="CC441" s="31">
        <f t="shared" si="301"/>
        <v>5.1878968220566611E-13</v>
      </c>
      <c r="CD441" s="31">
        <f t="shared" si="302"/>
        <v>1.8528202935916648E-13</v>
      </c>
      <c r="CE441" s="31">
        <f t="shared" si="303"/>
        <v>3.3350765284649966E-13</v>
      </c>
    </row>
    <row r="442" spans="35:83" x14ac:dyDescent="0.2">
      <c r="AI442" s="29" t="s">
        <v>1000</v>
      </c>
      <c r="AJ442" s="30">
        <v>37354</v>
      </c>
      <c r="AK442">
        <v>334</v>
      </c>
      <c r="AL442" t="s">
        <v>1001</v>
      </c>
      <c r="AM442">
        <v>9.4682007247032751E-11</v>
      </c>
      <c r="AN442">
        <f t="shared" si="261"/>
        <v>9.4682007247032764E-12</v>
      </c>
      <c r="AO442">
        <f t="shared" si="262"/>
        <v>4.1738308603762166E-5</v>
      </c>
      <c r="AP442" s="31">
        <f t="shared" si="263"/>
        <v>27</v>
      </c>
      <c r="AQ442" s="31">
        <f t="shared" si="264"/>
        <v>5</v>
      </c>
      <c r="AR442" s="31">
        <f t="shared" si="265"/>
        <v>25</v>
      </c>
      <c r="AS442" s="31">
        <f t="shared" si="266"/>
        <v>18</v>
      </c>
      <c r="AT442" s="31">
        <f t="shared" si="267"/>
        <v>14</v>
      </c>
      <c r="AU442" s="31">
        <f t="shared" si="268"/>
        <v>14</v>
      </c>
      <c r="AV442" s="31">
        <f t="shared" si="269"/>
        <v>11</v>
      </c>
      <c r="AW442" s="31">
        <f t="shared" si="270"/>
        <v>14</v>
      </c>
      <c r="AX442" s="31">
        <f t="shared" si="271"/>
        <v>17</v>
      </c>
      <c r="AY442" s="31">
        <f t="shared" si="272"/>
        <v>29</v>
      </c>
      <c r="AZ442" s="31">
        <f t="shared" si="273"/>
        <v>5</v>
      </c>
      <c r="BA442" s="31">
        <f t="shared" si="274"/>
        <v>18</v>
      </c>
      <c r="BB442" s="31">
        <f t="shared" si="275"/>
        <v>19</v>
      </c>
      <c r="BC442" s="31">
        <f t="shared" si="276"/>
        <v>21</v>
      </c>
      <c r="BD442" s="31">
        <f t="shared" si="277"/>
        <v>14</v>
      </c>
      <c r="BE442" s="31">
        <f t="shared" si="278"/>
        <v>32</v>
      </c>
      <c r="BF442" s="31">
        <f t="shared" si="279"/>
        <v>24</v>
      </c>
      <c r="BG442" s="31">
        <f t="shared" si="280"/>
        <v>13</v>
      </c>
      <c r="BH442" s="31">
        <f t="shared" si="281"/>
        <v>3</v>
      </c>
      <c r="BI442" s="31">
        <f t="shared" si="282"/>
        <v>11</v>
      </c>
      <c r="BJ442" s="6">
        <f t="shared" si="283"/>
        <v>334</v>
      </c>
      <c r="BL442" s="31">
        <f t="shared" si="284"/>
        <v>7.653934717574505E-13</v>
      </c>
      <c r="BM442" s="31">
        <f t="shared" si="285"/>
        <v>1.4173953180693529E-13</v>
      </c>
      <c r="BN442" s="31">
        <f t="shared" si="286"/>
        <v>7.0869765903467633E-13</v>
      </c>
      <c r="BO442" s="31">
        <f t="shared" si="287"/>
        <v>5.1026231450496697E-13</v>
      </c>
      <c r="BP442" s="31">
        <f t="shared" si="288"/>
        <v>3.9687068905941877E-13</v>
      </c>
      <c r="BQ442" s="31">
        <f t="shared" si="289"/>
        <v>3.9687068905941877E-13</v>
      </c>
      <c r="BR442" s="31">
        <f t="shared" si="290"/>
        <v>3.1182696997525761E-13</v>
      </c>
      <c r="BS442" s="31">
        <f t="shared" si="291"/>
        <v>3.9687068905941877E-13</v>
      </c>
      <c r="BT442" s="31">
        <f t="shared" si="292"/>
        <v>4.8191440814357993E-13</v>
      </c>
      <c r="BU442" s="31">
        <f t="shared" si="293"/>
        <v>8.2208928448022468E-13</v>
      </c>
      <c r="BV442" s="31">
        <f t="shared" si="294"/>
        <v>1.4173953180693529E-13</v>
      </c>
      <c r="BW442" s="31">
        <f t="shared" si="295"/>
        <v>5.1026231450496697E-13</v>
      </c>
      <c r="BX442" s="31">
        <f t="shared" si="296"/>
        <v>5.3861022086635401E-13</v>
      </c>
      <c r="BY442" s="31">
        <f t="shared" si="297"/>
        <v>5.9530603358912808E-13</v>
      </c>
      <c r="BZ442" s="31">
        <f t="shared" si="298"/>
        <v>3.9687068905941877E-13</v>
      </c>
      <c r="CA442" s="31">
        <f t="shared" si="299"/>
        <v>9.0713300356438579E-13</v>
      </c>
      <c r="CB442" s="31">
        <f t="shared" si="300"/>
        <v>6.8034975267328929E-13</v>
      </c>
      <c r="CC442" s="31">
        <f t="shared" si="301"/>
        <v>3.6852278269803173E-13</v>
      </c>
      <c r="CD442" s="31">
        <f t="shared" si="302"/>
        <v>8.5043719084161162E-14</v>
      </c>
      <c r="CE442" s="31">
        <f t="shared" si="303"/>
        <v>3.1182696997525761E-13</v>
      </c>
    </row>
    <row r="443" spans="35:83" x14ac:dyDescent="0.2">
      <c r="AI443" s="29" t="s">
        <v>1002</v>
      </c>
      <c r="AJ443" s="30">
        <v>41986</v>
      </c>
      <c r="AK443">
        <v>379</v>
      </c>
      <c r="AL443" t="s">
        <v>1003</v>
      </c>
      <c r="AM443">
        <v>9.6534270782275108E-11</v>
      </c>
      <c r="AN443">
        <f t="shared" si="261"/>
        <v>9.6534270782275121E-12</v>
      </c>
      <c r="AO443">
        <f t="shared" si="262"/>
        <v>4.2554834882590748E-5</v>
      </c>
      <c r="AP443" s="31">
        <f t="shared" si="263"/>
        <v>45</v>
      </c>
      <c r="AQ443" s="31">
        <f t="shared" si="264"/>
        <v>6</v>
      </c>
      <c r="AR443" s="31">
        <f t="shared" si="265"/>
        <v>19</v>
      </c>
      <c r="AS443" s="31">
        <f t="shared" si="266"/>
        <v>10</v>
      </c>
      <c r="AT443" s="31">
        <f t="shared" si="267"/>
        <v>19</v>
      </c>
      <c r="AU443" s="31">
        <f t="shared" si="268"/>
        <v>34</v>
      </c>
      <c r="AV443" s="31">
        <f t="shared" si="269"/>
        <v>13</v>
      </c>
      <c r="AW443" s="31">
        <f t="shared" si="270"/>
        <v>30</v>
      </c>
      <c r="AX443" s="31">
        <f t="shared" si="271"/>
        <v>17</v>
      </c>
      <c r="AY443" s="31">
        <f t="shared" si="272"/>
        <v>48</v>
      </c>
      <c r="AZ443" s="31">
        <f t="shared" si="273"/>
        <v>12</v>
      </c>
      <c r="BA443" s="31">
        <f t="shared" si="274"/>
        <v>9</v>
      </c>
      <c r="BB443" s="31">
        <f t="shared" si="275"/>
        <v>16</v>
      </c>
      <c r="BC443" s="31">
        <f t="shared" si="276"/>
        <v>11</v>
      </c>
      <c r="BD443" s="31">
        <f t="shared" si="277"/>
        <v>19</v>
      </c>
      <c r="BE443" s="31">
        <f t="shared" si="278"/>
        <v>20</v>
      </c>
      <c r="BF443" s="31">
        <f t="shared" si="279"/>
        <v>12</v>
      </c>
      <c r="BG443" s="31">
        <f t="shared" si="280"/>
        <v>16</v>
      </c>
      <c r="BH443" s="31">
        <f t="shared" si="281"/>
        <v>14</v>
      </c>
      <c r="BI443" s="31">
        <f t="shared" si="282"/>
        <v>9</v>
      </c>
      <c r="BJ443" s="6">
        <f t="shared" si="283"/>
        <v>379</v>
      </c>
      <c r="BL443" s="31">
        <f t="shared" si="284"/>
        <v>1.1461852731404698E-12</v>
      </c>
      <c r="BM443" s="31">
        <f t="shared" si="285"/>
        <v>1.5282470308539599E-13</v>
      </c>
      <c r="BN443" s="31">
        <f t="shared" si="286"/>
        <v>4.8394489310375389E-13</v>
      </c>
      <c r="BO443" s="31">
        <f t="shared" si="287"/>
        <v>2.5470783847565993E-13</v>
      </c>
      <c r="BP443" s="31">
        <f t="shared" si="288"/>
        <v>4.8394489310375389E-13</v>
      </c>
      <c r="BQ443" s="31">
        <f t="shared" si="289"/>
        <v>8.6600665081724389E-13</v>
      </c>
      <c r="BR443" s="31">
        <f t="shared" si="290"/>
        <v>3.311201900183579E-13</v>
      </c>
      <c r="BS443" s="31">
        <f t="shared" si="291"/>
        <v>7.641235154269799E-13</v>
      </c>
      <c r="BT443" s="31">
        <f t="shared" si="292"/>
        <v>4.3300332540862195E-13</v>
      </c>
      <c r="BU443" s="31">
        <f t="shared" si="293"/>
        <v>1.2225976246831679E-12</v>
      </c>
      <c r="BV443" s="31">
        <f t="shared" si="294"/>
        <v>3.0564940617079198E-13</v>
      </c>
      <c r="BW443" s="31">
        <f t="shared" si="295"/>
        <v>2.2923705462809396E-13</v>
      </c>
      <c r="BX443" s="31">
        <f t="shared" si="296"/>
        <v>4.0753254156105592E-13</v>
      </c>
      <c r="BY443" s="31">
        <f t="shared" si="297"/>
        <v>2.8017862232322596E-13</v>
      </c>
      <c r="BZ443" s="31">
        <f t="shared" si="298"/>
        <v>4.8394489310375389E-13</v>
      </c>
      <c r="CA443" s="31">
        <f t="shared" si="299"/>
        <v>5.0941567695131986E-13</v>
      </c>
      <c r="CB443" s="31">
        <f t="shared" si="300"/>
        <v>3.0564940617079198E-13</v>
      </c>
      <c r="CC443" s="31">
        <f t="shared" si="301"/>
        <v>4.0753254156105592E-13</v>
      </c>
      <c r="CD443" s="31">
        <f t="shared" si="302"/>
        <v>3.5659097386592393E-13</v>
      </c>
      <c r="CE443" s="31">
        <f t="shared" si="303"/>
        <v>2.2923705462809396E-13</v>
      </c>
    </row>
    <row r="444" spans="35:83" x14ac:dyDescent="0.2">
      <c r="AI444" s="29" t="s">
        <v>1004</v>
      </c>
      <c r="AJ444" s="30">
        <v>24891</v>
      </c>
      <c r="AK444">
        <v>219</v>
      </c>
      <c r="AL444" t="s">
        <v>1005</v>
      </c>
      <c r="AM444">
        <v>9.6992993533799109E-11</v>
      </c>
      <c r="AN444">
        <f t="shared" si="261"/>
        <v>9.6992993533799122E-12</v>
      </c>
      <c r="AO444">
        <f t="shared" si="262"/>
        <v>4.275705188583532E-5</v>
      </c>
      <c r="AP444" s="31">
        <f t="shared" si="263"/>
        <v>15</v>
      </c>
      <c r="AQ444" s="31">
        <f t="shared" si="264"/>
        <v>5</v>
      </c>
      <c r="AR444" s="31">
        <f t="shared" si="265"/>
        <v>11</v>
      </c>
      <c r="AS444" s="31">
        <f t="shared" si="266"/>
        <v>14</v>
      </c>
      <c r="AT444" s="31">
        <f t="shared" si="267"/>
        <v>16</v>
      </c>
      <c r="AU444" s="31">
        <f t="shared" si="268"/>
        <v>17</v>
      </c>
      <c r="AV444" s="31">
        <f t="shared" si="269"/>
        <v>7</v>
      </c>
      <c r="AW444" s="31">
        <f t="shared" si="270"/>
        <v>14</v>
      </c>
      <c r="AX444" s="31">
        <f t="shared" si="271"/>
        <v>13</v>
      </c>
      <c r="AY444" s="31">
        <f t="shared" si="272"/>
        <v>16</v>
      </c>
      <c r="AZ444" s="31">
        <f t="shared" si="273"/>
        <v>5</v>
      </c>
      <c r="BA444" s="31">
        <f t="shared" si="274"/>
        <v>8</v>
      </c>
      <c r="BB444" s="31">
        <f t="shared" si="275"/>
        <v>4</v>
      </c>
      <c r="BC444" s="31">
        <f t="shared" si="276"/>
        <v>9</v>
      </c>
      <c r="BD444" s="31">
        <f t="shared" si="277"/>
        <v>15</v>
      </c>
      <c r="BE444" s="31">
        <f t="shared" si="278"/>
        <v>14</v>
      </c>
      <c r="BF444" s="31">
        <f t="shared" si="279"/>
        <v>16</v>
      </c>
      <c r="BG444" s="31">
        <f t="shared" si="280"/>
        <v>11</v>
      </c>
      <c r="BH444" s="31">
        <f t="shared" si="281"/>
        <v>1</v>
      </c>
      <c r="BI444" s="31">
        <f t="shared" si="282"/>
        <v>8</v>
      </c>
      <c r="BJ444" s="6">
        <f t="shared" si="283"/>
        <v>219</v>
      </c>
      <c r="BL444" s="31">
        <f t="shared" si="284"/>
        <v>6.6433557214930897E-13</v>
      </c>
      <c r="BM444" s="31">
        <f t="shared" si="285"/>
        <v>2.2144519071643633E-13</v>
      </c>
      <c r="BN444" s="31">
        <f t="shared" si="286"/>
        <v>4.8717941957615998E-13</v>
      </c>
      <c r="BO444" s="31">
        <f t="shared" si="287"/>
        <v>6.200465340060218E-13</v>
      </c>
      <c r="BP444" s="31">
        <f t="shared" si="288"/>
        <v>7.0862461029259624E-13</v>
      </c>
      <c r="BQ444" s="31">
        <f t="shared" si="289"/>
        <v>7.5291364843588351E-13</v>
      </c>
      <c r="BR444" s="31">
        <f t="shared" si="290"/>
        <v>3.100232670030109E-13</v>
      </c>
      <c r="BS444" s="31">
        <f t="shared" si="291"/>
        <v>6.200465340060218E-13</v>
      </c>
      <c r="BT444" s="31">
        <f t="shared" si="292"/>
        <v>5.7575749586273453E-13</v>
      </c>
      <c r="BU444" s="31">
        <f t="shared" si="293"/>
        <v>7.0862461029259624E-13</v>
      </c>
      <c r="BV444" s="31">
        <f t="shared" si="294"/>
        <v>2.2144519071643633E-13</v>
      </c>
      <c r="BW444" s="31">
        <f t="shared" si="295"/>
        <v>3.5431230514629812E-13</v>
      </c>
      <c r="BX444" s="31">
        <f t="shared" si="296"/>
        <v>1.7715615257314906E-13</v>
      </c>
      <c r="BY444" s="31">
        <f t="shared" si="297"/>
        <v>3.9860134328958539E-13</v>
      </c>
      <c r="BZ444" s="31">
        <f t="shared" si="298"/>
        <v>6.6433557214930897E-13</v>
      </c>
      <c r="CA444" s="31">
        <f t="shared" si="299"/>
        <v>6.200465340060218E-13</v>
      </c>
      <c r="CB444" s="31">
        <f t="shared" si="300"/>
        <v>7.0862461029259624E-13</v>
      </c>
      <c r="CC444" s="31">
        <f t="shared" si="301"/>
        <v>4.8717941957615998E-13</v>
      </c>
      <c r="CD444" s="31">
        <f t="shared" si="302"/>
        <v>4.4289038143287265E-14</v>
      </c>
      <c r="CE444" s="31">
        <f t="shared" si="303"/>
        <v>3.5431230514629812E-13</v>
      </c>
    </row>
    <row r="445" spans="35:83" x14ac:dyDescent="0.2">
      <c r="AI445" s="29" t="s">
        <v>1006</v>
      </c>
      <c r="AJ445" s="30">
        <v>18772</v>
      </c>
      <c r="AK445">
        <v>169</v>
      </c>
      <c r="AL445" t="s">
        <v>1007</v>
      </c>
      <c r="AM445">
        <v>9.7031886817375785E-11</v>
      </c>
      <c r="AN445">
        <f t="shared" si="261"/>
        <v>9.7031886817375792E-12</v>
      </c>
      <c r="AO445">
        <f t="shared" si="262"/>
        <v>4.2774197063886958E-5</v>
      </c>
      <c r="AP445" s="31">
        <f t="shared" si="263"/>
        <v>22</v>
      </c>
      <c r="AQ445" s="31">
        <f t="shared" si="264"/>
        <v>2</v>
      </c>
      <c r="AR445" s="31">
        <f t="shared" si="265"/>
        <v>12</v>
      </c>
      <c r="AS445" s="31">
        <f t="shared" si="266"/>
        <v>4</v>
      </c>
      <c r="AT445" s="31">
        <f t="shared" si="267"/>
        <v>6</v>
      </c>
      <c r="AU445" s="31">
        <f t="shared" si="268"/>
        <v>8</v>
      </c>
      <c r="AV445" s="31">
        <f t="shared" si="269"/>
        <v>6</v>
      </c>
      <c r="AW445" s="31">
        <f t="shared" si="270"/>
        <v>9</v>
      </c>
      <c r="AX445" s="31">
        <f t="shared" si="271"/>
        <v>12</v>
      </c>
      <c r="AY445" s="31">
        <f t="shared" si="272"/>
        <v>20</v>
      </c>
      <c r="AZ445" s="31">
        <f t="shared" si="273"/>
        <v>7</v>
      </c>
      <c r="BA445" s="31">
        <f t="shared" si="274"/>
        <v>9</v>
      </c>
      <c r="BB445" s="31">
        <f t="shared" si="275"/>
        <v>14</v>
      </c>
      <c r="BC445" s="31">
        <f t="shared" si="276"/>
        <v>4</v>
      </c>
      <c r="BD445" s="31">
        <f t="shared" si="277"/>
        <v>9</v>
      </c>
      <c r="BE445" s="31">
        <f t="shared" si="278"/>
        <v>5</v>
      </c>
      <c r="BF445" s="31">
        <f t="shared" si="279"/>
        <v>5</v>
      </c>
      <c r="BG445" s="31">
        <f t="shared" si="280"/>
        <v>9</v>
      </c>
      <c r="BH445" s="31">
        <f t="shared" si="281"/>
        <v>3</v>
      </c>
      <c r="BI445" s="31">
        <f t="shared" si="282"/>
        <v>3</v>
      </c>
      <c r="BJ445" s="6">
        <f t="shared" si="283"/>
        <v>169</v>
      </c>
      <c r="BL445" s="31">
        <f t="shared" si="284"/>
        <v>1.2631369881551877E-12</v>
      </c>
      <c r="BM445" s="31">
        <f t="shared" si="285"/>
        <v>1.1483063528683525E-13</v>
      </c>
      <c r="BN445" s="31">
        <f t="shared" si="286"/>
        <v>6.8898381172101158E-13</v>
      </c>
      <c r="BO445" s="31">
        <f t="shared" si="287"/>
        <v>2.2966127057367049E-13</v>
      </c>
      <c r="BP445" s="31">
        <f t="shared" si="288"/>
        <v>3.4449190586050579E-13</v>
      </c>
      <c r="BQ445" s="31">
        <f t="shared" si="289"/>
        <v>4.5932254114734099E-13</v>
      </c>
      <c r="BR445" s="31">
        <f t="shared" si="290"/>
        <v>3.4449190586050579E-13</v>
      </c>
      <c r="BS445" s="31">
        <f t="shared" si="291"/>
        <v>5.1673785879075871E-13</v>
      </c>
      <c r="BT445" s="31">
        <f t="shared" si="292"/>
        <v>6.8898381172101158E-13</v>
      </c>
      <c r="BU445" s="31">
        <f t="shared" si="293"/>
        <v>1.1483063528683525E-12</v>
      </c>
      <c r="BV445" s="31">
        <f t="shared" si="294"/>
        <v>4.0190722350392341E-13</v>
      </c>
      <c r="BW445" s="31">
        <f t="shared" si="295"/>
        <v>5.1673785879075871E-13</v>
      </c>
      <c r="BX445" s="31">
        <f t="shared" si="296"/>
        <v>8.0381444700784683E-13</v>
      </c>
      <c r="BY445" s="31">
        <f t="shared" si="297"/>
        <v>2.2966127057367049E-13</v>
      </c>
      <c r="BZ445" s="31">
        <f t="shared" si="298"/>
        <v>5.1673785879075871E-13</v>
      </c>
      <c r="CA445" s="31">
        <f t="shared" si="299"/>
        <v>2.8707658821708812E-13</v>
      </c>
      <c r="CB445" s="31">
        <f t="shared" si="300"/>
        <v>2.8707658821708812E-13</v>
      </c>
      <c r="CC445" s="31">
        <f t="shared" si="301"/>
        <v>5.1673785879075871E-13</v>
      </c>
      <c r="CD445" s="31">
        <f t="shared" si="302"/>
        <v>1.722459529302529E-13</v>
      </c>
      <c r="CE445" s="31">
        <f t="shared" si="303"/>
        <v>1.722459529302529E-13</v>
      </c>
    </row>
    <row r="446" spans="35:83" x14ac:dyDescent="0.2">
      <c r="AI446" s="29" t="s">
        <v>1008</v>
      </c>
      <c r="AJ446" s="30">
        <v>20243</v>
      </c>
      <c r="AK446">
        <v>185</v>
      </c>
      <c r="AL446" t="s">
        <v>1009</v>
      </c>
      <c r="AM446">
        <v>9.7158395467993899E-11</v>
      </c>
      <c r="AN446">
        <f t="shared" si="261"/>
        <v>9.7158395467993899E-12</v>
      </c>
      <c r="AO446">
        <f t="shared" si="262"/>
        <v>4.2829965390457895E-5</v>
      </c>
      <c r="AP446" s="31">
        <f t="shared" si="263"/>
        <v>24</v>
      </c>
      <c r="AQ446" s="31">
        <f t="shared" si="264"/>
        <v>3</v>
      </c>
      <c r="AR446" s="31">
        <f t="shared" si="265"/>
        <v>7</v>
      </c>
      <c r="AS446" s="31">
        <f t="shared" si="266"/>
        <v>4</v>
      </c>
      <c r="AT446" s="31">
        <f t="shared" si="267"/>
        <v>10</v>
      </c>
      <c r="AU446" s="31">
        <f t="shared" si="268"/>
        <v>9</v>
      </c>
      <c r="AV446" s="31">
        <f t="shared" si="269"/>
        <v>5</v>
      </c>
      <c r="AW446" s="31">
        <f t="shared" si="270"/>
        <v>12</v>
      </c>
      <c r="AX446" s="31">
        <f t="shared" si="271"/>
        <v>10</v>
      </c>
      <c r="AY446" s="31">
        <f t="shared" si="272"/>
        <v>19</v>
      </c>
      <c r="AZ446" s="31">
        <f t="shared" si="273"/>
        <v>8</v>
      </c>
      <c r="BA446" s="31">
        <f t="shared" si="274"/>
        <v>6</v>
      </c>
      <c r="BB446" s="31">
        <f t="shared" si="275"/>
        <v>13</v>
      </c>
      <c r="BC446" s="31">
        <f t="shared" si="276"/>
        <v>8</v>
      </c>
      <c r="BD446" s="31">
        <f t="shared" si="277"/>
        <v>9</v>
      </c>
      <c r="BE446" s="31">
        <f t="shared" si="278"/>
        <v>16</v>
      </c>
      <c r="BF446" s="31">
        <f t="shared" si="279"/>
        <v>9</v>
      </c>
      <c r="BG446" s="31">
        <f t="shared" si="280"/>
        <v>7</v>
      </c>
      <c r="BH446" s="31">
        <f t="shared" si="281"/>
        <v>1</v>
      </c>
      <c r="BI446" s="31">
        <f t="shared" si="282"/>
        <v>5</v>
      </c>
      <c r="BJ446" s="6">
        <f t="shared" si="283"/>
        <v>185</v>
      </c>
      <c r="BL446" s="31">
        <f t="shared" si="284"/>
        <v>1.2604332385037047E-12</v>
      </c>
      <c r="BM446" s="31">
        <f t="shared" si="285"/>
        <v>1.5755415481296308E-13</v>
      </c>
      <c r="BN446" s="31">
        <f t="shared" si="286"/>
        <v>3.6762636123024721E-13</v>
      </c>
      <c r="BO446" s="31">
        <f t="shared" si="287"/>
        <v>2.1007220641728412E-13</v>
      </c>
      <c r="BP446" s="31">
        <f t="shared" si="288"/>
        <v>5.2518051604321026E-13</v>
      </c>
      <c r="BQ446" s="31">
        <f t="shared" si="289"/>
        <v>4.7266246443888928E-13</v>
      </c>
      <c r="BR446" s="31">
        <f t="shared" si="290"/>
        <v>2.6259025802160513E-13</v>
      </c>
      <c r="BS446" s="31">
        <f t="shared" si="291"/>
        <v>6.3021661925185234E-13</v>
      </c>
      <c r="BT446" s="31">
        <f t="shared" si="292"/>
        <v>5.2518051604321026E-13</v>
      </c>
      <c r="BU446" s="31">
        <f t="shared" si="293"/>
        <v>9.9784298048209954E-13</v>
      </c>
      <c r="BV446" s="31">
        <f t="shared" si="294"/>
        <v>4.2014441283456824E-13</v>
      </c>
      <c r="BW446" s="31">
        <f t="shared" si="295"/>
        <v>3.1510830962592617E-13</v>
      </c>
      <c r="BX446" s="31">
        <f t="shared" si="296"/>
        <v>6.8273467085617342E-13</v>
      </c>
      <c r="BY446" s="31">
        <f t="shared" si="297"/>
        <v>4.2014441283456824E-13</v>
      </c>
      <c r="BZ446" s="31">
        <f t="shared" si="298"/>
        <v>4.7266246443888928E-13</v>
      </c>
      <c r="CA446" s="31">
        <f t="shared" si="299"/>
        <v>8.4028882566913648E-13</v>
      </c>
      <c r="CB446" s="31">
        <f t="shared" si="300"/>
        <v>4.7266246443888928E-13</v>
      </c>
      <c r="CC446" s="31">
        <f t="shared" si="301"/>
        <v>3.6762636123024721E-13</v>
      </c>
      <c r="CD446" s="31">
        <f t="shared" si="302"/>
        <v>5.251805160432103E-14</v>
      </c>
      <c r="CE446" s="31">
        <f t="shared" si="303"/>
        <v>2.6259025802160513E-13</v>
      </c>
    </row>
    <row r="447" spans="35:83" x14ac:dyDescent="0.2">
      <c r="AI447" s="29" t="s">
        <v>1010</v>
      </c>
      <c r="AJ447" s="30">
        <v>40263</v>
      </c>
      <c r="AK447">
        <v>371</v>
      </c>
      <c r="AL447" t="s">
        <v>1011</v>
      </c>
      <c r="AM447">
        <v>9.7249401333356188E-11</v>
      </c>
      <c r="AN447">
        <f t="shared" si="261"/>
        <v>9.7249401333356194E-12</v>
      </c>
      <c r="AO447">
        <f t="shared" si="262"/>
        <v>4.2870083159437311E-5</v>
      </c>
      <c r="AP447" s="31">
        <f t="shared" si="263"/>
        <v>47</v>
      </c>
      <c r="AQ447" s="31">
        <f t="shared" si="264"/>
        <v>0</v>
      </c>
      <c r="AR447" s="31">
        <f t="shared" si="265"/>
        <v>16</v>
      </c>
      <c r="AS447" s="31">
        <f t="shared" si="266"/>
        <v>19</v>
      </c>
      <c r="AT447" s="31">
        <f t="shared" si="267"/>
        <v>17</v>
      </c>
      <c r="AU447" s="31">
        <f t="shared" si="268"/>
        <v>24</v>
      </c>
      <c r="AV447" s="31">
        <f t="shared" si="269"/>
        <v>7</v>
      </c>
      <c r="AW447" s="31">
        <f t="shared" si="270"/>
        <v>23</v>
      </c>
      <c r="AX447" s="31">
        <f t="shared" si="271"/>
        <v>23</v>
      </c>
      <c r="AY447" s="31">
        <f t="shared" si="272"/>
        <v>46</v>
      </c>
      <c r="AZ447" s="31">
        <f t="shared" si="273"/>
        <v>3</v>
      </c>
      <c r="BA447" s="31">
        <f t="shared" si="274"/>
        <v>19</v>
      </c>
      <c r="BB447" s="31">
        <f t="shared" si="275"/>
        <v>21</v>
      </c>
      <c r="BC447" s="31">
        <f t="shared" si="276"/>
        <v>14</v>
      </c>
      <c r="BD447" s="31">
        <f t="shared" si="277"/>
        <v>17</v>
      </c>
      <c r="BE447" s="31">
        <f t="shared" si="278"/>
        <v>24</v>
      </c>
      <c r="BF447" s="31">
        <f t="shared" si="279"/>
        <v>18</v>
      </c>
      <c r="BG447" s="31">
        <f t="shared" si="280"/>
        <v>21</v>
      </c>
      <c r="BH447" s="31">
        <f t="shared" si="281"/>
        <v>1</v>
      </c>
      <c r="BI447" s="31">
        <f t="shared" si="282"/>
        <v>11</v>
      </c>
      <c r="BJ447" s="6">
        <f t="shared" si="283"/>
        <v>371</v>
      </c>
      <c r="BL447" s="31">
        <f t="shared" si="284"/>
        <v>1.2320005020667765E-12</v>
      </c>
      <c r="BM447" s="31">
        <f t="shared" si="285"/>
        <v>0</v>
      </c>
      <c r="BN447" s="31">
        <f t="shared" si="286"/>
        <v>4.1940442623549844E-13</v>
      </c>
      <c r="BO447" s="31">
        <f t="shared" si="287"/>
        <v>4.9804275615465435E-13</v>
      </c>
      <c r="BP447" s="31">
        <f t="shared" si="288"/>
        <v>4.4561720287521708E-13</v>
      </c>
      <c r="BQ447" s="31">
        <f t="shared" si="289"/>
        <v>6.2910663935324769E-13</v>
      </c>
      <c r="BR447" s="31">
        <f t="shared" si="290"/>
        <v>1.8348943647803056E-13</v>
      </c>
      <c r="BS447" s="31">
        <f t="shared" si="291"/>
        <v>6.02893862713529E-13</v>
      </c>
      <c r="BT447" s="31">
        <f t="shared" si="292"/>
        <v>6.02893862713529E-13</v>
      </c>
      <c r="BU447" s="31">
        <f t="shared" si="293"/>
        <v>1.205787725427058E-12</v>
      </c>
      <c r="BV447" s="31">
        <f t="shared" si="294"/>
        <v>7.8638329919155961E-14</v>
      </c>
      <c r="BW447" s="31">
        <f t="shared" si="295"/>
        <v>4.9804275615465435E-13</v>
      </c>
      <c r="BX447" s="31">
        <f t="shared" si="296"/>
        <v>5.5046830943409172E-13</v>
      </c>
      <c r="BY447" s="31">
        <f t="shared" si="297"/>
        <v>3.6697887295606112E-13</v>
      </c>
      <c r="BZ447" s="31">
        <f t="shared" si="298"/>
        <v>4.4561720287521708E-13</v>
      </c>
      <c r="CA447" s="31">
        <f t="shared" si="299"/>
        <v>6.2910663935324769E-13</v>
      </c>
      <c r="CB447" s="31">
        <f t="shared" si="300"/>
        <v>4.7182997951493566E-13</v>
      </c>
      <c r="CC447" s="31">
        <f t="shared" si="301"/>
        <v>5.5046830943409172E-13</v>
      </c>
      <c r="CD447" s="31">
        <f t="shared" si="302"/>
        <v>2.6212776639718653E-14</v>
      </c>
      <c r="CE447" s="31">
        <f t="shared" si="303"/>
        <v>2.8834054303690516E-13</v>
      </c>
    </row>
    <row r="448" spans="35:83" x14ac:dyDescent="0.2">
      <c r="AI448" s="29" t="s">
        <v>1012</v>
      </c>
      <c r="AJ448" s="30">
        <v>113183</v>
      </c>
      <c r="AK448">
        <v>1047</v>
      </c>
      <c r="AL448" t="s">
        <v>1013</v>
      </c>
      <c r="AM448">
        <v>9.7633293485579277E-11</v>
      </c>
      <c r="AN448">
        <f t="shared" si="261"/>
        <v>9.7633293485579283E-12</v>
      </c>
      <c r="AO448">
        <f t="shared" si="262"/>
        <v>4.3039312874627484E-5</v>
      </c>
      <c r="AP448" s="31">
        <f t="shared" si="263"/>
        <v>105</v>
      </c>
      <c r="AQ448" s="31">
        <f t="shared" si="264"/>
        <v>2</v>
      </c>
      <c r="AR448" s="31">
        <f t="shared" si="265"/>
        <v>45</v>
      </c>
      <c r="AS448" s="31">
        <f t="shared" si="266"/>
        <v>41</v>
      </c>
      <c r="AT448" s="31">
        <f t="shared" si="267"/>
        <v>55</v>
      </c>
      <c r="AU448" s="31">
        <f t="shared" si="268"/>
        <v>85</v>
      </c>
      <c r="AV448" s="31">
        <f t="shared" si="269"/>
        <v>11</v>
      </c>
      <c r="AW448" s="31">
        <f t="shared" si="270"/>
        <v>70</v>
      </c>
      <c r="AX448" s="31">
        <f t="shared" si="271"/>
        <v>36</v>
      </c>
      <c r="AY448" s="31">
        <f t="shared" si="272"/>
        <v>113</v>
      </c>
      <c r="AZ448" s="31">
        <f t="shared" si="273"/>
        <v>41</v>
      </c>
      <c r="BA448" s="31">
        <f t="shared" si="274"/>
        <v>43</v>
      </c>
      <c r="BB448" s="31">
        <f t="shared" si="275"/>
        <v>55</v>
      </c>
      <c r="BC448" s="31">
        <f t="shared" si="276"/>
        <v>45</v>
      </c>
      <c r="BD448" s="31">
        <f t="shared" si="277"/>
        <v>41</v>
      </c>
      <c r="BE448" s="31">
        <f t="shared" si="278"/>
        <v>70</v>
      </c>
      <c r="BF448" s="31">
        <f t="shared" si="279"/>
        <v>54</v>
      </c>
      <c r="BG448" s="31">
        <f t="shared" si="280"/>
        <v>99</v>
      </c>
      <c r="BH448" s="31">
        <f t="shared" si="281"/>
        <v>9</v>
      </c>
      <c r="BI448" s="31">
        <f t="shared" si="282"/>
        <v>27</v>
      </c>
      <c r="BJ448" s="6">
        <f t="shared" si="283"/>
        <v>1047</v>
      </c>
      <c r="BL448" s="31">
        <f t="shared" si="284"/>
        <v>9.7913045042844537E-13</v>
      </c>
      <c r="BM448" s="31">
        <f t="shared" si="285"/>
        <v>1.8650103817684676E-14</v>
      </c>
      <c r="BN448" s="31">
        <f t="shared" si="286"/>
        <v>4.1962733589790522E-13</v>
      </c>
      <c r="BO448" s="31">
        <f t="shared" si="287"/>
        <v>3.823271282625359E-13</v>
      </c>
      <c r="BP448" s="31">
        <f t="shared" si="288"/>
        <v>5.1287785498632864E-13</v>
      </c>
      <c r="BQ448" s="31">
        <f t="shared" si="289"/>
        <v>7.9262941225159872E-13</v>
      </c>
      <c r="BR448" s="31">
        <f t="shared" si="290"/>
        <v>1.0257557099726572E-13</v>
      </c>
      <c r="BS448" s="31">
        <f t="shared" si="291"/>
        <v>6.5275363361896368E-13</v>
      </c>
      <c r="BT448" s="31">
        <f t="shared" si="292"/>
        <v>3.3570186871832418E-13</v>
      </c>
      <c r="BU448" s="31">
        <f t="shared" si="293"/>
        <v>1.0537308656991841E-12</v>
      </c>
      <c r="BV448" s="31">
        <f t="shared" si="294"/>
        <v>3.823271282625359E-13</v>
      </c>
      <c r="BW448" s="31">
        <f t="shared" si="295"/>
        <v>4.0097723208022053E-13</v>
      </c>
      <c r="BX448" s="31">
        <f t="shared" si="296"/>
        <v>5.1287785498632864E-13</v>
      </c>
      <c r="BY448" s="31">
        <f t="shared" si="297"/>
        <v>4.1962733589790522E-13</v>
      </c>
      <c r="BZ448" s="31">
        <f t="shared" si="298"/>
        <v>3.823271282625359E-13</v>
      </c>
      <c r="CA448" s="31">
        <f t="shared" si="299"/>
        <v>6.5275363361896368E-13</v>
      </c>
      <c r="CB448" s="31">
        <f t="shared" si="300"/>
        <v>5.035528030774863E-13</v>
      </c>
      <c r="CC448" s="31">
        <f t="shared" si="301"/>
        <v>9.2318013897539152E-13</v>
      </c>
      <c r="CD448" s="31">
        <f t="shared" si="302"/>
        <v>8.3925467179581046E-14</v>
      </c>
      <c r="CE448" s="31">
        <f t="shared" si="303"/>
        <v>2.5177640153874315E-13</v>
      </c>
    </row>
    <row r="449" spans="35:83" x14ac:dyDescent="0.2">
      <c r="AI449" s="29" t="s">
        <v>1014</v>
      </c>
      <c r="AJ449" s="30">
        <v>47166</v>
      </c>
      <c r="AK449">
        <v>412</v>
      </c>
      <c r="AL449" t="s">
        <v>1015</v>
      </c>
      <c r="AM449">
        <v>9.7691474482853485E-11</v>
      </c>
      <c r="AN449">
        <f t="shared" si="261"/>
        <v>9.7691474482853495E-12</v>
      </c>
      <c r="AO449">
        <f t="shared" si="262"/>
        <v>4.3064960582040044E-5</v>
      </c>
      <c r="AP449" s="31">
        <f t="shared" si="263"/>
        <v>27</v>
      </c>
      <c r="AQ449" s="31">
        <f t="shared" si="264"/>
        <v>3</v>
      </c>
      <c r="AR449" s="31">
        <f t="shared" si="265"/>
        <v>23</v>
      </c>
      <c r="AS449" s="31">
        <f t="shared" si="266"/>
        <v>21</v>
      </c>
      <c r="AT449" s="31">
        <f t="shared" si="267"/>
        <v>13</v>
      </c>
      <c r="AU449" s="31">
        <f t="shared" si="268"/>
        <v>20</v>
      </c>
      <c r="AV449" s="31">
        <f t="shared" si="269"/>
        <v>13</v>
      </c>
      <c r="AW449" s="31">
        <f t="shared" si="270"/>
        <v>40</v>
      </c>
      <c r="AX449" s="31">
        <f t="shared" si="271"/>
        <v>25</v>
      </c>
      <c r="AY449" s="31">
        <f t="shared" si="272"/>
        <v>49</v>
      </c>
      <c r="AZ449" s="31">
        <f t="shared" si="273"/>
        <v>10</v>
      </c>
      <c r="BA449" s="31">
        <f t="shared" si="274"/>
        <v>22</v>
      </c>
      <c r="BB449" s="31">
        <f t="shared" si="275"/>
        <v>23</v>
      </c>
      <c r="BC449" s="31">
        <f t="shared" si="276"/>
        <v>18</v>
      </c>
      <c r="BD449" s="31">
        <f t="shared" si="277"/>
        <v>23</v>
      </c>
      <c r="BE449" s="31">
        <f t="shared" si="278"/>
        <v>28</v>
      </c>
      <c r="BF449" s="31">
        <f t="shared" si="279"/>
        <v>11</v>
      </c>
      <c r="BG449" s="31">
        <f t="shared" si="280"/>
        <v>20</v>
      </c>
      <c r="BH449" s="31">
        <f t="shared" si="281"/>
        <v>9</v>
      </c>
      <c r="BI449" s="31">
        <f t="shared" si="282"/>
        <v>14</v>
      </c>
      <c r="BJ449" s="6">
        <f t="shared" si="283"/>
        <v>412</v>
      </c>
      <c r="BL449" s="31">
        <f t="shared" si="284"/>
        <v>6.4021111918374859E-13</v>
      </c>
      <c r="BM449" s="31">
        <f t="shared" si="285"/>
        <v>7.1134568798194297E-14</v>
      </c>
      <c r="BN449" s="31">
        <f t="shared" si="286"/>
        <v>5.4536502745282294E-13</v>
      </c>
      <c r="BO449" s="31">
        <f t="shared" si="287"/>
        <v>4.9794198158736007E-13</v>
      </c>
      <c r="BP449" s="31">
        <f t="shared" si="288"/>
        <v>3.0824979812550858E-13</v>
      </c>
      <c r="BQ449" s="31">
        <f t="shared" si="289"/>
        <v>4.7423045865462863E-13</v>
      </c>
      <c r="BR449" s="31">
        <f t="shared" si="290"/>
        <v>3.0824979812550858E-13</v>
      </c>
      <c r="BS449" s="31">
        <f t="shared" si="291"/>
        <v>9.4846091730925726E-13</v>
      </c>
      <c r="BT449" s="31">
        <f t="shared" si="292"/>
        <v>5.9278807331828582E-13</v>
      </c>
      <c r="BU449" s="31">
        <f t="shared" si="293"/>
        <v>1.1618646237038402E-12</v>
      </c>
      <c r="BV449" s="31">
        <f t="shared" si="294"/>
        <v>2.3711522932731432E-13</v>
      </c>
      <c r="BW449" s="31">
        <f t="shared" si="295"/>
        <v>5.216535045200914E-13</v>
      </c>
      <c r="BX449" s="31">
        <f t="shared" si="296"/>
        <v>5.4536502745282294E-13</v>
      </c>
      <c r="BY449" s="31">
        <f t="shared" si="297"/>
        <v>4.2680741278916576E-13</v>
      </c>
      <c r="BZ449" s="31">
        <f t="shared" si="298"/>
        <v>5.4536502745282294E-13</v>
      </c>
      <c r="CA449" s="31">
        <f t="shared" si="299"/>
        <v>6.6392264211648002E-13</v>
      </c>
      <c r="CB449" s="31">
        <f t="shared" si="300"/>
        <v>2.608267522600457E-13</v>
      </c>
      <c r="CC449" s="31">
        <f t="shared" si="301"/>
        <v>4.7423045865462863E-13</v>
      </c>
      <c r="CD449" s="31">
        <f t="shared" si="302"/>
        <v>2.1340370639458288E-13</v>
      </c>
      <c r="CE449" s="31">
        <f t="shared" si="303"/>
        <v>3.3196132105824001E-13</v>
      </c>
    </row>
    <row r="450" spans="35:83" x14ac:dyDescent="0.2">
      <c r="AI450" s="29" t="s">
        <v>1016</v>
      </c>
      <c r="AJ450" s="30">
        <v>21568</v>
      </c>
      <c r="AK450">
        <v>198</v>
      </c>
      <c r="AL450" t="s">
        <v>1017</v>
      </c>
      <c r="AM450">
        <v>9.8588247821576356E-11</v>
      </c>
      <c r="AN450">
        <f t="shared" si="261"/>
        <v>9.8588247821576356E-12</v>
      </c>
      <c r="AO450">
        <f t="shared" si="262"/>
        <v>4.3460281757071573E-5</v>
      </c>
      <c r="AP450" s="31">
        <f t="shared" si="263"/>
        <v>26</v>
      </c>
      <c r="AQ450" s="31">
        <f t="shared" si="264"/>
        <v>2</v>
      </c>
      <c r="AR450" s="31">
        <f t="shared" si="265"/>
        <v>13</v>
      </c>
      <c r="AS450" s="31">
        <f t="shared" si="266"/>
        <v>13</v>
      </c>
      <c r="AT450" s="31">
        <f t="shared" si="267"/>
        <v>6</v>
      </c>
      <c r="AU450" s="31">
        <f t="shared" si="268"/>
        <v>12</v>
      </c>
      <c r="AV450" s="31">
        <f t="shared" si="269"/>
        <v>7</v>
      </c>
      <c r="AW450" s="31">
        <f t="shared" si="270"/>
        <v>12</v>
      </c>
      <c r="AX450" s="31">
        <f t="shared" si="271"/>
        <v>10</v>
      </c>
      <c r="AY450" s="31">
        <f t="shared" si="272"/>
        <v>27</v>
      </c>
      <c r="AZ450" s="31">
        <f t="shared" si="273"/>
        <v>4</v>
      </c>
      <c r="BA450" s="31">
        <f t="shared" si="274"/>
        <v>1</v>
      </c>
      <c r="BB450" s="31">
        <f t="shared" si="275"/>
        <v>5</v>
      </c>
      <c r="BC450" s="31">
        <f t="shared" si="276"/>
        <v>8</v>
      </c>
      <c r="BD450" s="31">
        <f t="shared" si="277"/>
        <v>8</v>
      </c>
      <c r="BE450" s="31">
        <f t="shared" si="278"/>
        <v>15</v>
      </c>
      <c r="BF450" s="31">
        <f t="shared" si="279"/>
        <v>12</v>
      </c>
      <c r="BG450" s="31">
        <f t="shared" si="280"/>
        <v>10</v>
      </c>
      <c r="BH450" s="31">
        <f t="shared" si="281"/>
        <v>2</v>
      </c>
      <c r="BI450" s="31">
        <f t="shared" si="282"/>
        <v>5</v>
      </c>
      <c r="BJ450" s="6">
        <f t="shared" si="283"/>
        <v>198</v>
      </c>
      <c r="BL450" s="31">
        <f t="shared" si="284"/>
        <v>1.2945931532126189E-12</v>
      </c>
      <c r="BM450" s="31">
        <f t="shared" si="285"/>
        <v>9.9584088708662995E-14</v>
      </c>
      <c r="BN450" s="31">
        <f t="shared" si="286"/>
        <v>6.4729657660630944E-13</v>
      </c>
      <c r="BO450" s="31">
        <f t="shared" si="287"/>
        <v>6.4729657660630944E-13</v>
      </c>
      <c r="BP450" s="31">
        <f t="shared" si="288"/>
        <v>2.9875226612598899E-13</v>
      </c>
      <c r="BQ450" s="31">
        <f t="shared" si="289"/>
        <v>5.9750453225197797E-13</v>
      </c>
      <c r="BR450" s="31">
        <f t="shared" si="290"/>
        <v>3.4854431048032046E-13</v>
      </c>
      <c r="BS450" s="31">
        <f t="shared" si="291"/>
        <v>5.9750453225197797E-13</v>
      </c>
      <c r="BT450" s="31">
        <f t="shared" si="292"/>
        <v>4.9792044354331493E-13</v>
      </c>
      <c r="BU450" s="31">
        <f t="shared" si="293"/>
        <v>1.3443851975669502E-12</v>
      </c>
      <c r="BV450" s="31">
        <f t="shared" si="294"/>
        <v>1.9916817741732599E-13</v>
      </c>
      <c r="BW450" s="31">
        <f t="shared" si="295"/>
        <v>4.9792044354331498E-14</v>
      </c>
      <c r="BX450" s="31">
        <f t="shared" si="296"/>
        <v>2.4896022177165746E-13</v>
      </c>
      <c r="BY450" s="31">
        <f t="shared" si="297"/>
        <v>3.9833635483465198E-13</v>
      </c>
      <c r="BZ450" s="31">
        <f t="shared" si="298"/>
        <v>3.9833635483465198E-13</v>
      </c>
      <c r="CA450" s="31">
        <f t="shared" si="299"/>
        <v>7.4688066531497239E-13</v>
      </c>
      <c r="CB450" s="31">
        <f t="shared" si="300"/>
        <v>5.9750453225197797E-13</v>
      </c>
      <c r="CC450" s="31">
        <f t="shared" si="301"/>
        <v>4.9792044354331493E-13</v>
      </c>
      <c r="CD450" s="31">
        <f t="shared" si="302"/>
        <v>9.9584088708662995E-14</v>
      </c>
      <c r="CE450" s="31">
        <f t="shared" si="303"/>
        <v>2.4896022177165746E-13</v>
      </c>
    </row>
    <row r="451" spans="35:83" x14ac:dyDescent="0.2">
      <c r="AI451" s="29" t="s">
        <v>1018</v>
      </c>
      <c r="AJ451" s="30">
        <v>49644</v>
      </c>
      <c r="AK451">
        <v>450</v>
      </c>
      <c r="AL451" t="s">
        <v>1019</v>
      </c>
      <c r="AM451">
        <v>9.9070467202134021E-11</v>
      </c>
      <c r="AN451">
        <f t="shared" ref="AN451:AN514" si="304">AM451*0.1</f>
        <v>9.9070467202134031E-12</v>
      </c>
      <c r="AO451">
        <f t="shared" ref="AO451:AO514" si="305">AN451/$AN$1588</f>
        <v>4.3672856689792617E-5</v>
      </c>
      <c r="AP451" s="31">
        <f t="shared" ref="AP451:AP514" si="306">LEN(AL451)-LEN(SUBSTITUTE(AL451,"A",""))</f>
        <v>30</v>
      </c>
      <c r="AQ451" s="31">
        <f t="shared" ref="AQ451:AQ514" si="307">LEN(AL451)-LEN(SUBSTITUTE(AL451,"C",""))</f>
        <v>2</v>
      </c>
      <c r="AR451" s="31">
        <f t="shared" ref="AR451:AR514" si="308">LEN(AL451)-LEN(SUBSTITUTE(AL451,"D",""))</f>
        <v>22</v>
      </c>
      <c r="AS451" s="31">
        <f t="shared" ref="AS451:AS514" si="309">LEN(AL451)-LEN(SUBSTITUTE(AL451,"E",""))</f>
        <v>27</v>
      </c>
      <c r="AT451" s="31">
        <f t="shared" ref="AT451:AT514" si="310">LEN(AL451)-LEN(SUBSTITUTE(AL451,"F",""))</f>
        <v>20</v>
      </c>
      <c r="AU451" s="31">
        <f t="shared" ref="AU451:AU514" si="311">LEN(AL451)-LEN(SUBSTITUTE(AL451,"G",""))</f>
        <v>33</v>
      </c>
      <c r="AV451" s="31">
        <f t="shared" ref="AV451:AV514" si="312">LEN(AL451)-LEN(SUBSTITUTE(AL451,"H",""))</f>
        <v>20</v>
      </c>
      <c r="AW451" s="31">
        <f t="shared" ref="AW451:AW514" si="313">LEN(AL451)-LEN(SUBSTITUTE(AL451,"I",""))</f>
        <v>30</v>
      </c>
      <c r="AX451" s="31">
        <f t="shared" ref="AX451:AX514" si="314">LEN(AL451)-LEN(SUBSTITUTE(AL451,"K",""))</f>
        <v>24</v>
      </c>
      <c r="AY451" s="31">
        <f t="shared" ref="AY451:AY514" si="315">LEN(AL451)-LEN(SUBSTITUTE(AL451,"L",""))</f>
        <v>44</v>
      </c>
      <c r="AZ451" s="31">
        <f t="shared" ref="AZ451:AZ514" si="316">LEN(AL451)-LEN(SUBSTITUTE(AL451,"M",""))</f>
        <v>7</v>
      </c>
      <c r="BA451" s="31">
        <f t="shared" ref="BA451:BA514" si="317">LEN(AL451)-LEN(SUBSTITUTE(AL451,"N",""))</f>
        <v>14</v>
      </c>
      <c r="BB451" s="31">
        <f t="shared" ref="BB451:BB514" si="318">LEN(AL451)-LEN(SUBSTITUTE(AL451,"P",""))</f>
        <v>24</v>
      </c>
      <c r="BC451" s="31">
        <f t="shared" ref="BC451:BC514" si="319">LEN(AL451)-LEN(SUBSTITUTE(AL451,"Q",""))</f>
        <v>14</v>
      </c>
      <c r="BD451" s="31">
        <f t="shared" ref="BD451:BD514" si="320">LEN(AL451)-LEN(SUBSTITUTE(AL451,"R",""))</f>
        <v>21</v>
      </c>
      <c r="BE451" s="31">
        <f t="shared" ref="BE451:BE514" si="321">LEN(AL451)-LEN(SUBSTITUTE(AL451,"S",""))</f>
        <v>46</v>
      </c>
      <c r="BF451" s="31">
        <f t="shared" ref="BF451:BF514" si="322">LEN(AL451)-LEN(SUBSTITUTE(AL451,"T",""))</f>
        <v>24</v>
      </c>
      <c r="BG451" s="31">
        <f t="shared" ref="BG451:BG514" si="323">LEN(AL451)-LEN(SUBSTITUTE(AL451,"V",""))</f>
        <v>32</v>
      </c>
      <c r="BH451" s="31">
        <f t="shared" ref="BH451:BH514" si="324">LEN(AL451)-LEN(SUBSTITUTE(AL451,"W",""))</f>
        <v>5</v>
      </c>
      <c r="BI451" s="31">
        <f t="shared" ref="BI451:BI514" si="325">LEN(AL451)-LEN(SUBSTITUTE(AL451,"Y",""))</f>
        <v>11</v>
      </c>
      <c r="BJ451" s="6">
        <f t="shared" ref="BJ451:BJ514" si="326">SUM(AP451:BI451)</f>
        <v>450</v>
      </c>
      <c r="BL451" s="31">
        <f t="shared" ref="BL451:BL514" si="327">(AP451/$BJ451)*$AN451</f>
        <v>6.6046978134756024E-13</v>
      </c>
      <c r="BM451" s="31">
        <f t="shared" ref="BM451:BM514" si="328">(AQ451/$BJ451)*$AN451</f>
        <v>4.4031318756504013E-14</v>
      </c>
      <c r="BN451" s="31">
        <f t="shared" ref="BN451:BN514" si="329">(AR451/$BJ451)*$AN451</f>
        <v>4.8434450632154417E-13</v>
      </c>
      <c r="BO451" s="31">
        <f t="shared" ref="BO451:BO514" si="330">(AS451/$BJ451)*$AN451</f>
        <v>5.9442280321280414E-13</v>
      </c>
      <c r="BP451" s="31">
        <f t="shared" ref="BP451:BP514" si="331">(AT451/$BJ451)*$AN451</f>
        <v>4.4031318756504015E-13</v>
      </c>
      <c r="BQ451" s="31">
        <f t="shared" ref="BQ451:BQ514" si="332">(AU451/$BJ451)*$AN451</f>
        <v>7.2651675948231625E-13</v>
      </c>
      <c r="BR451" s="31">
        <f t="shared" ref="BR451:BR514" si="333">(AV451/$BJ451)*$AN451</f>
        <v>4.4031318756504015E-13</v>
      </c>
      <c r="BS451" s="31">
        <f t="shared" ref="BS451:BS514" si="334">(AW451/$BJ451)*$AN451</f>
        <v>6.6046978134756024E-13</v>
      </c>
      <c r="BT451" s="31">
        <f t="shared" ref="BT451:BT514" si="335">(AX451/$BJ451)*$AN451</f>
        <v>5.2837582507804824E-13</v>
      </c>
      <c r="BU451" s="31">
        <f t="shared" ref="BU451:BU514" si="336">(AY451/$BJ451)*$AN451</f>
        <v>9.6868901264308833E-13</v>
      </c>
      <c r="BV451" s="31">
        <f t="shared" ref="BV451:BV514" si="337">(AZ451/$BJ451)*$AN451</f>
        <v>1.5410961564776404E-13</v>
      </c>
      <c r="BW451" s="31">
        <f t="shared" ref="BW451:BW514" si="338">(BA451/$BJ451)*$AN451</f>
        <v>3.0821923129552809E-13</v>
      </c>
      <c r="BX451" s="31">
        <f t="shared" ref="BX451:BX514" si="339">(BB451/$BJ451)*$AN451</f>
        <v>5.2837582507804824E-13</v>
      </c>
      <c r="BY451" s="31">
        <f t="shared" ref="BY451:BY514" si="340">(BC451/$BJ451)*$AN451</f>
        <v>3.0821923129552809E-13</v>
      </c>
      <c r="BZ451" s="31">
        <f t="shared" ref="BZ451:BZ514" si="341">(BD451/$BJ451)*$AN451</f>
        <v>4.6232884694329213E-13</v>
      </c>
      <c r="CA451" s="31">
        <f t="shared" ref="CA451:CA514" si="342">(BE451/$BJ451)*$AN451</f>
        <v>1.0127203313995924E-12</v>
      </c>
      <c r="CB451" s="31">
        <f t="shared" ref="CB451:CB514" si="343">(BF451/$BJ451)*$AN451</f>
        <v>5.2837582507804824E-13</v>
      </c>
      <c r="CC451" s="31">
        <f t="shared" ref="CC451:CC514" si="344">(BG451/$BJ451)*$AN451</f>
        <v>7.0450110010406421E-13</v>
      </c>
      <c r="CD451" s="31">
        <f t="shared" ref="CD451:CD514" si="345">(BH451/$BJ451)*$AN451</f>
        <v>1.1007829689126004E-13</v>
      </c>
      <c r="CE451" s="31">
        <f t="shared" ref="CE451:CE514" si="346">(BI451/$BJ451)*$AN451</f>
        <v>2.4217225316077208E-13</v>
      </c>
    </row>
    <row r="452" spans="35:83" x14ac:dyDescent="0.2">
      <c r="AI452" s="29" t="s">
        <v>1020</v>
      </c>
      <c r="AJ452" s="30">
        <v>194006</v>
      </c>
      <c r="AK452">
        <v>1733</v>
      </c>
      <c r="AL452" t="s">
        <v>1021</v>
      </c>
      <c r="AM452">
        <v>9.9186795589468434E-11</v>
      </c>
      <c r="AN452">
        <f t="shared" si="304"/>
        <v>9.9186795589468437E-12</v>
      </c>
      <c r="AO452">
        <f t="shared" si="305"/>
        <v>4.3724137289677595E-5</v>
      </c>
      <c r="AP452" s="31">
        <f t="shared" si="306"/>
        <v>192</v>
      </c>
      <c r="AQ452" s="31">
        <f t="shared" si="307"/>
        <v>10</v>
      </c>
      <c r="AR452" s="31">
        <f t="shared" si="308"/>
        <v>108</v>
      </c>
      <c r="AS452" s="31">
        <f t="shared" si="309"/>
        <v>125</v>
      </c>
      <c r="AT452" s="31">
        <f t="shared" si="310"/>
        <v>61</v>
      </c>
      <c r="AU452" s="31">
        <f t="shared" si="311"/>
        <v>85</v>
      </c>
      <c r="AV452" s="31">
        <f t="shared" si="312"/>
        <v>43</v>
      </c>
      <c r="AW452" s="31">
        <f t="shared" si="313"/>
        <v>105</v>
      </c>
      <c r="AX452" s="31">
        <f t="shared" si="314"/>
        <v>85</v>
      </c>
      <c r="AY452" s="31">
        <f t="shared" si="315"/>
        <v>211</v>
      </c>
      <c r="AZ452" s="31">
        <f t="shared" si="316"/>
        <v>38</v>
      </c>
      <c r="BA452" s="31">
        <f t="shared" si="317"/>
        <v>62</v>
      </c>
      <c r="BB452" s="31">
        <f t="shared" si="318"/>
        <v>84</v>
      </c>
      <c r="BC452" s="31">
        <f t="shared" si="319"/>
        <v>64</v>
      </c>
      <c r="BD452" s="31">
        <f t="shared" si="320"/>
        <v>120</v>
      </c>
      <c r="BE452" s="31">
        <f t="shared" si="321"/>
        <v>120</v>
      </c>
      <c r="BF452" s="31">
        <f t="shared" si="322"/>
        <v>55</v>
      </c>
      <c r="BG452" s="31">
        <f t="shared" si="323"/>
        <v>101</v>
      </c>
      <c r="BH452" s="31">
        <f t="shared" si="324"/>
        <v>32</v>
      </c>
      <c r="BI452" s="31">
        <f t="shared" si="325"/>
        <v>32</v>
      </c>
      <c r="BJ452" s="6">
        <f t="shared" si="326"/>
        <v>1733</v>
      </c>
      <c r="BL452" s="31">
        <f t="shared" si="327"/>
        <v>1.0988958311124028E-12</v>
      </c>
      <c r="BM452" s="31">
        <f t="shared" si="328"/>
        <v>5.7234157870437645E-14</v>
      </c>
      <c r="BN452" s="31">
        <f t="shared" si="329"/>
        <v>6.1812890500072654E-13</v>
      </c>
      <c r="BO452" s="31">
        <f t="shared" si="330"/>
        <v>7.1542697338047051E-13</v>
      </c>
      <c r="BP452" s="31">
        <f t="shared" si="331"/>
        <v>3.4912836300966964E-13</v>
      </c>
      <c r="BQ452" s="31">
        <f t="shared" si="332"/>
        <v>4.8649034189871999E-13</v>
      </c>
      <c r="BR452" s="31">
        <f t="shared" si="333"/>
        <v>2.4610687884288187E-13</v>
      </c>
      <c r="BS452" s="31">
        <f t="shared" si="334"/>
        <v>6.009586576395952E-13</v>
      </c>
      <c r="BT452" s="31">
        <f t="shared" si="335"/>
        <v>4.8649034189871999E-13</v>
      </c>
      <c r="BU452" s="31">
        <f t="shared" si="336"/>
        <v>1.2076407310662343E-12</v>
      </c>
      <c r="BV452" s="31">
        <f t="shared" si="337"/>
        <v>2.1748979990766306E-13</v>
      </c>
      <c r="BW452" s="31">
        <f t="shared" si="338"/>
        <v>3.5485177879671338E-13</v>
      </c>
      <c r="BX452" s="31">
        <f t="shared" si="339"/>
        <v>4.8076692611167624E-13</v>
      </c>
      <c r="BY452" s="31">
        <f t="shared" si="340"/>
        <v>3.6629861037080087E-13</v>
      </c>
      <c r="BZ452" s="31">
        <f t="shared" si="341"/>
        <v>6.8680989444525168E-13</v>
      </c>
      <c r="CA452" s="31">
        <f t="shared" si="342"/>
        <v>6.8680989444525168E-13</v>
      </c>
      <c r="CB452" s="31">
        <f t="shared" si="343"/>
        <v>3.1478786828740706E-13</v>
      </c>
      <c r="CC452" s="31">
        <f t="shared" si="344"/>
        <v>5.7806499449142022E-13</v>
      </c>
      <c r="CD452" s="31">
        <f t="shared" si="345"/>
        <v>1.8314930518540044E-13</v>
      </c>
      <c r="CE452" s="31">
        <f t="shared" si="346"/>
        <v>1.8314930518540044E-13</v>
      </c>
    </row>
    <row r="453" spans="35:83" x14ac:dyDescent="0.2">
      <c r="AI453" s="29" t="s">
        <v>1022</v>
      </c>
      <c r="AJ453" s="30">
        <v>50449</v>
      </c>
      <c r="AK453">
        <v>446</v>
      </c>
      <c r="AL453" t="s">
        <v>1023</v>
      </c>
      <c r="AM453">
        <v>9.9545883536236624E-11</v>
      </c>
      <c r="AN453">
        <f t="shared" si="304"/>
        <v>9.9545883536236627E-12</v>
      </c>
      <c r="AO453">
        <f t="shared" si="305"/>
        <v>4.3882432661458192E-5</v>
      </c>
      <c r="AP453" s="31">
        <f t="shared" si="306"/>
        <v>42</v>
      </c>
      <c r="AQ453" s="31">
        <f t="shared" si="307"/>
        <v>8</v>
      </c>
      <c r="AR453" s="31">
        <f t="shared" si="308"/>
        <v>27</v>
      </c>
      <c r="AS453" s="31">
        <f t="shared" si="309"/>
        <v>35</v>
      </c>
      <c r="AT453" s="31">
        <f t="shared" si="310"/>
        <v>18</v>
      </c>
      <c r="AU453" s="31">
        <f t="shared" si="311"/>
        <v>29</v>
      </c>
      <c r="AV453" s="31">
        <f t="shared" si="312"/>
        <v>17</v>
      </c>
      <c r="AW453" s="31">
        <f t="shared" si="313"/>
        <v>32</v>
      </c>
      <c r="AX453" s="31">
        <f t="shared" si="314"/>
        <v>28</v>
      </c>
      <c r="AY453" s="31">
        <f t="shared" si="315"/>
        <v>42</v>
      </c>
      <c r="AZ453" s="31">
        <f t="shared" si="316"/>
        <v>7</v>
      </c>
      <c r="BA453" s="31">
        <f t="shared" si="317"/>
        <v>18</v>
      </c>
      <c r="BB453" s="31">
        <f t="shared" si="318"/>
        <v>16</v>
      </c>
      <c r="BC453" s="31">
        <f t="shared" si="319"/>
        <v>16</v>
      </c>
      <c r="BD453" s="31">
        <f t="shared" si="320"/>
        <v>28</v>
      </c>
      <c r="BE453" s="31">
        <f t="shared" si="321"/>
        <v>25</v>
      </c>
      <c r="BF453" s="31">
        <f t="shared" si="322"/>
        <v>19</v>
      </c>
      <c r="BG453" s="31">
        <f t="shared" si="323"/>
        <v>18</v>
      </c>
      <c r="BH453" s="31">
        <f t="shared" si="324"/>
        <v>6</v>
      </c>
      <c r="BI453" s="31">
        <f t="shared" si="325"/>
        <v>15</v>
      </c>
      <c r="BJ453" s="6">
        <f t="shared" si="326"/>
        <v>446</v>
      </c>
      <c r="BL453" s="31">
        <f t="shared" si="327"/>
        <v>9.3742760280760953E-13</v>
      </c>
      <c r="BM453" s="31">
        <f t="shared" si="328"/>
        <v>1.7855763863002085E-13</v>
      </c>
      <c r="BN453" s="31">
        <f t="shared" si="329"/>
        <v>6.0263203037632036E-13</v>
      </c>
      <c r="BO453" s="31">
        <f t="shared" si="330"/>
        <v>7.8118966900634131E-13</v>
      </c>
      <c r="BP453" s="31">
        <f t="shared" si="331"/>
        <v>4.0175468691754692E-13</v>
      </c>
      <c r="BQ453" s="31">
        <f t="shared" si="332"/>
        <v>6.4727144003382552E-13</v>
      </c>
      <c r="BR453" s="31">
        <f t="shared" si="333"/>
        <v>3.7943498208879429E-13</v>
      </c>
      <c r="BS453" s="31">
        <f t="shared" si="334"/>
        <v>7.1423055452008341E-13</v>
      </c>
      <c r="BT453" s="31">
        <f t="shared" si="335"/>
        <v>6.2495173520507299E-13</v>
      </c>
      <c r="BU453" s="31">
        <f t="shared" si="336"/>
        <v>9.3742760280760953E-13</v>
      </c>
      <c r="BV453" s="31">
        <f t="shared" si="337"/>
        <v>1.5623793380126825E-13</v>
      </c>
      <c r="BW453" s="31">
        <f t="shared" si="338"/>
        <v>4.0175468691754692E-13</v>
      </c>
      <c r="BX453" s="31">
        <f t="shared" si="339"/>
        <v>3.5711527726004171E-13</v>
      </c>
      <c r="BY453" s="31">
        <f t="shared" si="340"/>
        <v>3.5711527726004171E-13</v>
      </c>
      <c r="BZ453" s="31">
        <f t="shared" si="341"/>
        <v>6.2495173520507299E-13</v>
      </c>
      <c r="CA453" s="31">
        <f t="shared" si="342"/>
        <v>5.5799262071881519E-13</v>
      </c>
      <c r="CB453" s="31">
        <f t="shared" si="343"/>
        <v>4.240743917462995E-13</v>
      </c>
      <c r="CC453" s="31">
        <f t="shared" si="344"/>
        <v>4.0175468691754692E-13</v>
      </c>
      <c r="CD453" s="31">
        <f t="shared" si="345"/>
        <v>1.3391822897251564E-13</v>
      </c>
      <c r="CE453" s="31">
        <f t="shared" si="346"/>
        <v>3.3479557243128913E-13</v>
      </c>
    </row>
    <row r="454" spans="35:83" x14ac:dyDescent="0.2">
      <c r="AI454" s="29" t="s">
        <v>1024</v>
      </c>
      <c r="AJ454" s="30">
        <v>150998</v>
      </c>
      <c r="AK454">
        <v>1389</v>
      </c>
      <c r="AL454" t="s">
        <v>1025</v>
      </c>
      <c r="AM454">
        <v>1.0032094759595871E-10</v>
      </c>
      <c r="AN454">
        <f t="shared" si="304"/>
        <v>1.0032094759595871E-11</v>
      </c>
      <c r="AO454">
        <f t="shared" si="305"/>
        <v>4.4224101198627679E-5</v>
      </c>
      <c r="AP454" s="31">
        <f t="shared" si="306"/>
        <v>119</v>
      </c>
      <c r="AQ454" s="31">
        <f t="shared" si="307"/>
        <v>1</v>
      </c>
      <c r="AR454" s="31">
        <f t="shared" si="308"/>
        <v>93</v>
      </c>
      <c r="AS454" s="31">
        <f t="shared" si="309"/>
        <v>52</v>
      </c>
      <c r="AT454" s="31">
        <f t="shared" si="310"/>
        <v>45</v>
      </c>
      <c r="AU454" s="31">
        <f t="shared" si="311"/>
        <v>131</v>
      </c>
      <c r="AV454" s="31">
        <f t="shared" si="312"/>
        <v>35</v>
      </c>
      <c r="AW454" s="31">
        <f t="shared" si="313"/>
        <v>101</v>
      </c>
      <c r="AX454" s="31">
        <f t="shared" si="314"/>
        <v>81</v>
      </c>
      <c r="AY454" s="31">
        <f t="shared" si="315"/>
        <v>141</v>
      </c>
      <c r="AZ454" s="31">
        <f t="shared" si="316"/>
        <v>24</v>
      </c>
      <c r="BA454" s="31">
        <f t="shared" si="317"/>
        <v>75</v>
      </c>
      <c r="BB454" s="31">
        <f t="shared" si="318"/>
        <v>54</v>
      </c>
      <c r="BC454" s="31">
        <f t="shared" si="319"/>
        <v>58</v>
      </c>
      <c r="BD454" s="31">
        <f t="shared" si="320"/>
        <v>70</v>
      </c>
      <c r="BE454" s="31">
        <f t="shared" si="321"/>
        <v>105</v>
      </c>
      <c r="BF454" s="31">
        <f t="shared" si="322"/>
        <v>76</v>
      </c>
      <c r="BG454" s="31">
        <f t="shared" si="323"/>
        <v>79</v>
      </c>
      <c r="BH454" s="31">
        <f t="shared" si="324"/>
        <v>16</v>
      </c>
      <c r="BI454" s="31">
        <f t="shared" si="325"/>
        <v>33</v>
      </c>
      <c r="BJ454" s="6">
        <f t="shared" si="326"/>
        <v>1389</v>
      </c>
      <c r="BL454" s="31">
        <f t="shared" si="327"/>
        <v>8.5948112051253319E-13</v>
      </c>
      <c r="BM454" s="31">
        <f t="shared" si="328"/>
        <v>7.2225304244750692E-15</v>
      </c>
      <c r="BN454" s="31">
        <f t="shared" si="329"/>
        <v>6.7169532947618144E-13</v>
      </c>
      <c r="BO454" s="31">
        <f t="shared" si="330"/>
        <v>3.7557158207270361E-13</v>
      </c>
      <c r="BP454" s="31">
        <f t="shared" si="331"/>
        <v>3.2501386910137814E-13</v>
      </c>
      <c r="BQ454" s="31">
        <f t="shared" si="332"/>
        <v>9.4615148560623402E-13</v>
      </c>
      <c r="BR454" s="31">
        <f t="shared" si="333"/>
        <v>2.5278856485662742E-13</v>
      </c>
      <c r="BS454" s="31">
        <f t="shared" si="334"/>
        <v>7.2947557287198206E-13</v>
      </c>
      <c r="BT454" s="31">
        <f t="shared" si="335"/>
        <v>5.8502496438248062E-13</v>
      </c>
      <c r="BU454" s="31">
        <f t="shared" si="336"/>
        <v>1.0183767898509847E-12</v>
      </c>
      <c r="BV454" s="31">
        <f t="shared" si="337"/>
        <v>1.7334073018740167E-13</v>
      </c>
      <c r="BW454" s="31">
        <f t="shared" si="338"/>
        <v>5.416897818356302E-13</v>
      </c>
      <c r="BX454" s="31">
        <f t="shared" si="339"/>
        <v>3.9001664292165371E-13</v>
      </c>
      <c r="BY454" s="31">
        <f t="shared" si="340"/>
        <v>4.1890676461955402E-13</v>
      </c>
      <c r="BZ454" s="31">
        <f t="shared" si="341"/>
        <v>5.0557712971325484E-13</v>
      </c>
      <c r="CA454" s="31">
        <f t="shared" si="342"/>
        <v>7.5836569456988227E-13</v>
      </c>
      <c r="CB454" s="31">
        <f t="shared" si="343"/>
        <v>5.4891231226010526E-13</v>
      </c>
      <c r="CC454" s="31">
        <f t="shared" si="344"/>
        <v>5.7057990353353041E-13</v>
      </c>
      <c r="CD454" s="31">
        <f t="shared" si="345"/>
        <v>1.1556048679160111E-13</v>
      </c>
      <c r="CE454" s="31">
        <f t="shared" si="346"/>
        <v>2.3834350400767727E-13</v>
      </c>
    </row>
    <row r="455" spans="35:83" x14ac:dyDescent="0.2">
      <c r="AI455" s="29" t="s">
        <v>1026</v>
      </c>
      <c r="AJ455" s="30">
        <v>9965</v>
      </c>
      <c r="AK455">
        <v>88</v>
      </c>
      <c r="AL455" t="s">
        <v>1027</v>
      </c>
      <c r="AM455">
        <v>1.0036664633044449E-10</v>
      </c>
      <c r="AN455">
        <f t="shared" si="304"/>
        <v>1.0036664633044449E-11</v>
      </c>
      <c r="AO455">
        <f t="shared" si="305"/>
        <v>4.4244246397681106E-5</v>
      </c>
      <c r="AP455" s="31">
        <f t="shared" si="306"/>
        <v>7</v>
      </c>
      <c r="AQ455" s="31">
        <f t="shared" si="307"/>
        <v>2</v>
      </c>
      <c r="AR455" s="31">
        <f t="shared" si="308"/>
        <v>4</v>
      </c>
      <c r="AS455" s="31">
        <f t="shared" si="309"/>
        <v>10</v>
      </c>
      <c r="AT455" s="31">
        <f t="shared" si="310"/>
        <v>1</v>
      </c>
      <c r="AU455" s="31">
        <f t="shared" si="311"/>
        <v>6</v>
      </c>
      <c r="AV455" s="31">
        <f t="shared" si="312"/>
        <v>0</v>
      </c>
      <c r="AW455" s="31">
        <f t="shared" si="313"/>
        <v>8</v>
      </c>
      <c r="AX455" s="31">
        <f t="shared" si="314"/>
        <v>14</v>
      </c>
      <c r="AY455" s="31">
        <f t="shared" si="315"/>
        <v>7</v>
      </c>
      <c r="AZ455" s="31">
        <f t="shared" si="316"/>
        <v>2</v>
      </c>
      <c r="BA455" s="31">
        <f t="shared" si="317"/>
        <v>1</v>
      </c>
      <c r="BB455" s="31">
        <f t="shared" si="318"/>
        <v>6</v>
      </c>
      <c r="BC455" s="31">
        <f t="shared" si="319"/>
        <v>2</v>
      </c>
      <c r="BD455" s="31">
        <f t="shared" si="320"/>
        <v>4</v>
      </c>
      <c r="BE455" s="31">
        <f t="shared" si="321"/>
        <v>2</v>
      </c>
      <c r="BF455" s="31">
        <f t="shared" si="322"/>
        <v>2</v>
      </c>
      <c r="BG455" s="31">
        <f t="shared" si="323"/>
        <v>6</v>
      </c>
      <c r="BH455" s="31">
        <f t="shared" si="324"/>
        <v>2</v>
      </c>
      <c r="BI455" s="31">
        <f t="shared" si="325"/>
        <v>2</v>
      </c>
      <c r="BJ455" s="6">
        <f t="shared" si="326"/>
        <v>88</v>
      </c>
      <c r="BL455" s="31">
        <f t="shared" si="327"/>
        <v>7.9837105035580839E-13</v>
      </c>
      <c r="BM455" s="31">
        <f t="shared" si="328"/>
        <v>2.2810601438737387E-13</v>
      </c>
      <c r="BN455" s="31">
        <f t="shared" si="329"/>
        <v>4.5621202877474774E-13</v>
      </c>
      <c r="BO455" s="31">
        <f t="shared" si="330"/>
        <v>1.1405300719368692E-12</v>
      </c>
      <c r="BP455" s="31">
        <f t="shared" si="331"/>
        <v>1.1405300719368693E-13</v>
      </c>
      <c r="BQ455" s="31">
        <f t="shared" si="332"/>
        <v>6.843180431621215E-13</v>
      </c>
      <c r="BR455" s="31">
        <f t="shared" si="333"/>
        <v>0</v>
      </c>
      <c r="BS455" s="31">
        <f t="shared" si="334"/>
        <v>9.1242405754949547E-13</v>
      </c>
      <c r="BT455" s="31">
        <f t="shared" si="335"/>
        <v>1.5967421007116168E-12</v>
      </c>
      <c r="BU455" s="31">
        <f t="shared" si="336"/>
        <v>7.9837105035580839E-13</v>
      </c>
      <c r="BV455" s="31">
        <f t="shared" si="337"/>
        <v>2.2810601438737387E-13</v>
      </c>
      <c r="BW455" s="31">
        <f t="shared" si="338"/>
        <v>1.1405300719368693E-13</v>
      </c>
      <c r="BX455" s="31">
        <f t="shared" si="339"/>
        <v>6.843180431621215E-13</v>
      </c>
      <c r="BY455" s="31">
        <f t="shared" si="340"/>
        <v>2.2810601438737387E-13</v>
      </c>
      <c r="BZ455" s="31">
        <f t="shared" si="341"/>
        <v>4.5621202877474774E-13</v>
      </c>
      <c r="CA455" s="31">
        <f t="shared" si="342"/>
        <v>2.2810601438737387E-13</v>
      </c>
      <c r="CB455" s="31">
        <f t="shared" si="343"/>
        <v>2.2810601438737387E-13</v>
      </c>
      <c r="CC455" s="31">
        <f t="shared" si="344"/>
        <v>6.843180431621215E-13</v>
      </c>
      <c r="CD455" s="31">
        <f t="shared" si="345"/>
        <v>2.2810601438737387E-13</v>
      </c>
      <c r="CE455" s="31">
        <f t="shared" si="346"/>
        <v>2.2810601438737387E-13</v>
      </c>
    </row>
    <row r="456" spans="35:83" x14ac:dyDescent="0.2">
      <c r="AI456" s="29" t="s">
        <v>1028</v>
      </c>
      <c r="AJ456" s="30">
        <v>15664</v>
      </c>
      <c r="AK456">
        <v>148</v>
      </c>
      <c r="AL456" t="s">
        <v>1029</v>
      </c>
      <c r="AM456">
        <v>1.0066721707253471E-10</v>
      </c>
      <c r="AN456">
        <f t="shared" si="304"/>
        <v>1.0066721707253471E-11</v>
      </c>
      <c r="AO456">
        <f t="shared" si="305"/>
        <v>4.4376745853019981E-5</v>
      </c>
      <c r="AP456" s="31">
        <f t="shared" si="306"/>
        <v>27</v>
      </c>
      <c r="AQ456" s="31">
        <f t="shared" si="307"/>
        <v>1</v>
      </c>
      <c r="AR456" s="31">
        <f t="shared" si="308"/>
        <v>7</v>
      </c>
      <c r="AS456" s="31">
        <f t="shared" si="309"/>
        <v>13</v>
      </c>
      <c r="AT456" s="31">
        <f t="shared" si="310"/>
        <v>5</v>
      </c>
      <c r="AU456" s="31">
        <f t="shared" si="311"/>
        <v>10</v>
      </c>
      <c r="AV456" s="31">
        <f t="shared" si="312"/>
        <v>0</v>
      </c>
      <c r="AW456" s="31">
        <f t="shared" si="313"/>
        <v>9</v>
      </c>
      <c r="AX456" s="31">
        <f t="shared" si="314"/>
        <v>8</v>
      </c>
      <c r="AY456" s="31">
        <f t="shared" si="315"/>
        <v>12</v>
      </c>
      <c r="AZ456" s="31">
        <f t="shared" si="316"/>
        <v>3</v>
      </c>
      <c r="BA456" s="31">
        <f t="shared" si="317"/>
        <v>6</v>
      </c>
      <c r="BB456" s="31">
        <f t="shared" si="318"/>
        <v>7</v>
      </c>
      <c r="BC456" s="31">
        <f t="shared" si="319"/>
        <v>4</v>
      </c>
      <c r="BD456" s="31">
        <f t="shared" si="320"/>
        <v>7</v>
      </c>
      <c r="BE456" s="31">
        <f t="shared" si="321"/>
        <v>13</v>
      </c>
      <c r="BF456" s="31">
        <f t="shared" si="322"/>
        <v>3</v>
      </c>
      <c r="BG456" s="31">
        <f t="shared" si="323"/>
        <v>8</v>
      </c>
      <c r="BH456" s="31">
        <f t="shared" si="324"/>
        <v>1</v>
      </c>
      <c r="BI456" s="31">
        <f t="shared" si="325"/>
        <v>4</v>
      </c>
      <c r="BJ456" s="6">
        <f t="shared" si="326"/>
        <v>148</v>
      </c>
      <c r="BL456" s="31">
        <f t="shared" si="327"/>
        <v>1.8364965276746196E-12</v>
      </c>
      <c r="BM456" s="31">
        <f t="shared" si="328"/>
        <v>6.8018389913874801E-14</v>
      </c>
      <c r="BN456" s="31">
        <f t="shared" si="329"/>
        <v>4.7612872939712369E-13</v>
      </c>
      <c r="BO456" s="31">
        <f t="shared" si="330"/>
        <v>8.8423906888037247E-13</v>
      </c>
      <c r="BP456" s="31">
        <f t="shared" si="331"/>
        <v>3.4009194956937402E-13</v>
      </c>
      <c r="BQ456" s="31">
        <f t="shared" si="332"/>
        <v>6.8018389913874803E-13</v>
      </c>
      <c r="BR456" s="31">
        <f t="shared" si="333"/>
        <v>0</v>
      </c>
      <c r="BS456" s="31">
        <f t="shared" si="334"/>
        <v>6.1216550922487322E-13</v>
      </c>
      <c r="BT456" s="31">
        <f t="shared" si="335"/>
        <v>5.4414711931099841E-13</v>
      </c>
      <c r="BU456" s="31">
        <f t="shared" si="336"/>
        <v>8.1622067896649766E-13</v>
      </c>
      <c r="BV456" s="31">
        <f t="shared" si="337"/>
        <v>2.0405516974162442E-13</v>
      </c>
      <c r="BW456" s="31">
        <f t="shared" si="338"/>
        <v>4.0811033948324883E-13</v>
      </c>
      <c r="BX456" s="31">
        <f t="shared" si="339"/>
        <v>4.7612872939712369E-13</v>
      </c>
      <c r="BY456" s="31">
        <f t="shared" si="340"/>
        <v>2.720735596554992E-13</v>
      </c>
      <c r="BZ456" s="31">
        <f t="shared" si="341"/>
        <v>4.7612872939712369E-13</v>
      </c>
      <c r="CA456" s="31">
        <f t="shared" si="342"/>
        <v>8.8423906888037247E-13</v>
      </c>
      <c r="CB456" s="31">
        <f t="shared" si="343"/>
        <v>2.0405516974162442E-13</v>
      </c>
      <c r="CC456" s="31">
        <f t="shared" si="344"/>
        <v>5.4414711931099841E-13</v>
      </c>
      <c r="CD456" s="31">
        <f t="shared" si="345"/>
        <v>6.8018389913874801E-14</v>
      </c>
      <c r="CE456" s="31">
        <f t="shared" si="346"/>
        <v>2.720735596554992E-13</v>
      </c>
    </row>
    <row r="457" spans="35:83" x14ac:dyDescent="0.2">
      <c r="AI457" s="29" t="s">
        <v>1030</v>
      </c>
      <c r="AJ457" s="30">
        <v>24625</v>
      </c>
      <c r="AK457">
        <v>217</v>
      </c>
      <c r="AL457" t="s">
        <v>1031</v>
      </c>
      <c r="AM457">
        <v>1.0071996812722785E-10</v>
      </c>
      <c r="AN457">
        <f t="shared" si="304"/>
        <v>1.0071996812722786E-11</v>
      </c>
      <c r="AO457">
        <f t="shared" si="305"/>
        <v>4.439999989952759E-5</v>
      </c>
      <c r="AP457" s="31">
        <f t="shared" si="306"/>
        <v>18</v>
      </c>
      <c r="AQ457" s="31">
        <f t="shared" si="307"/>
        <v>4</v>
      </c>
      <c r="AR457" s="31">
        <f t="shared" si="308"/>
        <v>12</v>
      </c>
      <c r="AS457" s="31">
        <f t="shared" si="309"/>
        <v>20</v>
      </c>
      <c r="AT457" s="31">
        <f t="shared" si="310"/>
        <v>10</v>
      </c>
      <c r="AU457" s="31">
        <f t="shared" si="311"/>
        <v>16</v>
      </c>
      <c r="AV457" s="31">
        <f t="shared" si="312"/>
        <v>3</v>
      </c>
      <c r="AW457" s="31">
        <f t="shared" si="313"/>
        <v>18</v>
      </c>
      <c r="AX457" s="31">
        <f t="shared" si="314"/>
        <v>12</v>
      </c>
      <c r="AY457" s="31">
        <f t="shared" si="315"/>
        <v>20</v>
      </c>
      <c r="AZ457" s="31">
        <f t="shared" si="316"/>
        <v>4</v>
      </c>
      <c r="BA457" s="31">
        <f t="shared" si="317"/>
        <v>7</v>
      </c>
      <c r="BB457" s="31">
        <f t="shared" si="318"/>
        <v>8</v>
      </c>
      <c r="BC457" s="31">
        <f t="shared" si="319"/>
        <v>15</v>
      </c>
      <c r="BD457" s="31">
        <f t="shared" si="320"/>
        <v>13</v>
      </c>
      <c r="BE457" s="31">
        <f t="shared" si="321"/>
        <v>9</v>
      </c>
      <c r="BF457" s="31">
        <f t="shared" si="322"/>
        <v>7</v>
      </c>
      <c r="BG457" s="31">
        <f t="shared" si="323"/>
        <v>12</v>
      </c>
      <c r="BH457" s="31">
        <f t="shared" si="324"/>
        <v>5</v>
      </c>
      <c r="BI457" s="31">
        <f t="shared" si="325"/>
        <v>4</v>
      </c>
      <c r="BJ457" s="6">
        <f t="shared" si="326"/>
        <v>217</v>
      </c>
      <c r="BL457" s="31">
        <f t="shared" si="327"/>
        <v>8.3546517340557667E-13</v>
      </c>
      <c r="BM457" s="31">
        <f t="shared" si="328"/>
        <v>1.8565892742346148E-13</v>
      </c>
      <c r="BN457" s="31">
        <f t="shared" si="329"/>
        <v>5.5697678227038451E-13</v>
      </c>
      <c r="BO457" s="31">
        <f t="shared" si="330"/>
        <v>9.2829463711730752E-13</v>
      </c>
      <c r="BP457" s="31">
        <f t="shared" si="331"/>
        <v>4.6414731855865376E-13</v>
      </c>
      <c r="BQ457" s="31">
        <f t="shared" si="332"/>
        <v>7.4263570969384592E-13</v>
      </c>
      <c r="BR457" s="31">
        <f t="shared" si="333"/>
        <v>1.3924419556759613E-13</v>
      </c>
      <c r="BS457" s="31">
        <f t="shared" si="334"/>
        <v>8.3546517340557667E-13</v>
      </c>
      <c r="BT457" s="31">
        <f t="shared" si="335"/>
        <v>5.5697678227038451E-13</v>
      </c>
      <c r="BU457" s="31">
        <f t="shared" si="336"/>
        <v>9.2829463711730752E-13</v>
      </c>
      <c r="BV457" s="31">
        <f t="shared" si="337"/>
        <v>1.8565892742346148E-13</v>
      </c>
      <c r="BW457" s="31">
        <f t="shared" si="338"/>
        <v>3.2490312299105758E-13</v>
      </c>
      <c r="BX457" s="31">
        <f t="shared" si="339"/>
        <v>3.7131785484692296E-13</v>
      </c>
      <c r="BY457" s="31">
        <f t="shared" si="340"/>
        <v>6.9622097783798064E-13</v>
      </c>
      <c r="BZ457" s="31">
        <f t="shared" si="341"/>
        <v>6.0339151412624979E-13</v>
      </c>
      <c r="CA457" s="31">
        <f t="shared" si="342"/>
        <v>4.1773258670278833E-13</v>
      </c>
      <c r="CB457" s="31">
        <f t="shared" si="343"/>
        <v>3.2490312299105758E-13</v>
      </c>
      <c r="CC457" s="31">
        <f t="shared" si="344"/>
        <v>5.5697678227038451E-13</v>
      </c>
      <c r="CD457" s="31">
        <f t="shared" si="345"/>
        <v>2.3207365927932688E-13</v>
      </c>
      <c r="CE457" s="31">
        <f t="shared" si="346"/>
        <v>1.8565892742346148E-13</v>
      </c>
    </row>
    <row r="458" spans="35:83" x14ac:dyDescent="0.2">
      <c r="AI458" s="29" t="s">
        <v>1032</v>
      </c>
      <c r="AJ458" s="30">
        <v>117750</v>
      </c>
      <c r="AK458">
        <v>1099</v>
      </c>
      <c r="AL458" t="s">
        <v>1033</v>
      </c>
      <c r="AM458">
        <v>1.0142346842452825E-10</v>
      </c>
      <c r="AN458">
        <f t="shared" si="304"/>
        <v>1.0142346842452826E-11</v>
      </c>
      <c r="AO458">
        <f t="shared" si="305"/>
        <v>4.4710121255900534E-5</v>
      </c>
      <c r="AP458" s="31">
        <f t="shared" si="306"/>
        <v>118</v>
      </c>
      <c r="AQ458" s="31">
        <f t="shared" si="307"/>
        <v>2</v>
      </c>
      <c r="AR458" s="31">
        <f t="shared" si="308"/>
        <v>48</v>
      </c>
      <c r="AS458" s="31">
        <f t="shared" si="309"/>
        <v>40</v>
      </c>
      <c r="AT458" s="31">
        <f t="shared" si="310"/>
        <v>39</v>
      </c>
      <c r="AU458" s="31">
        <f t="shared" si="311"/>
        <v>76</v>
      </c>
      <c r="AV458" s="31">
        <f t="shared" si="312"/>
        <v>14</v>
      </c>
      <c r="AW458" s="31">
        <f t="shared" si="313"/>
        <v>81</v>
      </c>
      <c r="AX458" s="31">
        <f t="shared" si="314"/>
        <v>36</v>
      </c>
      <c r="AY458" s="31">
        <f t="shared" si="315"/>
        <v>131</v>
      </c>
      <c r="AZ458" s="31">
        <f t="shared" si="316"/>
        <v>34</v>
      </c>
      <c r="BA458" s="31">
        <f t="shared" si="317"/>
        <v>51</v>
      </c>
      <c r="BB458" s="31">
        <f t="shared" si="318"/>
        <v>49</v>
      </c>
      <c r="BC458" s="31">
        <f t="shared" si="319"/>
        <v>42</v>
      </c>
      <c r="BD458" s="31">
        <f t="shared" si="320"/>
        <v>52</v>
      </c>
      <c r="BE458" s="31">
        <f t="shared" si="321"/>
        <v>101</v>
      </c>
      <c r="BF458" s="31">
        <f t="shared" si="322"/>
        <v>67</v>
      </c>
      <c r="BG458" s="31">
        <f t="shared" si="323"/>
        <v>89</v>
      </c>
      <c r="BH458" s="31">
        <f t="shared" si="324"/>
        <v>8</v>
      </c>
      <c r="BI458" s="31">
        <f t="shared" si="325"/>
        <v>21</v>
      </c>
      <c r="BJ458" s="6">
        <f t="shared" si="326"/>
        <v>1099</v>
      </c>
      <c r="BL458" s="31">
        <f t="shared" si="327"/>
        <v>1.088987195095026E-12</v>
      </c>
      <c r="BM458" s="31">
        <f t="shared" si="328"/>
        <v>1.8457410086356373E-14</v>
      </c>
      <c r="BN458" s="31">
        <f t="shared" si="329"/>
        <v>4.4297784207255296E-13</v>
      </c>
      <c r="BO458" s="31">
        <f t="shared" si="330"/>
        <v>3.6914820172712739E-13</v>
      </c>
      <c r="BP458" s="31">
        <f t="shared" si="331"/>
        <v>3.5991949668394926E-13</v>
      </c>
      <c r="BQ458" s="31">
        <f t="shared" si="332"/>
        <v>7.0138158328154214E-13</v>
      </c>
      <c r="BR458" s="31">
        <f t="shared" si="333"/>
        <v>1.2920187060449459E-13</v>
      </c>
      <c r="BS458" s="31">
        <f t="shared" si="334"/>
        <v>7.4752510849743301E-13</v>
      </c>
      <c r="BT458" s="31">
        <f t="shared" si="335"/>
        <v>3.3223338155441471E-13</v>
      </c>
      <c r="BU458" s="31">
        <f t="shared" si="336"/>
        <v>1.2089603606563424E-12</v>
      </c>
      <c r="BV458" s="31">
        <f t="shared" si="337"/>
        <v>3.1377597146805829E-13</v>
      </c>
      <c r="BW458" s="31">
        <f t="shared" si="338"/>
        <v>4.7066395720208741E-13</v>
      </c>
      <c r="BX458" s="31">
        <f t="shared" si="339"/>
        <v>4.5220654711573109E-13</v>
      </c>
      <c r="BY458" s="31">
        <f t="shared" si="340"/>
        <v>3.8760561181348376E-13</v>
      </c>
      <c r="BZ458" s="31">
        <f t="shared" si="341"/>
        <v>4.7989266224526564E-13</v>
      </c>
      <c r="CA458" s="31">
        <f t="shared" si="342"/>
        <v>9.3209920936099678E-13</v>
      </c>
      <c r="CB458" s="31">
        <f t="shared" si="343"/>
        <v>6.1832323789293844E-13</v>
      </c>
      <c r="CC458" s="31">
        <f t="shared" si="344"/>
        <v>8.2135474884285848E-13</v>
      </c>
      <c r="CD458" s="31">
        <f t="shared" si="345"/>
        <v>7.3829640345425493E-14</v>
      </c>
      <c r="CE458" s="31">
        <f t="shared" si="346"/>
        <v>1.9380280590674188E-13</v>
      </c>
    </row>
    <row r="459" spans="35:83" x14ac:dyDescent="0.2">
      <c r="AI459" s="29" t="s">
        <v>1034</v>
      </c>
      <c r="AJ459" s="30">
        <v>36470</v>
      </c>
      <c r="AK459">
        <v>337</v>
      </c>
      <c r="AL459" t="s">
        <v>1035</v>
      </c>
      <c r="AM459">
        <v>1.0199202171048273E-10</v>
      </c>
      <c r="AN459">
        <f t="shared" si="304"/>
        <v>1.0199202171048274E-11</v>
      </c>
      <c r="AO459">
        <f t="shared" si="305"/>
        <v>4.4960754435285257E-5</v>
      </c>
      <c r="AP459" s="31">
        <f t="shared" si="306"/>
        <v>42</v>
      </c>
      <c r="AQ459" s="31">
        <f t="shared" si="307"/>
        <v>0</v>
      </c>
      <c r="AR459" s="31">
        <f t="shared" si="308"/>
        <v>15</v>
      </c>
      <c r="AS459" s="31">
        <f t="shared" si="309"/>
        <v>10</v>
      </c>
      <c r="AT459" s="31">
        <f t="shared" si="310"/>
        <v>12</v>
      </c>
      <c r="AU459" s="31">
        <f t="shared" si="311"/>
        <v>24</v>
      </c>
      <c r="AV459" s="31">
        <f t="shared" si="312"/>
        <v>26</v>
      </c>
      <c r="AW459" s="31">
        <f t="shared" si="313"/>
        <v>12</v>
      </c>
      <c r="AX459" s="31">
        <f t="shared" si="314"/>
        <v>19</v>
      </c>
      <c r="AY459" s="31">
        <f t="shared" si="315"/>
        <v>17</v>
      </c>
      <c r="AZ459" s="31">
        <f t="shared" si="316"/>
        <v>11</v>
      </c>
      <c r="BA459" s="31">
        <f t="shared" si="317"/>
        <v>12</v>
      </c>
      <c r="BB459" s="31">
        <f t="shared" si="318"/>
        <v>14</v>
      </c>
      <c r="BC459" s="31">
        <f t="shared" si="319"/>
        <v>13</v>
      </c>
      <c r="BD459" s="31">
        <f t="shared" si="320"/>
        <v>16</v>
      </c>
      <c r="BE459" s="31">
        <f t="shared" si="321"/>
        <v>44</v>
      </c>
      <c r="BF459" s="31">
        <f t="shared" si="322"/>
        <v>14</v>
      </c>
      <c r="BG459" s="31">
        <f t="shared" si="323"/>
        <v>23</v>
      </c>
      <c r="BH459" s="31">
        <f t="shared" si="324"/>
        <v>2</v>
      </c>
      <c r="BI459" s="31">
        <f t="shared" si="325"/>
        <v>11</v>
      </c>
      <c r="BJ459" s="6">
        <f t="shared" si="326"/>
        <v>337</v>
      </c>
      <c r="BL459" s="31">
        <f t="shared" si="327"/>
        <v>1.2711171845223367E-12</v>
      </c>
      <c r="BM459" s="31">
        <f t="shared" si="328"/>
        <v>0</v>
      </c>
      <c r="BN459" s="31">
        <f t="shared" si="329"/>
        <v>4.5397042304369178E-13</v>
      </c>
      <c r="BO459" s="31">
        <f t="shared" si="330"/>
        <v>3.026469486957945E-13</v>
      </c>
      <c r="BP459" s="31">
        <f t="shared" si="331"/>
        <v>3.6317633843495338E-13</v>
      </c>
      <c r="BQ459" s="31">
        <f t="shared" si="332"/>
        <v>7.2635267686990676E-13</v>
      </c>
      <c r="BR459" s="31">
        <f t="shared" si="333"/>
        <v>7.8688206660906559E-13</v>
      </c>
      <c r="BS459" s="31">
        <f t="shared" si="334"/>
        <v>3.6317633843495338E-13</v>
      </c>
      <c r="BT459" s="31">
        <f t="shared" si="335"/>
        <v>5.7502920252200943E-13</v>
      </c>
      <c r="BU459" s="31">
        <f t="shared" si="336"/>
        <v>5.1449981278285061E-13</v>
      </c>
      <c r="BV459" s="31">
        <f t="shared" si="337"/>
        <v>3.3291164356537397E-13</v>
      </c>
      <c r="BW459" s="31">
        <f t="shared" si="338"/>
        <v>3.6317633843495338E-13</v>
      </c>
      <c r="BX459" s="31">
        <f t="shared" si="339"/>
        <v>4.2370572817411226E-13</v>
      </c>
      <c r="BY459" s="31">
        <f t="shared" si="340"/>
        <v>3.934410333045328E-13</v>
      </c>
      <c r="BZ459" s="31">
        <f t="shared" si="341"/>
        <v>4.8423511791327114E-13</v>
      </c>
      <c r="CA459" s="31">
        <f t="shared" si="342"/>
        <v>1.3316465742614959E-12</v>
      </c>
      <c r="CB459" s="31">
        <f t="shared" si="343"/>
        <v>4.2370572817411226E-13</v>
      </c>
      <c r="CC459" s="31">
        <f t="shared" si="344"/>
        <v>6.960879820003273E-13</v>
      </c>
      <c r="CD459" s="31">
        <f t="shared" si="345"/>
        <v>6.0529389739158893E-14</v>
      </c>
      <c r="CE459" s="31">
        <f t="shared" si="346"/>
        <v>3.3291164356537397E-13</v>
      </c>
    </row>
    <row r="460" spans="35:83" x14ac:dyDescent="0.2">
      <c r="AI460" s="29" t="s">
        <v>1036</v>
      </c>
      <c r="AJ460" s="30">
        <v>65015</v>
      </c>
      <c r="AK460">
        <v>584</v>
      </c>
      <c r="AL460" t="s">
        <v>1037</v>
      </c>
      <c r="AM460">
        <v>1.021113604082607E-10</v>
      </c>
      <c r="AN460">
        <f t="shared" si="304"/>
        <v>1.021113604082607E-11</v>
      </c>
      <c r="AO460">
        <f t="shared" si="305"/>
        <v>4.5013362058856567E-5</v>
      </c>
      <c r="AP460" s="31">
        <f t="shared" si="306"/>
        <v>65</v>
      </c>
      <c r="AQ460" s="31">
        <f t="shared" si="307"/>
        <v>4</v>
      </c>
      <c r="AR460" s="31">
        <f t="shared" si="308"/>
        <v>14</v>
      </c>
      <c r="AS460" s="31">
        <f t="shared" si="309"/>
        <v>17</v>
      </c>
      <c r="AT460" s="31">
        <f t="shared" si="310"/>
        <v>42</v>
      </c>
      <c r="AU460" s="31">
        <f t="shared" si="311"/>
        <v>37</v>
      </c>
      <c r="AV460" s="31">
        <f t="shared" si="312"/>
        <v>6</v>
      </c>
      <c r="AW460" s="31">
        <f t="shared" si="313"/>
        <v>51</v>
      </c>
      <c r="AX460" s="31">
        <f t="shared" si="314"/>
        <v>11</v>
      </c>
      <c r="AY460" s="31">
        <f t="shared" si="315"/>
        <v>66</v>
      </c>
      <c r="AZ460" s="31">
        <f t="shared" si="316"/>
        <v>15</v>
      </c>
      <c r="BA460" s="31">
        <f t="shared" si="317"/>
        <v>22</v>
      </c>
      <c r="BB460" s="31">
        <f t="shared" si="318"/>
        <v>28</v>
      </c>
      <c r="BC460" s="31">
        <f t="shared" si="319"/>
        <v>20</v>
      </c>
      <c r="BD460" s="31">
        <f t="shared" si="320"/>
        <v>29</v>
      </c>
      <c r="BE460" s="31">
        <f t="shared" si="321"/>
        <v>40</v>
      </c>
      <c r="BF460" s="31">
        <f t="shared" si="322"/>
        <v>30</v>
      </c>
      <c r="BG460" s="31">
        <f t="shared" si="323"/>
        <v>49</v>
      </c>
      <c r="BH460" s="31">
        <f t="shared" si="324"/>
        <v>23</v>
      </c>
      <c r="BI460" s="31">
        <f t="shared" si="325"/>
        <v>15</v>
      </c>
      <c r="BJ460" s="6">
        <f t="shared" si="326"/>
        <v>584</v>
      </c>
      <c r="BL460" s="31">
        <f t="shared" si="327"/>
        <v>1.1365134292015318E-12</v>
      </c>
      <c r="BM460" s="31">
        <f t="shared" si="328"/>
        <v>6.9939287950863487E-14</v>
      </c>
      <c r="BN460" s="31">
        <f t="shared" si="329"/>
        <v>2.4478750782802224E-13</v>
      </c>
      <c r="BO460" s="31">
        <f t="shared" si="330"/>
        <v>2.9724197379116983E-13</v>
      </c>
      <c r="BP460" s="31">
        <f t="shared" si="331"/>
        <v>7.3436252348406668E-13</v>
      </c>
      <c r="BQ460" s="31">
        <f t="shared" si="332"/>
        <v>6.4693841354548739E-13</v>
      </c>
      <c r="BR460" s="31">
        <f t="shared" si="333"/>
        <v>1.0490893192629524E-13</v>
      </c>
      <c r="BS460" s="31">
        <f t="shared" si="334"/>
        <v>8.9172592137350958E-13</v>
      </c>
      <c r="BT460" s="31">
        <f t="shared" si="335"/>
        <v>1.9233304186487461E-13</v>
      </c>
      <c r="BU460" s="31">
        <f t="shared" si="336"/>
        <v>1.1539982511892476E-12</v>
      </c>
      <c r="BV460" s="31">
        <f t="shared" si="337"/>
        <v>2.6227232981573807E-13</v>
      </c>
      <c r="BW460" s="31">
        <f t="shared" si="338"/>
        <v>3.8466608372974922E-13</v>
      </c>
      <c r="BX460" s="31">
        <f t="shared" si="339"/>
        <v>4.8957501565604449E-13</v>
      </c>
      <c r="BY460" s="31">
        <f t="shared" si="340"/>
        <v>3.4969643975431746E-13</v>
      </c>
      <c r="BZ460" s="31">
        <f t="shared" si="341"/>
        <v>5.0705983764376036E-13</v>
      </c>
      <c r="CA460" s="31">
        <f t="shared" si="342"/>
        <v>6.9939287950863492E-13</v>
      </c>
      <c r="CB460" s="31">
        <f t="shared" si="343"/>
        <v>5.2454465963147614E-13</v>
      </c>
      <c r="CC460" s="31">
        <f t="shared" si="344"/>
        <v>8.5675627739807783E-13</v>
      </c>
      <c r="CD460" s="31">
        <f t="shared" si="345"/>
        <v>4.021509057174651E-13</v>
      </c>
      <c r="CE460" s="31">
        <f t="shared" si="346"/>
        <v>2.6227232981573807E-13</v>
      </c>
    </row>
    <row r="461" spans="35:83" x14ac:dyDescent="0.2">
      <c r="AI461" s="29" t="s">
        <v>1038</v>
      </c>
      <c r="AJ461" s="30">
        <v>58069</v>
      </c>
      <c r="AK461">
        <v>512</v>
      </c>
      <c r="AL461" t="s">
        <v>1039</v>
      </c>
      <c r="AM461">
        <v>1.0244441482159003E-10</v>
      </c>
      <c r="AN461">
        <f t="shared" si="304"/>
        <v>1.0244441482159003E-11</v>
      </c>
      <c r="AO461">
        <f t="shared" si="305"/>
        <v>4.5160181167255014E-5</v>
      </c>
      <c r="AP461" s="31">
        <f t="shared" si="306"/>
        <v>44</v>
      </c>
      <c r="AQ461" s="31">
        <f t="shared" si="307"/>
        <v>2</v>
      </c>
      <c r="AR461" s="31">
        <f t="shared" si="308"/>
        <v>23</v>
      </c>
      <c r="AS461" s="31">
        <f t="shared" si="309"/>
        <v>34</v>
      </c>
      <c r="AT461" s="31">
        <f t="shared" si="310"/>
        <v>27</v>
      </c>
      <c r="AU461" s="31">
        <f t="shared" si="311"/>
        <v>28</v>
      </c>
      <c r="AV461" s="31">
        <f t="shared" si="312"/>
        <v>14</v>
      </c>
      <c r="AW461" s="31">
        <f t="shared" si="313"/>
        <v>45</v>
      </c>
      <c r="AX461" s="31">
        <f t="shared" si="314"/>
        <v>26</v>
      </c>
      <c r="AY461" s="31">
        <f t="shared" si="315"/>
        <v>58</v>
      </c>
      <c r="AZ461" s="31">
        <f t="shared" si="316"/>
        <v>9</v>
      </c>
      <c r="BA461" s="31">
        <f t="shared" si="317"/>
        <v>11</v>
      </c>
      <c r="BB461" s="31">
        <f t="shared" si="318"/>
        <v>26</v>
      </c>
      <c r="BC461" s="31">
        <f t="shared" si="319"/>
        <v>17</v>
      </c>
      <c r="BD461" s="31">
        <f t="shared" si="320"/>
        <v>34</v>
      </c>
      <c r="BE461" s="31">
        <f t="shared" si="321"/>
        <v>29</v>
      </c>
      <c r="BF461" s="31">
        <f t="shared" si="322"/>
        <v>28</v>
      </c>
      <c r="BG461" s="31">
        <f t="shared" si="323"/>
        <v>33</v>
      </c>
      <c r="BH461" s="31">
        <f t="shared" si="324"/>
        <v>9</v>
      </c>
      <c r="BI461" s="31">
        <f t="shared" si="325"/>
        <v>15</v>
      </c>
      <c r="BJ461" s="6">
        <f t="shared" si="326"/>
        <v>512</v>
      </c>
      <c r="BL461" s="31">
        <f t="shared" si="327"/>
        <v>8.803816898730393E-13</v>
      </c>
      <c r="BM461" s="31">
        <f t="shared" si="328"/>
        <v>4.0017349539683607E-14</v>
      </c>
      <c r="BN461" s="31">
        <f t="shared" si="329"/>
        <v>4.6019951970636147E-13</v>
      </c>
      <c r="BO461" s="31">
        <f t="shared" si="330"/>
        <v>6.8029494217462134E-13</v>
      </c>
      <c r="BP461" s="31">
        <f t="shared" si="331"/>
        <v>5.4023421878572873E-13</v>
      </c>
      <c r="BQ461" s="31">
        <f t="shared" si="332"/>
        <v>5.6024289355557045E-13</v>
      </c>
      <c r="BR461" s="31">
        <f t="shared" si="333"/>
        <v>2.8012144677778522E-13</v>
      </c>
      <c r="BS461" s="31">
        <f t="shared" si="334"/>
        <v>9.0039036464288112E-13</v>
      </c>
      <c r="BT461" s="31">
        <f t="shared" si="335"/>
        <v>5.2022554401588692E-13</v>
      </c>
      <c r="BU461" s="31">
        <f t="shared" si="336"/>
        <v>1.1605031366508245E-12</v>
      </c>
      <c r="BV461" s="31">
        <f t="shared" si="337"/>
        <v>1.8007807292857624E-13</v>
      </c>
      <c r="BW461" s="31">
        <f t="shared" si="338"/>
        <v>2.2009542246825983E-13</v>
      </c>
      <c r="BX461" s="31">
        <f t="shared" si="339"/>
        <v>5.2022554401588692E-13</v>
      </c>
      <c r="BY461" s="31">
        <f t="shared" si="340"/>
        <v>3.4014747108731067E-13</v>
      </c>
      <c r="BZ461" s="31">
        <f t="shared" si="341"/>
        <v>6.8029494217462134E-13</v>
      </c>
      <c r="CA461" s="31">
        <f t="shared" si="342"/>
        <v>5.8025156832541226E-13</v>
      </c>
      <c r="CB461" s="31">
        <f t="shared" si="343"/>
        <v>5.6024289355557045E-13</v>
      </c>
      <c r="CC461" s="31">
        <f t="shared" si="344"/>
        <v>6.6028626740477953E-13</v>
      </c>
      <c r="CD461" s="31">
        <f t="shared" si="345"/>
        <v>1.8007807292857624E-13</v>
      </c>
      <c r="CE461" s="31">
        <f t="shared" si="346"/>
        <v>3.0013012154762704E-13</v>
      </c>
    </row>
    <row r="462" spans="35:83" x14ac:dyDescent="0.2">
      <c r="AI462" s="29" t="s">
        <v>1040</v>
      </c>
      <c r="AJ462" s="30">
        <v>24492</v>
      </c>
      <c r="AK462">
        <v>236</v>
      </c>
      <c r="AL462" t="s">
        <v>1041</v>
      </c>
      <c r="AM462">
        <v>1.0269127545134798E-10</v>
      </c>
      <c r="AN462">
        <f t="shared" si="304"/>
        <v>1.0269127545134798E-11</v>
      </c>
      <c r="AO462">
        <f t="shared" si="305"/>
        <v>4.5269003798360338E-5</v>
      </c>
      <c r="AP462" s="31">
        <f t="shared" si="306"/>
        <v>36</v>
      </c>
      <c r="AQ462" s="31">
        <f t="shared" si="307"/>
        <v>2</v>
      </c>
      <c r="AR462" s="31">
        <f t="shared" si="308"/>
        <v>8</v>
      </c>
      <c r="AS462" s="31">
        <f t="shared" si="309"/>
        <v>14</v>
      </c>
      <c r="AT462" s="31">
        <f t="shared" si="310"/>
        <v>6</v>
      </c>
      <c r="AU462" s="31">
        <f t="shared" si="311"/>
        <v>22</v>
      </c>
      <c r="AV462" s="31">
        <f t="shared" si="312"/>
        <v>9</v>
      </c>
      <c r="AW462" s="31">
        <f t="shared" si="313"/>
        <v>18</v>
      </c>
      <c r="AX462" s="31">
        <f t="shared" si="314"/>
        <v>3</v>
      </c>
      <c r="AY462" s="31">
        <f t="shared" si="315"/>
        <v>29</v>
      </c>
      <c r="AZ462" s="31">
        <f t="shared" si="316"/>
        <v>9</v>
      </c>
      <c r="BA462" s="31">
        <f t="shared" si="317"/>
        <v>6</v>
      </c>
      <c r="BB462" s="31">
        <f t="shared" si="318"/>
        <v>7</v>
      </c>
      <c r="BC462" s="31">
        <f t="shared" si="319"/>
        <v>8</v>
      </c>
      <c r="BD462" s="31">
        <f t="shared" si="320"/>
        <v>8</v>
      </c>
      <c r="BE462" s="31">
        <f t="shared" si="321"/>
        <v>22</v>
      </c>
      <c r="BF462" s="31">
        <f t="shared" si="322"/>
        <v>8</v>
      </c>
      <c r="BG462" s="31">
        <f t="shared" si="323"/>
        <v>17</v>
      </c>
      <c r="BH462" s="31">
        <f t="shared" si="324"/>
        <v>1</v>
      </c>
      <c r="BI462" s="31">
        <f t="shared" si="325"/>
        <v>3</v>
      </c>
      <c r="BJ462" s="6">
        <f t="shared" si="326"/>
        <v>236</v>
      </c>
      <c r="BL462" s="31">
        <f t="shared" si="327"/>
        <v>1.5664770831561557E-12</v>
      </c>
      <c r="BM462" s="31">
        <f t="shared" si="328"/>
        <v>8.7026504619786425E-14</v>
      </c>
      <c r="BN462" s="31">
        <f t="shared" si="329"/>
        <v>3.481060184791457E-13</v>
      </c>
      <c r="BO462" s="31">
        <f t="shared" si="330"/>
        <v>6.0918553233850496E-13</v>
      </c>
      <c r="BP462" s="31">
        <f t="shared" si="331"/>
        <v>2.6107951385935926E-13</v>
      </c>
      <c r="BQ462" s="31">
        <f t="shared" si="332"/>
        <v>9.5729155081765061E-13</v>
      </c>
      <c r="BR462" s="31">
        <f t="shared" si="333"/>
        <v>3.9161927078903892E-13</v>
      </c>
      <c r="BS462" s="31">
        <f t="shared" si="334"/>
        <v>7.8323854157807783E-13</v>
      </c>
      <c r="BT462" s="31">
        <f t="shared" si="335"/>
        <v>1.3053975692967963E-13</v>
      </c>
      <c r="BU462" s="31">
        <f t="shared" si="336"/>
        <v>1.2618843169869032E-12</v>
      </c>
      <c r="BV462" s="31">
        <f t="shared" si="337"/>
        <v>3.9161927078903892E-13</v>
      </c>
      <c r="BW462" s="31">
        <f t="shared" si="338"/>
        <v>2.6107951385935926E-13</v>
      </c>
      <c r="BX462" s="31">
        <f t="shared" si="339"/>
        <v>3.0459276616925248E-13</v>
      </c>
      <c r="BY462" s="31">
        <f t="shared" si="340"/>
        <v>3.481060184791457E-13</v>
      </c>
      <c r="BZ462" s="31">
        <f t="shared" si="341"/>
        <v>3.481060184791457E-13</v>
      </c>
      <c r="CA462" s="31">
        <f t="shared" si="342"/>
        <v>9.5729155081765061E-13</v>
      </c>
      <c r="CB462" s="31">
        <f t="shared" si="343"/>
        <v>3.481060184791457E-13</v>
      </c>
      <c r="CC462" s="31">
        <f t="shared" si="344"/>
        <v>7.3972528926818461E-13</v>
      </c>
      <c r="CD462" s="31">
        <f t="shared" si="345"/>
        <v>4.3513252309893212E-14</v>
      </c>
      <c r="CE462" s="31">
        <f t="shared" si="346"/>
        <v>1.3053975692967963E-13</v>
      </c>
    </row>
    <row r="463" spans="35:83" x14ac:dyDescent="0.2">
      <c r="AI463" s="29" t="s">
        <v>1042</v>
      </c>
      <c r="AJ463" s="30">
        <v>118052</v>
      </c>
      <c r="AK463">
        <v>1047</v>
      </c>
      <c r="AL463" t="s">
        <v>1043</v>
      </c>
      <c r="AM463">
        <v>1.0290511045803346E-10</v>
      </c>
      <c r="AN463">
        <f t="shared" si="304"/>
        <v>1.0290511045803346E-11</v>
      </c>
      <c r="AO463">
        <f t="shared" si="305"/>
        <v>4.5363267869843744E-5</v>
      </c>
      <c r="AP463" s="31">
        <f t="shared" si="306"/>
        <v>99</v>
      </c>
      <c r="AQ463" s="31">
        <f t="shared" si="307"/>
        <v>10</v>
      </c>
      <c r="AR463" s="31">
        <f t="shared" si="308"/>
        <v>61</v>
      </c>
      <c r="AS463" s="31">
        <f t="shared" si="309"/>
        <v>89</v>
      </c>
      <c r="AT463" s="31">
        <f t="shared" si="310"/>
        <v>50</v>
      </c>
      <c r="AU463" s="31">
        <f t="shared" si="311"/>
        <v>61</v>
      </c>
      <c r="AV463" s="31">
        <f t="shared" si="312"/>
        <v>31</v>
      </c>
      <c r="AW463" s="31">
        <f t="shared" si="313"/>
        <v>54</v>
      </c>
      <c r="AX463" s="31">
        <f t="shared" si="314"/>
        <v>65</v>
      </c>
      <c r="AY463" s="31">
        <f t="shared" si="315"/>
        <v>120</v>
      </c>
      <c r="AZ463" s="31">
        <f t="shared" si="316"/>
        <v>23</v>
      </c>
      <c r="BA463" s="31">
        <f t="shared" si="317"/>
        <v>32</v>
      </c>
      <c r="BB463" s="31">
        <f t="shared" si="318"/>
        <v>47</v>
      </c>
      <c r="BC463" s="31">
        <f t="shared" si="319"/>
        <v>40</v>
      </c>
      <c r="BD463" s="31">
        <f t="shared" si="320"/>
        <v>70</v>
      </c>
      <c r="BE463" s="31">
        <f t="shared" si="321"/>
        <v>67</v>
      </c>
      <c r="BF463" s="31">
        <f t="shared" si="322"/>
        <v>49</v>
      </c>
      <c r="BG463" s="31">
        <f t="shared" si="323"/>
        <v>45</v>
      </c>
      <c r="BH463" s="31">
        <f t="shared" si="324"/>
        <v>11</v>
      </c>
      <c r="BI463" s="31">
        <f t="shared" si="325"/>
        <v>23</v>
      </c>
      <c r="BJ463" s="6">
        <f t="shared" si="326"/>
        <v>1047</v>
      </c>
      <c r="BL463" s="31">
        <f t="shared" si="327"/>
        <v>9.7302826507596114E-13</v>
      </c>
      <c r="BM463" s="31">
        <f t="shared" si="328"/>
        <v>9.8285683341006184E-14</v>
      </c>
      <c r="BN463" s="31">
        <f t="shared" si="329"/>
        <v>5.9954266838013759E-13</v>
      </c>
      <c r="BO463" s="31">
        <f t="shared" si="330"/>
        <v>8.7474258173495497E-13</v>
      </c>
      <c r="BP463" s="31">
        <f t="shared" si="331"/>
        <v>4.9142841670503086E-13</v>
      </c>
      <c r="BQ463" s="31">
        <f t="shared" si="332"/>
        <v>5.9954266838013759E-13</v>
      </c>
      <c r="BR463" s="31">
        <f t="shared" si="333"/>
        <v>3.0468561835711913E-13</v>
      </c>
      <c r="BS463" s="31">
        <f t="shared" si="334"/>
        <v>5.3074269004143332E-13</v>
      </c>
      <c r="BT463" s="31">
        <f t="shared" si="335"/>
        <v>6.3885694171654006E-13</v>
      </c>
      <c r="BU463" s="31">
        <f t="shared" si="336"/>
        <v>1.1794282000920741E-12</v>
      </c>
      <c r="BV463" s="31">
        <f t="shared" si="337"/>
        <v>2.2605707168431419E-13</v>
      </c>
      <c r="BW463" s="31">
        <f t="shared" si="338"/>
        <v>3.1451418669121975E-13</v>
      </c>
      <c r="BX463" s="31">
        <f t="shared" si="339"/>
        <v>4.6194271170272895E-13</v>
      </c>
      <c r="BY463" s="31">
        <f t="shared" si="340"/>
        <v>3.9314273336402473E-13</v>
      </c>
      <c r="BZ463" s="31">
        <f t="shared" si="341"/>
        <v>6.879997833870432E-13</v>
      </c>
      <c r="CA463" s="31">
        <f t="shared" si="342"/>
        <v>6.585140783847414E-13</v>
      </c>
      <c r="CB463" s="31">
        <f t="shared" si="343"/>
        <v>4.8159984837093019E-13</v>
      </c>
      <c r="CC463" s="31">
        <f t="shared" si="344"/>
        <v>4.4228557503452777E-13</v>
      </c>
      <c r="CD463" s="31">
        <f t="shared" si="345"/>
        <v>1.0811425167510678E-13</v>
      </c>
      <c r="CE463" s="31">
        <f t="shared" si="346"/>
        <v>2.2605707168431419E-13</v>
      </c>
    </row>
    <row r="464" spans="35:83" x14ac:dyDescent="0.2">
      <c r="AI464" s="29" t="s">
        <v>1044</v>
      </c>
      <c r="AJ464" s="30">
        <v>29077</v>
      </c>
      <c r="AK464">
        <v>254</v>
      </c>
      <c r="AL464" t="s">
        <v>1045</v>
      </c>
      <c r="AM464">
        <v>1.029461764175761E-10</v>
      </c>
      <c r="AN464">
        <f t="shared" si="304"/>
        <v>1.029461764175761E-11</v>
      </c>
      <c r="AO464">
        <f t="shared" si="305"/>
        <v>4.5381370820365569E-5</v>
      </c>
      <c r="AP464" s="31">
        <f t="shared" si="306"/>
        <v>22</v>
      </c>
      <c r="AQ464" s="31">
        <f t="shared" si="307"/>
        <v>1</v>
      </c>
      <c r="AR464" s="31">
        <f t="shared" si="308"/>
        <v>18</v>
      </c>
      <c r="AS464" s="31">
        <f t="shared" si="309"/>
        <v>16</v>
      </c>
      <c r="AT464" s="31">
        <f t="shared" si="310"/>
        <v>26</v>
      </c>
      <c r="AU464" s="31">
        <f t="shared" si="311"/>
        <v>7</v>
      </c>
      <c r="AV464" s="31">
        <f t="shared" si="312"/>
        <v>3</v>
      </c>
      <c r="AW464" s="31">
        <f t="shared" si="313"/>
        <v>26</v>
      </c>
      <c r="AX464" s="31">
        <f t="shared" si="314"/>
        <v>17</v>
      </c>
      <c r="AY464" s="31">
        <f t="shared" si="315"/>
        <v>29</v>
      </c>
      <c r="AZ464" s="31">
        <f t="shared" si="316"/>
        <v>2</v>
      </c>
      <c r="BA464" s="31">
        <f t="shared" si="317"/>
        <v>11</v>
      </c>
      <c r="BB464" s="31">
        <f t="shared" si="318"/>
        <v>13</v>
      </c>
      <c r="BC464" s="31">
        <f t="shared" si="319"/>
        <v>6</v>
      </c>
      <c r="BD464" s="31">
        <f t="shared" si="320"/>
        <v>12</v>
      </c>
      <c r="BE464" s="31">
        <f t="shared" si="321"/>
        <v>18</v>
      </c>
      <c r="BF464" s="31">
        <f t="shared" si="322"/>
        <v>6</v>
      </c>
      <c r="BG464" s="31">
        <f t="shared" si="323"/>
        <v>13</v>
      </c>
      <c r="BH464" s="31">
        <f t="shared" si="324"/>
        <v>1</v>
      </c>
      <c r="BI464" s="31">
        <f t="shared" si="325"/>
        <v>7</v>
      </c>
      <c r="BJ464" s="6">
        <f t="shared" si="326"/>
        <v>254</v>
      </c>
      <c r="BL464" s="31">
        <f t="shared" si="327"/>
        <v>8.9165979574278507E-13</v>
      </c>
      <c r="BM464" s="31">
        <f t="shared" si="328"/>
        <v>4.0529990715581142E-14</v>
      </c>
      <c r="BN464" s="31">
        <f t="shared" si="329"/>
        <v>7.2953983288046047E-13</v>
      </c>
      <c r="BO464" s="31">
        <f t="shared" si="330"/>
        <v>6.4847985144929828E-13</v>
      </c>
      <c r="BP464" s="31">
        <f t="shared" si="331"/>
        <v>1.0537797586051097E-12</v>
      </c>
      <c r="BQ464" s="31">
        <f t="shared" si="332"/>
        <v>2.8370993500906799E-13</v>
      </c>
      <c r="BR464" s="31">
        <f t="shared" si="333"/>
        <v>1.2158997214674342E-13</v>
      </c>
      <c r="BS464" s="31">
        <f t="shared" si="334"/>
        <v>1.0537797586051097E-12</v>
      </c>
      <c r="BT464" s="31">
        <f t="shared" si="335"/>
        <v>6.8900984216487943E-13</v>
      </c>
      <c r="BU464" s="31">
        <f t="shared" si="336"/>
        <v>1.1753697307518532E-12</v>
      </c>
      <c r="BV464" s="31">
        <f t="shared" si="337"/>
        <v>8.1059981431162285E-14</v>
      </c>
      <c r="BW464" s="31">
        <f t="shared" si="338"/>
        <v>4.4582989787139253E-13</v>
      </c>
      <c r="BX464" s="31">
        <f t="shared" si="339"/>
        <v>5.2688987930255483E-13</v>
      </c>
      <c r="BY464" s="31">
        <f t="shared" si="340"/>
        <v>2.4317994429348684E-13</v>
      </c>
      <c r="BZ464" s="31">
        <f t="shared" si="341"/>
        <v>4.8635988858697368E-13</v>
      </c>
      <c r="CA464" s="31">
        <f t="shared" si="342"/>
        <v>7.2953983288046047E-13</v>
      </c>
      <c r="CB464" s="31">
        <f t="shared" si="343"/>
        <v>2.4317994429348684E-13</v>
      </c>
      <c r="CC464" s="31">
        <f t="shared" si="344"/>
        <v>5.2688987930255483E-13</v>
      </c>
      <c r="CD464" s="31">
        <f t="shared" si="345"/>
        <v>4.0529990715581142E-14</v>
      </c>
      <c r="CE464" s="31">
        <f t="shared" si="346"/>
        <v>2.8370993500906799E-13</v>
      </c>
    </row>
    <row r="465" spans="35:83" x14ac:dyDescent="0.2">
      <c r="AI465" s="29" t="s">
        <v>1046</v>
      </c>
      <c r="AJ465" s="30">
        <v>26759</v>
      </c>
      <c r="AK465">
        <v>231</v>
      </c>
      <c r="AL465" t="s">
        <v>1047</v>
      </c>
      <c r="AM465">
        <v>1.0300828783043938E-10</v>
      </c>
      <c r="AN465">
        <f t="shared" si="304"/>
        <v>1.0300828783043939E-11</v>
      </c>
      <c r="AO465">
        <f t="shared" si="305"/>
        <v>4.5408751157911015E-5</v>
      </c>
      <c r="AP465" s="31">
        <f t="shared" si="306"/>
        <v>16</v>
      </c>
      <c r="AQ465" s="31">
        <f t="shared" si="307"/>
        <v>1</v>
      </c>
      <c r="AR465" s="31">
        <f t="shared" si="308"/>
        <v>21</v>
      </c>
      <c r="AS465" s="31">
        <f t="shared" si="309"/>
        <v>20</v>
      </c>
      <c r="AT465" s="31">
        <f t="shared" si="310"/>
        <v>5</v>
      </c>
      <c r="AU465" s="31">
        <f t="shared" si="311"/>
        <v>11</v>
      </c>
      <c r="AV465" s="31">
        <f t="shared" si="312"/>
        <v>5</v>
      </c>
      <c r="AW465" s="31">
        <f t="shared" si="313"/>
        <v>12</v>
      </c>
      <c r="AX465" s="31">
        <f t="shared" si="314"/>
        <v>7</v>
      </c>
      <c r="AY465" s="31">
        <f t="shared" si="315"/>
        <v>33</v>
      </c>
      <c r="AZ465" s="31">
        <f t="shared" si="316"/>
        <v>6</v>
      </c>
      <c r="BA465" s="31">
        <f t="shared" si="317"/>
        <v>7</v>
      </c>
      <c r="BB465" s="31">
        <f t="shared" si="318"/>
        <v>10</v>
      </c>
      <c r="BC465" s="31">
        <f t="shared" si="319"/>
        <v>4</v>
      </c>
      <c r="BD465" s="31">
        <f t="shared" si="320"/>
        <v>28</v>
      </c>
      <c r="BE465" s="31">
        <f t="shared" si="321"/>
        <v>9</v>
      </c>
      <c r="BF465" s="31">
        <f t="shared" si="322"/>
        <v>11</v>
      </c>
      <c r="BG465" s="31">
        <f t="shared" si="323"/>
        <v>16</v>
      </c>
      <c r="BH465" s="31">
        <f t="shared" si="324"/>
        <v>3</v>
      </c>
      <c r="BI465" s="31">
        <f t="shared" si="325"/>
        <v>6</v>
      </c>
      <c r="BJ465" s="6">
        <f t="shared" si="326"/>
        <v>231</v>
      </c>
      <c r="BL465" s="31">
        <f t="shared" si="327"/>
        <v>7.1347731830607369E-13</v>
      </c>
      <c r="BM465" s="31">
        <f t="shared" si="328"/>
        <v>4.4592332394129605E-14</v>
      </c>
      <c r="BN465" s="31">
        <f t="shared" si="329"/>
        <v>9.3643898027672186E-13</v>
      </c>
      <c r="BO465" s="31">
        <f t="shared" si="330"/>
        <v>8.9184664788259208E-13</v>
      </c>
      <c r="BP465" s="31">
        <f t="shared" si="331"/>
        <v>2.2296166197064802E-13</v>
      </c>
      <c r="BQ465" s="31">
        <f t="shared" si="332"/>
        <v>4.9051565633542561E-13</v>
      </c>
      <c r="BR465" s="31">
        <f t="shared" si="333"/>
        <v>2.2296166197064802E-13</v>
      </c>
      <c r="BS465" s="31">
        <f t="shared" si="334"/>
        <v>5.3510798872955529E-13</v>
      </c>
      <c r="BT465" s="31">
        <f t="shared" si="335"/>
        <v>3.1214632675890727E-13</v>
      </c>
      <c r="BU465" s="31">
        <f t="shared" si="336"/>
        <v>1.4715469690062769E-12</v>
      </c>
      <c r="BV465" s="31">
        <f t="shared" si="337"/>
        <v>2.6755399436477764E-13</v>
      </c>
      <c r="BW465" s="31">
        <f t="shared" si="338"/>
        <v>3.1214632675890727E-13</v>
      </c>
      <c r="BX465" s="31">
        <f t="shared" si="339"/>
        <v>4.4592332394129604E-13</v>
      </c>
      <c r="BY465" s="31">
        <f t="shared" si="340"/>
        <v>1.7836932957651842E-13</v>
      </c>
      <c r="BZ465" s="31">
        <f t="shared" si="341"/>
        <v>1.2485853070356291E-12</v>
      </c>
      <c r="CA465" s="31">
        <f t="shared" si="342"/>
        <v>4.0133099154716647E-13</v>
      </c>
      <c r="CB465" s="31">
        <f t="shared" si="343"/>
        <v>4.9051565633542561E-13</v>
      </c>
      <c r="CC465" s="31">
        <f t="shared" si="344"/>
        <v>7.1347731830607369E-13</v>
      </c>
      <c r="CD465" s="31">
        <f t="shared" si="345"/>
        <v>1.3377699718238882E-13</v>
      </c>
      <c r="CE465" s="31">
        <f t="shared" si="346"/>
        <v>2.6755399436477764E-13</v>
      </c>
    </row>
    <row r="466" spans="35:83" x14ac:dyDescent="0.2">
      <c r="AI466" s="29" t="s">
        <v>1048</v>
      </c>
      <c r="AJ466" s="30">
        <v>6842</v>
      </c>
      <c r="AK466">
        <v>64</v>
      </c>
      <c r="AL466" t="s">
        <v>1049</v>
      </c>
      <c r="AM466">
        <v>1.0355085858308123E-10</v>
      </c>
      <c r="AN466">
        <f t="shared" si="304"/>
        <v>1.0355085858308123E-11</v>
      </c>
      <c r="AO466">
        <f t="shared" si="305"/>
        <v>4.5647930556104963E-5</v>
      </c>
      <c r="AP466" s="31">
        <f t="shared" si="306"/>
        <v>7</v>
      </c>
      <c r="AQ466" s="31">
        <f t="shared" si="307"/>
        <v>9</v>
      </c>
      <c r="AR466" s="31">
        <f t="shared" si="308"/>
        <v>5</v>
      </c>
      <c r="AS466" s="31">
        <f t="shared" si="309"/>
        <v>5</v>
      </c>
      <c r="AT466" s="31">
        <f t="shared" si="310"/>
        <v>3</v>
      </c>
      <c r="AU466" s="31">
        <f t="shared" si="311"/>
        <v>3</v>
      </c>
      <c r="AV466" s="31">
        <f t="shared" si="312"/>
        <v>0</v>
      </c>
      <c r="AW466" s="31">
        <f t="shared" si="313"/>
        <v>6</v>
      </c>
      <c r="AX466" s="31">
        <f t="shared" si="314"/>
        <v>3</v>
      </c>
      <c r="AY466" s="31">
        <f t="shared" si="315"/>
        <v>0</v>
      </c>
      <c r="AZ466" s="31">
        <f t="shared" si="316"/>
        <v>3</v>
      </c>
      <c r="BA466" s="31">
        <f t="shared" si="317"/>
        <v>3</v>
      </c>
      <c r="BB466" s="31">
        <f t="shared" si="318"/>
        <v>6</v>
      </c>
      <c r="BC466" s="31">
        <f t="shared" si="319"/>
        <v>2</v>
      </c>
      <c r="BD466" s="31">
        <f t="shared" si="320"/>
        <v>0</v>
      </c>
      <c r="BE466" s="31">
        <f t="shared" si="321"/>
        <v>3</v>
      </c>
      <c r="BF466" s="31">
        <f t="shared" si="322"/>
        <v>3</v>
      </c>
      <c r="BG466" s="31">
        <f t="shared" si="323"/>
        <v>2</v>
      </c>
      <c r="BH466" s="31">
        <f t="shared" si="324"/>
        <v>0</v>
      </c>
      <c r="BI466" s="31">
        <f t="shared" si="325"/>
        <v>1</v>
      </c>
      <c r="BJ466" s="6">
        <f t="shared" si="326"/>
        <v>64</v>
      </c>
      <c r="BL466" s="31">
        <f t="shared" si="327"/>
        <v>1.132587515752451E-12</v>
      </c>
      <c r="BM466" s="31">
        <f t="shared" si="328"/>
        <v>1.4561839488245798E-12</v>
      </c>
      <c r="BN466" s="31">
        <f t="shared" si="329"/>
        <v>8.0899108268032209E-13</v>
      </c>
      <c r="BO466" s="31">
        <f t="shared" si="330"/>
        <v>8.0899108268032209E-13</v>
      </c>
      <c r="BP466" s="31">
        <f t="shared" si="331"/>
        <v>4.8539464960819333E-13</v>
      </c>
      <c r="BQ466" s="31">
        <f t="shared" si="332"/>
        <v>4.8539464960819333E-13</v>
      </c>
      <c r="BR466" s="31">
        <f t="shared" si="333"/>
        <v>0</v>
      </c>
      <c r="BS466" s="31">
        <f t="shared" si="334"/>
        <v>9.7078929921638667E-13</v>
      </c>
      <c r="BT466" s="31">
        <f t="shared" si="335"/>
        <v>4.8539464960819333E-13</v>
      </c>
      <c r="BU466" s="31">
        <f t="shared" si="336"/>
        <v>0</v>
      </c>
      <c r="BV466" s="31">
        <f t="shared" si="337"/>
        <v>4.8539464960819333E-13</v>
      </c>
      <c r="BW466" s="31">
        <f t="shared" si="338"/>
        <v>4.8539464960819333E-13</v>
      </c>
      <c r="BX466" s="31">
        <f t="shared" si="339"/>
        <v>9.7078929921638667E-13</v>
      </c>
      <c r="BY466" s="31">
        <f t="shared" si="340"/>
        <v>3.2359643307212886E-13</v>
      </c>
      <c r="BZ466" s="31">
        <f t="shared" si="341"/>
        <v>0</v>
      </c>
      <c r="CA466" s="31">
        <f t="shared" si="342"/>
        <v>4.8539464960819333E-13</v>
      </c>
      <c r="CB466" s="31">
        <f t="shared" si="343"/>
        <v>4.8539464960819333E-13</v>
      </c>
      <c r="CC466" s="31">
        <f t="shared" si="344"/>
        <v>3.2359643307212886E-13</v>
      </c>
      <c r="CD466" s="31">
        <f t="shared" si="345"/>
        <v>0</v>
      </c>
      <c r="CE466" s="31">
        <f t="shared" si="346"/>
        <v>1.6179821653606443E-13</v>
      </c>
    </row>
    <row r="467" spans="35:83" x14ac:dyDescent="0.2">
      <c r="AI467" s="29" t="s">
        <v>1050</v>
      </c>
      <c r="AJ467" s="30">
        <v>26057</v>
      </c>
      <c r="AK467">
        <v>226</v>
      </c>
      <c r="AL467" t="s">
        <v>1051</v>
      </c>
      <c r="AM467">
        <v>1.0364360873355623E-10</v>
      </c>
      <c r="AN467">
        <f t="shared" si="304"/>
        <v>1.0364360873355624E-11</v>
      </c>
      <c r="AO467">
        <f t="shared" si="305"/>
        <v>4.5688817251646504E-5</v>
      </c>
      <c r="AP467" s="31">
        <f t="shared" si="306"/>
        <v>23</v>
      </c>
      <c r="AQ467" s="31">
        <f t="shared" si="307"/>
        <v>4</v>
      </c>
      <c r="AR467" s="31">
        <f t="shared" si="308"/>
        <v>15</v>
      </c>
      <c r="AS467" s="31">
        <f t="shared" si="309"/>
        <v>8</v>
      </c>
      <c r="AT467" s="31">
        <f t="shared" si="310"/>
        <v>7</v>
      </c>
      <c r="AU467" s="31">
        <f t="shared" si="311"/>
        <v>10</v>
      </c>
      <c r="AV467" s="31">
        <f t="shared" si="312"/>
        <v>8</v>
      </c>
      <c r="AW467" s="31">
        <f t="shared" si="313"/>
        <v>21</v>
      </c>
      <c r="AX467" s="31">
        <f t="shared" si="314"/>
        <v>8</v>
      </c>
      <c r="AY467" s="31">
        <f t="shared" si="315"/>
        <v>26</v>
      </c>
      <c r="AZ467" s="31">
        <f t="shared" si="316"/>
        <v>8</v>
      </c>
      <c r="BA467" s="31">
        <f t="shared" si="317"/>
        <v>6</v>
      </c>
      <c r="BB467" s="31">
        <f t="shared" si="318"/>
        <v>11</v>
      </c>
      <c r="BC467" s="31">
        <f t="shared" si="319"/>
        <v>2</v>
      </c>
      <c r="BD467" s="31">
        <f t="shared" si="320"/>
        <v>24</v>
      </c>
      <c r="BE467" s="31">
        <f t="shared" si="321"/>
        <v>11</v>
      </c>
      <c r="BF467" s="31">
        <f t="shared" si="322"/>
        <v>10</v>
      </c>
      <c r="BG467" s="31">
        <f t="shared" si="323"/>
        <v>10</v>
      </c>
      <c r="BH467" s="31">
        <f t="shared" si="324"/>
        <v>6</v>
      </c>
      <c r="BI467" s="31">
        <f t="shared" si="325"/>
        <v>8</v>
      </c>
      <c r="BJ467" s="6">
        <f t="shared" si="326"/>
        <v>226</v>
      </c>
      <c r="BL467" s="31">
        <f t="shared" si="327"/>
        <v>1.0547800888813247E-12</v>
      </c>
      <c r="BM467" s="31">
        <f t="shared" si="328"/>
        <v>1.8344001545762167E-13</v>
      </c>
      <c r="BN467" s="31">
        <f t="shared" si="329"/>
        <v>6.8790005796608136E-13</v>
      </c>
      <c r="BO467" s="31">
        <f t="shared" si="330"/>
        <v>3.6688003091524334E-13</v>
      </c>
      <c r="BP467" s="31">
        <f t="shared" si="331"/>
        <v>3.2102002705083791E-13</v>
      </c>
      <c r="BQ467" s="31">
        <f t="shared" si="332"/>
        <v>4.5860003864405421E-13</v>
      </c>
      <c r="BR467" s="31">
        <f t="shared" si="333"/>
        <v>3.6688003091524334E-13</v>
      </c>
      <c r="BS467" s="31">
        <f t="shared" si="334"/>
        <v>9.6306008115251384E-13</v>
      </c>
      <c r="BT467" s="31">
        <f t="shared" si="335"/>
        <v>3.6688003091524334E-13</v>
      </c>
      <c r="BU467" s="31">
        <f t="shared" si="336"/>
        <v>1.1923601004745408E-12</v>
      </c>
      <c r="BV467" s="31">
        <f t="shared" si="337"/>
        <v>3.6688003091524334E-13</v>
      </c>
      <c r="BW467" s="31">
        <f t="shared" si="338"/>
        <v>2.7516002318643248E-13</v>
      </c>
      <c r="BX467" s="31">
        <f t="shared" si="339"/>
        <v>5.0446004250845964E-13</v>
      </c>
      <c r="BY467" s="31">
        <f t="shared" si="340"/>
        <v>9.1720007728810836E-14</v>
      </c>
      <c r="BZ467" s="31">
        <f t="shared" si="341"/>
        <v>1.1006400927457299E-12</v>
      </c>
      <c r="CA467" s="31">
        <f t="shared" si="342"/>
        <v>5.0446004250845964E-13</v>
      </c>
      <c r="CB467" s="31">
        <f t="shared" si="343"/>
        <v>4.5860003864405421E-13</v>
      </c>
      <c r="CC467" s="31">
        <f t="shared" si="344"/>
        <v>4.5860003864405421E-13</v>
      </c>
      <c r="CD467" s="31">
        <f t="shared" si="345"/>
        <v>2.7516002318643248E-13</v>
      </c>
      <c r="CE467" s="31">
        <f t="shared" si="346"/>
        <v>3.6688003091524334E-13</v>
      </c>
    </row>
    <row r="468" spans="35:83" x14ac:dyDescent="0.2">
      <c r="AI468" s="29" t="s">
        <v>1052</v>
      </c>
      <c r="AJ468" s="30">
        <v>12156</v>
      </c>
      <c r="AK468">
        <v>111</v>
      </c>
      <c r="AL468" t="s">
        <v>1053</v>
      </c>
      <c r="AM468">
        <v>1.0371256723047851E-10</v>
      </c>
      <c r="AN468">
        <f t="shared" si="304"/>
        <v>1.0371256723047852E-11</v>
      </c>
      <c r="AO468">
        <f t="shared" si="305"/>
        <v>4.5719215963176603E-5</v>
      </c>
      <c r="AP468" s="31">
        <f t="shared" si="306"/>
        <v>13</v>
      </c>
      <c r="AQ468" s="31">
        <f t="shared" si="307"/>
        <v>0</v>
      </c>
      <c r="AR468" s="31">
        <f t="shared" si="308"/>
        <v>5</v>
      </c>
      <c r="AS468" s="31">
        <f t="shared" si="309"/>
        <v>5</v>
      </c>
      <c r="AT468" s="31">
        <f t="shared" si="310"/>
        <v>4</v>
      </c>
      <c r="AU468" s="31">
        <f t="shared" si="311"/>
        <v>7</v>
      </c>
      <c r="AV468" s="31">
        <f t="shared" si="312"/>
        <v>3</v>
      </c>
      <c r="AW468" s="31">
        <f t="shared" si="313"/>
        <v>4</v>
      </c>
      <c r="AX468" s="31">
        <f t="shared" si="314"/>
        <v>11</v>
      </c>
      <c r="AY468" s="31">
        <f t="shared" si="315"/>
        <v>12</v>
      </c>
      <c r="AZ468" s="31">
        <f t="shared" si="316"/>
        <v>3</v>
      </c>
      <c r="BA468" s="31">
        <f t="shared" si="317"/>
        <v>4</v>
      </c>
      <c r="BB468" s="31">
        <f t="shared" si="318"/>
        <v>3</v>
      </c>
      <c r="BC468" s="31">
        <f t="shared" si="319"/>
        <v>6</v>
      </c>
      <c r="BD468" s="31">
        <f t="shared" si="320"/>
        <v>7</v>
      </c>
      <c r="BE468" s="31">
        <f t="shared" si="321"/>
        <v>9</v>
      </c>
      <c r="BF468" s="31">
        <f t="shared" si="322"/>
        <v>6</v>
      </c>
      <c r="BG468" s="31">
        <f t="shared" si="323"/>
        <v>8</v>
      </c>
      <c r="BH468" s="31">
        <f t="shared" si="324"/>
        <v>1</v>
      </c>
      <c r="BI468" s="31">
        <f t="shared" si="325"/>
        <v>0</v>
      </c>
      <c r="BJ468" s="6">
        <f t="shared" si="326"/>
        <v>111</v>
      </c>
      <c r="BL468" s="31">
        <f t="shared" si="327"/>
        <v>1.2146516882848836E-12</v>
      </c>
      <c r="BM468" s="31">
        <f t="shared" si="328"/>
        <v>0</v>
      </c>
      <c r="BN468" s="31">
        <f t="shared" si="329"/>
        <v>4.6717372626341675E-13</v>
      </c>
      <c r="BO468" s="31">
        <f t="shared" si="330"/>
        <v>4.6717372626341675E-13</v>
      </c>
      <c r="BP468" s="31">
        <f t="shared" si="331"/>
        <v>3.7373898101073341E-13</v>
      </c>
      <c r="BQ468" s="31">
        <f t="shared" si="332"/>
        <v>6.5404321676878343E-13</v>
      </c>
      <c r="BR468" s="31">
        <f t="shared" si="333"/>
        <v>2.8030423575805007E-13</v>
      </c>
      <c r="BS468" s="31">
        <f t="shared" si="334"/>
        <v>3.7373898101073341E-13</v>
      </c>
      <c r="BT468" s="31">
        <f t="shared" si="335"/>
        <v>1.0277821977795168E-12</v>
      </c>
      <c r="BU468" s="31">
        <f t="shared" si="336"/>
        <v>1.1212169430322003E-12</v>
      </c>
      <c r="BV468" s="31">
        <f t="shared" si="337"/>
        <v>2.8030423575805007E-13</v>
      </c>
      <c r="BW468" s="31">
        <f t="shared" si="338"/>
        <v>3.7373898101073341E-13</v>
      </c>
      <c r="BX468" s="31">
        <f t="shared" si="339"/>
        <v>2.8030423575805007E-13</v>
      </c>
      <c r="BY468" s="31">
        <f t="shared" si="340"/>
        <v>5.6060847151610014E-13</v>
      </c>
      <c r="BZ468" s="31">
        <f t="shared" si="341"/>
        <v>6.5404321676878343E-13</v>
      </c>
      <c r="CA468" s="31">
        <f t="shared" si="342"/>
        <v>8.4091270727415021E-13</v>
      </c>
      <c r="CB468" s="31">
        <f t="shared" si="343"/>
        <v>5.6060847151610014E-13</v>
      </c>
      <c r="CC468" s="31">
        <f t="shared" si="344"/>
        <v>7.4747796202146682E-13</v>
      </c>
      <c r="CD468" s="31">
        <f t="shared" si="345"/>
        <v>9.3434745252683353E-14</v>
      </c>
      <c r="CE468" s="31">
        <f t="shared" si="346"/>
        <v>0</v>
      </c>
    </row>
    <row r="469" spans="35:83" x14ac:dyDescent="0.2">
      <c r="AI469" s="29" t="s">
        <v>1054</v>
      </c>
      <c r="AJ469" s="30">
        <v>23062</v>
      </c>
      <c r="AK469">
        <v>197</v>
      </c>
      <c r="AL469" t="s">
        <v>1055</v>
      </c>
      <c r="AM469">
        <v>1.0456668247181714E-10</v>
      </c>
      <c r="AN469">
        <f t="shared" si="304"/>
        <v>1.0456668247181714E-11</v>
      </c>
      <c r="AO469">
        <f t="shared" si="305"/>
        <v>4.6095732331626173E-5</v>
      </c>
      <c r="AP469" s="31">
        <f t="shared" si="306"/>
        <v>13</v>
      </c>
      <c r="AQ469" s="31">
        <f t="shared" si="307"/>
        <v>8</v>
      </c>
      <c r="AR469" s="31">
        <f t="shared" si="308"/>
        <v>6</v>
      </c>
      <c r="AS469" s="31">
        <f t="shared" si="309"/>
        <v>19</v>
      </c>
      <c r="AT469" s="31">
        <f t="shared" si="310"/>
        <v>11</v>
      </c>
      <c r="AU469" s="31">
        <f t="shared" si="311"/>
        <v>16</v>
      </c>
      <c r="AV469" s="31">
        <f t="shared" si="312"/>
        <v>7</v>
      </c>
      <c r="AW469" s="31">
        <f t="shared" si="313"/>
        <v>9</v>
      </c>
      <c r="AX469" s="31">
        <f t="shared" si="314"/>
        <v>11</v>
      </c>
      <c r="AY469" s="31">
        <f t="shared" si="315"/>
        <v>13</v>
      </c>
      <c r="AZ469" s="31">
        <f t="shared" si="316"/>
        <v>5</v>
      </c>
      <c r="BA469" s="31">
        <f t="shared" si="317"/>
        <v>11</v>
      </c>
      <c r="BB469" s="31">
        <f t="shared" si="318"/>
        <v>8</v>
      </c>
      <c r="BC469" s="31">
        <f t="shared" si="319"/>
        <v>6</v>
      </c>
      <c r="BD469" s="31">
        <f t="shared" si="320"/>
        <v>17</v>
      </c>
      <c r="BE469" s="31">
        <f t="shared" si="321"/>
        <v>12</v>
      </c>
      <c r="BF469" s="31">
        <f t="shared" si="322"/>
        <v>4</v>
      </c>
      <c r="BG469" s="31">
        <f t="shared" si="323"/>
        <v>5</v>
      </c>
      <c r="BH469" s="31">
        <f t="shared" si="324"/>
        <v>4</v>
      </c>
      <c r="BI469" s="31">
        <f t="shared" si="325"/>
        <v>12</v>
      </c>
      <c r="BJ469" s="6">
        <f t="shared" si="326"/>
        <v>197</v>
      </c>
      <c r="BL469" s="31">
        <f t="shared" si="327"/>
        <v>6.9003394524549387E-13</v>
      </c>
      <c r="BM469" s="31">
        <f t="shared" si="328"/>
        <v>4.2463627399722694E-13</v>
      </c>
      <c r="BN469" s="31">
        <f t="shared" si="329"/>
        <v>3.1847720549792023E-13</v>
      </c>
      <c r="BO469" s="31">
        <f t="shared" si="330"/>
        <v>1.008511150743414E-12</v>
      </c>
      <c r="BP469" s="31">
        <f t="shared" si="331"/>
        <v>5.8387487674618706E-13</v>
      </c>
      <c r="BQ469" s="31">
        <f t="shared" si="332"/>
        <v>8.4927254799445389E-13</v>
      </c>
      <c r="BR469" s="31">
        <f t="shared" si="333"/>
        <v>3.7155673974757364E-13</v>
      </c>
      <c r="BS469" s="31">
        <f t="shared" si="334"/>
        <v>4.7771580824688035E-13</v>
      </c>
      <c r="BT469" s="31">
        <f t="shared" si="335"/>
        <v>5.8387487674618706E-13</v>
      </c>
      <c r="BU469" s="31">
        <f t="shared" si="336"/>
        <v>6.9003394524549387E-13</v>
      </c>
      <c r="BV469" s="31">
        <f t="shared" si="337"/>
        <v>2.6539767124826688E-13</v>
      </c>
      <c r="BW469" s="31">
        <f t="shared" si="338"/>
        <v>5.8387487674618706E-13</v>
      </c>
      <c r="BX469" s="31">
        <f t="shared" si="339"/>
        <v>4.2463627399722694E-13</v>
      </c>
      <c r="BY469" s="31">
        <f t="shared" si="340"/>
        <v>3.1847720549792023E-13</v>
      </c>
      <c r="BZ469" s="31">
        <f t="shared" si="341"/>
        <v>9.0235208224410729E-13</v>
      </c>
      <c r="CA469" s="31">
        <f t="shared" si="342"/>
        <v>6.3695441099584047E-13</v>
      </c>
      <c r="CB469" s="31">
        <f t="shared" si="343"/>
        <v>2.1231813699861347E-13</v>
      </c>
      <c r="CC469" s="31">
        <f t="shared" si="344"/>
        <v>2.6539767124826688E-13</v>
      </c>
      <c r="CD469" s="31">
        <f t="shared" si="345"/>
        <v>2.1231813699861347E-13</v>
      </c>
      <c r="CE469" s="31">
        <f t="shared" si="346"/>
        <v>6.3695441099584047E-13</v>
      </c>
    </row>
    <row r="470" spans="35:83" x14ac:dyDescent="0.2">
      <c r="AI470" s="29" t="s">
        <v>1056</v>
      </c>
      <c r="AJ470" s="30">
        <v>84629</v>
      </c>
      <c r="AK470">
        <v>771</v>
      </c>
      <c r="AL470" t="s">
        <v>1057</v>
      </c>
      <c r="AM470">
        <v>1.0523043411943336E-10</v>
      </c>
      <c r="AN470">
        <f t="shared" si="304"/>
        <v>1.0523043411943336E-11</v>
      </c>
      <c r="AO470">
        <f t="shared" si="305"/>
        <v>4.6388331442164462E-5</v>
      </c>
      <c r="AP470" s="31">
        <f t="shared" si="306"/>
        <v>65</v>
      </c>
      <c r="AQ470" s="31">
        <f t="shared" si="307"/>
        <v>3</v>
      </c>
      <c r="AR470" s="31">
        <f t="shared" si="308"/>
        <v>46</v>
      </c>
      <c r="AS470" s="31">
        <f t="shared" si="309"/>
        <v>33</v>
      </c>
      <c r="AT470" s="31">
        <f t="shared" si="310"/>
        <v>30</v>
      </c>
      <c r="AU470" s="31">
        <f t="shared" si="311"/>
        <v>56</v>
      </c>
      <c r="AV470" s="31">
        <f t="shared" si="312"/>
        <v>18</v>
      </c>
      <c r="AW470" s="31">
        <f t="shared" si="313"/>
        <v>42</v>
      </c>
      <c r="AX470" s="31">
        <f t="shared" si="314"/>
        <v>30</v>
      </c>
      <c r="AY470" s="31">
        <f t="shared" si="315"/>
        <v>87</v>
      </c>
      <c r="AZ470" s="31">
        <f t="shared" si="316"/>
        <v>17</v>
      </c>
      <c r="BA470" s="31">
        <f t="shared" si="317"/>
        <v>39</v>
      </c>
      <c r="BB470" s="31">
        <f t="shared" si="318"/>
        <v>49</v>
      </c>
      <c r="BC470" s="31">
        <f t="shared" si="319"/>
        <v>23</v>
      </c>
      <c r="BD470" s="31">
        <f t="shared" si="320"/>
        <v>45</v>
      </c>
      <c r="BE470" s="31">
        <f t="shared" si="321"/>
        <v>60</v>
      </c>
      <c r="BF470" s="31">
        <f t="shared" si="322"/>
        <v>40</v>
      </c>
      <c r="BG470" s="31">
        <f t="shared" si="323"/>
        <v>58</v>
      </c>
      <c r="BH470" s="31">
        <f t="shared" si="324"/>
        <v>12</v>
      </c>
      <c r="BI470" s="31">
        <f t="shared" si="325"/>
        <v>18</v>
      </c>
      <c r="BJ470" s="6">
        <f t="shared" si="326"/>
        <v>771</v>
      </c>
      <c r="BL470" s="31">
        <f t="shared" si="327"/>
        <v>8.8715670788108551E-13</v>
      </c>
      <c r="BM470" s="31">
        <f t="shared" si="328"/>
        <v>4.0945694209896251E-14</v>
      </c>
      <c r="BN470" s="31">
        <f t="shared" si="329"/>
        <v>6.2783397788507586E-13</v>
      </c>
      <c r="BO470" s="31">
        <f t="shared" si="330"/>
        <v>4.5040263630885874E-13</v>
      </c>
      <c r="BP470" s="31">
        <f t="shared" si="331"/>
        <v>4.094569420989625E-13</v>
      </c>
      <c r="BQ470" s="31">
        <f t="shared" si="332"/>
        <v>7.6431962525139677E-13</v>
      </c>
      <c r="BR470" s="31">
        <f t="shared" si="333"/>
        <v>2.4567416525937752E-13</v>
      </c>
      <c r="BS470" s="31">
        <f t="shared" si="334"/>
        <v>5.7323971893854753E-13</v>
      </c>
      <c r="BT470" s="31">
        <f t="shared" si="335"/>
        <v>4.094569420989625E-13</v>
      </c>
      <c r="BU470" s="31">
        <f t="shared" si="336"/>
        <v>1.1874251320869912E-12</v>
      </c>
      <c r="BV470" s="31">
        <f t="shared" si="337"/>
        <v>2.3202560052274544E-13</v>
      </c>
      <c r="BW470" s="31">
        <f t="shared" si="338"/>
        <v>5.3229402472865128E-13</v>
      </c>
      <c r="BX470" s="31">
        <f t="shared" si="339"/>
        <v>6.687796720949721E-13</v>
      </c>
      <c r="BY470" s="31">
        <f t="shared" si="340"/>
        <v>3.1391698894253793E-13</v>
      </c>
      <c r="BZ470" s="31">
        <f t="shared" si="341"/>
        <v>6.1418541314844377E-13</v>
      </c>
      <c r="CA470" s="31">
        <f t="shared" si="342"/>
        <v>8.18913884197925E-13</v>
      </c>
      <c r="CB470" s="31">
        <f t="shared" si="343"/>
        <v>5.4594258946528337E-13</v>
      </c>
      <c r="CC470" s="31">
        <f t="shared" si="344"/>
        <v>7.9161675472466083E-13</v>
      </c>
      <c r="CD470" s="31">
        <f t="shared" si="345"/>
        <v>1.63782776839585E-13</v>
      </c>
      <c r="CE470" s="31">
        <f t="shared" si="346"/>
        <v>2.4567416525937752E-13</v>
      </c>
    </row>
    <row r="471" spans="35:83" x14ac:dyDescent="0.2">
      <c r="AI471" s="29" t="s">
        <v>1058</v>
      </c>
      <c r="AJ471" s="30">
        <v>83770</v>
      </c>
      <c r="AK471">
        <v>776</v>
      </c>
      <c r="AL471" t="s">
        <v>1059</v>
      </c>
      <c r="AM471">
        <v>1.0549891133510225E-10</v>
      </c>
      <c r="AN471">
        <f t="shared" si="304"/>
        <v>1.0549891133510226E-11</v>
      </c>
      <c r="AO471">
        <f t="shared" si="305"/>
        <v>4.6506683230497696E-5</v>
      </c>
      <c r="AP471" s="31">
        <f t="shared" si="306"/>
        <v>81</v>
      </c>
      <c r="AQ471" s="31">
        <f t="shared" si="307"/>
        <v>3</v>
      </c>
      <c r="AR471" s="31">
        <f t="shared" si="308"/>
        <v>63</v>
      </c>
      <c r="AS471" s="31">
        <f t="shared" si="309"/>
        <v>72</v>
      </c>
      <c r="AT471" s="31">
        <f t="shared" si="310"/>
        <v>21</v>
      </c>
      <c r="AU471" s="31">
        <f t="shared" si="311"/>
        <v>56</v>
      </c>
      <c r="AV471" s="31">
        <f t="shared" si="312"/>
        <v>12</v>
      </c>
      <c r="AW471" s="31">
        <f t="shared" si="313"/>
        <v>46</v>
      </c>
      <c r="AX471" s="31">
        <f t="shared" si="314"/>
        <v>38</v>
      </c>
      <c r="AY471" s="31">
        <f t="shared" si="315"/>
        <v>76</v>
      </c>
      <c r="AZ471" s="31">
        <f t="shared" si="316"/>
        <v>18</v>
      </c>
      <c r="BA471" s="31">
        <f t="shared" si="317"/>
        <v>19</v>
      </c>
      <c r="BB471" s="31">
        <f t="shared" si="318"/>
        <v>50</v>
      </c>
      <c r="BC471" s="31">
        <f t="shared" si="319"/>
        <v>26</v>
      </c>
      <c r="BD471" s="31">
        <f t="shared" si="320"/>
        <v>39</v>
      </c>
      <c r="BE471" s="31">
        <f t="shared" si="321"/>
        <v>48</v>
      </c>
      <c r="BF471" s="31">
        <f t="shared" si="322"/>
        <v>41</v>
      </c>
      <c r="BG471" s="31">
        <f t="shared" si="323"/>
        <v>57</v>
      </c>
      <c r="BH471" s="31">
        <f t="shared" si="324"/>
        <v>5</v>
      </c>
      <c r="BI471" s="31">
        <f t="shared" si="325"/>
        <v>5</v>
      </c>
      <c r="BJ471" s="6">
        <f t="shared" si="326"/>
        <v>776</v>
      </c>
      <c r="BL471" s="31">
        <f t="shared" si="327"/>
        <v>1.1012128631627942E-12</v>
      </c>
      <c r="BM471" s="31">
        <f t="shared" si="328"/>
        <v>4.0785661598622006E-14</v>
      </c>
      <c r="BN471" s="31">
        <f t="shared" si="329"/>
        <v>8.5649889357106222E-13</v>
      </c>
      <c r="BO471" s="31">
        <f t="shared" si="330"/>
        <v>9.7885587836692819E-13</v>
      </c>
      <c r="BP471" s="31">
        <f t="shared" si="331"/>
        <v>2.8549963119035407E-13</v>
      </c>
      <c r="BQ471" s="31">
        <f t="shared" si="332"/>
        <v>7.6133234984094402E-13</v>
      </c>
      <c r="BR471" s="31">
        <f t="shared" si="333"/>
        <v>1.6314264639448802E-13</v>
      </c>
      <c r="BS471" s="31">
        <f t="shared" si="334"/>
        <v>6.2538014451220411E-13</v>
      </c>
      <c r="BT471" s="31">
        <f t="shared" si="335"/>
        <v>5.1661838024921208E-13</v>
      </c>
      <c r="BU471" s="31">
        <f t="shared" si="336"/>
        <v>1.0332367604984242E-12</v>
      </c>
      <c r="BV471" s="31">
        <f t="shared" si="337"/>
        <v>2.4471396959173205E-13</v>
      </c>
      <c r="BW471" s="31">
        <f t="shared" si="338"/>
        <v>2.5830919012460604E-13</v>
      </c>
      <c r="BX471" s="31">
        <f t="shared" si="339"/>
        <v>6.7976102664370008E-13</v>
      </c>
      <c r="BY471" s="31">
        <f t="shared" si="340"/>
        <v>3.5347573385472403E-13</v>
      </c>
      <c r="BZ471" s="31">
        <f t="shared" si="341"/>
        <v>5.3021360078208612E-13</v>
      </c>
      <c r="CA471" s="31">
        <f t="shared" si="342"/>
        <v>6.5257058557795209E-13</v>
      </c>
      <c r="CB471" s="31">
        <f t="shared" si="343"/>
        <v>5.574040418478341E-13</v>
      </c>
      <c r="CC471" s="31">
        <f t="shared" si="344"/>
        <v>7.7492757037381817E-13</v>
      </c>
      <c r="CD471" s="31">
        <f t="shared" si="345"/>
        <v>6.7976102664370008E-14</v>
      </c>
      <c r="CE471" s="31">
        <f t="shared" si="346"/>
        <v>6.7976102664370008E-14</v>
      </c>
    </row>
    <row r="472" spans="35:83" x14ac:dyDescent="0.2">
      <c r="AI472" s="29" t="s">
        <v>1060</v>
      </c>
      <c r="AJ472" s="30">
        <v>17236</v>
      </c>
      <c r="AK472">
        <v>154</v>
      </c>
      <c r="AL472" t="s">
        <v>1061</v>
      </c>
      <c r="AM472">
        <v>1.056065936727484E-10</v>
      </c>
      <c r="AN472">
        <f t="shared" si="304"/>
        <v>1.0560659367274841E-11</v>
      </c>
      <c r="AO472">
        <f t="shared" si="305"/>
        <v>4.6554152425232059E-5</v>
      </c>
      <c r="AP472" s="31">
        <f t="shared" si="306"/>
        <v>18</v>
      </c>
      <c r="AQ472" s="31">
        <f t="shared" si="307"/>
        <v>1</v>
      </c>
      <c r="AR472" s="31">
        <f t="shared" si="308"/>
        <v>9</v>
      </c>
      <c r="AS472" s="31">
        <f t="shared" si="309"/>
        <v>4</v>
      </c>
      <c r="AT472" s="31">
        <f t="shared" si="310"/>
        <v>7</v>
      </c>
      <c r="AU472" s="31">
        <f t="shared" si="311"/>
        <v>11</v>
      </c>
      <c r="AV472" s="31">
        <f t="shared" si="312"/>
        <v>5</v>
      </c>
      <c r="AW472" s="31">
        <f t="shared" si="313"/>
        <v>3</v>
      </c>
      <c r="AX472" s="31">
        <f t="shared" si="314"/>
        <v>6</v>
      </c>
      <c r="AY472" s="31">
        <f t="shared" si="315"/>
        <v>11</v>
      </c>
      <c r="AZ472" s="31">
        <f t="shared" si="316"/>
        <v>4</v>
      </c>
      <c r="BA472" s="31">
        <f t="shared" si="317"/>
        <v>6</v>
      </c>
      <c r="BB472" s="31">
        <f t="shared" si="318"/>
        <v>10</v>
      </c>
      <c r="BC472" s="31">
        <f t="shared" si="319"/>
        <v>7</v>
      </c>
      <c r="BD472" s="31">
        <f t="shared" si="320"/>
        <v>21</v>
      </c>
      <c r="BE472" s="31">
        <f t="shared" si="321"/>
        <v>9</v>
      </c>
      <c r="BF472" s="31">
        <f t="shared" si="322"/>
        <v>4</v>
      </c>
      <c r="BG472" s="31">
        <f t="shared" si="323"/>
        <v>14</v>
      </c>
      <c r="BH472" s="31">
        <f t="shared" si="324"/>
        <v>0</v>
      </c>
      <c r="BI472" s="31">
        <f t="shared" si="325"/>
        <v>4</v>
      </c>
      <c r="BJ472" s="6">
        <f t="shared" si="326"/>
        <v>154</v>
      </c>
      <c r="BL472" s="31">
        <f t="shared" si="327"/>
        <v>1.2343627831879685E-12</v>
      </c>
      <c r="BM472" s="31">
        <f t="shared" si="328"/>
        <v>6.8575710177109357E-14</v>
      </c>
      <c r="BN472" s="31">
        <f t="shared" si="329"/>
        <v>6.1718139159398423E-13</v>
      </c>
      <c r="BO472" s="31">
        <f t="shared" si="330"/>
        <v>2.7430284070843743E-13</v>
      </c>
      <c r="BP472" s="31">
        <f t="shared" si="331"/>
        <v>4.8002997123976549E-13</v>
      </c>
      <c r="BQ472" s="31">
        <f t="shared" si="332"/>
        <v>7.5433281194820286E-13</v>
      </c>
      <c r="BR472" s="31">
        <f t="shared" si="333"/>
        <v>3.4287855088554675E-13</v>
      </c>
      <c r="BS472" s="31">
        <f t="shared" si="334"/>
        <v>2.0572713053132806E-13</v>
      </c>
      <c r="BT472" s="31">
        <f t="shared" si="335"/>
        <v>4.1145426106265612E-13</v>
      </c>
      <c r="BU472" s="31">
        <f t="shared" si="336"/>
        <v>7.5433281194820286E-13</v>
      </c>
      <c r="BV472" s="31">
        <f t="shared" si="337"/>
        <v>2.7430284070843743E-13</v>
      </c>
      <c r="BW472" s="31">
        <f t="shared" si="338"/>
        <v>4.1145426106265612E-13</v>
      </c>
      <c r="BX472" s="31">
        <f t="shared" si="339"/>
        <v>6.8575710177109349E-13</v>
      </c>
      <c r="BY472" s="31">
        <f t="shared" si="340"/>
        <v>4.8002997123976549E-13</v>
      </c>
      <c r="BZ472" s="31">
        <f t="shared" si="341"/>
        <v>1.4400899137192965E-12</v>
      </c>
      <c r="CA472" s="31">
        <f t="shared" si="342"/>
        <v>6.1718139159398423E-13</v>
      </c>
      <c r="CB472" s="31">
        <f t="shared" si="343"/>
        <v>2.7430284070843743E-13</v>
      </c>
      <c r="CC472" s="31">
        <f t="shared" si="344"/>
        <v>9.6005994247953097E-13</v>
      </c>
      <c r="CD472" s="31">
        <f t="shared" si="345"/>
        <v>0</v>
      </c>
      <c r="CE472" s="31">
        <f t="shared" si="346"/>
        <v>2.7430284070843743E-13</v>
      </c>
    </row>
    <row r="473" spans="35:83" x14ac:dyDescent="0.2">
      <c r="AI473" s="29" t="s">
        <v>1062</v>
      </c>
      <c r="AJ473" s="30">
        <v>33376</v>
      </c>
      <c r="AK473">
        <v>290</v>
      </c>
      <c r="AL473" t="s">
        <v>1063</v>
      </c>
      <c r="AM473">
        <v>1.0583973412073722E-10</v>
      </c>
      <c r="AN473">
        <f t="shared" si="304"/>
        <v>1.0583973412073722E-11</v>
      </c>
      <c r="AO473">
        <f t="shared" si="305"/>
        <v>4.6656926840869321E-5</v>
      </c>
      <c r="AP473" s="31">
        <f t="shared" si="306"/>
        <v>19</v>
      </c>
      <c r="AQ473" s="31">
        <f t="shared" si="307"/>
        <v>4</v>
      </c>
      <c r="AR473" s="31">
        <f t="shared" si="308"/>
        <v>14</v>
      </c>
      <c r="AS473" s="31">
        <f t="shared" si="309"/>
        <v>17</v>
      </c>
      <c r="AT473" s="31">
        <f t="shared" si="310"/>
        <v>14</v>
      </c>
      <c r="AU473" s="31">
        <f t="shared" si="311"/>
        <v>15</v>
      </c>
      <c r="AV473" s="31">
        <f t="shared" si="312"/>
        <v>8</v>
      </c>
      <c r="AW473" s="31">
        <f t="shared" si="313"/>
        <v>11</v>
      </c>
      <c r="AX473" s="31">
        <f t="shared" si="314"/>
        <v>17</v>
      </c>
      <c r="AY473" s="31">
        <f t="shared" si="315"/>
        <v>32</v>
      </c>
      <c r="AZ473" s="31">
        <f t="shared" si="316"/>
        <v>8</v>
      </c>
      <c r="BA473" s="31">
        <f t="shared" si="317"/>
        <v>13</v>
      </c>
      <c r="BB473" s="31">
        <f t="shared" si="318"/>
        <v>10</v>
      </c>
      <c r="BC473" s="31">
        <f t="shared" si="319"/>
        <v>10</v>
      </c>
      <c r="BD473" s="31">
        <f t="shared" si="320"/>
        <v>23</v>
      </c>
      <c r="BE473" s="31">
        <f t="shared" si="321"/>
        <v>22</v>
      </c>
      <c r="BF473" s="31">
        <f t="shared" si="322"/>
        <v>22</v>
      </c>
      <c r="BG473" s="31">
        <f t="shared" si="323"/>
        <v>15</v>
      </c>
      <c r="BH473" s="31">
        <f t="shared" si="324"/>
        <v>5</v>
      </c>
      <c r="BI473" s="31">
        <f t="shared" si="325"/>
        <v>11</v>
      </c>
      <c r="BJ473" s="6">
        <f t="shared" si="326"/>
        <v>290</v>
      </c>
      <c r="BL473" s="31">
        <f t="shared" si="327"/>
        <v>6.9343274079103699E-13</v>
      </c>
      <c r="BM473" s="31">
        <f t="shared" si="328"/>
        <v>1.459858401665341E-13</v>
      </c>
      <c r="BN473" s="31">
        <f t="shared" si="329"/>
        <v>5.1095044058286934E-13</v>
      </c>
      <c r="BO473" s="31">
        <f t="shared" si="330"/>
        <v>6.2043982070776993E-13</v>
      </c>
      <c r="BP473" s="31">
        <f t="shared" si="331"/>
        <v>5.1095044058286934E-13</v>
      </c>
      <c r="BQ473" s="31">
        <f t="shared" si="332"/>
        <v>5.4744690062450287E-13</v>
      </c>
      <c r="BR473" s="31">
        <f t="shared" si="333"/>
        <v>2.919716803330682E-13</v>
      </c>
      <c r="BS473" s="31">
        <f t="shared" si="334"/>
        <v>4.0146106045796879E-13</v>
      </c>
      <c r="BT473" s="31">
        <f t="shared" si="335"/>
        <v>6.2043982070776993E-13</v>
      </c>
      <c r="BU473" s="31">
        <f t="shared" si="336"/>
        <v>1.1678867213322728E-12</v>
      </c>
      <c r="BV473" s="31">
        <f t="shared" si="337"/>
        <v>2.919716803330682E-13</v>
      </c>
      <c r="BW473" s="31">
        <f t="shared" si="338"/>
        <v>4.744539805412358E-13</v>
      </c>
      <c r="BX473" s="31">
        <f t="shared" si="339"/>
        <v>3.6496460041633526E-13</v>
      </c>
      <c r="BY473" s="31">
        <f t="shared" si="340"/>
        <v>3.6496460041633526E-13</v>
      </c>
      <c r="BZ473" s="31">
        <f t="shared" si="341"/>
        <v>8.3941858095757112E-13</v>
      </c>
      <c r="CA473" s="31">
        <f t="shared" si="342"/>
        <v>8.0292212091593758E-13</v>
      </c>
      <c r="CB473" s="31">
        <f t="shared" si="343"/>
        <v>8.0292212091593758E-13</v>
      </c>
      <c r="CC473" s="31">
        <f t="shared" si="344"/>
        <v>5.4744690062450287E-13</v>
      </c>
      <c r="CD473" s="31">
        <f t="shared" si="345"/>
        <v>1.8248230020816763E-13</v>
      </c>
      <c r="CE473" s="31">
        <f t="shared" si="346"/>
        <v>4.0146106045796879E-13</v>
      </c>
    </row>
    <row r="474" spans="35:83" x14ac:dyDescent="0.2">
      <c r="AI474" s="29" t="s">
        <v>1064</v>
      </c>
      <c r="AJ474" s="30">
        <v>38031</v>
      </c>
      <c r="AK474">
        <v>350</v>
      </c>
      <c r="AL474" t="s">
        <v>1065</v>
      </c>
      <c r="AM474">
        <v>1.0588050655095129E-10</v>
      </c>
      <c r="AN474">
        <f t="shared" si="304"/>
        <v>1.058805065509513E-11</v>
      </c>
      <c r="AO474">
        <f t="shared" si="305"/>
        <v>4.6674900395975315E-5</v>
      </c>
      <c r="AP474" s="31">
        <f t="shared" si="306"/>
        <v>22</v>
      </c>
      <c r="AQ474" s="31">
        <f t="shared" si="307"/>
        <v>1</v>
      </c>
      <c r="AR474" s="31">
        <f t="shared" si="308"/>
        <v>23</v>
      </c>
      <c r="AS474" s="31">
        <f t="shared" si="309"/>
        <v>7</v>
      </c>
      <c r="AT474" s="31">
        <f t="shared" si="310"/>
        <v>21</v>
      </c>
      <c r="AU474" s="31">
        <f t="shared" si="311"/>
        <v>43</v>
      </c>
      <c r="AV474" s="31">
        <f t="shared" si="312"/>
        <v>8</v>
      </c>
      <c r="AW474" s="31">
        <f t="shared" si="313"/>
        <v>21</v>
      </c>
      <c r="AX474" s="31">
        <f t="shared" si="314"/>
        <v>20</v>
      </c>
      <c r="AY474" s="31">
        <f t="shared" si="315"/>
        <v>38</v>
      </c>
      <c r="AZ474" s="31">
        <f t="shared" si="316"/>
        <v>7</v>
      </c>
      <c r="BA474" s="31">
        <f t="shared" si="317"/>
        <v>12</v>
      </c>
      <c r="BB474" s="31">
        <f t="shared" si="318"/>
        <v>17</v>
      </c>
      <c r="BC474" s="31">
        <f t="shared" si="319"/>
        <v>16</v>
      </c>
      <c r="BD474" s="31">
        <f t="shared" si="320"/>
        <v>14</v>
      </c>
      <c r="BE474" s="31">
        <f t="shared" si="321"/>
        <v>28</v>
      </c>
      <c r="BF474" s="31">
        <f t="shared" si="322"/>
        <v>15</v>
      </c>
      <c r="BG474" s="31">
        <f t="shared" si="323"/>
        <v>21</v>
      </c>
      <c r="BH474" s="31">
        <f t="shared" si="324"/>
        <v>4</v>
      </c>
      <c r="BI474" s="31">
        <f t="shared" si="325"/>
        <v>12</v>
      </c>
      <c r="BJ474" s="6">
        <f t="shared" si="326"/>
        <v>350</v>
      </c>
      <c r="BL474" s="31">
        <f t="shared" si="327"/>
        <v>6.6553461260597962E-13</v>
      </c>
      <c r="BM474" s="31">
        <f t="shared" si="328"/>
        <v>3.0251573300271798E-14</v>
      </c>
      <c r="BN474" s="31">
        <f t="shared" si="329"/>
        <v>6.9578618590625139E-13</v>
      </c>
      <c r="BO474" s="31">
        <f t="shared" si="330"/>
        <v>2.1176101310190261E-13</v>
      </c>
      <c r="BP474" s="31">
        <f t="shared" si="331"/>
        <v>6.3528303930570784E-13</v>
      </c>
      <c r="BQ474" s="31">
        <f t="shared" si="332"/>
        <v>1.3008176519116875E-12</v>
      </c>
      <c r="BR474" s="31">
        <f t="shared" si="333"/>
        <v>2.4201258640217439E-13</v>
      </c>
      <c r="BS474" s="31">
        <f t="shared" si="334"/>
        <v>6.3528303930570784E-13</v>
      </c>
      <c r="BT474" s="31">
        <f t="shared" si="335"/>
        <v>6.0503146600543597E-13</v>
      </c>
      <c r="BU474" s="31">
        <f t="shared" si="336"/>
        <v>1.1495597854103284E-12</v>
      </c>
      <c r="BV474" s="31">
        <f t="shared" si="337"/>
        <v>2.1176101310190261E-13</v>
      </c>
      <c r="BW474" s="31">
        <f t="shared" si="338"/>
        <v>3.6301887960326163E-13</v>
      </c>
      <c r="BX474" s="31">
        <f t="shared" si="339"/>
        <v>5.1427674610462065E-13</v>
      </c>
      <c r="BY474" s="31">
        <f t="shared" si="340"/>
        <v>4.8402517280434878E-13</v>
      </c>
      <c r="BZ474" s="31">
        <f t="shared" si="341"/>
        <v>4.2352202620380523E-13</v>
      </c>
      <c r="CA474" s="31">
        <f t="shared" si="342"/>
        <v>8.4704405240761046E-13</v>
      </c>
      <c r="CB474" s="31">
        <f t="shared" si="343"/>
        <v>4.53773599504077E-13</v>
      </c>
      <c r="CC474" s="31">
        <f t="shared" si="344"/>
        <v>6.3528303930570784E-13</v>
      </c>
      <c r="CD474" s="31">
        <f t="shared" si="345"/>
        <v>1.2100629320108719E-13</v>
      </c>
      <c r="CE474" s="31">
        <f t="shared" si="346"/>
        <v>3.6301887960326163E-13</v>
      </c>
    </row>
    <row r="475" spans="35:83" x14ac:dyDescent="0.2">
      <c r="AI475" s="29" t="s">
        <v>1066</v>
      </c>
      <c r="AJ475" s="30">
        <v>27995</v>
      </c>
      <c r="AK475">
        <v>247</v>
      </c>
      <c r="AL475" t="s">
        <v>1067</v>
      </c>
      <c r="AM475">
        <v>1.0629042325691299E-10</v>
      </c>
      <c r="AN475">
        <f t="shared" si="304"/>
        <v>1.0629042325691299E-11</v>
      </c>
      <c r="AO475">
        <f t="shared" si="305"/>
        <v>4.6855602416060576E-5</v>
      </c>
      <c r="AP475" s="31">
        <f t="shared" si="306"/>
        <v>30</v>
      </c>
      <c r="AQ475" s="31">
        <f t="shared" si="307"/>
        <v>0</v>
      </c>
      <c r="AR475" s="31">
        <f t="shared" si="308"/>
        <v>17</v>
      </c>
      <c r="AS475" s="31">
        <f t="shared" si="309"/>
        <v>23</v>
      </c>
      <c r="AT475" s="31">
        <f t="shared" si="310"/>
        <v>5</v>
      </c>
      <c r="AU475" s="31">
        <f t="shared" si="311"/>
        <v>8</v>
      </c>
      <c r="AV475" s="31">
        <f t="shared" si="312"/>
        <v>8</v>
      </c>
      <c r="AW475" s="31">
        <f t="shared" si="313"/>
        <v>18</v>
      </c>
      <c r="AX475" s="31">
        <f t="shared" si="314"/>
        <v>12</v>
      </c>
      <c r="AY475" s="31">
        <f t="shared" si="315"/>
        <v>22</v>
      </c>
      <c r="AZ475" s="31">
        <f t="shared" si="316"/>
        <v>8</v>
      </c>
      <c r="BA475" s="31">
        <f t="shared" si="317"/>
        <v>10</v>
      </c>
      <c r="BB475" s="31">
        <f t="shared" si="318"/>
        <v>6</v>
      </c>
      <c r="BC475" s="31">
        <f t="shared" si="319"/>
        <v>12</v>
      </c>
      <c r="BD475" s="31">
        <f t="shared" si="320"/>
        <v>18</v>
      </c>
      <c r="BE475" s="31">
        <f t="shared" si="321"/>
        <v>20</v>
      </c>
      <c r="BF475" s="31">
        <f t="shared" si="322"/>
        <v>9</v>
      </c>
      <c r="BG475" s="31">
        <f t="shared" si="323"/>
        <v>11</v>
      </c>
      <c r="BH475" s="31">
        <f t="shared" si="324"/>
        <v>3</v>
      </c>
      <c r="BI475" s="31">
        <f t="shared" si="325"/>
        <v>7</v>
      </c>
      <c r="BJ475" s="6">
        <f t="shared" si="326"/>
        <v>247</v>
      </c>
      <c r="BL475" s="31">
        <f t="shared" si="327"/>
        <v>1.2909768006912508E-12</v>
      </c>
      <c r="BM475" s="31">
        <f t="shared" si="328"/>
        <v>0</v>
      </c>
      <c r="BN475" s="31">
        <f t="shared" si="329"/>
        <v>7.3155352039170881E-13</v>
      </c>
      <c r="BO475" s="31">
        <f t="shared" si="330"/>
        <v>9.8974888052995913E-13</v>
      </c>
      <c r="BP475" s="31">
        <f t="shared" si="331"/>
        <v>2.1516280011520847E-13</v>
      </c>
      <c r="BQ475" s="31">
        <f t="shared" si="332"/>
        <v>3.4426048018433355E-13</v>
      </c>
      <c r="BR475" s="31">
        <f t="shared" si="333"/>
        <v>3.4426048018433355E-13</v>
      </c>
      <c r="BS475" s="31">
        <f t="shared" si="334"/>
        <v>7.7458608041475043E-13</v>
      </c>
      <c r="BT475" s="31">
        <f t="shared" si="335"/>
        <v>5.1639072027650032E-13</v>
      </c>
      <c r="BU475" s="31">
        <f t="shared" si="336"/>
        <v>9.4671632050691721E-13</v>
      </c>
      <c r="BV475" s="31">
        <f t="shared" si="337"/>
        <v>3.4426048018433355E-13</v>
      </c>
      <c r="BW475" s="31">
        <f t="shared" si="338"/>
        <v>4.3032560023041693E-13</v>
      </c>
      <c r="BX475" s="31">
        <f t="shared" si="339"/>
        <v>2.5819536013825016E-13</v>
      </c>
      <c r="BY475" s="31">
        <f t="shared" si="340"/>
        <v>5.1639072027650032E-13</v>
      </c>
      <c r="BZ475" s="31">
        <f t="shared" si="341"/>
        <v>7.7458608041475043E-13</v>
      </c>
      <c r="CA475" s="31">
        <f t="shared" si="342"/>
        <v>8.6065120046083387E-13</v>
      </c>
      <c r="CB475" s="31">
        <f t="shared" si="343"/>
        <v>3.8729304020737522E-13</v>
      </c>
      <c r="CC475" s="31">
        <f t="shared" si="344"/>
        <v>4.733581602534586E-13</v>
      </c>
      <c r="CD475" s="31">
        <f t="shared" si="345"/>
        <v>1.2909768006912508E-13</v>
      </c>
      <c r="CE475" s="31">
        <f t="shared" si="346"/>
        <v>3.0122792016129188E-13</v>
      </c>
    </row>
    <row r="476" spans="35:83" x14ac:dyDescent="0.2">
      <c r="AI476" s="29" t="s">
        <v>1068</v>
      </c>
      <c r="AJ476" s="30">
        <v>55770</v>
      </c>
      <c r="AK476">
        <v>491</v>
      </c>
      <c r="AL476" t="s">
        <v>1069</v>
      </c>
      <c r="AM476">
        <v>1.0645291645945551E-10</v>
      </c>
      <c r="AN476">
        <f t="shared" si="304"/>
        <v>1.0645291645945553E-11</v>
      </c>
      <c r="AO476">
        <f t="shared" si="305"/>
        <v>4.6927233675588468E-5</v>
      </c>
      <c r="AP476" s="31">
        <f t="shared" si="306"/>
        <v>32</v>
      </c>
      <c r="AQ476" s="31">
        <f t="shared" si="307"/>
        <v>5</v>
      </c>
      <c r="AR476" s="31">
        <f t="shared" si="308"/>
        <v>23</v>
      </c>
      <c r="AS476" s="31">
        <f t="shared" si="309"/>
        <v>28</v>
      </c>
      <c r="AT476" s="31">
        <f t="shared" si="310"/>
        <v>35</v>
      </c>
      <c r="AU476" s="31">
        <f t="shared" si="311"/>
        <v>30</v>
      </c>
      <c r="AV476" s="31">
        <f t="shared" si="312"/>
        <v>14</v>
      </c>
      <c r="AW476" s="31">
        <f t="shared" si="313"/>
        <v>33</v>
      </c>
      <c r="AX476" s="31">
        <f t="shared" si="314"/>
        <v>24</v>
      </c>
      <c r="AY476" s="31">
        <f t="shared" si="315"/>
        <v>65</v>
      </c>
      <c r="AZ476" s="31">
        <f t="shared" si="316"/>
        <v>10</v>
      </c>
      <c r="BA476" s="31">
        <f t="shared" si="317"/>
        <v>13</v>
      </c>
      <c r="BB476" s="31">
        <f t="shared" si="318"/>
        <v>31</v>
      </c>
      <c r="BC476" s="31">
        <f t="shared" si="319"/>
        <v>16</v>
      </c>
      <c r="BD476" s="31">
        <f t="shared" si="320"/>
        <v>23</v>
      </c>
      <c r="BE476" s="31">
        <f t="shared" si="321"/>
        <v>35</v>
      </c>
      <c r="BF476" s="31">
        <f t="shared" si="322"/>
        <v>26</v>
      </c>
      <c r="BG476" s="31">
        <f t="shared" si="323"/>
        <v>21</v>
      </c>
      <c r="BH476" s="31">
        <f t="shared" si="324"/>
        <v>6</v>
      </c>
      <c r="BI476" s="31">
        <f t="shared" si="325"/>
        <v>21</v>
      </c>
      <c r="BJ476" s="6">
        <f t="shared" si="326"/>
        <v>491</v>
      </c>
      <c r="BL476" s="31">
        <f t="shared" si="327"/>
        <v>6.9378682824899722E-13</v>
      </c>
      <c r="BM476" s="31">
        <f t="shared" si="328"/>
        <v>1.0840419191390584E-13</v>
      </c>
      <c r="BN476" s="31">
        <f t="shared" si="329"/>
        <v>4.9865928280396683E-13</v>
      </c>
      <c r="BO476" s="31">
        <f t="shared" si="330"/>
        <v>6.0706347471787267E-13</v>
      </c>
      <c r="BP476" s="31">
        <f t="shared" si="331"/>
        <v>7.5882934339734079E-13</v>
      </c>
      <c r="BQ476" s="31">
        <f t="shared" si="332"/>
        <v>6.5042515148343495E-13</v>
      </c>
      <c r="BR476" s="31">
        <f t="shared" si="333"/>
        <v>3.0353173735893634E-13</v>
      </c>
      <c r="BS476" s="31">
        <f t="shared" si="334"/>
        <v>7.1546766663177851E-13</v>
      </c>
      <c r="BT476" s="31">
        <f t="shared" si="335"/>
        <v>5.2034012118674802E-13</v>
      </c>
      <c r="BU476" s="31">
        <f t="shared" si="336"/>
        <v>1.4092544948807757E-12</v>
      </c>
      <c r="BV476" s="31">
        <f t="shared" si="337"/>
        <v>2.1680838382781168E-13</v>
      </c>
      <c r="BW476" s="31">
        <f t="shared" si="338"/>
        <v>2.8185089897615515E-13</v>
      </c>
      <c r="BX476" s="31">
        <f t="shared" si="339"/>
        <v>6.7210598986621624E-13</v>
      </c>
      <c r="BY476" s="31">
        <f t="shared" si="340"/>
        <v>3.4689341412449861E-13</v>
      </c>
      <c r="BZ476" s="31">
        <f t="shared" si="341"/>
        <v>4.9865928280396683E-13</v>
      </c>
      <c r="CA476" s="31">
        <f t="shared" si="342"/>
        <v>7.5882934339734079E-13</v>
      </c>
      <c r="CB476" s="31">
        <f t="shared" si="343"/>
        <v>5.6370179795231029E-13</v>
      </c>
      <c r="CC476" s="31">
        <f t="shared" si="344"/>
        <v>4.5529760603840445E-13</v>
      </c>
      <c r="CD476" s="31">
        <f t="shared" si="345"/>
        <v>1.30085030296687E-13</v>
      </c>
      <c r="CE476" s="31">
        <f t="shared" si="346"/>
        <v>4.5529760603840445E-13</v>
      </c>
    </row>
    <row r="477" spans="35:83" x14ac:dyDescent="0.2">
      <c r="AI477" s="29" t="s">
        <v>1070</v>
      </c>
      <c r="AJ477" s="30">
        <v>30202</v>
      </c>
      <c r="AK477">
        <v>276</v>
      </c>
      <c r="AL477" t="s">
        <v>1071</v>
      </c>
      <c r="AM477">
        <v>1.065229290489194E-10</v>
      </c>
      <c r="AN477">
        <f t="shared" si="304"/>
        <v>1.065229290489194E-11</v>
      </c>
      <c r="AO477">
        <f t="shared" si="305"/>
        <v>4.6958097058718566E-5</v>
      </c>
      <c r="AP477" s="31">
        <f t="shared" si="306"/>
        <v>29</v>
      </c>
      <c r="AQ477" s="31">
        <f t="shared" si="307"/>
        <v>4</v>
      </c>
      <c r="AR477" s="31">
        <f t="shared" si="308"/>
        <v>11</v>
      </c>
      <c r="AS477" s="31">
        <f t="shared" si="309"/>
        <v>21</v>
      </c>
      <c r="AT477" s="31">
        <f t="shared" si="310"/>
        <v>10</v>
      </c>
      <c r="AU477" s="31">
        <f t="shared" si="311"/>
        <v>17</v>
      </c>
      <c r="AV477" s="31">
        <f t="shared" si="312"/>
        <v>4</v>
      </c>
      <c r="AW477" s="31">
        <f t="shared" si="313"/>
        <v>15</v>
      </c>
      <c r="AX477" s="31">
        <f t="shared" si="314"/>
        <v>15</v>
      </c>
      <c r="AY477" s="31">
        <f t="shared" si="315"/>
        <v>38</v>
      </c>
      <c r="AZ477" s="31">
        <f t="shared" si="316"/>
        <v>2</v>
      </c>
      <c r="BA477" s="31">
        <f t="shared" si="317"/>
        <v>6</v>
      </c>
      <c r="BB477" s="31">
        <f t="shared" si="318"/>
        <v>21</v>
      </c>
      <c r="BC477" s="31">
        <f t="shared" si="319"/>
        <v>7</v>
      </c>
      <c r="BD477" s="31">
        <f t="shared" si="320"/>
        <v>18</v>
      </c>
      <c r="BE477" s="31">
        <f t="shared" si="321"/>
        <v>15</v>
      </c>
      <c r="BF477" s="31">
        <f t="shared" si="322"/>
        <v>12</v>
      </c>
      <c r="BG477" s="31">
        <f t="shared" si="323"/>
        <v>23</v>
      </c>
      <c r="BH477" s="31">
        <f t="shared" si="324"/>
        <v>1</v>
      </c>
      <c r="BI477" s="31">
        <f t="shared" si="325"/>
        <v>7</v>
      </c>
      <c r="BJ477" s="6">
        <f t="shared" si="326"/>
        <v>276</v>
      </c>
      <c r="BL477" s="31">
        <f t="shared" si="327"/>
        <v>1.1192626602966168E-12</v>
      </c>
      <c r="BM477" s="31">
        <f t="shared" si="328"/>
        <v>1.5438105659263682E-13</v>
      </c>
      <c r="BN477" s="31">
        <f t="shared" si="329"/>
        <v>4.2454790562975121E-13</v>
      </c>
      <c r="BO477" s="31">
        <f t="shared" si="330"/>
        <v>8.1050054711134338E-13</v>
      </c>
      <c r="BP477" s="31">
        <f t="shared" si="331"/>
        <v>3.8595264148159207E-13</v>
      </c>
      <c r="BQ477" s="31">
        <f t="shared" si="332"/>
        <v>6.5611949051870653E-13</v>
      </c>
      <c r="BR477" s="31">
        <f t="shared" si="333"/>
        <v>1.5438105659263682E-13</v>
      </c>
      <c r="BS477" s="31">
        <f t="shared" si="334"/>
        <v>5.7892896222238805E-13</v>
      </c>
      <c r="BT477" s="31">
        <f t="shared" si="335"/>
        <v>5.7892896222238805E-13</v>
      </c>
      <c r="BU477" s="31">
        <f t="shared" si="336"/>
        <v>1.4666200376300498E-12</v>
      </c>
      <c r="BV477" s="31">
        <f t="shared" si="337"/>
        <v>7.7190528296318411E-14</v>
      </c>
      <c r="BW477" s="31">
        <f t="shared" si="338"/>
        <v>2.3157158488895522E-13</v>
      </c>
      <c r="BX477" s="31">
        <f t="shared" si="339"/>
        <v>8.1050054711134338E-13</v>
      </c>
      <c r="BY477" s="31">
        <f t="shared" si="340"/>
        <v>2.7016684903711446E-13</v>
      </c>
      <c r="BZ477" s="31">
        <f t="shared" si="341"/>
        <v>6.9471475466686566E-13</v>
      </c>
      <c r="CA477" s="31">
        <f t="shared" si="342"/>
        <v>5.7892896222238805E-13</v>
      </c>
      <c r="CB477" s="31">
        <f t="shared" si="343"/>
        <v>4.6314316977791044E-13</v>
      </c>
      <c r="CC477" s="31">
        <f t="shared" si="344"/>
        <v>8.8769107540766165E-13</v>
      </c>
      <c r="CD477" s="31">
        <f t="shared" si="345"/>
        <v>3.8595264148159206E-14</v>
      </c>
      <c r="CE477" s="31">
        <f t="shared" si="346"/>
        <v>2.7016684903711446E-13</v>
      </c>
    </row>
    <row r="478" spans="35:83" x14ac:dyDescent="0.2">
      <c r="AI478" s="29" t="s">
        <v>1072</v>
      </c>
      <c r="AJ478" s="30">
        <v>14639</v>
      </c>
      <c r="AK478">
        <v>134</v>
      </c>
      <c r="AL478" t="s">
        <v>1073</v>
      </c>
      <c r="AM478">
        <v>1.0680282847675147E-10</v>
      </c>
      <c r="AN478">
        <f t="shared" si="304"/>
        <v>1.0680282847675147E-11</v>
      </c>
      <c r="AO478">
        <f t="shared" si="305"/>
        <v>4.7081484057331624E-5</v>
      </c>
      <c r="AP478" s="31">
        <f t="shared" si="306"/>
        <v>15</v>
      </c>
      <c r="AQ478" s="31">
        <f t="shared" si="307"/>
        <v>3</v>
      </c>
      <c r="AR478" s="31">
        <f t="shared" si="308"/>
        <v>6</v>
      </c>
      <c r="AS478" s="31">
        <f t="shared" si="309"/>
        <v>9</v>
      </c>
      <c r="AT478" s="31">
        <f t="shared" si="310"/>
        <v>10</v>
      </c>
      <c r="AU478" s="31">
        <f t="shared" si="311"/>
        <v>8</v>
      </c>
      <c r="AV478" s="31">
        <f t="shared" si="312"/>
        <v>4</v>
      </c>
      <c r="AW478" s="31">
        <f t="shared" si="313"/>
        <v>14</v>
      </c>
      <c r="AX478" s="31">
        <f t="shared" si="314"/>
        <v>11</v>
      </c>
      <c r="AY478" s="31">
        <f t="shared" si="315"/>
        <v>12</v>
      </c>
      <c r="AZ478" s="31">
        <f t="shared" si="316"/>
        <v>2</v>
      </c>
      <c r="BA478" s="31">
        <f t="shared" si="317"/>
        <v>3</v>
      </c>
      <c r="BB478" s="31">
        <f t="shared" si="318"/>
        <v>5</v>
      </c>
      <c r="BC478" s="31">
        <f t="shared" si="319"/>
        <v>1</v>
      </c>
      <c r="BD478" s="31">
        <f t="shared" si="320"/>
        <v>6</v>
      </c>
      <c r="BE478" s="31">
        <f t="shared" si="321"/>
        <v>14</v>
      </c>
      <c r="BF478" s="31">
        <f t="shared" si="322"/>
        <v>6</v>
      </c>
      <c r="BG478" s="31">
        <f t="shared" si="323"/>
        <v>4</v>
      </c>
      <c r="BH478" s="31">
        <f t="shared" si="324"/>
        <v>1</v>
      </c>
      <c r="BI478" s="31">
        <f t="shared" si="325"/>
        <v>0</v>
      </c>
      <c r="BJ478" s="6">
        <f t="shared" si="326"/>
        <v>134</v>
      </c>
      <c r="BL478" s="31">
        <f t="shared" si="327"/>
        <v>1.1955540501128896E-12</v>
      </c>
      <c r="BM478" s="31">
        <f t="shared" si="328"/>
        <v>2.391108100225779E-13</v>
      </c>
      <c r="BN478" s="31">
        <f t="shared" si="329"/>
        <v>4.782216200451558E-13</v>
      </c>
      <c r="BO478" s="31">
        <f t="shared" si="330"/>
        <v>7.1733243006773376E-13</v>
      </c>
      <c r="BP478" s="31">
        <f t="shared" si="331"/>
        <v>7.9703603340859297E-13</v>
      </c>
      <c r="BQ478" s="31">
        <f t="shared" si="332"/>
        <v>6.3762882672687444E-13</v>
      </c>
      <c r="BR478" s="31">
        <f t="shared" si="333"/>
        <v>3.1881441336343722E-13</v>
      </c>
      <c r="BS478" s="31">
        <f t="shared" si="334"/>
        <v>1.1158504467720302E-12</v>
      </c>
      <c r="BT478" s="31">
        <f t="shared" si="335"/>
        <v>8.7673963674945229E-13</v>
      </c>
      <c r="BU478" s="31">
        <f t="shared" si="336"/>
        <v>9.5644324009031161E-13</v>
      </c>
      <c r="BV478" s="31">
        <f t="shared" si="337"/>
        <v>1.5940720668171861E-13</v>
      </c>
      <c r="BW478" s="31">
        <f t="shared" si="338"/>
        <v>2.391108100225779E-13</v>
      </c>
      <c r="BX478" s="31">
        <f t="shared" si="339"/>
        <v>3.9851801670429649E-13</v>
      </c>
      <c r="BY478" s="31">
        <f t="shared" si="340"/>
        <v>7.9703603340859305E-14</v>
      </c>
      <c r="BZ478" s="31">
        <f t="shared" si="341"/>
        <v>4.782216200451558E-13</v>
      </c>
      <c r="CA478" s="31">
        <f t="shared" si="342"/>
        <v>1.1158504467720302E-12</v>
      </c>
      <c r="CB478" s="31">
        <f t="shared" si="343"/>
        <v>4.782216200451558E-13</v>
      </c>
      <c r="CC478" s="31">
        <f t="shared" si="344"/>
        <v>3.1881441336343722E-13</v>
      </c>
      <c r="CD478" s="31">
        <f t="shared" si="345"/>
        <v>7.9703603340859305E-14</v>
      </c>
      <c r="CE478" s="31">
        <f t="shared" si="346"/>
        <v>0</v>
      </c>
    </row>
    <row r="479" spans="35:83" x14ac:dyDescent="0.2">
      <c r="AI479" s="29" t="s">
        <v>1074</v>
      </c>
      <c r="AJ479" s="30">
        <v>70047</v>
      </c>
      <c r="AK479">
        <v>641</v>
      </c>
      <c r="AL479" t="s">
        <v>1075</v>
      </c>
      <c r="AM479">
        <v>1.0695150338343244E-10</v>
      </c>
      <c r="AN479">
        <f t="shared" si="304"/>
        <v>1.0695150338343244E-11</v>
      </c>
      <c r="AO479">
        <f t="shared" si="305"/>
        <v>4.7147023850129805E-5</v>
      </c>
      <c r="AP479" s="31">
        <f t="shared" si="306"/>
        <v>70</v>
      </c>
      <c r="AQ479" s="31">
        <f t="shared" si="307"/>
        <v>4</v>
      </c>
      <c r="AR479" s="31">
        <f t="shared" si="308"/>
        <v>26</v>
      </c>
      <c r="AS479" s="31">
        <f t="shared" si="309"/>
        <v>29</v>
      </c>
      <c r="AT479" s="31">
        <f t="shared" si="310"/>
        <v>30</v>
      </c>
      <c r="AU479" s="31">
        <f t="shared" si="311"/>
        <v>44</v>
      </c>
      <c r="AV479" s="31">
        <f t="shared" si="312"/>
        <v>9</v>
      </c>
      <c r="AW479" s="31">
        <f t="shared" si="313"/>
        <v>49</v>
      </c>
      <c r="AX479" s="31">
        <f t="shared" si="314"/>
        <v>27</v>
      </c>
      <c r="AY479" s="31">
        <f t="shared" si="315"/>
        <v>82</v>
      </c>
      <c r="AZ479" s="31">
        <f t="shared" si="316"/>
        <v>25</v>
      </c>
      <c r="BA479" s="31">
        <f t="shared" si="317"/>
        <v>15</v>
      </c>
      <c r="BB479" s="31">
        <f t="shared" si="318"/>
        <v>40</v>
      </c>
      <c r="BC479" s="31">
        <f t="shared" si="319"/>
        <v>19</v>
      </c>
      <c r="BD479" s="31">
        <f t="shared" si="320"/>
        <v>31</v>
      </c>
      <c r="BE479" s="31">
        <f t="shared" si="321"/>
        <v>34</v>
      </c>
      <c r="BF479" s="31">
        <f t="shared" si="322"/>
        <v>30</v>
      </c>
      <c r="BG479" s="31">
        <f t="shared" si="323"/>
        <v>54</v>
      </c>
      <c r="BH479" s="31">
        <f t="shared" si="324"/>
        <v>9</v>
      </c>
      <c r="BI479" s="31">
        <f t="shared" si="325"/>
        <v>14</v>
      </c>
      <c r="BJ479" s="6">
        <f t="shared" si="326"/>
        <v>641</v>
      </c>
      <c r="BL479" s="31">
        <f t="shared" si="327"/>
        <v>1.1679571352324917E-12</v>
      </c>
      <c r="BM479" s="31">
        <f t="shared" si="328"/>
        <v>6.6740407727570954E-14</v>
      </c>
      <c r="BN479" s="31">
        <f t="shared" si="329"/>
        <v>4.3381265022921118E-13</v>
      </c>
      <c r="BO479" s="31">
        <f t="shared" si="330"/>
        <v>4.8386795602488941E-13</v>
      </c>
      <c r="BP479" s="31">
        <f t="shared" si="331"/>
        <v>5.0055305795678215E-13</v>
      </c>
      <c r="BQ479" s="31">
        <f t="shared" si="332"/>
        <v>7.3414448500328043E-13</v>
      </c>
      <c r="BR479" s="31">
        <f t="shared" si="333"/>
        <v>1.5016591738703462E-13</v>
      </c>
      <c r="BS479" s="31">
        <f t="shared" si="334"/>
        <v>8.1756999466274404E-13</v>
      </c>
      <c r="BT479" s="31">
        <f t="shared" si="335"/>
        <v>4.5049775216110393E-13</v>
      </c>
      <c r="BU479" s="31">
        <f t="shared" si="336"/>
        <v>1.3681783584152044E-12</v>
      </c>
      <c r="BV479" s="31">
        <f t="shared" si="337"/>
        <v>4.1712754829731844E-13</v>
      </c>
      <c r="BW479" s="31">
        <f t="shared" si="338"/>
        <v>2.5027652897839108E-13</v>
      </c>
      <c r="BX479" s="31">
        <f t="shared" si="339"/>
        <v>6.6740407727570947E-13</v>
      </c>
      <c r="BY479" s="31">
        <f t="shared" si="340"/>
        <v>3.1701693670596199E-13</v>
      </c>
      <c r="BZ479" s="31">
        <f t="shared" si="341"/>
        <v>5.1723815988867489E-13</v>
      </c>
      <c r="CA479" s="31">
        <f t="shared" si="342"/>
        <v>5.6729346568435312E-13</v>
      </c>
      <c r="CB479" s="31">
        <f t="shared" si="343"/>
        <v>5.0055305795678215E-13</v>
      </c>
      <c r="CC479" s="31">
        <f t="shared" si="344"/>
        <v>9.0099550432220785E-13</v>
      </c>
      <c r="CD479" s="31">
        <f t="shared" si="345"/>
        <v>1.5016591738703462E-13</v>
      </c>
      <c r="CE479" s="31">
        <f t="shared" si="346"/>
        <v>2.3359142704649833E-13</v>
      </c>
    </row>
    <row r="480" spans="35:83" x14ac:dyDescent="0.2">
      <c r="AI480" s="29" t="s">
        <v>1076</v>
      </c>
      <c r="AJ480" s="30">
        <v>48938</v>
      </c>
      <c r="AK480">
        <v>433</v>
      </c>
      <c r="AL480" t="s">
        <v>1077</v>
      </c>
      <c r="AM480">
        <v>1.0847636626725096E-10</v>
      </c>
      <c r="AN480">
        <f t="shared" si="304"/>
        <v>1.0847636626725097E-11</v>
      </c>
      <c r="AO480">
        <f t="shared" si="305"/>
        <v>4.7819223346885133E-5</v>
      </c>
      <c r="AP480" s="31">
        <f t="shared" si="306"/>
        <v>35</v>
      </c>
      <c r="AQ480" s="31">
        <f t="shared" si="307"/>
        <v>3</v>
      </c>
      <c r="AR480" s="31">
        <f t="shared" si="308"/>
        <v>24</v>
      </c>
      <c r="AS480" s="31">
        <f t="shared" si="309"/>
        <v>23</v>
      </c>
      <c r="AT480" s="31">
        <f t="shared" si="310"/>
        <v>19</v>
      </c>
      <c r="AU480" s="31">
        <f t="shared" si="311"/>
        <v>23</v>
      </c>
      <c r="AV480" s="31">
        <f t="shared" si="312"/>
        <v>12</v>
      </c>
      <c r="AW480" s="31">
        <f t="shared" si="313"/>
        <v>41</v>
      </c>
      <c r="AX480" s="31">
        <f t="shared" si="314"/>
        <v>32</v>
      </c>
      <c r="AY480" s="31">
        <f t="shared" si="315"/>
        <v>43</v>
      </c>
      <c r="AZ480" s="31">
        <f t="shared" si="316"/>
        <v>7</v>
      </c>
      <c r="BA480" s="31">
        <f t="shared" si="317"/>
        <v>29</v>
      </c>
      <c r="BB480" s="31">
        <f t="shared" si="318"/>
        <v>19</v>
      </c>
      <c r="BC480" s="31">
        <f t="shared" si="319"/>
        <v>12</v>
      </c>
      <c r="BD480" s="31">
        <f t="shared" si="320"/>
        <v>21</v>
      </c>
      <c r="BE480" s="31">
        <f t="shared" si="321"/>
        <v>29</v>
      </c>
      <c r="BF480" s="31">
        <f t="shared" si="322"/>
        <v>13</v>
      </c>
      <c r="BG480" s="31">
        <f t="shared" si="323"/>
        <v>25</v>
      </c>
      <c r="BH480" s="31">
        <f t="shared" si="324"/>
        <v>3</v>
      </c>
      <c r="BI480" s="31">
        <f t="shared" si="325"/>
        <v>20</v>
      </c>
      <c r="BJ480" s="6">
        <f t="shared" si="326"/>
        <v>433</v>
      </c>
      <c r="BL480" s="31">
        <f t="shared" si="327"/>
        <v>8.7682975042812561E-13</v>
      </c>
      <c r="BM480" s="31">
        <f t="shared" si="328"/>
        <v>7.515683575098219E-14</v>
      </c>
      <c r="BN480" s="31">
        <f t="shared" si="329"/>
        <v>6.0125468600785752E-13</v>
      </c>
      <c r="BO480" s="31">
        <f t="shared" si="330"/>
        <v>5.762024074241968E-13</v>
      </c>
      <c r="BP480" s="31">
        <f t="shared" si="331"/>
        <v>4.7599329308955389E-13</v>
      </c>
      <c r="BQ480" s="31">
        <f t="shared" si="332"/>
        <v>5.762024074241968E-13</v>
      </c>
      <c r="BR480" s="31">
        <f t="shared" si="333"/>
        <v>3.0062734300392876E-13</v>
      </c>
      <c r="BS480" s="31">
        <f t="shared" si="334"/>
        <v>1.02714342193009E-12</v>
      </c>
      <c r="BT480" s="31">
        <f t="shared" si="335"/>
        <v>8.0167291467714333E-13</v>
      </c>
      <c r="BU480" s="31">
        <f t="shared" si="336"/>
        <v>1.0772479790974114E-12</v>
      </c>
      <c r="BV480" s="31">
        <f t="shared" si="337"/>
        <v>1.7536595008562513E-13</v>
      </c>
      <c r="BW480" s="31">
        <f t="shared" si="338"/>
        <v>7.2651607892616115E-13</v>
      </c>
      <c r="BX480" s="31">
        <f t="shared" si="339"/>
        <v>4.7599329308955389E-13</v>
      </c>
      <c r="BY480" s="31">
        <f t="shared" si="340"/>
        <v>3.0062734300392876E-13</v>
      </c>
      <c r="BZ480" s="31">
        <f t="shared" si="341"/>
        <v>5.2609785025687535E-13</v>
      </c>
      <c r="CA480" s="31">
        <f t="shared" si="342"/>
        <v>7.2651607892616115E-13</v>
      </c>
      <c r="CB480" s="31">
        <f t="shared" si="343"/>
        <v>3.2567962158758949E-13</v>
      </c>
      <c r="CC480" s="31">
        <f t="shared" si="344"/>
        <v>6.2630696459151825E-13</v>
      </c>
      <c r="CD480" s="31">
        <f t="shared" si="345"/>
        <v>7.515683575098219E-14</v>
      </c>
      <c r="CE480" s="31">
        <f t="shared" si="346"/>
        <v>5.0104557167321462E-13</v>
      </c>
    </row>
    <row r="481" spans="35:83" x14ac:dyDescent="0.2">
      <c r="AI481" s="29" t="s">
        <v>1078</v>
      </c>
      <c r="AJ481" s="30">
        <v>25845</v>
      </c>
      <c r="AK481">
        <v>232</v>
      </c>
      <c r="AL481" t="s">
        <v>1079</v>
      </c>
      <c r="AM481">
        <v>1.0937182503670498E-10</v>
      </c>
      <c r="AN481">
        <f t="shared" si="304"/>
        <v>1.09371825036705E-11</v>
      </c>
      <c r="AO481">
        <f t="shared" si="305"/>
        <v>4.8213965025353181E-5</v>
      </c>
      <c r="AP481" s="31">
        <f t="shared" si="306"/>
        <v>20</v>
      </c>
      <c r="AQ481" s="31">
        <f t="shared" si="307"/>
        <v>0</v>
      </c>
      <c r="AR481" s="31">
        <f t="shared" si="308"/>
        <v>10</v>
      </c>
      <c r="AS481" s="31">
        <f t="shared" si="309"/>
        <v>17</v>
      </c>
      <c r="AT481" s="31">
        <f t="shared" si="310"/>
        <v>8</v>
      </c>
      <c r="AU481" s="31">
        <f t="shared" si="311"/>
        <v>19</v>
      </c>
      <c r="AV481" s="31">
        <f t="shared" si="312"/>
        <v>11</v>
      </c>
      <c r="AW481" s="31">
        <f t="shared" si="313"/>
        <v>17</v>
      </c>
      <c r="AX481" s="31">
        <f t="shared" si="314"/>
        <v>8</v>
      </c>
      <c r="AY481" s="31">
        <f t="shared" si="315"/>
        <v>33</v>
      </c>
      <c r="AZ481" s="31">
        <f t="shared" si="316"/>
        <v>5</v>
      </c>
      <c r="BA481" s="31">
        <f t="shared" si="317"/>
        <v>11</v>
      </c>
      <c r="BB481" s="31">
        <f t="shared" si="318"/>
        <v>8</v>
      </c>
      <c r="BC481" s="31">
        <f t="shared" si="319"/>
        <v>13</v>
      </c>
      <c r="BD481" s="31">
        <f t="shared" si="320"/>
        <v>17</v>
      </c>
      <c r="BE481" s="31">
        <f t="shared" si="321"/>
        <v>12</v>
      </c>
      <c r="BF481" s="31">
        <f t="shared" si="322"/>
        <v>8</v>
      </c>
      <c r="BG481" s="31">
        <f t="shared" si="323"/>
        <v>11</v>
      </c>
      <c r="BH481" s="31">
        <f t="shared" si="324"/>
        <v>0</v>
      </c>
      <c r="BI481" s="31">
        <f t="shared" si="325"/>
        <v>4</v>
      </c>
      <c r="BJ481" s="6">
        <f t="shared" si="326"/>
        <v>232</v>
      </c>
      <c r="BL481" s="31">
        <f t="shared" si="327"/>
        <v>9.4286056066125E-13</v>
      </c>
      <c r="BM481" s="31">
        <f t="shared" si="328"/>
        <v>0</v>
      </c>
      <c r="BN481" s="31">
        <f t="shared" si="329"/>
        <v>4.71430280330625E-13</v>
      </c>
      <c r="BO481" s="31">
        <f t="shared" si="330"/>
        <v>8.0143147656206242E-13</v>
      </c>
      <c r="BP481" s="31">
        <f t="shared" si="331"/>
        <v>3.7714422426449998E-13</v>
      </c>
      <c r="BQ481" s="31">
        <f t="shared" si="332"/>
        <v>8.9571753262818744E-13</v>
      </c>
      <c r="BR481" s="31">
        <f t="shared" si="333"/>
        <v>5.1857330836368746E-13</v>
      </c>
      <c r="BS481" s="31">
        <f t="shared" si="334"/>
        <v>8.0143147656206242E-13</v>
      </c>
      <c r="BT481" s="31">
        <f t="shared" si="335"/>
        <v>3.7714422426449998E-13</v>
      </c>
      <c r="BU481" s="31">
        <f t="shared" si="336"/>
        <v>1.5557199250910625E-12</v>
      </c>
      <c r="BV481" s="31">
        <f t="shared" si="337"/>
        <v>2.357151401653125E-13</v>
      </c>
      <c r="BW481" s="31">
        <f t="shared" si="338"/>
        <v>5.1857330836368746E-13</v>
      </c>
      <c r="BX481" s="31">
        <f t="shared" si="339"/>
        <v>3.7714422426449998E-13</v>
      </c>
      <c r="BY481" s="31">
        <f t="shared" si="340"/>
        <v>6.1285936442981248E-13</v>
      </c>
      <c r="BZ481" s="31">
        <f t="shared" si="341"/>
        <v>8.0143147656206242E-13</v>
      </c>
      <c r="CA481" s="31">
        <f t="shared" si="342"/>
        <v>5.6571633639674992E-13</v>
      </c>
      <c r="CB481" s="31">
        <f t="shared" si="343"/>
        <v>3.7714422426449998E-13</v>
      </c>
      <c r="CC481" s="31">
        <f t="shared" si="344"/>
        <v>5.1857330836368746E-13</v>
      </c>
      <c r="CD481" s="31">
        <f t="shared" si="345"/>
        <v>0</v>
      </c>
      <c r="CE481" s="31">
        <f t="shared" si="346"/>
        <v>1.8857211213224999E-13</v>
      </c>
    </row>
    <row r="482" spans="35:83" x14ac:dyDescent="0.2">
      <c r="AI482" s="29" t="s">
        <v>1080</v>
      </c>
      <c r="AJ482" s="30">
        <v>71682</v>
      </c>
      <c r="AK482">
        <v>652</v>
      </c>
      <c r="AL482" t="s">
        <v>1081</v>
      </c>
      <c r="AM482">
        <v>1.0987719339350595E-10</v>
      </c>
      <c r="AN482">
        <f t="shared" si="304"/>
        <v>1.0987719339350595E-11</v>
      </c>
      <c r="AO482">
        <f t="shared" si="305"/>
        <v>4.8436744633095339E-5</v>
      </c>
      <c r="AP482" s="31">
        <f t="shared" si="306"/>
        <v>62</v>
      </c>
      <c r="AQ482" s="31">
        <f t="shared" si="307"/>
        <v>4</v>
      </c>
      <c r="AR482" s="31">
        <f t="shared" si="308"/>
        <v>23</v>
      </c>
      <c r="AS482" s="31">
        <f t="shared" si="309"/>
        <v>28</v>
      </c>
      <c r="AT482" s="31">
        <f t="shared" si="310"/>
        <v>32</v>
      </c>
      <c r="AU482" s="31">
        <f t="shared" si="311"/>
        <v>52</v>
      </c>
      <c r="AV482" s="31">
        <f t="shared" si="312"/>
        <v>13</v>
      </c>
      <c r="AW482" s="31">
        <f t="shared" si="313"/>
        <v>49</v>
      </c>
      <c r="AX482" s="31">
        <f t="shared" si="314"/>
        <v>27</v>
      </c>
      <c r="AY482" s="31">
        <f t="shared" si="315"/>
        <v>75</v>
      </c>
      <c r="AZ482" s="31">
        <f t="shared" si="316"/>
        <v>19</v>
      </c>
      <c r="BA482" s="31">
        <f t="shared" si="317"/>
        <v>19</v>
      </c>
      <c r="BB482" s="31">
        <f t="shared" si="318"/>
        <v>33</v>
      </c>
      <c r="BC482" s="31">
        <f t="shared" si="319"/>
        <v>22</v>
      </c>
      <c r="BD482" s="31">
        <f t="shared" si="320"/>
        <v>31</v>
      </c>
      <c r="BE482" s="31">
        <f t="shared" si="321"/>
        <v>55</v>
      </c>
      <c r="BF482" s="31">
        <f t="shared" si="322"/>
        <v>32</v>
      </c>
      <c r="BG482" s="31">
        <f t="shared" si="323"/>
        <v>42</v>
      </c>
      <c r="BH482" s="31">
        <f t="shared" si="324"/>
        <v>16</v>
      </c>
      <c r="BI482" s="31">
        <f t="shared" si="325"/>
        <v>18</v>
      </c>
      <c r="BJ482" s="6">
        <f t="shared" si="326"/>
        <v>652</v>
      </c>
      <c r="BL482" s="31">
        <f t="shared" si="327"/>
        <v>1.0448444770548113E-12</v>
      </c>
      <c r="BM482" s="31">
        <f t="shared" si="328"/>
        <v>6.7409321100310394E-14</v>
      </c>
      <c r="BN482" s="31">
        <f t="shared" si="329"/>
        <v>3.8760359632678478E-13</v>
      </c>
      <c r="BO482" s="31">
        <f t="shared" si="330"/>
        <v>4.7186524770217281E-13</v>
      </c>
      <c r="BP482" s="31">
        <f t="shared" si="331"/>
        <v>5.3927456880248315E-13</v>
      </c>
      <c r="BQ482" s="31">
        <f t="shared" si="332"/>
        <v>8.7632117430403517E-13</v>
      </c>
      <c r="BR482" s="31">
        <f t="shared" si="333"/>
        <v>2.1908029357600879E-13</v>
      </c>
      <c r="BS482" s="31">
        <f t="shared" si="334"/>
        <v>8.2576418347880231E-13</v>
      </c>
      <c r="BT482" s="31">
        <f t="shared" si="335"/>
        <v>4.5501291742709512E-13</v>
      </c>
      <c r="BU482" s="31">
        <f t="shared" si="336"/>
        <v>1.2639247706308199E-12</v>
      </c>
      <c r="BV482" s="31">
        <f t="shared" si="337"/>
        <v>3.2019427522647438E-13</v>
      </c>
      <c r="BW482" s="31">
        <f t="shared" si="338"/>
        <v>3.2019427522647438E-13</v>
      </c>
      <c r="BX482" s="31">
        <f t="shared" si="339"/>
        <v>5.5612689907756074E-13</v>
      </c>
      <c r="BY482" s="31">
        <f t="shared" si="340"/>
        <v>3.7075126605170719E-13</v>
      </c>
      <c r="BZ482" s="31">
        <f t="shared" si="341"/>
        <v>5.2242223852740567E-13</v>
      </c>
      <c r="CA482" s="31">
        <f t="shared" si="342"/>
        <v>9.2687816512926803E-13</v>
      </c>
      <c r="CB482" s="31">
        <f t="shared" si="343"/>
        <v>5.3927456880248315E-13</v>
      </c>
      <c r="CC482" s="31">
        <f t="shared" si="344"/>
        <v>7.0779787155325921E-13</v>
      </c>
      <c r="CD482" s="31">
        <f t="shared" si="345"/>
        <v>2.6963728440124158E-13</v>
      </c>
      <c r="CE482" s="31">
        <f t="shared" si="346"/>
        <v>3.033419449513968E-13</v>
      </c>
    </row>
    <row r="483" spans="35:83" x14ac:dyDescent="0.2">
      <c r="AI483" s="29" t="s">
        <v>1082</v>
      </c>
      <c r="AJ483" s="30">
        <v>101965</v>
      </c>
      <c r="AK483">
        <v>921</v>
      </c>
      <c r="AL483" t="s">
        <v>1083</v>
      </c>
      <c r="AM483">
        <v>1.1002364422272718E-10</v>
      </c>
      <c r="AN483">
        <f t="shared" si="304"/>
        <v>1.1002364422272719E-11</v>
      </c>
      <c r="AO483">
        <f t="shared" si="305"/>
        <v>4.8501303994298628E-5</v>
      </c>
      <c r="AP483" s="31">
        <f t="shared" si="306"/>
        <v>87</v>
      </c>
      <c r="AQ483" s="31">
        <f t="shared" si="307"/>
        <v>6</v>
      </c>
      <c r="AR483" s="31">
        <f t="shared" si="308"/>
        <v>60</v>
      </c>
      <c r="AS483" s="31">
        <f t="shared" si="309"/>
        <v>63</v>
      </c>
      <c r="AT483" s="31">
        <f t="shared" si="310"/>
        <v>32</v>
      </c>
      <c r="AU483" s="31">
        <f t="shared" si="311"/>
        <v>60</v>
      </c>
      <c r="AV483" s="31">
        <f t="shared" si="312"/>
        <v>23</v>
      </c>
      <c r="AW483" s="31">
        <f t="shared" si="313"/>
        <v>63</v>
      </c>
      <c r="AX483" s="31">
        <f t="shared" si="314"/>
        <v>51</v>
      </c>
      <c r="AY483" s="31">
        <f t="shared" si="315"/>
        <v>101</v>
      </c>
      <c r="AZ483" s="31">
        <f t="shared" si="316"/>
        <v>19</v>
      </c>
      <c r="BA483" s="31">
        <f t="shared" si="317"/>
        <v>20</v>
      </c>
      <c r="BB483" s="31">
        <f t="shared" si="318"/>
        <v>51</v>
      </c>
      <c r="BC483" s="31">
        <f t="shared" si="319"/>
        <v>38</v>
      </c>
      <c r="BD483" s="31">
        <f t="shared" si="320"/>
        <v>54</v>
      </c>
      <c r="BE483" s="31">
        <f t="shared" si="321"/>
        <v>64</v>
      </c>
      <c r="BF483" s="31">
        <f t="shared" si="322"/>
        <v>40</v>
      </c>
      <c r="BG483" s="31">
        <f t="shared" si="323"/>
        <v>56</v>
      </c>
      <c r="BH483" s="31">
        <f t="shared" si="324"/>
        <v>6</v>
      </c>
      <c r="BI483" s="31">
        <f t="shared" si="325"/>
        <v>27</v>
      </c>
      <c r="BJ483" s="6">
        <f t="shared" si="326"/>
        <v>921</v>
      </c>
      <c r="BL483" s="31">
        <f t="shared" si="327"/>
        <v>1.0393112972179441E-12</v>
      </c>
      <c r="BM483" s="31">
        <f t="shared" si="328"/>
        <v>7.1676641187444429E-14</v>
      </c>
      <c r="BN483" s="31">
        <f t="shared" si="329"/>
        <v>7.1676641187444429E-13</v>
      </c>
      <c r="BO483" s="31">
        <f t="shared" si="330"/>
        <v>7.5260473246816648E-13</v>
      </c>
      <c r="BP483" s="31">
        <f t="shared" si="331"/>
        <v>3.8227541966637026E-13</v>
      </c>
      <c r="BQ483" s="31">
        <f t="shared" si="332"/>
        <v>7.1676641187444429E-13</v>
      </c>
      <c r="BR483" s="31">
        <f t="shared" si="333"/>
        <v>2.7476045788520364E-13</v>
      </c>
      <c r="BS483" s="31">
        <f t="shared" si="334"/>
        <v>7.5260473246816648E-13</v>
      </c>
      <c r="BT483" s="31">
        <f t="shared" si="335"/>
        <v>6.0925145009327752E-13</v>
      </c>
      <c r="BU483" s="31">
        <f t="shared" si="336"/>
        <v>1.2065567933219811E-12</v>
      </c>
      <c r="BV483" s="31">
        <f t="shared" si="337"/>
        <v>2.2697603042690732E-13</v>
      </c>
      <c r="BW483" s="31">
        <f t="shared" si="338"/>
        <v>2.389221372914814E-13</v>
      </c>
      <c r="BX483" s="31">
        <f t="shared" si="339"/>
        <v>6.0925145009327752E-13</v>
      </c>
      <c r="BY483" s="31">
        <f t="shared" si="340"/>
        <v>4.5395206085381463E-13</v>
      </c>
      <c r="BZ483" s="31">
        <f t="shared" si="341"/>
        <v>6.4508977068699981E-13</v>
      </c>
      <c r="CA483" s="31">
        <f t="shared" si="342"/>
        <v>7.6455083933274051E-13</v>
      </c>
      <c r="CB483" s="31">
        <f t="shared" si="343"/>
        <v>4.7784427458296279E-13</v>
      </c>
      <c r="CC483" s="31">
        <f t="shared" si="344"/>
        <v>6.6898198441614797E-13</v>
      </c>
      <c r="CD483" s="31">
        <f t="shared" si="345"/>
        <v>7.1676641187444429E-14</v>
      </c>
      <c r="CE483" s="31">
        <f t="shared" si="346"/>
        <v>3.2254488534349991E-13</v>
      </c>
    </row>
    <row r="484" spans="35:83" x14ac:dyDescent="0.2">
      <c r="AI484" s="29" t="s">
        <v>1084</v>
      </c>
      <c r="AJ484" s="30">
        <v>25595</v>
      </c>
      <c r="AK484">
        <v>228</v>
      </c>
      <c r="AL484" t="s">
        <v>1085</v>
      </c>
      <c r="AM484">
        <v>1.1039121279390082E-10</v>
      </c>
      <c r="AN484">
        <f t="shared" si="304"/>
        <v>1.1039121279390082E-11</v>
      </c>
      <c r="AO484">
        <f t="shared" si="305"/>
        <v>4.866333784743253E-5</v>
      </c>
      <c r="AP484" s="31">
        <f t="shared" si="306"/>
        <v>19</v>
      </c>
      <c r="AQ484" s="31">
        <f t="shared" si="307"/>
        <v>0</v>
      </c>
      <c r="AR484" s="31">
        <f t="shared" si="308"/>
        <v>7</v>
      </c>
      <c r="AS484" s="31">
        <f t="shared" si="309"/>
        <v>13</v>
      </c>
      <c r="AT484" s="31">
        <f t="shared" si="310"/>
        <v>2</v>
      </c>
      <c r="AU484" s="31">
        <f t="shared" si="311"/>
        <v>15</v>
      </c>
      <c r="AV484" s="31">
        <f t="shared" si="312"/>
        <v>6</v>
      </c>
      <c r="AW484" s="31">
        <f t="shared" si="313"/>
        <v>15</v>
      </c>
      <c r="AX484" s="31">
        <f t="shared" si="314"/>
        <v>17</v>
      </c>
      <c r="AY484" s="31">
        <f t="shared" si="315"/>
        <v>20</v>
      </c>
      <c r="AZ484" s="31">
        <f t="shared" si="316"/>
        <v>2</v>
      </c>
      <c r="BA484" s="31">
        <f t="shared" si="317"/>
        <v>8</v>
      </c>
      <c r="BB484" s="31">
        <f t="shared" si="318"/>
        <v>20</v>
      </c>
      <c r="BC484" s="31">
        <f t="shared" si="319"/>
        <v>7</v>
      </c>
      <c r="BD484" s="31">
        <f t="shared" si="320"/>
        <v>25</v>
      </c>
      <c r="BE484" s="31">
        <f t="shared" si="321"/>
        <v>20</v>
      </c>
      <c r="BF484" s="31">
        <f t="shared" si="322"/>
        <v>12</v>
      </c>
      <c r="BG484" s="31">
        <f t="shared" si="323"/>
        <v>9</v>
      </c>
      <c r="BH484" s="31">
        <f t="shared" si="324"/>
        <v>3</v>
      </c>
      <c r="BI484" s="31">
        <f t="shared" si="325"/>
        <v>8</v>
      </c>
      <c r="BJ484" s="6">
        <f t="shared" si="326"/>
        <v>228</v>
      </c>
      <c r="BL484" s="31">
        <f t="shared" si="327"/>
        <v>9.1992677328250673E-13</v>
      </c>
      <c r="BM484" s="31">
        <f t="shared" si="328"/>
        <v>0</v>
      </c>
      <c r="BN484" s="31">
        <f t="shared" si="329"/>
        <v>3.3892039015671304E-13</v>
      </c>
      <c r="BO484" s="31">
        <f t="shared" si="330"/>
        <v>6.2942358171960989E-13</v>
      </c>
      <c r="BP484" s="31">
        <f t="shared" si="331"/>
        <v>9.6834397187632295E-14</v>
      </c>
      <c r="BQ484" s="31">
        <f t="shared" si="332"/>
        <v>7.2625797890724227E-13</v>
      </c>
      <c r="BR484" s="31">
        <f t="shared" si="333"/>
        <v>2.905031915628969E-13</v>
      </c>
      <c r="BS484" s="31">
        <f t="shared" si="334"/>
        <v>7.2625797890724227E-13</v>
      </c>
      <c r="BT484" s="31">
        <f t="shared" si="335"/>
        <v>8.2309237609487455E-13</v>
      </c>
      <c r="BU484" s="31">
        <f t="shared" si="336"/>
        <v>9.6834397187632303E-13</v>
      </c>
      <c r="BV484" s="31">
        <f t="shared" si="337"/>
        <v>9.6834397187632295E-14</v>
      </c>
      <c r="BW484" s="31">
        <f t="shared" si="338"/>
        <v>3.8733758875052918E-13</v>
      </c>
      <c r="BX484" s="31">
        <f t="shared" si="339"/>
        <v>9.6834397187632303E-13</v>
      </c>
      <c r="BY484" s="31">
        <f t="shared" si="340"/>
        <v>3.3892039015671304E-13</v>
      </c>
      <c r="BZ484" s="31">
        <f t="shared" si="341"/>
        <v>1.2104299648454037E-12</v>
      </c>
      <c r="CA484" s="31">
        <f t="shared" si="342"/>
        <v>9.6834397187632303E-13</v>
      </c>
      <c r="CB484" s="31">
        <f t="shared" si="343"/>
        <v>5.810063831257938E-13</v>
      </c>
      <c r="CC484" s="31">
        <f t="shared" si="344"/>
        <v>4.3575478734434532E-13</v>
      </c>
      <c r="CD484" s="31">
        <f t="shared" si="345"/>
        <v>1.4525159578144845E-13</v>
      </c>
      <c r="CE484" s="31">
        <f t="shared" si="346"/>
        <v>3.8733758875052918E-13</v>
      </c>
    </row>
    <row r="485" spans="35:83" x14ac:dyDescent="0.2">
      <c r="AI485" s="29" t="s">
        <v>1086</v>
      </c>
      <c r="AJ485" s="30">
        <v>16097</v>
      </c>
      <c r="AK485">
        <v>140</v>
      </c>
      <c r="AL485" t="s">
        <v>1087</v>
      </c>
      <c r="AM485">
        <v>1.1089976983631324E-10</v>
      </c>
      <c r="AN485">
        <f t="shared" si="304"/>
        <v>1.1089976983631325E-11</v>
      </c>
      <c r="AO485">
        <f t="shared" si="305"/>
        <v>4.888752311130685E-5</v>
      </c>
      <c r="AP485" s="31">
        <f t="shared" si="306"/>
        <v>12</v>
      </c>
      <c r="AQ485" s="31">
        <f t="shared" si="307"/>
        <v>1</v>
      </c>
      <c r="AR485" s="31">
        <f t="shared" si="308"/>
        <v>16</v>
      </c>
      <c r="AS485" s="31">
        <f t="shared" si="309"/>
        <v>7</v>
      </c>
      <c r="AT485" s="31">
        <f t="shared" si="310"/>
        <v>8</v>
      </c>
      <c r="AU485" s="31">
        <f t="shared" si="311"/>
        <v>5</v>
      </c>
      <c r="AV485" s="31">
        <f t="shared" si="312"/>
        <v>7</v>
      </c>
      <c r="AW485" s="31">
        <f t="shared" si="313"/>
        <v>11</v>
      </c>
      <c r="AX485" s="31">
        <f t="shared" si="314"/>
        <v>11</v>
      </c>
      <c r="AY485" s="31">
        <f t="shared" si="315"/>
        <v>12</v>
      </c>
      <c r="AZ485" s="31">
        <f t="shared" si="316"/>
        <v>2</v>
      </c>
      <c r="BA485" s="31">
        <f t="shared" si="317"/>
        <v>8</v>
      </c>
      <c r="BB485" s="31">
        <f t="shared" si="318"/>
        <v>2</v>
      </c>
      <c r="BC485" s="31">
        <f t="shared" si="319"/>
        <v>3</v>
      </c>
      <c r="BD485" s="31">
        <f t="shared" si="320"/>
        <v>11</v>
      </c>
      <c r="BE485" s="31">
        <f t="shared" si="321"/>
        <v>14</v>
      </c>
      <c r="BF485" s="31">
        <f t="shared" si="322"/>
        <v>2</v>
      </c>
      <c r="BG485" s="31">
        <f t="shared" si="323"/>
        <v>4</v>
      </c>
      <c r="BH485" s="31">
        <f t="shared" si="324"/>
        <v>0</v>
      </c>
      <c r="BI485" s="31">
        <f t="shared" si="325"/>
        <v>4</v>
      </c>
      <c r="BJ485" s="6">
        <f t="shared" si="326"/>
        <v>140</v>
      </c>
      <c r="BL485" s="31">
        <f t="shared" si="327"/>
        <v>9.5056945573982782E-13</v>
      </c>
      <c r="BM485" s="31">
        <f t="shared" si="328"/>
        <v>7.9214121311652318E-14</v>
      </c>
      <c r="BN485" s="31">
        <f t="shared" si="329"/>
        <v>1.2674259409864371E-12</v>
      </c>
      <c r="BO485" s="31">
        <f t="shared" si="330"/>
        <v>5.5449884918156633E-13</v>
      </c>
      <c r="BP485" s="31">
        <f t="shared" si="331"/>
        <v>6.3371297049321855E-13</v>
      </c>
      <c r="BQ485" s="31">
        <f t="shared" si="332"/>
        <v>3.9607060655826159E-13</v>
      </c>
      <c r="BR485" s="31">
        <f t="shared" si="333"/>
        <v>5.5449884918156633E-13</v>
      </c>
      <c r="BS485" s="31">
        <f t="shared" si="334"/>
        <v>8.713553344281755E-13</v>
      </c>
      <c r="BT485" s="31">
        <f t="shared" si="335"/>
        <v>8.713553344281755E-13</v>
      </c>
      <c r="BU485" s="31">
        <f t="shared" si="336"/>
        <v>9.5056945573982782E-13</v>
      </c>
      <c r="BV485" s="31">
        <f t="shared" si="337"/>
        <v>1.5842824262330464E-13</v>
      </c>
      <c r="BW485" s="31">
        <f t="shared" si="338"/>
        <v>6.3371297049321855E-13</v>
      </c>
      <c r="BX485" s="31">
        <f t="shared" si="339"/>
        <v>1.5842824262330464E-13</v>
      </c>
      <c r="BY485" s="31">
        <f t="shared" si="340"/>
        <v>2.3764236393495696E-13</v>
      </c>
      <c r="BZ485" s="31">
        <f t="shared" si="341"/>
        <v>8.713553344281755E-13</v>
      </c>
      <c r="CA485" s="31">
        <f t="shared" si="342"/>
        <v>1.1089976983631327E-12</v>
      </c>
      <c r="CB485" s="31">
        <f t="shared" si="343"/>
        <v>1.5842824262330464E-13</v>
      </c>
      <c r="CC485" s="31">
        <f t="shared" si="344"/>
        <v>3.1685648524660927E-13</v>
      </c>
      <c r="CD485" s="31">
        <f t="shared" si="345"/>
        <v>0</v>
      </c>
      <c r="CE485" s="31">
        <f t="shared" si="346"/>
        <v>3.1685648524660927E-13</v>
      </c>
    </row>
    <row r="486" spans="35:83" x14ac:dyDescent="0.2">
      <c r="AI486" s="29" t="s">
        <v>1088</v>
      </c>
      <c r="AJ486" s="30">
        <v>17588</v>
      </c>
      <c r="AK486">
        <v>170</v>
      </c>
      <c r="AL486" t="s">
        <v>1089</v>
      </c>
      <c r="AM486">
        <v>1.109604042332563E-10</v>
      </c>
      <c r="AN486">
        <f t="shared" si="304"/>
        <v>1.109604042332563E-11</v>
      </c>
      <c r="AO486">
        <f t="shared" si="305"/>
        <v>4.8914252341550236E-5</v>
      </c>
      <c r="AP486" s="31">
        <f t="shared" si="306"/>
        <v>26</v>
      </c>
      <c r="AQ486" s="31">
        <f t="shared" si="307"/>
        <v>1</v>
      </c>
      <c r="AR486" s="31">
        <f t="shared" si="308"/>
        <v>6</v>
      </c>
      <c r="AS486" s="31">
        <f t="shared" si="309"/>
        <v>7</v>
      </c>
      <c r="AT486" s="31">
        <f t="shared" si="310"/>
        <v>3</v>
      </c>
      <c r="AU486" s="31">
        <f t="shared" si="311"/>
        <v>12</v>
      </c>
      <c r="AV486" s="31">
        <f t="shared" si="312"/>
        <v>1</v>
      </c>
      <c r="AW486" s="31">
        <f t="shared" si="313"/>
        <v>6</v>
      </c>
      <c r="AX486" s="31">
        <f t="shared" si="314"/>
        <v>15</v>
      </c>
      <c r="AY486" s="31">
        <f t="shared" si="315"/>
        <v>11</v>
      </c>
      <c r="AZ486" s="31">
        <f t="shared" si="316"/>
        <v>6</v>
      </c>
      <c r="BA486" s="31">
        <f t="shared" si="317"/>
        <v>6</v>
      </c>
      <c r="BB486" s="31">
        <f t="shared" si="318"/>
        <v>20</v>
      </c>
      <c r="BC486" s="31">
        <f t="shared" si="319"/>
        <v>10</v>
      </c>
      <c r="BD486" s="31">
        <f t="shared" si="320"/>
        <v>5</v>
      </c>
      <c r="BE486" s="31">
        <f t="shared" si="321"/>
        <v>10</v>
      </c>
      <c r="BF486" s="31">
        <f t="shared" si="322"/>
        <v>13</v>
      </c>
      <c r="BG486" s="31">
        <f t="shared" si="323"/>
        <v>11</v>
      </c>
      <c r="BH486" s="31">
        <f t="shared" si="324"/>
        <v>0</v>
      </c>
      <c r="BI486" s="31">
        <f t="shared" si="325"/>
        <v>1</v>
      </c>
      <c r="BJ486" s="6">
        <f t="shared" si="326"/>
        <v>170</v>
      </c>
      <c r="BL486" s="31">
        <f t="shared" si="327"/>
        <v>1.6970414765086258E-12</v>
      </c>
      <c r="BM486" s="31">
        <f t="shared" si="328"/>
        <v>6.5270826019562525E-14</v>
      </c>
      <c r="BN486" s="31">
        <f t="shared" si="329"/>
        <v>3.9162495611737517E-13</v>
      </c>
      <c r="BO486" s="31">
        <f t="shared" si="330"/>
        <v>4.5689578213693774E-13</v>
      </c>
      <c r="BP486" s="31">
        <f t="shared" si="331"/>
        <v>1.9581247805868759E-13</v>
      </c>
      <c r="BQ486" s="31">
        <f t="shared" si="332"/>
        <v>7.8324991223475035E-13</v>
      </c>
      <c r="BR486" s="31">
        <f t="shared" si="333"/>
        <v>6.5270826019562525E-14</v>
      </c>
      <c r="BS486" s="31">
        <f t="shared" si="334"/>
        <v>3.9162495611737517E-13</v>
      </c>
      <c r="BT486" s="31">
        <f t="shared" si="335"/>
        <v>9.7906239029343804E-13</v>
      </c>
      <c r="BU486" s="31">
        <f t="shared" si="336"/>
        <v>7.1797908621518789E-13</v>
      </c>
      <c r="BV486" s="31">
        <f t="shared" si="337"/>
        <v>3.9162495611737517E-13</v>
      </c>
      <c r="BW486" s="31">
        <f t="shared" si="338"/>
        <v>3.9162495611737517E-13</v>
      </c>
      <c r="BX486" s="31">
        <f t="shared" si="339"/>
        <v>1.3054165203912506E-12</v>
      </c>
      <c r="BY486" s="31">
        <f t="shared" si="340"/>
        <v>6.5270826019562532E-13</v>
      </c>
      <c r="BZ486" s="31">
        <f t="shared" si="341"/>
        <v>3.2635413009781266E-13</v>
      </c>
      <c r="CA486" s="31">
        <f t="shared" si="342"/>
        <v>6.5270826019562532E-13</v>
      </c>
      <c r="CB486" s="31">
        <f t="shared" si="343"/>
        <v>8.4852073825431291E-13</v>
      </c>
      <c r="CC486" s="31">
        <f t="shared" si="344"/>
        <v>7.1797908621518789E-13</v>
      </c>
      <c r="CD486" s="31">
        <f t="shared" si="345"/>
        <v>0</v>
      </c>
      <c r="CE486" s="31">
        <f t="shared" si="346"/>
        <v>6.5270826019562525E-14</v>
      </c>
    </row>
    <row r="487" spans="35:83" x14ac:dyDescent="0.2">
      <c r="AI487" s="29" t="s">
        <v>1090</v>
      </c>
      <c r="AJ487" s="30">
        <v>27582</v>
      </c>
      <c r="AK487">
        <v>249</v>
      </c>
      <c r="AL487" t="s">
        <v>1091</v>
      </c>
      <c r="AM487">
        <v>1.1119409347148845E-10</v>
      </c>
      <c r="AN487">
        <f t="shared" si="304"/>
        <v>1.1119409347148845E-11</v>
      </c>
      <c r="AO487">
        <f t="shared" si="305"/>
        <v>4.9017268678300083E-5</v>
      </c>
      <c r="AP487" s="31">
        <f t="shared" si="306"/>
        <v>18</v>
      </c>
      <c r="AQ487" s="31">
        <f t="shared" si="307"/>
        <v>2</v>
      </c>
      <c r="AR487" s="31">
        <f t="shared" si="308"/>
        <v>17</v>
      </c>
      <c r="AS487" s="31">
        <f t="shared" si="309"/>
        <v>17</v>
      </c>
      <c r="AT487" s="31">
        <f t="shared" si="310"/>
        <v>6</v>
      </c>
      <c r="AU487" s="31">
        <f t="shared" si="311"/>
        <v>24</v>
      </c>
      <c r="AV487" s="31">
        <f t="shared" si="312"/>
        <v>6</v>
      </c>
      <c r="AW487" s="31">
        <f t="shared" si="313"/>
        <v>16</v>
      </c>
      <c r="AX487" s="31">
        <f t="shared" si="314"/>
        <v>20</v>
      </c>
      <c r="AY487" s="31">
        <f t="shared" si="315"/>
        <v>29</v>
      </c>
      <c r="AZ487" s="31">
        <f t="shared" si="316"/>
        <v>4</v>
      </c>
      <c r="BA487" s="31">
        <f t="shared" si="317"/>
        <v>4</v>
      </c>
      <c r="BB487" s="31">
        <f t="shared" si="318"/>
        <v>8</v>
      </c>
      <c r="BC487" s="31">
        <f t="shared" si="319"/>
        <v>11</v>
      </c>
      <c r="BD487" s="31">
        <f t="shared" si="320"/>
        <v>14</v>
      </c>
      <c r="BE487" s="31">
        <f t="shared" si="321"/>
        <v>12</v>
      </c>
      <c r="BF487" s="31">
        <f t="shared" si="322"/>
        <v>9</v>
      </c>
      <c r="BG487" s="31">
        <f t="shared" si="323"/>
        <v>23</v>
      </c>
      <c r="BH487" s="31">
        <f t="shared" si="324"/>
        <v>6</v>
      </c>
      <c r="BI487" s="31">
        <f t="shared" si="325"/>
        <v>3</v>
      </c>
      <c r="BJ487" s="6">
        <f t="shared" si="326"/>
        <v>249</v>
      </c>
      <c r="BL487" s="31">
        <f t="shared" si="327"/>
        <v>8.0381272389027788E-13</v>
      </c>
      <c r="BM487" s="31">
        <f t="shared" si="328"/>
        <v>8.9312524876697538E-14</v>
      </c>
      <c r="BN487" s="31">
        <f t="shared" si="329"/>
        <v>7.5915646145192919E-13</v>
      </c>
      <c r="BO487" s="31">
        <f t="shared" si="330"/>
        <v>7.5915646145192919E-13</v>
      </c>
      <c r="BP487" s="31">
        <f t="shared" si="331"/>
        <v>2.6793757463009268E-13</v>
      </c>
      <c r="BQ487" s="31">
        <f t="shared" si="332"/>
        <v>1.0717502985203707E-12</v>
      </c>
      <c r="BR487" s="31">
        <f t="shared" si="333"/>
        <v>2.6793757463009268E-13</v>
      </c>
      <c r="BS487" s="31">
        <f t="shared" si="334"/>
        <v>7.145001990135803E-13</v>
      </c>
      <c r="BT487" s="31">
        <f t="shared" si="335"/>
        <v>8.9312524876697556E-13</v>
      </c>
      <c r="BU487" s="31">
        <f t="shared" si="336"/>
        <v>1.2950316107121146E-12</v>
      </c>
      <c r="BV487" s="31">
        <f t="shared" si="337"/>
        <v>1.7862504975339508E-13</v>
      </c>
      <c r="BW487" s="31">
        <f t="shared" si="338"/>
        <v>1.7862504975339508E-13</v>
      </c>
      <c r="BX487" s="31">
        <f t="shared" si="339"/>
        <v>3.5725009950679015E-13</v>
      </c>
      <c r="BY487" s="31">
        <f t="shared" si="340"/>
        <v>4.9121888682183657E-13</v>
      </c>
      <c r="BZ487" s="31">
        <f t="shared" si="341"/>
        <v>6.2518767413688283E-13</v>
      </c>
      <c r="CA487" s="31">
        <f t="shared" si="342"/>
        <v>5.3587514926018535E-13</v>
      </c>
      <c r="CB487" s="31">
        <f t="shared" si="343"/>
        <v>4.0190636194513894E-13</v>
      </c>
      <c r="CC487" s="31">
        <f t="shared" si="344"/>
        <v>1.0270940360820217E-12</v>
      </c>
      <c r="CD487" s="31">
        <f t="shared" si="345"/>
        <v>2.6793757463009268E-13</v>
      </c>
      <c r="CE487" s="31">
        <f t="shared" si="346"/>
        <v>1.3396878731504634E-13</v>
      </c>
    </row>
    <row r="488" spans="35:83" x14ac:dyDescent="0.2">
      <c r="AI488" s="29" t="s">
        <v>1092</v>
      </c>
      <c r="AJ488" s="30">
        <v>33551</v>
      </c>
      <c r="AK488">
        <v>308</v>
      </c>
      <c r="AL488" t="s">
        <v>1093</v>
      </c>
      <c r="AM488">
        <v>1.1123410786323572E-10</v>
      </c>
      <c r="AN488">
        <f t="shared" si="304"/>
        <v>1.1123410786323572E-11</v>
      </c>
      <c r="AO488">
        <f t="shared" si="305"/>
        <v>4.9034908070196184E-5</v>
      </c>
      <c r="AP488" s="31">
        <f t="shared" si="306"/>
        <v>38</v>
      </c>
      <c r="AQ488" s="31">
        <f t="shared" si="307"/>
        <v>4</v>
      </c>
      <c r="AR488" s="31">
        <f t="shared" si="308"/>
        <v>19</v>
      </c>
      <c r="AS488" s="31">
        <f t="shared" si="309"/>
        <v>17</v>
      </c>
      <c r="AT488" s="31">
        <f t="shared" si="310"/>
        <v>7</v>
      </c>
      <c r="AU488" s="31">
        <f t="shared" si="311"/>
        <v>18</v>
      </c>
      <c r="AV488" s="31">
        <f t="shared" si="312"/>
        <v>8</v>
      </c>
      <c r="AW488" s="31">
        <f t="shared" si="313"/>
        <v>25</v>
      </c>
      <c r="AX488" s="31">
        <f t="shared" si="314"/>
        <v>11</v>
      </c>
      <c r="AY488" s="31">
        <f t="shared" si="315"/>
        <v>38</v>
      </c>
      <c r="AZ488" s="31">
        <f t="shared" si="316"/>
        <v>4</v>
      </c>
      <c r="BA488" s="31">
        <f t="shared" si="317"/>
        <v>8</v>
      </c>
      <c r="BB488" s="31">
        <f t="shared" si="318"/>
        <v>17</v>
      </c>
      <c r="BC488" s="31">
        <f t="shared" si="319"/>
        <v>13</v>
      </c>
      <c r="BD488" s="31">
        <f t="shared" si="320"/>
        <v>23</v>
      </c>
      <c r="BE488" s="31">
        <f t="shared" si="321"/>
        <v>24</v>
      </c>
      <c r="BF488" s="31">
        <f t="shared" si="322"/>
        <v>10</v>
      </c>
      <c r="BG488" s="31">
        <f t="shared" si="323"/>
        <v>17</v>
      </c>
      <c r="BH488" s="31">
        <f t="shared" si="324"/>
        <v>3</v>
      </c>
      <c r="BI488" s="31">
        <f t="shared" si="325"/>
        <v>4</v>
      </c>
      <c r="BJ488" s="6">
        <f t="shared" si="326"/>
        <v>308</v>
      </c>
      <c r="BL488" s="31">
        <f t="shared" si="327"/>
        <v>1.3723688632477134E-12</v>
      </c>
      <c r="BM488" s="31">
        <f t="shared" si="328"/>
        <v>1.4445988034186459E-13</v>
      </c>
      <c r="BN488" s="31">
        <f t="shared" si="329"/>
        <v>6.861844316238567E-13</v>
      </c>
      <c r="BO488" s="31">
        <f t="shared" si="330"/>
        <v>6.1395449145292438E-13</v>
      </c>
      <c r="BP488" s="31">
        <f t="shared" si="331"/>
        <v>2.5280479059826302E-13</v>
      </c>
      <c r="BQ488" s="31">
        <f t="shared" si="332"/>
        <v>6.5006946153839059E-13</v>
      </c>
      <c r="BR488" s="31">
        <f t="shared" si="333"/>
        <v>2.8891976068372919E-13</v>
      </c>
      <c r="BS488" s="31">
        <f t="shared" si="334"/>
        <v>9.0287425213665357E-13</v>
      </c>
      <c r="BT488" s="31">
        <f t="shared" si="335"/>
        <v>3.9726467094012757E-13</v>
      </c>
      <c r="BU488" s="31">
        <f t="shared" si="336"/>
        <v>1.3723688632477134E-12</v>
      </c>
      <c r="BV488" s="31">
        <f t="shared" si="337"/>
        <v>1.4445988034186459E-13</v>
      </c>
      <c r="BW488" s="31">
        <f t="shared" si="338"/>
        <v>2.8891976068372919E-13</v>
      </c>
      <c r="BX488" s="31">
        <f t="shared" si="339"/>
        <v>6.1395449145292438E-13</v>
      </c>
      <c r="BY488" s="31">
        <f t="shared" si="340"/>
        <v>4.6949461111105984E-13</v>
      </c>
      <c r="BZ488" s="31">
        <f t="shared" si="341"/>
        <v>8.3064431196572124E-13</v>
      </c>
      <c r="CA488" s="31">
        <f t="shared" si="342"/>
        <v>8.6675928205118745E-13</v>
      </c>
      <c r="CB488" s="31">
        <f t="shared" si="343"/>
        <v>3.6114970085466141E-13</v>
      </c>
      <c r="CC488" s="31">
        <f t="shared" si="344"/>
        <v>6.1395449145292438E-13</v>
      </c>
      <c r="CD488" s="31">
        <f t="shared" si="345"/>
        <v>1.0834491025639843E-13</v>
      </c>
      <c r="CE488" s="31">
        <f t="shared" si="346"/>
        <v>1.4445988034186459E-13</v>
      </c>
    </row>
    <row r="489" spans="35:83" x14ac:dyDescent="0.2">
      <c r="AI489" s="29" t="s">
        <v>1094</v>
      </c>
      <c r="AJ489" s="30">
        <v>39355</v>
      </c>
      <c r="AK489">
        <v>366</v>
      </c>
      <c r="AL489" t="s">
        <v>1095</v>
      </c>
      <c r="AM489">
        <v>1.1157437146294018E-10</v>
      </c>
      <c r="AN489">
        <f t="shared" si="304"/>
        <v>1.1157437146294018E-11</v>
      </c>
      <c r="AO489">
        <f t="shared" si="305"/>
        <v>4.9184905176764037E-5</v>
      </c>
      <c r="AP489" s="31">
        <f t="shared" si="306"/>
        <v>36</v>
      </c>
      <c r="AQ489" s="31">
        <f t="shared" si="307"/>
        <v>5</v>
      </c>
      <c r="AR489" s="31">
        <f t="shared" si="308"/>
        <v>14</v>
      </c>
      <c r="AS489" s="31">
        <f t="shared" si="309"/>
        <v>12</v>
      </c>
      <c r="AT489" s="31">
        <f t="shared" si="310"/>
        <v>18</v>
      </c>
      <c r="AU489" s="31">
        <f t="shared" si="311"/>
        <v>31</v>
      </c>
      <c r="AV489" s="31">
        <f t="shared" si="312"/>
        <v>9</v>
      </c>
      <c r="AW489" s="31">
        <f t="shared" si="313"/>
        <v>32</v>
      </c>
      <c r="AX489" s="31">
        <f t="shared" si="314"/>
        <v>8</v>
      </c>
      <c r="AY489" s="31">
        <f t="shared" si="315"/>
        <v>44</v>
      </c>
      <c r="AZ489" s="31">
        <f t="shared" si="316"/>
        <v>11</v>
      </c>
      <c r="BA489" s="31">
        <f t="shared" si="317"/>
        <v>12</v>
      </c>
      <c r="BB489" s="31">
        <f t="shared" si="318"/>
        <v>13</v>
      </c>
      <c r="BC489" s="31">
        <f t="shared" si="319"/>
        <v>14</v>
      </c>
      <c r="BD489" s="31">
        <f t="shared" si="320"/>
        <v>12</v>
      </c>
      <c r="BE489" s="31">
        <f t="shared" si="321"/>
        <v>22</v>
      </c>
      <c r="BF489" s="31">
        <f t="shared" si="322"/>
        <v>23</v>
      </c>
      <c r="BG489" s="31">
        <f t="shared" si="323"/>
        <v>38</v>
      </c>
      <c r="BH489" s="31">
        <f t="shared" si="324"/>
        <v>5</v>
      </c>
      <c r="BI489" s="31">
        <f t="shared" si="325"/>
        <v>7</v>
      </c>
      <c r="BJ489" s="6">
        <f t="shared" si="326"/>
        <v>366</v>
      </c>
      <c r="BL489" s="31">
        <f t="shared" si="327"/>
        <v>1.0974528340617066E-12</v>
      </c>
      <c r="BM489" s="31">
        <f t="shared" si="328"/>
        <v>1.524240047307926E-13</v>
      </c>
      <c r="BN489" s="31">
        <f t="shared" si="329"/>
        <v>4.267872132462193E-13</v>
      </c>
      <c r="BO489" s="31">
        <f t="shared" si="330"/>
        <v>3.6581761135390227E-13</v>
      </c>
      <c r="BP489" s="31">
        <f t="shared" si="331"/>
        <v>5.487264170308533E-13</v>
      </c>
      <c r="BQ489" s="31">
        <f t="shared" si="332"/>
        <v>9.4502882933091411E-13</v>
      </c>
      <c r="BR489" s="31">
        <f t="shared" si="333"/>
        <v>2.7436320851542665E-13</v>
      </c>
      <c r="BS489" s="31">
        <f t="shared" si="334"/>
        <v>9.7551363027707265E-13</v>
      </c>
      <c r="BT489" s="31">
        <f t="shared" si="335"/>
        <v>2.4387840756926816E-13</v>
      </c>
      <c r="BU489" s="31">
        <f t="shared" si="336"/>
        <v>1.3413312416309747E-12</v>
      </c>
      <c r="BV489" s="31">
        <f t="shared" si="337"/>
        <v>3.3533281040774368E-13</v>
      </c>
      <c r="BW489" s="31">
        <f t="shared" si="338"/>
        <v>3.6581761135390227E-13</v>
      </c>
      <c r="BX489" s="31">
        <f t="shared" si="339"/>
        <v>3.9630241230006071E-13</v>
      </c>
      <c r="BY489" s="31">
        <f t="shared" si="340"/>
        <v>4.267872132462193E-13</v>
      </c>
      <c r="BZ489" s="31">
        <f t="shared" si="341"/>
        <v>3.6581761135390227E-13</v>
      </c>
      <c r="CA489" s="31">
        <f t="shared" si="342"/>
        <v>6.7066562081548736E-13</v>
      </c>
      <c r="CB489" s="31">
        <f t="shared" si="343"/>
        <v>7.01150421761646E-13</v>
      </c>
      <c r="CC489" s="31">
        <f t="shared" si="344"/>
        <v>1.1584224359540237E-12</v>
      </c>
      <c r="CD489" s="31">
        <f t="shared" si="345"/>
        <v>1.524240047307926E-13</v>
      </c>
      <c r="CE489" s="31">
        <f t="shared" si="346"/>
        <v>2.1339360662310965E-13</v>
      </c>
    </row>
    <row r="490" spans="35:83" x14ac:dyDescent="0.2">
      <c r="AI490" s="29" t="s">
        <v>1096</v>
      </c>
      <c r="AJ490" s="30">
        <v>16157</v>
      </c>
      <c r="AK490">
        <v>142</v>
      </c>
      <c r="AL490" t="s">
        <v>1097</v>
      </c>
      <c r="AM490">
        <v>1.1175951403710237E-10</v>
      </c>
      <c r="AN490">
        <f t="shared" si="304"/>
        <v>1.1175951403710237E-11</v>
      </c>
      <c r="AO490">
        <f t="shared" si="305"/>
        <v>4.926652087250985E-5</v>
      </c>
      <c r="AP490" s="31">
        <f t="shared" si="306"/>
        <v>19</v>
      </c>
      <c r="AQ490" s="31">
        <f t="shared" si="307"/>
        <v>0</v>
      </c>
      <c r="AR490" s="31">
        <f t="shared" si="308"/>
        <v>5</v>
      </c>
      <c r="AS490" s="31">
        <f t="shared" si="309"/>
        <v>13</v>
      </c>
      <c r="AT490" s="31">
        <f t="shared" si="310"/>
        <v>4</v>
      </c>
      <c r="AU490" s="31">
        <f t="shared" si="311"/>
        <v>11</v>
      </c>
      <c r="AV490" s="31">
        <f t="shared" si="312"/>
        <v>5</v>
      </c>
      <c r="AW490" s="31">
        <f t="shared" si="313"/>
        <v>10</v>
      </c>
      <c r="AX490" s="31">
        <f t="shared" si="314"/>
        <v>5</v>
      </c>
      <c r="AY490" s="31">
        <f t="shared" si="315"/>
        <v>10</v>
      </c>
      <c r="AZ490" s="31">
        <f t="shared" si="316"/>
        <v>7</v>
      </c>
      <c r="BA490" s="31">
        <f t="shared" si="317"/>
        <v>2</v>
      </c>
      <c r="BB490" s="31">
        <f t="shared" si="318"/>
        <v>10</v>
      </c>
      <c r="BC490" s="31">
        <f t="shared" si="319"/>
        <v>3</v>
      </c>
      <c r="BD490" s="31">
        <f t="shared" si="320"/>
        <v>15</v>
      </c>
      <c r="BE490" s="31">
        <f t="shared" si="321"/>
        <v>8</v>
      </c>
      <c r="BF490" s="31">
        <f t="shared" si="322"/>
        <v>4</v>
      </c>
      <c r="BG490" s="31">
        <f t="shared" si="323"/>
        <v>2</v>
      </c>
      <c r="BH490" s="31">
        <f t="shared" si="324"/>
        <v>5</v>
      </c>
      <c r="BI490" s="31">
        <f t="shared" si="325"/>
        <v>4</v>
      </c>
      <c r="BJ490" s="6">
        <f t="shared" si="326"/>
        <v>142</v>
      </c>
      <c r="BL490" s="31">
        <f t="shared" si="327"/>
        <v>1.4953737793696796E-12</v>
      </c>
      <c r="BM490" s="31">
        <f t="shared" si="328"/>
        <v>0</v>
      </c>
      <c r="BN490" s="31">
        <f t="shared" si="329"/>
        <v>3.9351941562359993E-13</v>
      </c>
      <c r="BO490" s="31">
        <f t="shared" si="330"/>
        <v>1.0231504806213597E-12</v>
      </c>
      <c r="BP490" s="31">
        <f t="shared" si="331"/>
        <v>3.1481553249887991E-13</v>
      </c>
      <c r="BQ490" s="31">
        <f t="shared" si="332"/>
        <v>8.6574271437191968E-13</v>
      </c>
      <c r="BR490" s="31">
        <f t="shared" si="333"/>
        <v>3.9351941562359993E-13</v>
      </c>
      <c r="BS490" s="31">
        <f t="shared" si="334"/>
        <v>7.8703883124719986E-13</v>
      </c>
      <c r="BT490" s="31">
        <f t="shared" si="335"/>
        <v>3.9351941562359993E-13</v>
      </c>
      <c r="BU490" s="31">
        <f t="shared" si="336"/>
        <v>7.8703883124719986E-13</v>
      </c>
      <c r="BV490" s="31">
        <f t="shared" si="337"/>
        <v>5.5092718187303981E-13</v>
      </c>
      <c r="BW490" s="31">
        <f t="shared" si="338"/>
        <v>1.5740776624943996E-13</v>
      </c>
      <c r="BX490" s="31">
        <f t="shared" si="339"/>
        <v>7.8703883124719986E-13</v>
      </c>
      <c r="BY490" s="31">
        <f t="shared" si="340"/>
        <v>2.3611164937415995E-13</v>
      </c>
      <c r="BZ490" s="31">
        <f t="shared" si="341"/>
        <v>1.1805582468707997E-12</v>
      </c>
      <c r="CA490" s="31">
        <f t="shared" si="342"/>
        <v>6.2963106499775983E-13</v>
      </c>
      <c r="CB490" s="31">
        <f t="shared" si="343"/>
        <v>3.1481553249887991E-13</v>
      </c>
      <c r="CC490" s="31">
        <f t="shared" si="344"/>
        <v>1.5740776624943996E-13</v>
      </c>
      <c r="CD490" s="31">
        <f t="shared" si="345"/>
        <v>3.9351941562359993E-13</v>
      </c>
      <c r="CE490" s="31">
        <f t="shared" si="346"/>
        <v>3.1481553249887991E-13</v>
      </c>
    </row>
    <row r="491" spans="35:83" x14ac:dyDescent="0.2">
      <c r="AI491" s="29" t="s">
        <v>1098</v>
      </c>
      <c r="AJ491" s="30">
        <v>46496</v>
      </c>
      <c r="AK491">
        <v>437</v>
      </c>
      <c r="AL491" t="s">
        <v>1099</v>
      </c>
      <c r="AM491">
        <v>1.1184881814358702E-10</v>
      </c>
      <c r="AN491">
        <f t="shared" si="304"/>
        <v>1.1184881814358703E-11</v>
      </c>
      <c r="AO491">
        <f t="shared" si="305"/>
        <v>4.9305888461605362E-5</v>
      </c>
      <c r="AP491" s="31">
        <f t="shared" si="306"/>
        <v>62</v>
      </c>
      <c r="AQ491" s="31">
        <f t="shared" si="307"/>
        <v>1</v>
      </c>
      <c r="AR491" s="31">
        <f t="shared" si="308"/>
        <v>18</v>
      </c>
      <c r="AS491" s="31">
        <f t="shared" si="309"/>
        <v>29</v>
      </c>
      <c r="AT491" s="31">
        <f t="shared" si="310"/>
        <v>12</v>
      </c>
      <c r="AU491" s="31">
        <f t="shared" si="311"/>
        <v>28</v>
      </c>
      <c r="AV491" s="31">
        <f t="shared" si="312"/>
        <v>9</v>
      </c>
      <c r="AW491" s="31">
        <f t="shared" si="313"/>
        <v>36</v>
      </c>
      <c r="AX491" s="31">
        <f t="shared" si="314"/>
        <v>15</v>
      </c>
      <c r="AY491" s="31">
        <f t="shared" si="315"/>
        <v>36</v>
      </c>
      <c r="AZ491" s="31">
        <f t="shared" si="316"/>
        <v>14</v>
      </c>
      <c r="BA491" s="31">
        <f t="shared" si="317"/>
        <v>27</v>
      </c>
      <c r="BB491" s="31">
        <f t="shared" si="318"/>
        <v>6</v>
      </c>
      <c r="BC491" s="31">
        <f t="shared" si="319"/>
        <v>21</v>
      </c>
      <c r="BD491" s="31">
        <f t="shared" si="320"/>
        <v>20</v>
      </c>
      <c r="BE491" s="31">
        <f t="shared" si="321"/>
        <v>37</v>
      </c>
      <c r="BF491" s="31">
        <f t="shared" si="322"/>
        <v>31</v>
      </c>
      <c r="BG491" s="31">
        <f t="shared" si="323"/>
        <v>30</v>
      </c>
      <c r="BH491" s="31">
        <f t="shared" si="324"/>
        <v>1</v>
      </c>
      <c r="BI491" s="31">
        <f t="shared" si="325"/>
        <v>4</v>
      </c>
      <c r="BJ491" s="6">
        <f t="shared" si="326"/>
        <v>437</v>
      </c>
      <c r="BL491" s="31">
        <f t="shared" si="327"/>
        <v>1.5868711040966579E-12</v>
      </c>
      <c r="BM491" s="31">
        <f t="shared" si="328"/>
        <v>2.5594695227365454E-14</v>
      </c>
      <c r="BN491" s="31">
        <f t="shared" si="329"/>
        <v>4.6070451409257817E-13</v>
      </c>
      <c r="BO491" s="31">
        <f t="shared" si="330"/>
        <v>7.4224616159359806E-13</v>
      </c>
      <c r="BP491" s="31">
        <f t="shared" si="331"/>
        <v>3.071363427283854E-13</v>
      </c>
      <c r="BQ491" s="31">
        <f t="shared" si="332"/>
        <v>7.1665146636623271E-13</v>
      </c>
      <c r="BR491" s="31">
        <f t="shared" si="333"/>
        <v>2.3035225704628908E-13</v>
      </c>
      <c r="BS491" s="31">
        <f t="shared" si="334"/>
        <v>9.2140902818515634E-13</v>
      </c>
      <c r="BT491" s="31">
        <f t="shared" si="335"/>
        <v>3.8392042841048181E-13</v>
      </c>
      <c r="BU491" s="31">
        <f t="shared" si="336"/>
        <v>9.2140902818515634E-13</v>
      </c>
      <c r="BV491" s="31">
        <f t="shared" si="337"/>
        <v>3.5832573318311635E-13</v>
      </c>
      <c r="BW491" s="31">
        <f t="shared" si="338"/>
        <v>6.9105677113886725E-13</v>
      </c>
      <c r="BX491" s="31">
        <f t="shared" si="339"/>
        <v>1.535681713641927E-13</v>
      </c>
      <c r="BY491" s="31">
        <f t="shared" si="340"/>
        <v>5.3748859977467453E-13</v>
      </c>
      <c r="BZ491" s="31">
        <f t="shared" si="341"/>
        <v>5.1189390454730908E-13</v>
      </c>
      <c r="CA491" s="31">
        <f t="shared" si="342"/>
        <v>9.4700372341252189E-13</v>
      </c>
      <c r="CB491" s="31">
        <f t="shared" si="343"/>
        <v>7.9343555204832897E-13</v>
      </c>
      <c r="CC491" s="31">
        <f t="shared" si="344"/>
        <v>7.6784085682096362E-13</v>
      </c>
      <c r="CD491" s="31">
        <f t="shared" si="345"/>
        <v>2.5594695227365454E-14</v>
      </c>
      <c r="CE491" s="31">
        <f t="shared" si="346"/>
        <v>1.0237878090946182E-13</v>
      </c>
    </row>
    <row r="492" spans="35:83" x14ac:dyDescent="0.2">
      <c r="AI492" s="29" t="s">
        <v>1100</v>
      </c>
      <c r="AJ492" s="30">
        <v>10985</v>
      </c>
      <c r="AK492">
        <v>100</v>
      </c>
      <c r="AL492" t="s">
        <v>1101</v>
      </c>
      <c r="AM492">
        <v>1.1220829856066613E-10</v>
      </c>
      <c r="AN492">
        <f t="shared" si="304"/>
        <v>1.1220829856066614E-11</v>
      </c>
      <c r="AO492">
        <f t="shared" si="305"/>
        <v>4.9464356844578171E-5</v>
      </c>
      <c r="AP492" s="31">
        <f t="shared" si="306"/>
        <v>12</v>
      </c>
      <c r="AQ492" s="31">
        <f t="shared" si="307"/>
        <v>1</v>
      </c>
      <c r="AR492" s="31">
        <f t="shared" si="308"/>
        <v>7</v>
      </c>
      <c r="AS492" s="31">
        <f t="shared" si="309"/>
        <v>7</v>
      </c>
      <c r="AT492" s="31">
        <f t="shared" si="310"/>
        <v>2</v>
      </c>
      <c r="AU492" s="31">
        <f t="shared" si="311"/>
        <v>4</v>
      </c>
      <c r="AV492" s="31">
        <f t="shared" si="312"/>
        <v>2</v>
      </c>
      <c r="AW492" s="31">
        <f t="shared" si="313"/>
        <v>9</v>
      </c>
      <c r="AX492" s="31">
        <f t="shared" si="314"/>
        <v>5</v>
      </c>
      <c r="AY492" s="31">
        <f t="shared" si="315"/>
        <v>8</v>
      </c>
      <c r="AZ492" s="31">
        <f t="shared" si="316"/>
        <v>2</v>
      </c>
      <c r="BA492" s="31">
        <f t="shared" si="317"/>
        <v>1</v>
      </c>
      <c r="BB492" s="31">
        <f t="shared" si="318"/>
        <v>8</v>
      </c>
      <c r="BC492" s="31">
        <f t="shared" si="319"/>
        <v>4</v>
      </c>
      <c r="BD492" s="31">
        <f t="shared" si="320"/>
        <v>9</v>
      </c>
      <c r="BE492" s="31">
        <f t="shared" si="321"/>
        <v>9</v>
      </c>
      <c r="BF492" s="31">
        <f t="shared" si="322"/>
        <v>3</v>
      </c>
      <c r="BG492" s="31">
        <f t="shared" si="323"/>
        <v>6</v>
      </c>
      <c r="BH492" s="31">
        <f t="shared" si="324"/>
        <v>1</v>
      </c>
      <c r="BI492" s="31">
        <f t="shared" si="325"/>
        <v>0</v>
      </c>
      <c r="BJ492" s="6">
        <f t="shared" si="326"/>
        <v>100</v>
      </c>
      <c r="BL492" s="31">
        <f t="shared" si="327"/>
        <v>1.3464995827279936E-12</v>
      </c>
      <c r="BM492" s="31">
        <f t="shared" si="328"/>
        <v>1.1220829856066614E-13</v>
      </c>
      <c r="BN492" s="31">
        <f t="shared" si="329"/>
        <v>7.8545808992466305E-13</v>
      </c>
      <c r="BO492" s="31">
        <f t="shared" si="330"/>
        <v>7.8545808992466305E-13</v>
      </c>
      <c r="BP492" s="31">
        <f t="shared" si="331"/>
        <v>2.2441659712133228E-13</v>
      </c>
      <c r="BQ492" s="31">
        <f t="shared" si="332"/>
        <v>4.4883319424266455E-13</v>
      </c>
      <c r="BR492" s="31">
        <f t="shared" si="333"/>
        <v>2.2441659712133228E-13</v>
      </c>
      <c r="BS492" s="31">
        <f t="shared" si="334"/>
        <v>1.0098746870459953E-12</v>
      </c>
      <c r="BT492" s="31">
        <f t="shared" si="335"/>
        <v>5.6104149280333072E-13</v>
      </c>
      <c r="BU492" s="31">
        <f t="shared" si="336"/>
        <v>8.9766638848532911E-13</v>
      </c>
      <c r="BV492" s="31">
        <f t="shared" si="337"/>
        <v>2.2441659712133228E-13</v>
      </c>
      <c r="BW492" s="31">
        <f t="shared" si="338"/>
        <v>1.1220829856066614E-13</v>
      </c>
      <c r="BX492" s="31">
        <f t="shared" si="339"/>
        <v>8.9766638848532911E-13</v>
      </c>
      <c r="BY492" s="31">
        <f t="shared" si="340"/>
        <v>4.4883319424266455E-13</v>
      </c>
      <c r="BZ492" s="31">
        <f t="shared" si="341"/>
        <v>1.0098746870459953E-12</v>
      </c>
      <c r="CA492" s="31">
        <f t="shared" si="342"/>
        <v>1.0098746870459953E-12</v>
      </c>
      <c r="CB492" s="31">
        <f t="shared" si="343"/>
        <v>3.3662489568199839E-13</v>
      </c>
      <c r="CC492" s="31">
        <f t="shared" si="344"/>
        <v>6.7324979136399678E-13</v>
      </c>
      <c r="CD492" s="31">
        <f t="shared" si="345"/>
        <v>1.1220829856066614E-13</v>
      </c>
      <c r="CE492" s="31">
        <f t="shared" si="346"/>
        <v>0</v>
      </c>
    </row>
    <row r="493" spans="35:83" x14ac:dyDescent="0.2">
      <c r="AI493" s="29" t="s">
        <v>1102</v>
      </c>
      <c r="AJ493" s="30">
        <v>26120</v>
      </c>
      <c r="AK493">
        <v>226</v>
      </c>
      <c r="AL493" t="s">
        <v>1103</v>
      </c>
      <c r="AM493">
        <v>1.1238158764123047E-10</v>
      </c>
      <c r="AN493">
        <f t="shared" si="304"/>
        <v>1.1238158764123047E-11</v>
      </c>
      <c r="AO493">
        <f t="shared" si="305"/>
        <v>4.9540747209892095E-5</v>
      </c>
      <c r="AP493" s="31">
        <f t="shared" si="306"/>
        <v>22</v>
      </c>
      <c r="AQ493" s="31">
        <f t="shared" si="307"/>
        <v>0</v>
      </c>
      <c r="AR493" s="31">
        <f t="shared" si="308"/>
        <v>20</v>
      </c>
      <c r="AS493" s="31">
        <f t="shared" si="309"/>
        <v>10</v>
      </c>
      <c r="AT493" s="31">
        <f t="shared" si="310"/>
        <v>9</v>
      </c>
      <c r="AU493" s="31">
        <f t="shared" si="311"/>
        <v>6</v>
      </c>
      <c r="AV493" s="31">
        <f t="shared" si="312"/>
        <v>7</v>
      </c>
      <c r="AW493" s="31">
        <f t="shared" si="313"/>
        <v>15</v>
      </c>
      <c r="AX493" s="31">
        <f t="shared" si="314"/>
        <v>13</v>
      </c>
      <c r="AY493" s="31">
        <f t="shared" si="315"/>
        <v>25</v>
      </c>
      <c r="AZ493" s="31">
        <f t="shared" si="316"/>
        <v>9</v>
      </c>
      <c r="BA493" s="31">
        <f t="shared" si="317"/>
        <v>3</v>
      </c>
      <c r="BB493" s="31">
        <f t="shared" si="318"/>
        <v>10</v>
      </c>
      <c r="BC493" s="31">
        <f t="shared" si="319"/>
        <v>8</v>
      </c>
      <c r="BD493" s="31">
        <f t="shared" si="320"/>
        <v>19</v>
      </c>
      <c r="BE493" s="31">
        <f t="shared" si="321"/>
        <v>23</v>
      </c>
      <c r="BF493" s="31">
        <f t="shared" si="322"/>
        <v>6</v>
      </c>
      <c r="BG493" s="31">
        <f t="shared" si="323"/>
        <v>8</v>
      </c>
      <c r="BH493" s="31">
        <f t="shared" si="324"/>
        <v>5</v>
      </c>
      <c r="BI493" s="31">
        <f t="shared" si="325"/>
        <v>8</v>
      </c>
      <c r="BJ493" s="6">
        <f t="shared" si="326"/>
        <v>226</v>
      </c>
      <c r="BL493" s="31">
        <f t="shared" si="327"/>
        <v>1.0939800566845445E-12</v>
      </c>
      <c r="BM493" s="31">
        <f t="shared" si="328"/>
        <v>0</v>
      </c>
      <c r="BN493" s="31">
        <f t="shared" si="329"/>
        <v>9.9452732425867681E-13</v>
      </c>
      <c r="BO493" s="31">
        <f t="shared" si="330"/>
        <v>4.9726366212933841E-13</v>
      </c>
      <c r="BP493" s="31">
        <f t="shared" si="331"/>
        <v>4.4753729591640454E-13</v>
      </c>
      <c r="BQ493" s="31">
        <f t="shared" si="332"/>
        <v>2.9835819727760302E-13</v>
      </c>
      <c r="BR493" s="31">
        <f t="shared" si="333"/>
        <v>3.4808456349053684E-13</v>
      </c>
      <c r="BS493" s="31">
        <f t="shared" si="334"/>
        <v>7.4589549319400761E-13</v>
      </c>
      <c r="BT493" s="31">
        <f t="shared" si="335"/>
        <v>6.4644276076813987E-13</v>
      </c>
      <c r="BU493" s="31">
        <f t="shared" si="336"/>
        <v>1.2431591553233461E-12</v>
      </c>
      <c r="BV493" s="31">
        <f t="shared" si="337"/>
        <v>4.4753729591640454E-13</v>
      </c>
      <c r="BW493" s="31">
        <f t="shared" si="338"/>
        <v>1.4917909863880151E-13</v>
      </c>
      <c r="BX493" s="31">
        <f t="shared" si="339"/>
        <v>4.9726366212933841E-13</v>
      </c>
      <c r="BY493" s="31">
        <f t="shared" si="340"/>
        <v>3.9781092970347071E-13</v>
      </c>
      <c r="BZ493" s="31">
        <f t="shared" si="341"/>
        <v>9.4480095804574299E-13</v>
      </c>
      <c r="CA493" s="31">
        <f t="shared" si="342"/>
        <v>1.1437064228974783E-12</v>
      </c>
      <c r="CB493" s="31">
        <f t="shared" si="343"/>
        <v>2.9835819727760302E-13</v>
      </c>
      <c r="CC493" s="31">
        <f t="shared" si="344"/>
        <v>3.9781092970347071E-13</v>
      </c>
      <c r="CD493" s="31">
        <f t="shared" si="345"/>
        <v>2.486318310646692E-13</v>
      </c>
      <c r="CE493" s="31">
        <f t="shared" si="346"/>
        <v>3.9781092970347071E-13</v>
      </c>
    </row>
    <row r="494" spans="35:83" x14ac:dyDescent="0.2">
      <c r="AI494" s="29" t="s">
        <v>1104</v>
      </c>
      <c r="AJ494" s="30">
        <v>54180</v>
      </c>
      <c r="AK494">
        <v>480</v>
      </c>
      <c r="AL494" t="s">
        <v>1105</v>
      </c>
      <c r="AM494">
        <v>1.1297843237759327E-10</v>
      </c>
      <c r="AN494">
        <f t="shared" si="304"/>
        <v>1.1297843237759328E-11</v>
      </c>
      <c r="AO494">
        <f t="shared" si="305"/>
        <v>4.9803852001596035E-5</v>
      </c>
      <c r="AP494" s="31">
        <f t="shared" si="306"/>
        <v>41</v>
      </c>
      <c r="AQ494" s="31">
        <f t="shared" si="307"/>
        <v>11</v>
      </c>
      <c r="AR494" s="31">
        <f t="shared" si="308"/>
        <v>21</v>
      </c>
      <c r="AS494" s="31">
        <f t="shared" si="309"/>
        <v>37</v>
      </c>
      <c r="AT494" s="31">
        <f t="shared" si="310"/>
        <v>13</v>
      </c>
      <c r="AU494" s="31">
        <f t="shared" si="311"/>
        <v>25</v>
      </c>
      <c r="AV494" s="31">
        <f t="shared" si="312"/>
        <v>24</v>
      </c>
      <c r="AW494" s="31">
        <f t="shared" si="313"/>
        <v>28</v>
      </c>
      <c r="AX494" s="31">
        <f t="shared" si="314"/>
        <v>31</v>
      </c>
      <c r="AY494" s="31">
        <f t="shared" si="315"/>
        <v>43</v>
      </c>
      <c r="AZ494" s="31">
        <f t="shared" si="316"/>
        <v>9</v>
      </c>
      <c r="BA494" s="31">
        <f t="shared" si="317"/>
        <v>24</v>
      </c>
      <c r="BB494" s="31">
        <f t="shared" si="318"/>
        <v>23</v>
      </c>
      <c r="BC494" s="31">
        <f t="shared" si="319"/>
        <v>12</v>
      </c>
      <c r="BD494" s="31">
        <f t="shared" si="320"/>
        <v>33</v>
      </c>
      <c r="BE494" s="31">
        <f t="shared" si="321"/>
        <v>36</v>
      </c>
      <c r="BF494" s="31">
        <f t="shared" si="322"/>
        <v>21</v>
      </c>
      <c r="BG494" s="31">
        <f t="shared" si="323"/>
        <v>28</v>
      </c>
      <c r="BH494" s="31">
        <f t="shared" si="324"/>
        <v>6</v>
      </c>
      <c r="BI494" s="31">
        <f t="shared" si="325"/>
        <v>14</v>
      </c>
      <c r="BJ494" s="6">
        <f t="shared" si="326"/>
        <v>480</v>
      </c>
      <c r="BL494" s="31">
        <f t="shared" si="327"/>
        <v>9.6502410989194256E-13</v>
      </c>
      <c r="BM494" s="31">
        <f t="shared" si="328"/>
        <v>2.5890890753198458E-13</v>
      </c>
      <c r="BN494" s="31">
        <f t="shared" si="329"/>
        <v>4.9428064165197054E-13</v>
      </c>
      <c r="BO494" s="31">
        <f t="shared" si="330"/>
        <v>8.7087541624394819E-13</v>
      </c>
      <c r="BP494" s="31">
        <f t="shared" si="331"/>
        <v>3.0598325435598181E-13</v>
      </c>
      <c r="BQ494" s="31">
        <f t="shared" si="332"/>
        <v>5.88429335299965E-13</v>
      </c>
      <c r="BR494" s="31">
        <f t="shared" si="333"/>
        <v>5.6489216188796638E-13</v>
      </c>
      <c r="BS494" s="31">
        <f t="shared" si="334"/>
        <v>6.5904085553596075E-13</v>
      </c>
      <c r="BT494" s="31">
        <f t="shared" si="335"/>
        <v>7.296523757719567E-13</v>
      </c>
      <c r="BU494" s="31">
        <f t="shared" si="336"/>
        <v>1.0120984567159398E-12</v>
      </c>
      <c r="BV494" s="31">
        <f t="shared" si="337"/>
        <v>2.1183456070798739E-13</v>
      </c>
      <c r="BW494" s="31">
        <f t="shared" si="338"/>
        <v>5.6489216188796638E-13</v>
      </c>
      <c r="BX494" s="31">
        <f t="shared" si="339"/>
        <v>5.4135498847596787E-13</v>
      </c>
      <c r="BY494" s="31">
        <f t="shared" si="340"/>
        <v>2.8244608094398319E-13</v>
      </c>
      <c r="BZ494" s="31">
        <f t="shared" si="341"/>
        <v>7.7672672259595383E-13</v>
      </c>
      <c r="CA494" s="31">
        <f t="shared" si="342"/>
        <v>8.4733824283194958E-13</v>
      </c>
      <c r="CB494" s="31">
        <f t="shared" si="343"/>
        <v>4.9428064165197054E-13</v>
      </c>
      <c r="CC494" s="31">
        <f t="shared" si="344"/>
        <v>6.5904085553596075E-13</v>
      </c>
      <c r="CD494" s="31">
        <f t="shared" si="345"/>
        <v>1.412230404719916E-13</v>
      </c>
      <c r="CE494" s="31">
        <f t="shared" si="346"/>
        <v>3.2952042776798037E-13</v>
      </c>
    </row>
    <row r="495" spans="35:83" x14ac:dyDescent="0.2">
      <c r="AI495" s="29" t="s">
        <v>1106</v>
      </c>
      <c r="AJ495" s="30">
        <v>23932</v>
      </c>
      <c r="AK495">
        <v>214</v>
      </c>
      <c r="AL495" t="s">
        <v>1107</v>
      </c>
      <c r="AM495">
        <v>1.1331567133877204E-10</v>
      </c>
      <c r="AN495">
        <f t="shared" si="304"/>
        <v>1.1331567133877206E-11</v>
      </c>
      <c r="AO495">
        <f t="shared" si="305"/>
        <v>4.9952515768283699E-5</v>
      </c>
      <c r="AP495" s="31">
        <f t="shared" si="306"/>
        <v>15</v>
      </c>
      <c r="AQ495" s="31">
        <f t="shared" si="307"/>
        <v>2</v>
      </c>
      <c r="AR495" s="31">
        <f t="shared" si="308"/>
        <v>11</v>
      </c>
      <c r="AS495" s="31">
        <f t="shared" si="309"/>
        <v>18</v>
      </c>
      <c r="AT495" s="31">
        <f t="shared" si="310"/>
        <v>5</v>
      </c>
      <c r="AU495" s="31">
        <f t="shared" si="311"/>
        <v>12</v>
      </c>
      <c r="AV495" s="31">
        <f t="shared" si="312"/>
        <v>6</v>
      </c>
      <c r="AW495" s="31">
        <f t="shared" si="313"/>
        <v>13</v>
      </c>
      <c r="AX495" s="31">
        <f t="shared" si="314"/>
        <v>18</v>
      </c>
      <c r="AY495" s="31">
        <f t="shared" si="315"/>
        <v>19</v>
      </c>
      <c r="AZ495" s="31">
        <f t="shared" si="316"/>
        <v>5</v>
      </c>
      <c r="BA495" s="31">
        <f t="shared" si="317"/>
        <v>8</v>
      </c>
      <c r="BB495" s="31">
        <f t="shared" si="318"/>
        <v>17</v>
      </c>
      <c r="BC495" s="31">
        <f t="shared" si="319"/>
        <v>7</v>
      </c>
      <c r="BD495" s="31">
        <f t="shared" si="320"/>
        <v>7</v>
      </c>
      <c r="BE495" s="31">
        <f t="shared" si="321"/>
        <v>17</v>
      </c>
      <c r="BF495" s="31">
        <f t="shared" si="322"/>
        <v>9</v>
      </c>
      <c r="BG495" s="31">
        <f t="shared" si="323"/>
        <v>15</v>
      </c>
      <c r="BH495" s="31">
        <f t="shared" si="324"/>
        <v>7</v>
      </c>
      <c r="BI495" s="31">
        <f t="shared" si="325"/>
        <v>3</v>
      </c>
      <c r="BJ495" s="6">
        <f t="shared" si="326"/>
        <v>214</v>
      </c>
      <c r="BL495" s="31">
        <f t="shared" si="327"/>
        <v>7.9426872433718728E-13</v>
      </c>
      <c r="BM495" s="31">
        <f t="shared" si="328"/>
        <v>1.0590249657829164E-13</v>
      </c>
      <c r="BN495" s="31">
        <f t="shared" si="329"/>
        <v>5.8246373118060403E-13</v>
      </c>
      <c r="BO495" s="31">
        <f t="shared" si="330"/>
        <v>9.531224692046247E-13</v>
      </c>
      <c r="BP495" s="31">
        <f t="shared" si="331"/>
        <v>2.6475624144572909E-13</v>
      </c>
      <c r="BQ495" s="31">
        <f t="shared" si="332"/>
        <v>6.3541497946974987E-13</v>
      </c>
      <c r="BR495" s="31">
        <f t="shared" si="333"/>
        <v>3.1770748973487493E-13</v>
      </c>
      <c r="BS495" s="31">
        <f t="shared" si="334"/>
        <v>6.8836622775889571E-13</v>
      </c>
      <c r="BT495" s="31">
        <f t="shared" si="335"/>
        <v>9.531224692046247E-13</v>
      </c>
      <c r="BU495" s="31">
        <f t="shared" si="336"/>
        <v>1.0060737174937706E-12</v>
      </c>
      <c r="BV495" s="31">
        <f t="shared" si="337"/>
        <v>2.6475624144572909E-13</v>
      </c>
      <c r="BW495" s="31">
        <f t="shared" si="338"/>
        <v>4.2360998631316656E-13</v>
      </c>
      <c r="BX495" s="31">
        <f t="shared" si="339"/>
        <v>9.0017122091547886E-13</v>
      </c>
      <c r="BY495" s="31">
        <f t="shared" si="340"/>
        <v>3.7065873802402072E-13</v>
      </c>
      <c r="BZ495" s="31">
        <f t="shared" si="341"/>
        <v>3.7065873802402072E-13</v>
      </c>
      <c r="CA495" s="31">
        <f t="shared" si="342"/>
        <v>9.0017122091547886E-13</v>
      </c>
      <c r="CB495" s="31">
        <f t="shared" si="343"/>
        <v>4.7656123460231235E-13</v>
      </c>
      <c r="CC495" s="31">
        <f t="shared" si="344"/>
        <v>7.9426872433718728E-13</v>
      </c>
      <c r="CD495" s="31">
        <f t="shared" si="345"/>
        <v>3.7065873802402072E-13</v>
      </c>
      <c r="CE495" s="31">
        <f t="shared" si="346"/>
        <v>1.5885374486743747E-13</v>
      </c>
    </row>
    <row r="496" spans="35:83" x14ac:dyDescent="0.2">
      <c r="AI496" s="29" t="s">
        <v>1108</v>
      </c>
      <c r="AJ496" s="30">
        <v>18758</v>
      </c>
      <c r="AK496">
        <v>182</v>
      </c>
      <c r="AL496" t="s">
        <v>1109</v>
      </c>
      <c r="AM496">
        <v>1.1455456047306668E-10</v>
      </c>
      <c r="AN496">
        <f t="shared" si="304"/>
        <v>1.1455456047306668E-11</v>
      </c>
      <c r="AO496">
        <f t="shared" si="305"/>
        <v>5.0498650546332112E-5</v>
      </c>
      <c r="AP496" s="31">
        <f t="shared" si="306"/>
        <v>17</v>
      </c>
      <c r="AQ496" s="31">
        <f t="shared" si="307"/>
        <v>0</v>
      </c>
      <c r="AR496" s="31">
        <f t="shared" si="308"/>
        <v>17</v>
      </c>
      <c r="AS496" s="31">
        <f t="shared" si="309"/>
        <v>5</v>
      </c>
      <c r="AT496" s="31">
        <f t="shared" si="310"/>
        <v>3</v>
      </c>
      <c r="AU496" s="31">
        <f t="shared" si="311"/>
        <v>6</v>
      </c>
      <c r="AV496" s="31">
        <f t="shared" si="312"/>
        <v>0</v>
      </c>
      <c r="AW496" s="31">
        <f t="shared" si="313"/>
        <v>7</v>
      </c>
      <c r="AX496" s="31">
        <f t="shared" si="314"/>
        <v>16</v>
      </c>
      <c r="AY496" s="31">
        <f t="shared" si="315"/>
        <v>10</v>
      </c>
      <c r="AZ496" s="31">
        <f t="shared" si="316"/>
        <v>3</v>
      </c>
      <c r="BA496" s="31">
        <f t="shared" si="317"/>
        <v>12</v>
      </c>
      <c r="BB496" s="31">
        <f t="shared" si="318"/>
        <v>11</v>
      </c>
      <c r="BC496" s="31">
        <f t="shared" si="319"/>
        <v>6</v>
      </c>
      <c r="BD496" s="31">
        <f t="shared" si="320"/>
        <v>1</v>
      </c>
      <c r="BE496" s="31">
        <f t="shared" si="321"/>
        <v>35</v>
      </c>
      <c r="BF496" s="31">
        <f t="shared" si="322"/>
        <v>16</v>
      </c>
      <c r="BG496" s="31">
        <f t="shared" si="323"/>
        <v>16</v>
      </c>
      <c r="BH496" s="31">
        <f t="shared" si="324"/>
        <v>0</v>
      </c>
      <c r="BI496" s="31">
        <f t="shared" si="325"/>
        <v>1</v>
      </c>
      <c r="BJ496" s="6">
        <f t="shared" si="326"/>
        <v>182</v>
      </c>
      <c r="BL496" s="31">
        <f t="shared" si="327"/>
        <v>1.0700151252978756E-12</v>
      </c>
      <c r="BM496" s="31">
        <f t="shared" si="328"/>
        <v>0</v>
      </c>
      <c r="BN496" s="31">
        <f t="shared" si="329"/>
        <v>1.0700151252978756E-12</v>
      </c>
      <c r="BO496" s="31">
        <f t="shared" si="330"/>
        <v>3.1471033096996343E-13</v>
      </c>
      <c r="BP496" s="31">
        <f t="shared" si="331"/>
        <v>1.8882619858197806E-13</v>
      </c>
      <c r="BQ496" s="31">
        <f t="shared" si="332"/>
        <v>3.7765239716395612E-13</v>
      </c>
      <c r="BR496" s="31">
        <f t="shared" si="333"/>
        <v>0</v>
      </c>
      <c r="BS496" s="31">
        <f t="shared" si="334"/>
        <v>4.4059446335794881E-13</v>
      </c>
      <c r="BT496" s="31">
        <f t="shared" si="335"/>
        <v>1.007073059103883E-12</v>
      </c>
      <c r="BU496" s="31">
        <f t="shared" si="336"/>
        <v>6.2942066193992687E-13</v>
      </c>
      <c r="BV496" s="31">
        <f t="shared" si="337"/>
        <v>1.8882619858197806E-13</v>
      </c>
      <c r="BW496" s="31">
        <f t="shared" si="338"/>
        <v>7.5530479432791224E-13</v>
      </c>
      <c r="BX496" s="31">
        <f t="shared" si="339"/>
        <v>6.9236272813391951E-13</v>
      </c>
      <c r="BY496" s="31">
        <f t="shared" si="340"/>
        <v>3.7765239716395612E-13</v>
      </c>
      <c r="BZ496" s="31">
        <f t="shared" si="341"/>
        <v>6.2942066193992687E-14</v>
      </c>
      <c r="CA496" s="31">
        <f t="shared" si="342"/>
        <v>2.2029723167897441E-12</v>
      </c>
      <c r="CB496" s="31">
        <f t="shared" si="343"/>
        <v>1.007073059103883E-12</v>
      </c>
      <c r="CC496" s="31">
        <f t="shared" si="344"/>
        <v>1.007073059103883E-12</v>
      </c>
      <c r="CD496" s="31">
        <f t="shared" si="345"/>
        <v>0</v>
      </c>
      <c r="CE496" s="31">
        <f t="shared" si="346"/>
        <v>6.2942066193992687E-14</v>
      </c>
    </row>
    <row r="497" spans="35:83" x14ac:dyDescent="0.2">
      <c r="AI497" s="29" t="s">
        <v>1110</v>
      </c>
      <c r="AJ497" s="30">
        <v>37683</v>
      </c>
      <c r="AK497">
        <v>340</v>
      </c>
      <c r="AL497" t="s">
        <v>1111</v>
      </c>
      <c r="AM497">
        <v>1.1473507860988414E-10</v>
      </c>
      <c r="AN497">
        <f t="shared" si="304"/>
        <v>1.1473507860988415E-11</v>
      </c>
      <c r="AO497">
        <f t="shared" si="305"/>
        <v>5.057822766897808E-5</v>
      </c>
      <c r="AP497" s="31">
        <f t="shared" si="306"/>
        <v>42</v>
      </c>
      <c r="AQ497" s="31">
        <f t="shared" si="307"/>
        <v>5</v>
      </c>
      <c r="AR497" s="31">
        <f t="shared" si="308"/>
        <v>27</v>
      </c>
      <c r="AS497" s="31">
        <f t="shared" si="309"/>
        <v>16</v>
      </c>
      <c r="AT497" s="31">
        <f t="shared" si="310"/>
        <v>10</v>
      </c>
      <c r="AU497" s="31">
        <f t="shared" si="311"/>
        <v>15</v>
      </c>
      <c r="AV497" s="31">
        <f t="shared" si="312"/>
        <v>8</v>
      </c>
      <c r="AW497" s="31">
        <f t="shared" si="313"/>
        <v>33</v>
      </c>
      <c r="AX497" s="31">
        <f t="shared" si="314"/>
        <v>10</v>
      </c>
      <c r="AY497" s="31">
        <f t="shared" si="315"/>
        <v>41</v>
      </c>
      <c r="AZ497" s="31">
        <f t="shared" si="316"/>
        <v>6</v>
      </c>
      <c r="BA497" s="31">
        <f t="shared" si="317"/>
        <v>10</v>
      </c>
      <c r="BB497" s="31">
        <f t="shared" si="318"/>
        <v>12</v>
      </c>
      <c r="BC497" s="31">
        <f t="shared" si="319"/>
        <v>12</v>
      </c>
      <c r="BD497" s="31">
        <f t="shared" si="320"/>
        <v>24</v>
      </c>
      <c r="BE497" s="31">
        <f t="shared" si="321"/>
        <v>22</v>
      </c>
      <c r="BF497" s="31">
        <f t="shared" si="322"/>
        <v>13</v>
      </c>
      <c r="BG497" s="31">
        <f t="shared" si="323"/>
        <v>22</v>
      </c>
      <c r="BH497" s="31">
        <f t="shared" si="324"/>
        <v>7</v>
      </c>
      <c r="BI497" s="31">
        <f t="shared" si="325"/>
        <v>5</v>
      </c>
      <c r="BJ497" s="6">
        <f t="shared" si="326"/>
        <v>340</v>
      </c>
      <c r="BL497" s="31">
        <f t="shared" si="327"/>
        <v>1.4173156769456277E-12</v>
      </c>
      <c r="BM497" s="31">
        <f t="shared" si="328"/>
        <v>1.687280567792414E-13</v>
      </c>
      <c r="BN497" s="31">
        <f t="shared" si="329"/>
        <v>9.1113150660790348E-13</v>
      </c>
      <c r="BO497" s="31">
        <f t="shared" si="330"/>
        <v>5.3992978169357245E-13</v>
      </c>
      <c r="BP497" s="31">
        <f t="shared" si="331"/>
        <v>3.3745611355848279E-13</v>
      </c>
      <c r="BQ497" s="31">
        <f t="shared" si="332"/>
        <v>5.0618417033772427E-13</v>
      </c>
      <c r="BR497" s="31">
        <f t="shared" si="333"/>
        <v>2.6996489084678623E-13</v>
      </c>
      <c r="BS497" s="31">
        <f t="shared" si="334"/>
        <v>1.1136051747429932E-12</v>
      </c>
      <c r="BT497" s="31">
        <f t="shared" si="335"/>
        <v>3.3745611355848279E-13</v>
      </c>
      <c r="BU497" s="31">
        <f t="shared" si="336"/>
        <v>1.3835700655897795E-12</v>
      </c>
      <c r="BV497" s="31">
        <f t="shared" si="337"/>
        <v>2.0247366813508968E-13</v>
      </c>
      <c r="BW497" s="31">
        <f t="shared" si="338"/>
        <v>3.3745611355848279E-13</v>
      </c>
      <c r="BX497" s="31">
        <f t="shared" si="339"/>
        <v>4.0494733627017936E-13</v>
      </c>
      <c r="BY497" s="31">
        <f t="shared" si="340"/>
        <v>4.0494733627017936E-13</v>
      </c>
      <c r="BZ497" s="31">
        <f t="shared" si="341"/>
        <v>8.0989467254035873E-13</v>
      </c>
      <c r="CA497" s="31">
        <f t="shared" si="342"/>
        <v>7.4240344982866226E-13</v>
      </c>
      <c r="CB497" s="31">
        <f t="shared" si="343"/>
        <v>4.3869294762602765E-13</v>
      </c>
      <c r="CC497" s="31">
        <f t="shared" si="344"/>
        <v>7.4240344982866226E-13</v>
      </c>
      <c r="CD497" s="31">
        <f t="shared" si="345"/>
        <v>2.3621927949093794E-13</v>
      </c>
      <c r="CE497" s="31">
        <f t="shared" si="346"/>
        <v>1.687280567792414E-13</v>
      </c>
    </row>
    <row r="498" spans="35:83" x14ac:dyDescent="0.2">
      <c r="AI498" s="29" t="s">
        <v>1112</v>
      </c>
      <c r="AJ498" s="30">
        <v>38488</v>
      </c>
      <c r="AK498">
        <v>363</v>
      </c>
      <c r="AL498" t="s">
        <v>1113</v>
      </c>
      <c r="AM498">
        <v>1.1538789081604645E-10</v>
      </c>
      <c r="AN498">
        <f t="shared" si="304"/>
        <v>1.1538789081604646E-11</v>
      </c>
      <c r="AO498">
        <f t="shared" si="305"/>
        <v>5.0866004387209404E-5</v>
      </c>
      <c r="AP498" s="31">
        <f t="shared" si="306"/>
        <v>50</v>
      </c>
      <c r="AQ498" s="31">
        <f t="shared" si="307"/>
        <v>5</v>
      </c>
      <c r="AR498" s="31">
        <f t="shared" si="308"/>
        <v>15</v>
      </c>
      <c r="AS498" s="31">
        <f t="shared" si="309"/>
        <v>22</v>
      </c>
      <c r="AT498" s="31">
        <f t="shared" si="310"/>
        <v>9</v>
      </c>
      <c r="AU498" s="31">
        <f t="shared" si="311"/>
        <v>32</v>
      </c>
      <c r="AV498" s="31">
        <f t="shared" si="312"/>
        <v>10</v>
      </c>
      <c r="AW498" s="31">
        <f t="shared" si="313"/>
        <v>26</v>
      </c>
      <c r="AX498" s="31">
        <f t="shared" si="314"/>
        <v>19</v>
      </c>
      <c r="AY498" s="31">
        <f t="shared" si="315"/>
        <v>44</v>
      </c>
      <c r="AZ498" s="31">
        <f t="shared" si="316"/>
        <v>8</v>
      </c>
      <c r="BA498" s="31">
        <f t="shared" si="317"/>
        <v>14</v>
      </c>
      <c r="BB498" s="31">
        <f t="shared" si="318"/>
        <v>26</v>
      </c>
      <c r="BC498" s="31">
        <f t="shared" si="319"/>
        <v>7</v>
      </c>
      <c r="BD498" s="31">
        <f t="shared" si="320"/>
        <v>18</v>
      </c>
      <c r="BE498" s="31">
        <f t="shared" si="321"/>
        <v>16</v>
      </c>
      <c r="BF498" s="31">
        <f t="shared" si="322"/>
        <v>12</v>
      </c>
      <c r="BG498" s="31">
        <f t="shared" si="323"/>
        <v>23</v>
      </c>
      <c r="BH498" s="31">
        <f t="shared" si="324"/>
        <v>2</v>
      </c>
      <c r="BI498" s="31">
        <f t="shared" si="325"/>
        <v>5</v>
      </c>
      <c r="BJ498" s="6">
        <f t="shared" si="326"/>
        <v>363</v>
      </c>
      <c r="BL498" s="31">
        <f t="shared" si="327"/>
        <v>1.5893648872733673E-12</v>
      </c>
      <c r="BM498" s="31">
        <f t="shared" si="328"/>
        <v>1.5893648872733673E-13</v>
      </c>
      <c r="BN498" s="31">
        <f t="shared" si="329"/>
        <v>4.7680946618201018E-13</v>
      </c>
      <c r="BO498" s="31">
        <f t="shared" si="330"/>
        <v>6.9932055040028161E-13</v>
      </c>
      <c r="BP498" s="31">
        <f t="shared" si="331"/>
        <v>2.860856797092061E-13</v>
      </c>
      <c r="BQ498" s="31">
        <f t="shared" si="332"/>
        <v>1.017193527854955E-12</v>
      </c>
      <c r="BR498" s="31">
        <f t="shared" si="333"/>
        <v>3.1787297745467345E-13</v>
      </c>
      <c r="BS498" s="31">
        <f t="shared" si="334"/>
        <v>8.2646974138215093E-13</v>
      </c>
      <c r="BT498" s="31">
        <f t="shared" si="335"/>
        <v>6.039586571638795E-13</v>
      </c>
      <c r="BU498" s="31">
        <f t="shared" si="336"/>
        <v>1.3986411008005632E-12</v>
      </c>
      <c r="BV498" s="31">
        <f t="shared" si="337"/>
        <v>2.5429838196373874E-13</v>
      </c>
      <c r="BW498" s="31">
        <f t="shared" si="338"/>
        <v>4.4502216843654282E-13</v>
      </c>
      <c r="BX498" s="31">
        <f t="shared" si="339"/>
        <v>8.2646974138215093E-13</v>
      </c>
      <c r="BY498" s="31">
        <f t="shared" si="340"/>
        <v>2.2251108421827141E-13</v>
      </c>
      <c r="BZ498" s="31">
        <f t="shared" si="341"/>
        <v>5.7217135941841219E-13</v>
      </c>
      <c r="CA498" s="31">
        <f t="shared" si="342"/>
        <v>5.0859676392747748E-13</v>
      </c>
      <c r="CB498" s="31">
        <f t="shared" si="343"/>
        <v>3.8144757294560811E-13</v>
      </c>
      <c r="CC498" s="31">
        <f t="shared" si="344"/>
        <v>7.3110784814574892E-13</v>
      </c>
      <c r="CD498" s="31">
        <f t="shared" si="345"/>
        <v>6.3574595490934685E-14</v>
      </c>
      <c r="CE498" s="31">
        <f t="shared" si="346"/>
        <v>1.5893648872733673E-13</v>
      </c>
    </row>
    <row r="499" spans="35:83" x14ac:dyDescent="0.2">
      <c r="AI499" s="29" t="s">
        <v>1114</v>
      </c>
      <c r="AJ499" s="30">
        <v>111951</v>
      </c>
      <c r="AK499">
        <v>993</v>
      </c>
      <c r="AL499" t="s">
        <v>1115</v>
      </c>
      <c r="AM499">
        <v>1.1550291438687527E-10</v>
      </c>
      <c r="AN499">
        <f t="shared" si="304"/>
        <v>1.1550291438687528E-11</v>
      </c>
      <c r="AO499">
        <f t="shared" si="305"/>
        <v>5.091670978980437E-5</v>
      </c>
      <c r="AP499" s="31">
        <f t="shared" si="306"/>
        <v>103</v>
      </c>
      <c r="AQ499" s="31">
        <f t="shared" si="307"/>
        <v>1</v>
      </c>
      <c r="AR499" s="31">
        <f t="shared" si="308"/>
        <v>67</v>
      </c>
      <c r="AS499" s="31">
        <f t="shared" si="309"/>
        <v>71</v>
      </c>
      <c r="AT499" s="31">
        <f t="shared" si="310"/>
        <v>28</v>
      </c>
      <c r="AU499" s="31">
        <f t="shared" si="311"/>
        <v>50</v>
      </c>
      <c r="AV499" s="31">
        <f t="shared" si="312"/>
        <v>26</v>
      </c>
      <c r="AW499" s="31">
        <f t="shared" si="313"/>
        <v>63</v>
      </c>
      <c r="AX499" s="31">
        <f t="shared" si="314"/>
        <v>46</v>
      </c>
      <c r="AY499" s="31">
        <f t="shared" si="315"/>
        <v>130</v>
      </c>
      <c r="AZ499" s="31">
        <f t="shared" si="316"/>
        <v>22</v>
      </c>
      <c r="BA499" s="31">
        <f t="shared" si="317"/>
        <v>29</v>
      </c>
      <c r="BB499" s="31">
        <f t="shared" si="318"/>
        <v>69</v>
      </c>
      <c r="BC499" s="31">
        <f t="shared" si="319"/>
        <v>42</v>
      </c>
      <c r="BD499" s="31">
        <f t="shared" si="320"/>
        <v>79</v>
      </c>
      <c r="BE499" s="31">
        <f t="shared" si="321"/>
        <v>51</v>
      </c>
      <c r="BF499" s="31">
        <f t="shared" si="322"/>
        <v>37</v>
      </c>
      <c r="BG499" s="31">
        <f t="shared" si="323"/>
        <v>44</v>
      </c>
      <c r="BH499" s="31">
        <f t="shared" si="324"/>
        <v>21</v>
      </c>
      <c r="BI499" s="31">
        <f t="shared" si="325"/>
        <v>14</v>
      </c>
      <c r="BJ499" s="6">
        <f t="shared" si="326"/>
        <v>993</v>
      </c>
      <c r="BL499" s="31">
        <f t="shared" si="327"/>
        <v>1.1980664835698041E-12</v>
      </c>
      <c r="BM499" s="31">
        <f t="shared" si="328"/>
        <v>1.1631713432716544E-14</v>
      </c>
      <c r="BN499" s="31">
        <f t="shared" si="329"/>
        <v>7.793247999920085E-13</v>
      </c>
      <c r="BO499" s="31">
        <f t="shared" si="330"/>
        <v>8.2585165372287468E-13</v>
      </c>
      <c r="BP499" s="31">
        <f t="shared" si="331"/>
        <v>3.2568797611606323E-13</v>
      </c>
      <c r="BQ499" s="31">
        <f t="shared" si="332"/>
        <v>5.8158567163582724E-13</v>
      </c>
      <c r="BR499" s="31">
        <f t="shared" si="333"/>
        <v>3.0242454925063014E-13</v>
      </c>
      <c r="BS499" s="31">
        <f t="shared" si="334"/>
        <v>7.3279794626114221E-13</v>
      </c>
      <c r="BT499" s="31">
        <f t="shared" si="335"/>
        <v>5.3505881790496096E-13</v>
      </c>
      <c r="BU499" s="31">
        <f t="shared" si="336"/>
        <v>1.5121227462531507E-12</v>
      </c>
      <c r="BV499" s="31">
        <f t="shared" si="337"/>
        <v>2.5589769551976401E-13</v>
      </c>
      <c r="BW499" s="31">
        <f t="shared" si="338"/>
        <v>3.3731968954877981E-13</v>
      </c>
      <c r="BX499" s="31">
        <f t="shared" si="339"/>
        <v>8.0258822685744154E-13</v>
      </c>
      <c r="BY499" s="31">
        <f t="shared" si="340"/>
        <v>4.8853196417409488E-13</v>
      </c>
      <c r="BZ499" s="31">
        <f t="shared" si="341"/>
        <v>9.1890536118460705E-13</v>
      </c>
      <c r="CA499" s="31">
        <f t="shared" si="342"/>
        <v>5.9321738506854376E-13</v>
      </c>
      <c r="CB499" s="31">
        <f t="shared" si="343"/>
        <v>4.3037339701051207E-13</v>
      </c>
      <c r="CC499" s="31">
        <f t="shared" si="344"/>
        <v>5.1179539103952802E-13</v>
      </c>
      <c r="CD499" s="31">
        <f t="shared" si="345"/>
        <v>2.4426598208704744E-13</v>
      </c>
      <c r="CE499" s="31">
        <f t="shared" si="346"/>
        <v>1.6284398805803162E-13</v>
      </c>
    </row>
    <row r="500" spans="35:83" x14ac:dyDescent="0.2">
      <c r="AI500" s="29" t="s">
        <v>1116</v>
      </c>
      <c r="AJ500" s="30">
        <v>59904</v>
      </c>
      <c r="AK500">
        <v>536</v>
      </c>
      <c r="AL500" t="s">
        <v>1117</v>
      </c>
      <c r="AM500">
        <v>1.157451714969846E-10</v>
      </c>
      <c r="AN500">
        <f t="shared" si="304"/>
        <v>1.1574517149698461E-11</v>
      </c>
      <c r="AO500">
        <f t="shared" si="305"/>
        <v>5.102350306887815E-5</v>
      </c>
      <c r="AP500" s="31">
        <f t="shared" si="306"/>
        <v>50</v>
      </c>
      <c r="AQ500" s="31">
        <f t="shared" si="307"/>
        <v>0</v>
      </c>
      <c r="AR500" s="31">
        <f t="shared" si="308"/>
        <v>46</v>
      </c>
      <c r="AS500" s="31">
        <f t="shared" si="309"/>
        <v>22</v>
      </c>
      <c r="AT500" s="31">
        <f t="shared" si="310"/>
        <v>20</v>
      </c>
      <c r="AU500" s="31">
        <f t="shared" si="311"/>
        <v>34</v>
      </c>
      <c r="AV500" s="31">
        <f t="shared" si="312"/>
        <v>10</v>
      </c>
      <c r="AW500" s="31">
        <f t="shared" si="313"/>
        <v>34</v>
      </c>
      <c r="AX500" s="31">
        <f t="shared" si="314"/>
        <v>32</v>
      </c>
      <c r="AY500" s="31">
        <f t="shared" si="315"/>
        <v>51</v>
      </c>
      <c r="AZ500" s="31">
        <f t="shared" si="316"/>
        <v>16</v>
      </c>
      <c r="BA500" s="31">
        <f t="shared" si="317"/>
        <v>26</v>
      </c>
      <c r="BB500" s="31">
        <f t="shared" si="318"/>
        <v>22</v>
      </c>
      <c r="BC500" s="31">
        <f t="shared" si="319"/>
        <v>28</v>
      </c>
      <c r="BD500" s="31">
        <f t="shared" si="320"/>
        <v>29</v>
      </c>
      <c r="BE500" s="31">
        <f t="shared" si="321"/>
        <v>46</v>
      </c>
      <c r="BF500" s="31">
        <f t="shared" si="322"/>
        <v>20</v>
      </c>
      <c r="BG500" s="31">
        <f t="shared" si="323"/>
        <v>24</v>
      </c>
      <c r="BH500" s="31">
        <f t="shared" si="324"/>
        <v>11</v>
      </c>
      <c r="BI500" s="31">
        <f t="shared" si="325"/>
        <v>15</v>
      </c>
      <c r="BJ500" s="6">
        <f t="shared" si="326"/>
        <v>536</v>
      </c>
      <c r="BL500" s="31">
        <f t="shared" si="327"/>
        <v>1.0797124206808266E-12</v>
      </c>
      <c r="BM500" s="31">
        <f t="shared" si="328"/>
        <v>0</v>
      </c>
      <c r="BN500" s="31">
        <f t="shared" si="329"/>
        <v>9.9333542702636033E-13</v>
      </c>
      <c r="BO500" s="31">
        <f t="shared" si="330"/>
        <v>4.750734650995637E-13</v>
      </c>
      <c r="BP500" s="31">
        <f t="shared" si="331"/>
        <v>4.3188496827233057E-13</v>
      </c>
      <c r="BQ500" s="31">
        <f t="shared" si="332"/>
        <v>7.3420444606296207E-13</v>
      </c>
      <c r="BR500" s="31">
        <f t="shared" si="333"/>
        <v>2.1594248413616529E-13</v>
      </c>
      <c r="BS500" s="31">
        <f t="shared" si="334"/>
        <v>7.3420444606296207E-13</v>
      </c>
      <c r="BT500" s="31">
        <f t="shared" si="335"/>
        <v>6.9101594923572894E-13</v>
      </c>
      <c r="BU500" s="31">
        <f t="shared" si="336"/>
        <v>1.1013066690944429E-12</v>
      </c>
      <c r="BV500" s="31">
        <f t="shared" si="337"/>
        <v>3.4550797461786447E-13</v>
      </c>
      <c r="BW500" s="31">
        <f t="shared" si="338"/>
        <v>5.6145045875402986E-13</v>
      </c>
      <c r="BX500" s="31">
        <f t="shared" si="339"/>
        <v>4.750734650995637E-13</v>
      </c>
      <c r="BY500" s="31">
        <f t="shared" si="340"/>
        <v>6.0463895558126289E-13</v>
      </c>
      <c r="BZ500" s="31">
        <f t="shared" si="341"/>
        <v>6.2623320399487935E-13</v>
      </c>
      <c r="CA500" s="31">
        <f t="shared" si="342"/>
        <v>9.9333542702636033E-13</v>
      </c>
      <c r="CB500" s="31">
        <f t="shared" si="343"/>
        <v>4.3188496827233057E-13</v>
      </c>
      <c r="CC500" s="31">
        <f t="shared" si="344"/>
        <v>5.1826196192679673E-13</v>
      </c>
      <c r="CD500" s="31">
        <f t="shared" si="345"/>
        <v>2.3753673254978185E-13</v>
      </c>
      <c r="CE500" s="31">
        <f t="shared" si="346"/>
        <v>3.2391372620424796E-13</v>
      </c>
    </row>
    <row r="501" spans="35:83" x14ac:dyDescent="0.2">
      <c r="AI501" s="29" t="s">
        <v>1118</v>
      </c>
      <c r="AJ501" s="30">
        <v>56561</v>
      </c>
      <c r="AK501">
        <v>512</v>
      </c>
      <c r="AL501" t="s">
        <v>1119</v>
      </c>
      <c r="AM501">
        <v>1.1824981126800123E-10</v>
      </c>
      <c r="AN501">
        <f t="shared" si="304"/>
        <v>1.1824981126800123E-11</v>
      </c>
      <c r="AO501">
        <f t="shared" si="305"/>
        <v>5.212761387877254E-5</v>
      </c>
      <c r="AP501" s="31">
        <f t="shared" si="306"/>
        <v>71</v>
      </c>
      <c r="AQ501" s="31">
        <f t="shared" si="307"/>
        <v>1</v>
      </c>
      <c r="AR501" s="31">
        <f t="shared" si="308"/>
        <v>23</v>
      </c>
      <c r="AS501" s="31">
        <f t="shared" si="309"/>
        <v>29</v>
      </c>
      <c r="AT501" s="31">
        <f t="shared" si="310"/>
        <v>16</v>
      </c>
      <c r="AU501" s="31">
        <f t="shared" si="311"/>
        <v>28</v>
      </c>
      <c r="AV501" s="31">
        <f t="shared" si="312"/>
        <v>7</v>
      </c>
      <c r="AW501" s="31">
        <f t="shared" si="313"/>
        <v>28</v>
      </c>
      <c r="AX501" s="31">
        <f t="shared" si="314"/>
        <v>23</v>
      </c>
      <c r="AY501" s="31">
        <f t="shared" si="315"/>
        <v>54</v>
      </c>
      <c r="AZ501" s="31">
        <f t="shared" si="316"/>
        <v>10</v>
      </c>
      <c r="BA501" s="31">
        <f t="shared" si="317"/>
        <v>25</v>
      </c>
      <c r="BB501" s="31">
        <f t="shared" si="318"/>
        <v>25</v>
      </c>
      <c r="BC501" s="31">
        <f t="shared" si="319"/>
        <v>31</v>
      </c>
      <c r="BD501" s="31">
        <f t="shared" si="320"/>
        <v>34</v>
      </c>
      <c r="BE501" s="31">
        <f t="shared" si="321"/>
        <v>38</v>
      </c>
      <c r="BF501" s="31">
        <f t="shared" si="322"/>
        <v>27</v>
      </c>
      <c r="BG501" s="31">
        <f t="shared" si="323"/>
        <v>17</v>
      </c>
      <c r="BH501" s="31">
        <f t="shared" si="324"/>
        <v>8</v>
      </c>
      <c r="BI501" s="31">
        <f t="shared" si="325"/>
        <v>17</v>
      </c>
      <c r="BJ501" s="6">
        <f t="shared" si="326"/>
        <v>512</v>
      </c>
      <c r="BL501" s="31">
        <f t="shared" si="327"/>
        <v>1.6397923046929857E-12</v>
      </c>
      <c r="BM501" s="31">
        <f t="shared" si="328"/>
        <v>2.3095666263281489E-14</v>
      </c>
      <c r="BN501" s="31">
        <f t="shared" si="329"/>
        <v>5.3120032405547423E-13</v>
      </c>
      <c r="BO501" s="31">
        <f t="shared" si="330"/>
        <v>6.6977432163516322E-13</v>
      </c>
      <c r="BP501" s="31">
        <f t="shared" si="331"/>
        <v>3.6953066021250383E-13</v>
      </c>
      <c r="BQ501" s="31">
        <f t="shared" si="332"/>
        <v>6.466786553718817E-13</v>
      </c>
      <c r="BR501" s="31">
        <f t="shared" si="333"/>
        <v>1.6166966384297043E-13</v>
      </c>
      <c r="BS501" s="31">
        <f t="shared" si="334"/>
        <v>6.466786553718817E-13</v>
      </c>
      <c r="BT501" s="31">
        <f t="shared" si="335"/>
        <v>5.3120032405547423E-13</v>
      </c>
      <c r="BU501" s="31">
        <f t="shared" si="336"/>
        <v>1.2471659782172004E-12</v>
      </c>
      <c r="BV501" s="31">
        <f t="shared" si="337"/>
        <v>2.3095666263281489E-13</v>
      </c>
      <c r="BW501" s="31">
        <f t="shared" si="338"/>
        <v>5.7739165658203726E-13</v>
      </c>
      <c r="BX501" s="31">
        <f t="shared" si="339"/>
        <v>5.7739165658203726E-13</v>
      </c>
      <c r="BY501" s="31">
        <f t="shared" si="340"/>
        <v>7.1596565416172614E-13</v>
      </c>
      <c r="BZ501" s="31">
        <f t="shared" si="341"/>
        <v>7.8525265295157069E-13</v>
      </c>
      <c r="CA501" s="31">
        <f t="shared" si="342"/>
        <v>8.7763531800469654E-13</v>
      </c>
      <c r="CB501" s="31">
        <f t="shared" si="343"/>
        <v>6.2358298910860019E-13</v>
      </c>
      <c r="CC501" s="31">
        <f t="shared" si="344"/>
        <v>3.9262632647578534E-13</v>
      </c>
      <c r="CD501" s="31">
        <f t="shared" si="345"/>
        <v>1.8476533010625191E-13</v>
      </c>
      <c r="CE501" s="31">
        <f t="shared" si="346"/>
        <v>3.9262632647578534E-13</v>
      </c>
    </row>
    <row r="502" spans="35:83" x14ac:dyDescent="0.2">
      <c r="AI502" s="29" t="s">
        <v>1120</v>
      </c>
      <c r="AJ502" s="30">
        <v>60539</v>
      </c>
      <c r="AK502">
        <v>524</v>
      </c>
      <c r="AL502" t="s">
        <v>1121</v>
      </c>
      <c r="AM502">
        <v>1.1837326822791116E-10</v>
      </c>
      <c r="AN502">
        <f t="shared" si="304"/>
        <v>1.1837326822791116E-11</v>
      </c>
      <c r="AO502">
        <f t="shared" si="305"/>
        <v>5.2182036940152715E-5</v>
      </c>
      <c r="AP502" s="31">
        <f t="shared" si="306"/>
        <v>39</v>
      </c>
      <c r="AQ502" s="31">
        <f t="shared" si="307"/>
        <v>5</v>
      </c>
      <c r="AR502" s="31">
        <f t="shared" si="308"/>
        <v>35</v>
      </c>
      <c r="AS502" s="31">
        <f t="shared" si="309"/>
        <v>37</v>
      </c>
      <c r="AT502" s="31">
        <f t="shared" si="310"/>
        <v>33</v>
      </c>
      <c r="AU502" s="31">
        <f t="shared" si="311"/>
        <v>28</v>
      </c>
      <c r="AV502" s="31">
        <f t="shared" si="312"/>
        <v>15</v>
      </c>
      <c r="AW502" s="31">
        <f t="shared" si="313"/>
        <v>31</v>
      </c>
      <c r="AX502" s="31">
        <f t="shared" si="314"/>
        <v>27</v>
      </c>
      <c r="AY502" s="31">
        <f t="shared" si="315"/>
        <v>49</v>
      </c>
      <c r="AZ502" s="31">
        <f t="shared" si="316"/>
        <v>16</v>
      </c>
      <c r="BA502" s="31">
        <f t="shared" si="317"/>
        <v>24</v>
      </c>
      <c r="BB502" s="31">
        <f t="shared" si="318"/>
        <v>26</v>
      </c>
      <c r="BC502" s="31">
        <f t="shared" si="319"/>
        <v>30</v>
      </c>
      <c r="BD502" s="31">
        <f t="shared" si="320"/>
        <v>30</v>
      </c>
      <c r="BE502" s="31">
        <f t="shared" si="321"/>
        <v>27</v>
      </c>
      <c r="BF502" s="31">
        <f t="shared" si="322"/>
        <v>20</v>
      </c>
      <c r="BG502" s="31">
        <f t="shared" si="323"/>
        <v>25</v>
      </c>
      <c r="BH502" s="31">
        <f t="shared" si="324"/>
        <v>11</v>
      </c>
      <c r="BI502" s="31">
        <f t="shared" si="325"/>
        <v>16</v>
      </c>
      <c r="BJ502" s="6">
        <f t="shared" si="326"/>
        <v>524</v>
      </c>
      <c r="BL502" s="31">
        <f t="shared" si="327"/>
        <v>8.8102241620010216E-13</v>
      </c>
      <c r="BM502" s="31">
        <f t="shared" si="328"/>
        <v>1.1295159182052592E-13</v>
      </c>
      <c r="BN502" s="31">
        <f t="shared" si="329"/>
        <v>7.9066114274368141E-13</v>
      </c>
      <c r="BO502" s="31">
        <f t="shared" si="330"/>
        <v>8.3584177947189189E-13</v>
      </c>
      <c r="BP502" s="31">
        <f t="shared" si="331"/>
        <v>7.4548050601547103E-13</v>
      </c>
      <c r="BQ502" s="31">
        <f t="shared" si="332"/>
        <v>6.3252891419494509E-13</v>
      </c>
      <c r="BR502" s="31">
        <f t="shared" si="333"/>
        <v>3.3885477546157773E-13</v>
      </c>
      <c r="BS502" s="31">
        <f t="shared" si="334"/>
        <v>7.0029986928726075E-13</v>
      </c>
      <c r="BT502" s="31">
        <f t="shared" si="335"/>
        <v>6.0993859583084E-13</v>
      </c>
      <c r="BU502" s="31">
        <f t="shared" si="336"/>
        <v>1.106925599841154E-12</v>
      </c>
      <c r="BV502" s="31">
        <f t="shared" si="337"/>
        <v>3.6144509382568292E-13</v>
      </c>
      <c r="BW502" s="31">
        <f t="shared" si="338"/>
        <v>5.4216764073852443E-13</v>
      </c>
      <c r="BX502" s="31">
        <f t="shared" si="339"/>
        <v>5.8734827746673481E-13</v>
      </c>
      <c r="BY502" s="31">
        <f t="shared" si="340"/>
        <v>6.7770955092315546E-13</v>
      </c>
      <c r="BZ502" s="31">
        <f t="shared" si="341"/>
        <v>6.7770955092315546E-13</v>
      </c>
      <c r="CA502" s="31">
        <f t="shared" si="342"/>
        <v>6.0993859583084E-13</v>
      </c>
      <c r="CB502" s="31">
        <f t="shared" si="343"/>
        <v>4.5180636728210368E-13</v>
      </c>
      <c r="CC502" s="31">
        <f t="shared" si="344"/>
        <v>5.6475795910262962E-13</v>
      </c>
      <c r="CD502" s="31">
        <f t="shared" si="345"/>
        <v>2.4849350200515703E-13</v>
      </c>
      <c r="CE502" s="31">
        <f t="shared" si="346"/>
        <v>3.6144509382568292E-13</v>
      </c>
    </row>
    <row r="503" spans="35:83" x14ac:dyDescent="0.2">
      <c r="AI503" s="29" t="s">
        <v>1122</v>
      </c>
      <c r="AJ503" s="30">
        <v>103624</v>
      </c>
      <c r="AK503">
        <v>936</v>
      </c>
      <c r="AL503" t="s">
        <v>1123</v>
      </c>
      <c r="AM503">
        <v>1.1914156850200856E-10</v>
      </c>
      <c r="AN503">
        <f t="shared" si="304"/>
        <v>1.1914156850200857E-11</v>
      </c>
      <c r="AO503">
        <f t="shared" si="305"/>
        <v>5.2520723823469056E-5</v>
      </c>
      <c r="AP503" s="31">
        <f t="shared" si="306"/>
        <v>105</v>
      </c>
      <c r="AQ503" s="31">
        <f t="shared" si="307"/>
        <v>1</v>
      </c>
      <c r="AR503" s="31">
        <f t="shared" si="308"/>
        <v>51</v>
      </c>
      <c r="AS503" s="31">
        <f t="shared" si="309"/>
        <v>38</v>
      </c>
      <c r="AT503" s="31">
        <f t="shared" si="310"/>
        <v>50</v>
      </c>
      <c r="AU503" s="31">
        <f t="shared" si="311"/>
        <v>45</v>
      </c>
      <c r="AV503" s="31">
        <f t="shared" si="312"/>
        <v>17</v>
      </c>
      <c r="AW503" s="31">
        <f t="shared" si="313"/>
        <v>81</v>
      </c>
      <c r="AX503" s="31">
        <f t="shared" si="314"/>
        <v>44</v>
      </c>
      <c r="AY503" s="31">
        <f t="shared" si="315"/>
        <v>86</v>
      </c>
      <c r="AZ503" s="31">
        <f t="shared" si="316"/>
        <v>20</v>
      </c>
      <c r="BA503" s="31">
        <f t="shared" si="317"/>
        <v>37</v>
      </c>
      <c r="BB503" s="31">
        <f t="shared" si="318"/>
        <v>35</v>
      </c>
      <c r="BC503" s="31">
        <f t="shared" si="319"/>
        <v>34</v>
      </c>
      <c r="BD503" s="31">
        <f t="shared" si="320"/>
        <v>53</v>
      </c>
      <c r="BE503" s="31">
        <f t="shared" si="321"/>
        <v>93</v>
      </c>
      <c r="BF503" s="31">
        <f t="shared" si="322"/>
        <v>56</v>
      </c>
      <c r="BG503" s="31">
        <f t="shared" si="323"/>
        <v>50</v>
      </c>
      <c r="BH503" s="31">
        <f t="shared" si="324"/>
        <v>15</v>
      </c>
      <c r="BI503" s="31">
        <f t="shared" si="325"/>
        <v>25</v>
      </c>
      <c r="BJ503" s="6">
        <f t="shared" si="326"/>
        <v>936</v>
      </c>
      <c r="BL503" s="31">
        <f t="shared" si="327"/>
        <v>1.3365240056315065E-12</v>
      </c>
      <c r="BM503" s="31">
        <f t="shared" si="328"/>
        <v>1.2728800053633397E-14</v>
      </c>
      <c r="BN503" s="31">
        <f t="shared" si="329"/>
        <v>6.4916880273530318E-13</v>
      </c>
      <c r="BO503" s="31">
        <f t="shared" si="330"/>
        <v>4.8369440203806897E-13</v>
      </c>
      <c r="BP503" s="31">
        <f t="shared" si="331"/>
        <v>6.3644000268166973E-13</v>
      </c>
      <c r="BQ503" s="31">
        <f t="shared" si="332"/>
        <v>5.7279600241350275E-13</v>
      </c>
      <c r="BR503" s="31">
        <f t="shared" si="333"/>
        <v>2.1638960091176773E-13</v>
      </c>
      <c r="BS503" s="31">
        <f t="shared" si="334"/>
        <v>1.031032804344305E-12</v>
      </c>
      <c r="BT503" s="31">
        <f t="shared" si="335"/>
        <v>5.600672023598694E-13</v>
      </c>
      <c r="BU503" s="31">
        <f t="shared" si="336"/>
        <v>1.0946768046124721E-12</v>
      </c>
      <c r="BV503" s="31">
        <f t="shared" si="337"/>
        <v>2.5457600107266789E-13</v>
      </c>
      <c r="BW503" s="31">
        <f t="shared" si="338"/>
        <v>4.7096560198443562E-13</v>
      </c>
      <c r="BX503" s="31">
        <f t="shared" si="339"/>
        <v>4.4550800187716881E-13</v>
      </c>
      <c r="BY503" s="31">
        <f t="shared" si="340"/>
        <v>4.3277920182353546E-13</v>
      </c>
      <c r="BZ503" s="31">
        <f t="shared" si="341"/>
        <v>6.7462640284256989E-13</v>
      </c>
      <c r="CA503" s="31">
        <f t="shared" si="342"/>
        <v>1.1837784049879057E-12</v>
      </c>
      <c r="CB503" s="31">
        <f t="shared" si="343"/>
        <v>7.1281280300347016E-13</v>
      </c>
      <c r="CC503" s="31">
        <f t="shared" si="344"/>
        <v>6.3644000268166973E-13</v>
      </c>
      <c r="CD503" s="31">
        <f t="shared" si="345"/>
        <v>1.9093200080450089E-13</v>
      </c>
      <c r="CE503" s="31">
        <f t="shared" si="346"/>
        <v>3.1822000134083486E-13</v>
      </c>
    </row>
    <row r="504" spans="35:83" x14ac:dyDescent="0.2">
      <c r="AI504" s="29" t="s">
        <v>1124</v>
      </c>
      <c r="AJ504" s="30">
        <v>30664</v>
      </c>
      <c r="AK504">
        <v>270</v>
      </c>
      <c r="AL504" t="s">
        <v>1125</v>
      </c>
      <c r="AM504">
        <v>1.1992062339008014E-10</v>
      </c>
      <c r="AN504">
        <f t="shared" si="304"/>
        <v>1.1992062339008016E-11</v>
      </c>
      <c r="AO504">
        <f t="shared" si="305"/>
        <v>5.2864151622298491E-5</v>
      </c>
      <c r="AP504" s="31">
        <f t="shared" si="306"/>
        <v>11</v>
      </c>
      <c r="AQ504" s="31">
        <f t="shared" si="307"/>
        <v>5</v>
      </c>
      <c r="AR504" s="31">
        <f t="shared" si="308"/>
        <v>11</v>
      </c>
      <c r="AS504" s="31">
        <f t="shared" si="309"/>
        <v>19</v>
      </c>
      <c r="AT504" s="31">
        <f t="shared" si="310"/>
        <v>13</v>
      </c>
      <c r="AU504" s="31">
        <f t="shared" si="311"/>
        <v>20</v>
      </c>
      <c r="AV504" s="31">
        <f t="shared" si="312"/>
        <v>6</v>
      </c>
      <c r="AW504" s="31">
        <f t="shared" si="313"/>
        <v>24</v>
      </c>
      <c r="AX504" s="31">
        <f t="shared" si="314"/>
        <v>22</v>
      </c>
      <c r="AY504" s="31">
        <f t="shared" si="315"/>
        <v>27</v>
      </c>
      <c r="AZ504" s="31">
        <f t="shared" si="316"/>
        <v>3</v>
      </c>
      <c r="BA504" s="31">
        <f t="shared" si="317"/>
        <v>14</v>
      </c>
      <c r="BB504" s="31">
        <f t="shared" si="318"/>
        <v>13</v>
      </c>
      <c r="BC504" s="31">
        <f t="shared" si="319"/>
        <v>10</v>
      </c>
      <c r="BD504" s="31">
        <f t="shared" si="320"/>
        <v>17</v>
      </c>
      <c r="BE504" s="31">
        <f t="shared" si="321"/>
        <v>21</v>
      </c>
      <c r="BF504" s="31">
        <f t="shared" si="322"/>
        <v>11</v>
      </c>
      <c r="BG504" s="31">
        <f t="shared" si="323"/>
        <v>12</v>
      </c>
      <c r="BH504" s="31">
        <f t="shared" si="324"/>
        <v>2</v>
      </c>
      <c r="BI504" s="31">
        <f t="shared" si="325"/>
        <v>9</v>
      </c>
      <c r="BJ504" s="6">
        <f t="shared" si="326"/>
        <v>270</v>
      </c>
      <c r="BL504" s="31">
        <f t="shared" si="327"/>
        <v>4.885655027003266E-13</v>
      </c>
      <c r="BM504" s="31">
        <f t="shared" si="328"/>
        <v>2.2207522850014842E-13</v>
      </c>
      <c r="BN504" s="31">
        <f t="shared" si="329"/>
        <v>4.885655027003266E-13</v>
      </c>
      <c r="BO504" s="31">
        <f t="shared" si="330"/>
        <v>8.4388586830056415E-13</v>
      </c>
      <c r="BP504" s="31">
        <f t="shared" si="331"/>
        <v>5.7739559410038594E-13</v>
      </c>
      <c r="BQ504" s="31">
        <f t="shared" si="332"/>
        <v>8.8830091400059366E-13</v>
      </c>
      <c r="BR504" s="31">
        <f t="shared" si="333"/>
        <v>2.6649027420017811E-13</v>
      </c>
      <c r="BS504" s="31">
        <f t="shared" si="334"/>
        <v>1.0659610968007124E-12</v>
      </c>
      <c r="BT504" s="31">
        <f t="shared" si="335"/>
        <v>9.771310054006532E-13</v>
      </c>
      <c r="BU504" s="31">
        <f t="shared" si="336"/>
        <v>1.1992062339008016E-12</v>
      </c>
      <c r="BV504" s="31">
        <f t="shared" si="337"/>
        <v>1.3324513710008905E-13</v>
      </c>
      <c r="BW504" s="31">
        <f t="shared" si="338"/>
        <v>6.2181063980041555E-13</v>
      </c>
      <c r="BX504" s="31">
        <f t="shared" si="339"/>
        <v>5.7739559410038594E-13</v>
      </c>
      <c r="BY504" s="31">
        <f t="shared" si="340"/>
        <v>4.4415045700029683E-13</v>
      </c>
      <c r="BZ504" s="31">
        <f t="shared" si="341"/>
        <v>7.5505577690050461E-13</v>
      </c>
      <c r="CA504" s="31">
        <f t="shared" si="342"/>
        <v>9.3271595970062348E-13</v>
      </c>
      <c r="CB504" s="31">
        <f t="shared" si="343"/>
        <v>4.885655027003266E-13</v>
      </c>
      <c r="CC504" s="31">
        <f t="shared" si="344"/>
        <v>5.3298054840035622E-13</v>
      </c>
      <c r="CD504" s="31">
        <f t="shared" si="345"/>
        <v>8.8830091400059374E-14</v>
      </c>
      <c r="CE504" s="31">
        <f t="shared" si="346"/>
        <v>3.9973541130026716E-13</v>
      </c>
    </row>
    <row r="505" spans="35:83" x14ac:dyDescent="0.2">
      <c r="AI505" s="29" t="s">
        <v>1126</v>
      </c>
      <c r="AJ505" s="30">
        <v>16855</v>
      </c>
      <c r="AK505">
        <v>152</v>
      </c>
      <c r="AL505" t="s">
        <v>1127</v>
      </c>
      <c r="AM505">
        <v>1.2037269992430553E-10</v>
      </c>
      <c r="AN505">
        <f t="shared" si="304"/>
        <v>1.2037269992430553E-11</v>
      </c>
      <c r="AO505">
        <f t="shared" si="305"/>
        <v>5.3063438798887257E-5</v>
      </c>
      <c r="AP505" s="31">
        <f t="shared" si="306"/>
        <v>19</v>
      </c>
      <c r="AQ505" s="31">
        <f t="shared" si="307"/>
        <v>0</v>
      </c>
      <c r="AR505" s="31">
        <f t="shared" si="308"/>
        <v>10</v>
      </c>
      <c r="AS505" s="31">
        <f t="shared" si="309"/>
        <v>17</v>
      </c>
      <c r="AT505" s="31">
        <f t="shared" si="310"/>
        <v>1</v>
      </c>
      <c r="AU505" s="31">
        <f t="shared" si="311"/>
        <v>8</v>
      </c>
      <c r="AV505" s="31">
        <f t="shared" si="312"/>
        <v>0</v>
      </c>
      <c r="AW505" s="31">
        <f t="shared" si="313"/>
        <v>11</v>
      </c>
      <c r="AX505" s="31">
        <f t="shared" si="314"/>
        <v>16</v>
      </c>
      <c r="AY505" s="31">
        <f t="shared" si="315"/>
        <v>13</v>
      </c>
      <c r="AZ505" s="31">
        <f t="shared" si="316"/>
        <v>10</v>
      </c>
      <c r="BA505" s="31">
        <f t="shared" si="317"/>
        <v>0</v>
      </c>
      <c r="BB505" s="31">
        <f t="shared" si="318"/>
        <v>3</v>
      </c>
      <c r="BC505" s="31">
        <f t="shared" si="319"/>
        <v>6</v>
      </c>
      <c r="BD505" s="31">
        <f t="shared" si="320"/>
        <v>10</v>
      </c>
      <c r="BE505" s="31">
        <f t="shared" si="321"/>
        <v>12</v>
      </c>
      <c r="BF505" s="31">
        <f t="shared" si="322"/>
        <v>7</v>
      </c>
      <c r="BG505" s="31">
        <f t="shared" si="323"/>
        <v>6</v>
      </c>
      <c r="BH505" s="31">
        <f t="shared" si="324"/>
        <v>0</v>
      </c>
      <c r="BI505" s="31">
        <f t="shared" si="325"/>
        <v>3</v>
      </c>
      <c r="BJ505" s="6">
        <f t="shared" si="326"/>
        <v>152</v>
      </c>
      <c r="BL505" s="31">
        <f t="shared" si="327"/>
        <v>1.5046587490538191E-12</v>
      </c>
      <c r="BM505" s="31">
        <f t="shared" si="328"/>
        <v>0</v>
      </c>
      <c r="BN505" s="31">
        <f t="shared" si="329"/>
        <v>7.9192565739674683E-13</v>
      </c>
      <c r="BO505" s="31">
        <f t="shared" si="330"/>
        <v>1.3462736175744697E-12</v>
      </c>
      <c r="BP505" s="31">
        <f t="shared" si="331"/>
        <v>7.9192565739674683E-14</v>
      </c>
      <c r="BQ505" s="31">
        <f t="shared" si="332"/>
        <v>6.3354052591739747E-13</v>
      </c>
      <c r="BR505" s="31">
        <f t="shared" si="333"/>
        <v>0</v>
      </c>
      <c r="BS505" s="31">
        <f t="shared" si="334"/>
        <v>8.7111822313642167E-13</v>
      </c>
      <c r="BT505" s="31">
        <f t="shared" si="335"/>
        <v>1.2670810518347949E-12</v>
      </c>
      <c r="BU505" s="31">
        <f t="shared" si="336"/>
        <v>1.0295033546157709E-12</v>
      </c>
      <c r="BV505" s="31">
        <f t="shared" si="337"/>
        <v>7.9192565739674683E-13</v>
      </c>
      <c r="BW505" s="31">
        <f t="shared" si="338"/>
        <v>0</v>
      </c>
      <c r="BX505" s="31">
        <f t="shared" si="339"/>
        <v>2.3757769721902405E-13</v>
      </c>
      <c r="BY505" s="31">
        <f t="shared" si="340"/>
        <v>4.751553944380481E-13</v>
      </c>
      <c r="BZ505" s="31">
        <f t="shared" si="341"/>
        <v>7.9192565739674683E-13</v>
      </c>
      <c r="CA505" s="31">
        <f t="shared" si="342"/>
        <v>9.503107888760962E-13</v>
      </c>
      <c r="CB505" s="31">
        <f t="shared" si="343"/>
        <v>5.5434796017772283E-13</v>
      </c>
      <c r="CC505" s="31">
        <f t="shared" si="344"/>
        <v>4.751553944380481E-13</v>
      </c>
      <c r="CD505" s="31">
        <f t="shared" si="345"/>
        <v>0</v>
      </c>
      <c r="CE505" s="31">
        <f t="shared" si="346"/>
        <v>2.3757769721902405E-13</v>
      </c>
    </row>
    <row r="506" spans="35:83" x14ac:dyDescent="0.2">
      <c r="AI506" s="29" t="s">
        <v>1128</v>
      </c>
      <c r="AJ506" s="30">
        <v>50782</v>
      </c>
      <c r="AK506">
        <v>471</v>
      </c>
      <c r="AL506" t="s">
        <v>1129</v>
      </c>
      <c r="AM506">
        <v>1.2046066129579472E-10</v>
      </c>
      <c r="AN506">
        <f t="shared" si="304"/>
        <v>1.2046066129579473E-11</v>
      </c>
      <c r="AO506">
        <f t="shared" si="305"/>
        <v>5.3102214475229305E-5</v>
      </c>
      <c r="AP506" s="31">
        <f t="shared" si="306"/>
        <v>63</v>
      </c>
      <c r="AQ506" s="31">
        <f t="shared" si="307"/>
        <v>2</v>
      </c>
      <c r="AR506" s="31">
        <f t="shared" si="308"/>
        <v>26</v>
      </c>
      <c r="AS506" s="31">
        <f t="shared" si="309"/>
        <v>19</v>
      </c>
      <c r="AT506" s="31">
        <f t="shared" si="310"/>
        <v>15</v>
      </c>
      <c r="AU506" s="31">
        <f t="shared" si="311"/>
        <v>32</v>
      </c>
      <c r="AV506" s="31">
        <f t="shared" si="312"/>
        <v>9</v>
      </c>
      <c r="AW506" s="31">
        <f t="shared" si="313"/>
        <v>35</v>
      </c>
      <c r="AX506" s="31">
        <f t="shared" si="314"/>
        <v>26</v>
      </c>
      <c r="AY506" s="31">
        <f t="shared" si="315"/>
        <v>51</v>
      </c>
      <c r="AZ506" s="31">
        <f t="shared" si="316"/>
        <v>5</v>
      </c>
      <c r="BA506" s="31">
        <f t="shared" si="317"/>
        <v>20</v>
      </c>
      <c r="BB506" s="31">
        <f t="shared" si="318"/>
        <v>17</v>
      </c>
      <c r="BC506" s="31">
        <f t="shared" si="319"/>
        <v>28</v>
      </c>
      <c r="BD506" s="31">
        <f t="shared" si="320"/>
        <v>20</v>
      </c>
      <c r="BE506" s="31">
        <f t="shared" si="321"/>
        <v>39</v>
      </c>
      <c r="BF506" s="31">
        <f t="shared" si="322"/>
        <v>29</v>
      </c>
      <c r="BG506" s="31">
        <f t="shared" si="323"/>
        <v>18</v>
      </c>
      <c r="BH506" s="31">
        <f t="shared" si="324"/>
        <v>5</v>
      </c>
      <c r="BI506" s="31">
        <f t="shared" si="325"/>
        <v>12</v>
      </c>
      <c r="BJ506" s="6">
        <f t="shared" si="326"/>
        <v>471</v>
      </c>
      <c r="BL506" s="31">
        <f t="shared" si="327"/>
        <v>1.6112572530010761E-12</v>
      </c>
      <c r="BM506" s="31">
        <f t="shared" si="328"/>
        <v>5.1151023904796063E-14</v>
      </c>
      <c r="BN506" s="31">
        <f t="shared" si="329"/>
        <v>6.6496331076234892E-13</v>
      </c>
      <c r="BO506" s="31">
        <f t="shared" si="330"/>
        <v>4.8593472709556255E-13</v>
      </c>
      <c r="BP506" s="31">
        <f t="shared" si="331"/>
        <v>3.8363267928597049E-13</v>
      </c>
      <c r="BQ506" s="31">
        <f t="shared" si="332"/>
        <v>8.1841638247673701E-13</v>
      </c>
      <c r="BR506" s="31">
        <f t="shared" si="333"/>
        <v>2.3017960757158229E-13</v>
      </c>
      <c r="BS506" s="31">
        <f t="shared" si="334"/>
        <v>8.9514291833393111E-13</v>
      </c>
      <c r="BT506" s="31">
        <f t="shared" si="335"/>
        <v>6.6496331076234892E-13</v>
      </c>
      <c r="BU506" s="31">
        <f t="shared" si="336"/>
        <v>1.3043511095722997E-12</v>
      </c>
      <c r="BV506" s="31">
        <f t="shared" si="337"/>
        <v>1.2787755976199015E-13</v>
      </c>
      <c r="BW506" s="31">
        <f t="shared" si="338"/>
        <v>5.1151023904796062E-13</v>
      </c>
      <c r="BX506" s="31">
        <f t="shared" si="339"/>
        <v>4.3478370319076652E-13</v>
      </c>
      <c r="BY506" s="31">
        <f t="shared" si="340"/>
        <v>7.1611433466714495E-13</v>
      </c>
      <c r="BZ506" s="31">
        <f t="shared" si="341"/>
        <v>5.1151023904796062E-13</v>
      </c>
      <c r="CA506" s="31">
        <f t="shared" si="342"/>
        <v>9.9744496614352327E-13</v>
      </c>
      <c r="CB506" s="31">
        <f t="shared" si="343"/>
        <v>7.4168984661954291E-13</v>
      </c>
      <c r="CC506" s="31">
        <f t="shared" si="344"/>
        <v>4.6035921514316459E-13</v>
      </c>
      <c r="CD506" s="31">
        <f t="shared" si="345"/>
        <v>1.2787755976199015E-13</v>
      </c>
      <c r="CE506" s="31">
        <f t="shared" si="346"/>
        <v>3.0690614342877639E-13</v>
      </c>
    </row>
    <row r="507" spans="35:83" x14ac:dyDescent="0.2">
      <c r="AI507" s="29" t="s">
        <v>1130</v>
      </c>
      <c r="AJ507" s="30">
        <v>13546</v>
      </c>
      <c r="AK507">
        <v>121</v>
      </c>
      <c r="AL507" t="s">
        <v>1131</v>
      </c>
      <c r="AM507">
        <v>1.2203136125178498E-10</v>
      </c>
      <c r="AN507">
        <f t="shared" si="304"/>
        <v>1.2203136125178499E-11</v>
      </c>
      <c r="AO507">
        <f t="shared" si="305"/>
        <v>5.3794620153913215E-5</v>
      </c>
      <c r="AP507" s="31">
        <f t="shared" si="306"/>
        <v>11</v>
      </c>
      <c r="AQ507" s="31">
        <f t="shared" si="307"/>
        <v>0</v>
      </c>
      <c r="AR507" s="31">
        <f t="shared" si="308"/>
        <v>11</v>
      </c>
      <c r="AS507" s="31">
        <f t="shared" si="309"/>
        <v>6</v>
      </c>
      <c r="AT507" s="31">
        <f t="shared" si="310"/>
        <v>2</v>
      </c>
      <c r="AU507" s="31">
        <f t="shared" si="311"/>
        <v>7</v>
      </c>
      <c r="AV507" s="31">
        <f t="shared" si="312"/>
        <v>1</v>
      </c>
      <c r="AW507" s="31">
        <f t="shared" si="313"/>
        <v>11</v>
      </c>
      <c r="AX507" s="31">
        <f t="shared" si="314"/>
        <v>6</v>
      </c>
      <c r="AY507" s="31">
        <f t="shared" si="315"/>
        <v>11</v>
      </c>
      <c r="AZ507" s="31">
        <f t="shared" si="316"/>
        <v>9</v>
      </c>
      <c r="BA507" s="31">
        <f t="shared" si="317"/>
        <v>4</v>
      </c>
      <c r="BB507" s="31">
        <f t="shared" si="318"/>
        <v>6</v>
      </c>
      <c r="BC507" s="31">
        <f t="shared" si="319"/>
        <v>3</v>
      </c>
      <c r="BD507" s="31">
        <f t="shared" si="320"/>
        <v>10</v>
      </c>
      <c r="BE507" s="31">
        <f t="shared" si="321"/>
        <v>7</v>
      </c>
      <c r="BF507" s="31">
        <f t="shared" si="322"/>
        <v>8</v>
      </c>
      <c r="BG507" s="31">
        <f t="shared" si="323"/>
        <v>5</v>
      </c>
      <c r="BH507" s="31">
        <f t="shared" si="324"/>
        <v>2</v>
      </c>
      <c r="BI507" s="31">
        <f t="shared" si="325"/>
        <v>1</v>
      </c>
      <c r="BJ507" s="6">
        <f t="shared" si="326"/>
        <v>121</v>
      </c>
      <c r="BL507" s="31">
        <f t="shared" si="327"/>
        <v>1.1093760113798635E-12</v>
      </c>
      <c r="BM507" s="31">
        <f t="shared" si="328"/>
        <v>0</v>
      </c>
      <c r="BN507" s="31">
        <f t="shared" si="329"/>
        <v>1.1093760113798635E-12</v>
      </c>
      <c r="BO507" s="31">
        <f t="shared" si="330"/>
        <v>6.0511418802538008E-13</v>
      </c>
      <c r="BP507" s="31">
        <f t="shared" si="331"/>
        <v>2.0170472934179338E-13</v>
      </c>
      <c r="BQ507" s="31">
        <f t="shared" si="332"/>
        <v>7.0596655269627679E-13</v>
      </c>
      <c r="BR507" s="31">
        <f t="shared" si="333"/>
        <v>1.0085236467089669E-13</v>
      </c>
      <c r="BS507" s="31">
        <f t="shared" si="334"/>
        <v>1.1093760113798635E-12</v>
      </c>
      <c r="BT507" s="31">
        <f t="shared" si="335"/>
        <v>6.0511418802538008E-13</v>
      </c>
      <c r="BU507" s="31">
        <f t="shared" si="336"/>
        <v>1.1093760113798635E-12</v>
      </c>
      <c r="BV507" s="31">
        <f t="shared" si="337"/>
        <v>9.0767128203807022E-13</v>
      </c>
      <c r="BW507" s="31">
        <f t="shared" si="338"/>
        <v>4.0340945868358675E-13</v>
      </c>
      <c r="BX507" s="31">
        <f t="shared" si="339"/>
        <v>6.0511418802538008E-13</v>
      </c>
      <c r="BY507" s="31">
        <f t="shared" si="340"/>
        <v>3.0255709401269004E-13</v>
      </c>
      <c r="BZ507" s="31">
        <f t="shared" si="341"/>
        <v>1.0085236467089669E-12</v>
      </c>
      <c r="CA507" s="31">
        <f t="shared" si="342"/>
        <v>7.0596655269627679E-13</v>
      </c>
      <c r="CB507" s="31">
        <f t="shared" si="343"/>
        <v>8.068189173671735E-13</v>
      </c>
      <c r="CC507" s="31">
        <f t="shared" si="344"/>
        <v>5.0426182335448347E-13</v>
      </c>
      <c r="CD507" s="31">
        <f t="shared" si="345"/>
        <v>2.0170472934179338E-13</v>
      </c>
      <c r="CE507" s="31">
        <f t="shared" si="346"/>
        <v>1.0085236467089669E-13</v>
      </c>
    </row>
    <row r="508" spans="35:83" x14ac:dyDescent="0.2">
      <c r="AI508" s="29" t="s">
        <v>1132</v>
      </c>
      <c r="AJ508" s="30">
        <v>62528</v>
      </c>
      <c r="AK508">
        <v>571</v>
      </c>
      <c r="AL508" t="s">
        <v>1133</v>
      </c>
      <c r="AM508">
        <v>1.2231033573052198E-10</v>
      </c>
      <c r="AN508">
        <f t="shared" si="304"/>
        <v>1.2231033573052199E-11</v>
      </c>
      <c r="AO508">
        <f t="shared" si="305"/>
        <v>5.3917599410739901E-5</v>
      </c>
      <c r="AP508" s="31">
        <f t="shared" si="306"/>
        <v>66</v>
      </c>
      <c r="AQ508" s="31">
        <f t="shared" si="307"/>
        <v>3</v>
      </c>
      <c r="AR508" s="31">
        <f t="shared" si="308"/>
        <v>34</v>
      </c>
      <c r="AS508" s="31">
        <f t="shared" si="309"/>
        <v>24</v>
      </c>
      <c r="AT508" s="31">
        <f t="shared" si="310"/>
        <v>16</v>
      </c>
      <c r="AU508" s="31">
        <f t="shared" si="311"/>
        <v>41</v>
      </c>
      <c r="AV508" s="31">
        <f t="shared" si="312"/>
        <v>18</v>
      </c>
      <c r="AW508" s="31">
        <f t="shared" si="313"/>
        <v>40</v>
      </c>
      <c r="AX508" s="31">
        <f t="shared" si="314"/>
        <v>23</v>
      </c>
      <c r="AY508" s="31">
        <f t="shared" si="315"/>
        <v>55</v>
      </c>
      <c r="AZ508" s="31">
        <f t="shared" si="316"/>
        <v>15</v>
      </c>
      <c r="BA508" s="31">
        <f t="shared" si="317"/>
        <v>18</v>
      </c>
      <c r="BB508" s="31">
        <f t="shared" si="318"/>
        <v>35</v>
      </c>
      <c r="BC508" s="31">
        <f t="shared" si="319"/>
        <v>15</v>
      </c>
      <c r="BD508" s="31">
        <f t="shared" si="320"/>
        <v>42</v>
      </c>
      <c r="BE508" s="31">
        <f t="shared" si="321"/>
        <v>32</v>
      </c>
      <c r="BF508" s="31">
        <f t="shared" si="322"/>
        <v>39</v>
      </c>
      <c r="BG508" s="31">
        <f t="shared" si="323"/>
        <v>34</v>
      </c>
      <c r="BH508" s="31">
        <f t="shared" si="324"/>
        <v>9</v>
      </c>
      <c r="BI508" s="31">
        <f t="shared" si="325"/>
        <v>12</v>
      </c>
      <c r="BJ508" s="6">
        <f t="shared" si="326"/>
        <v>571</v>
      </c>
      <c r="BL508" s="31">
        <f t="shared" si="327"/>
        <v>1.4137446862021806E-12</v>
      </c>
      <c r="BM508" s="31">
        <f t="shared" si="328"/>
        <v>6.4261122100099124E-14</v>
      </c>
      <c r="BN508" s="31">
        <f t="shared" si="329"/>
        <v>7.2829271713445666E-13</v>
      </c>
      <c r="BO508" s="31">
        <f t="shared" si="330"/>
        <v>5.1408897680079299E-13</v>
      </c>
      <c r="BP508" s="31">
        <f t="shared" si="331"/>
        <v>3.4272598453386194E-13</v>
      </c>
      <c r="BQ508" s="31">
        <f t="shared" si="332"/>
        <v>8.7823533536802117E-13</v>
      </c>
      <c r="BR508" s="31">
        <f t="shared" si="333"/>
        <v>3.8556673260059472E-13</v>
      </c>
      <c r="BS508" s="31">
        <f t="shared" si="334"/>
        <v>8.5681496133465489E-13</v>
      </c>
      <c r="BT508" s="31">
        <f t="shared" si="335"/>
        <v>4.926686027674266E-13</v>
      </c>
      <c r="BU508" s="31">
        <f t="shared" si="336"/>
        <v>1.1781205718351504E-12</v>
      </c>
      <c r="BV508" s="31">
        <f t="shared" si="337"/>
        <v>3.2130561050049561E-13</v>
      </c>
      <c r="BW508" s="31">
        <f t="shared" si="338"/>
        <v>3.8556673260059472E-13</v>
      </c>
      <c r="BX508" s="31">
        <f t="shared" si="339"/>
        <v>7.4971309116782305E-13</v>
      </c>
      <c r="BY508" s="31">
        <f t="shared" si="340"/>
        <v>3.2130561050049561E-13</v>
      </c>
      <c r="BZ508" s="31">
        <f t="shared" si="341"/>
        <v>8.9965570940138766E-13</v>
      </c>
      <c r="CA508" s="31">
        <f t="shared" si="342"/>
        <v>6.8545196906772389E-13</v>
      </c>
      <c r="CB508" s="31">
        <f t="shared" si="343"/>
        <v>8.353945873012885E-13</v>
      </c>
      <c r="CC508" s="31">
        <f t="shared" si="344"/>
        <v>7.2829271713445666E-13</v>
      </c>
      <c r="CD508" s="31">
        <f t="shared" si="345"/>
        <v>1.9278336630029736E-13</v>
      </c>
      <c r="CE508" s="31">
        <f t="shared" si="346"/>
        <v>2.570444884003965E-13</v>
      </c>
    </row>
    <row r="509" spans="35:83" x14ac:dyDescent="0.2">
      <c r="AI509" s="29" t="s">
        <v>1134</v>
      </c>
      <c r="AJ509" s="30">
        <v>34613</v>
      </c>
      <c r="AK509">
        <v>321</v>
      </c>
      <c r="AL509" t="s">
        <v>1135</v>
      </c>
      <c r="AM509">
        <v>1.2241852968335541E-10</v>
      </c>
      <c r="AN509">
        <f t="shared" si="304"/>
        <v>1.2241852968335542E-11</v>
      </c>
      <c r="AO509">
        <f t="shared" si="305"/>
        <v>5.3965294138848487E-5</v>
      </c>
      <c r="AP509" s="31">
        <f t="shared" si="306"/>
        <v>36</v>
      </c>
      <c r="AQ509" s="31">
        <f t="shared" si="307"/>
        <v>4</v>
      </c>
      <c r="AR509" s="31">
        <f t="shared" si="308"/>
        <v>22</v>
      </c>
      <c r="AS509" s="31">
        <f t="shared" si="309"/>
        <v>14</v>
      </c>
      <c r="AT509" s="31">
        <f t="shared" si="310"/>
        <v>8</v>
      </c>
      <c r="AU509" s="31">
        <f t="shared" si="311"/>
        <v>29</v>
      </c>
      <c r="AV509" s="31">
        <f t="shared" si="312"/>
        <v>9</v>
      </c>
      <c r="AW509" s="31">
        <f t="shared" si="313"/>
        <v>16</v>
      </c>
      <c r="AX509" s="31">
        <f t="shared" si="314"/>
        <v>17</v>
      </c>
      <c r="AY509" s="31">
        <f t="shared" si="315"/>
        <v>39</v>
      </c>
      <c r="AZ509" s="31">
        <f t="shared" si="316"/>
        <v>5</v>
      </c>
      <c r="BA509" s="31">
        <f t="shared" si="317"/>
        <v>9</v>
      </c>
      <c r="BB509" s="31">
        <f t="shared" si="318"/>
        <v>19</v>
      </c>
      <c r="BC509" s="31">
        <f t="shared" si="319"/>
        <v>14</v>
      </c>
      <c r="BD509" s="31">
        <f t="shared" si="320"/>
        <v>17</v>
      </c>
      <c r="BE509" s="31">
        <f t="shared" si="321"/>
        <v>22</v>
      </c>
      <c r="BF509" s="31">
        <f t="shared" si="322"/>
        <v>10</v>
      </c>
      <c r="BG509" s="31">
        <f t="shared" si="323"/>
        <v>19</v>
      </c>
      <c r="BH509" s="31">
        <f t="shared" si="324"/>
        <v>3</v>
      </c>
      <c r="BI509" s="31">
        <f t="shared" si="325"/>
        <v>9</v>
      </c>
      <c r="BJ509" s="6">
        <f t="shared" si="326"/>
        <v>321</v>
      </c>
      <c r="BL509" s="31">
        <f t="shared" si="327"/>
        <v>1.3729180899067897E-12</v>
      </c>
      <c r="BM509" s="31">
        <f t="shared" si="328"/>
        <v>1.5254645443408775E-13</v>
      </c>
      <c r="BN509" s="31">
        <f t="shared" si="329"/>
        <v>8.3900549938748255E-13</v>
      </c>
      <c r="BO509" s="31">
        <f t="shared" si="330"/>
        <v>5.3391259051930705E-13</v>
      </c>
      <c r="BP509" s="31">
        <f t="shared" si="331"/>
        <v>3.050929088681755E-13</v>
      </c>
      <c r="BQ509" s="31">
        <f t="shared" si="332"/>
        <v>1.1059617946471362E-12</v>
      </c>
      <c r="BR509" s="31">
        <f t="shared" si="333"/>
        <v>3.4322952247669743E-13</v>
      </c>
      <c r="BS509" s="31">
        <f t="shared" si="334"/>
        <v>6.10185817736351E-13</v>
      </c>
      <c r="BT509" s="31">
        <f t="shared" si="335"/>
        <v>6.4832243134487293E-13</v>
      </c>
      <c r="BU509" s="31">
        <f t="shared" si="336"/>
        <v>1.4873279307323555E-12</v>
      </c>
      <c r="BV509" s="31">
        <f t="shared" si="337"/>
        <v>1.9068306804260968E-13</v>
      </c>
      <c r="BW509" s="31">
        <f t="shared" si="338"/>
        <v>3.4322952247669743E-13</v>
      </c>
      <c r="BX509" s="31">
        <f t="shared" si="339"/>
        <v>7.2459565856191678E-13</v>
      </c>
      <c r="BY509" s="31">
        <f t="shared" si="340"/>
        <v>5.3391259051930705E-13</v>
      </c>
      <c r="BZ509" s="31">
        <f t="shared" si="341"/>
        <v>6.4832243134487293E-13</v>
      </c>
      <c r="CA509" s="31">
        <f t="shared" si="342"/>
        <v>8.3900549938748255E-13</v>
      </c>
      <c r="CB509" s="31">
        <f t="shared" si="343"/>
        <v>3.8136613608521935E-13</v>
      </c>
      <c r="CC509" s="31">
        <f t="shared" si="344"/>
        <v>7.2459565856191678E-13</v>
      </c>
      <c r="CD509" s="31">
        <f t="shared" si="345"/>
        <v>1.144098408255658E-13</v>
      </c>
      <c r="CE509" s="31">
        <f t="shared" si="346"/>
        <v>3.4322952247669743E-13</v>
      </c>
    </row>
    <row r="510" spans="35:83" x14ac:dyDescent="0.2">
      <c r="AI510" s="29" t="s">
        <v>1136</v>
      </c>
      <c r="AJ510" s="30">
        <v>49784</v>
      </c>
      <c r="AK510">
        <v>456</v>
      </c>
      <c r="AL510" t="s">
        <v>1137</v>
      </c>
      <c r="AM510">
        <v>1.2326738766953485E-10</v>
      </c>
      <c r="AN510">
        <f t="shared" si="304"/>
        <v>1.2326738766953486E-11</v>
      </c>
      <c r="AO510">
        <f t="shared" si="305"/>
        <v>5.4339492971531512E-5</v>
      </c>
      <c r="AP510" s="31">
        <f t="shared" si="306"/>
        <v>41</v>
      </c>
      <c r="AQ510" s="31">
        <f t="shared" si="307"/>
        <v>1</v>
      </c>
      <c r="AR510" s="31">
        <f t="shared" si="308"/>
        <v>29</v>
      </c>
      <c r="AS510" s="31">
        <f t="shared" si="309"/>
        <v>23</v>
      </c>
      <c r="AT510" s="31">
        <f t="shared" si="310"/>
        <v>20</v>
      </c>
      <c r="AU510" s="31">
        <f t="shared" si="311"/>
        <v>32</v>
      </c>
      <c r="AV510" s="31">
        <f t="shared" si="312"/>
        <v>20</v>
      </c>
      <c r="AW510" s="31">
        <f t="shared" si="313"/>
        <v>38</v>
      </c>
      <c r="AX510" s="31">
        <f t="shared" si="314"/>
        <v>17</v>
      </c>
      <c r="AY510" s="31">
        <f t="shared" si="315"/>
        <v>47</v>
      </c>
      <c r="AZ510" s="31">
        <f t="shared" si="316"/>
        <v>10</v>
      </c>
      <c r="BA510" s="31">
        <f t="shared" si="317"/>
        <v>16</v>
      </c>
      <c r="BB510" s="31">
        <f t="shared" si="318"/>
        <v>26</v>
      </c>
      <c r="BC510" s="31">
        <f t="shared" si="319"/>
        <v>13</v>
      </c>
      <c r="BD510" s="31">
        <f t="shared" si="320"/>
        <v>22</v>
      </c>
      <c r="BE510" s="31">
        <f t="shared" si="321"/>
        <v>34</v>
      </c>
      <c r="BF510" s="31">
        <f t="shared" si="322"/>
        <v>28</v>
      </c>
      <c r="BG510" s="31">
        <f t="shared" si="323"/>
        <v>29</v>
      </c>
      <c r="BH510" s="31">
        <f t="shared" si="324"/>
        <v>3</v>
      </c>
      <c r="BI510" s="31">
        <f t="shared" si="325"/>
        <v>7</v>
      </c>
      <c r="BJ510" s="6">
        <f t="shared" si="326"/>
        <v>456</v>
      </c>
      <c r="BL510" s="31">
        <f t="shared" si="327"/>
        <v>1.1083251961515196E-12</v>
      </c>
      <c r="BM510" s="31">
        <f t="shared" si="328"/>
        <v>2.7032321857354133E-14</v>
      </c>
      <c r="BN510" s="31">
        <f t="shared" si="329"/>
        <v>7.8393733386327001E-13</v>
      </c>
      <c r="BO510" s="31">
        <f t="shared" si="330"/>
        <v>6.217434027191451E-13</v>
      </c>
      <c r="BP510" s="31">
        <f t="shared" si="331"/>
        <v>5.4064643714708265E-13</v>
      </c>
      <c r="BQ510" s="31">
        <f t="shared" si="332"/>
        <v>8.6503429943533226E-13</v>
      </c>
      <c r="BR510" s="31">
        <f t="shared" si="333"/>
        <v>5.4064643714708265E-13</v>
      </c>
      <c r="BS510" s="31">
        <f t="shared" si="334"/>
        <v>1.0272282305794571E-12</v>
      </c>
      <c r="BT510" s="31">
        <f t="shared" si="335"/>
        <v>4.595494715750203E-13</v>
      </c>
      <c r="BU510" s="31">
        <f t="shared" si="336"/>
        <v>1.2705191272956443E-12</v>
      </c>
      <c r="BV510" s="31">
        <f t="shared" si="337"/>
        <v>2.7032321857354133E-13</v>
      </c>
      <c r="BW510" s="31">
        <f t="shared" si="338"/>
        <v>4.3251714971766613E-13</v>
      </c>
      <c r="BX510" s="31">
        <f t="shared" si="339"/>
        <v>7.0284036829120746E-13</v>
      </c>
      <c r="BY510" s="31">
        <f t="shared" si="340"/>
        <v>3.5142018414560373E-13</v>
      </c>
      <c r="BZ510" s="31">
        <f t="shared" si="341"/>
        <v>5.9471108086179099E-13</v>
      </c>
      <c r="CA510" s="31">
        <f t="shared" si="342"/>
        <v>9.190989431500406E-13</v>
      </c>
      <c r="CB510" s="31">
        <f t="shared" si="343"/>
        <v>7.5690501200591569E-13</v>
      </c>
      <c r="CC510" s="31">
        <f t="shared" si="344"/>
        <v>7.8393733386327001E-13</v>
      </c>
      <c r="CD510" s="31">
        <f t="shared" si="345"/>
        <v>8.1096965572062403E-14</v>
      </c>
      <c r="CE510" s="31">
        <f t="shared" si="346"/>
        <v>1.8922625300147892E-13</v>
      </c>
    </row>
    <row r="511" spans="35:83" x14ac:dyDescent="0.2">
      <c r="AI511" s="29" t="s">
        <v>1138</v>
      </c>
      <c r="AJ511" s="30">
        <v>37426</v>
      </c>
      <c r="AK511">
        <v>334</v>
      </c>
      <c r="AL511" t="s">
        <v>1139</v>
      </c>
      <c r="AM511">
        <v>1.2389200333952915E-10</v>
      </c>
      <c r="AN511">
        <f t="shared" si="304"/>
        <v>1.2389200333952917E-11</v>
      </c>
      <c r="AO511">
        <f t="shared" si="305"/>
        <v>5.4614839918126643E-5</v>
      </c>
      <c r="AP511" s="31">
        <f t="shared" si="306"/>
        <v>30</v>
      </c>
      <c r="AQ511" s="31">
        <f t="shared" si="307"/>
        <v>4</v>
      </c>
      <c r="AR511" s="31">
        <f t="shared" si="308"/>
        <v>12</v>
      </c>
      <c r="AS511" s="31">
        <f t="shared" si="309"/>
        <v>19</v>
      </c>
      <c r="AT511" s="31">
        <f t="shared" si="310"/>
        <v>11</v>
      </c>
      <c r="AU511" s="31">
        <f t="shared" si="311"/>
        <v>18</v>
      </c>
      <c r="AV511" s="31">
        <f t="shared" si="312"/>
        <v>2</v>
      </c>
      <c r="AW511" s="31">
        <f t="shared" si="313"/>
        <v>22</v>
      </c>
      <c r="AX511" s="31">
        <f t="shared" si="314"/>
        <v>18</v>
      </c>
      <c r="AY511" s="31">
        <f t="shared" si="315"/>
        <v>43</v>
      </c>
      <c r="AZ511" s="31">
        <f t="shared" si="316"/>
        <v>7</v>
      </c>
      <c r="BA511" s="31">
        <f t="shared" si="317"/>
        <v>13</v>
      </c>
      <c r="BB511" s="31">
        <f t="shared" si="318"/>
        <v>22</v>
      </c>
      <c r="BC511" s="31">
        <f t="shared" si="319"/>
        <v>20</v>
      </c>
      <c r="BD511" s="31">
        <f t="shared" si="320"/>
        <v>19</v>
      </c>
      <c r="BE511" s="31">
        <f t="shared" si="321"/>
        <v>27</v>
      </c>
      <c r="BF511" s="31">
        <f t="shared" si="322"/>
        <v>18</v>
      </c>
      <c r="BG511" s="31">
        <f t="shared" si="323"/>
        <v>10</v>
      </c>
      <c r="BH511" s="31">
        <f t="shared" si="324"/>
        <v>5</v>
      </c>
      <c r="BI511" s="31">
        <f t="shared" si="325"/>
        <v>14</v>
      </c>
      <c r="BJ511" s="6">
        <f t="shared" si="326"/>
        <v>334</v>
      </c>
      <c r="BL511" s="31">
        <f t="shared" si="327"/>
        <v>1.1128024252053519E-12</v>
      </c>
      <c r="BM511" s="31">
        <f t="shared" si="328"/>
        <v>1.4837365669404692E-13</v>
      </c>
      <c r="BN511" s="31">
        <f t="shared" si="329"/>
        <v>4.4512097008214068E-13</v>
      </c>
      <c r="BO511" s="31">
        <f t="shared" si="330"/>
        <v>7.0477486929672278E-13</v>
      </c>
      <c r="BP511" s="31">
        <f t="shared" si="331"/>
        <v>4.0802755590862905E-13</v>
      </c>
      <c r="BQ511" s="31">
        <f t="shared" si="332"/>
        <v>6.6768145512321105E-13</v>
      </c>
      <c r="BR511" s="31">
        <f t="shared" si="333"/>
        <v>7.4186828347023459E-14</v>
      </c>
      <c r="BS511" s="31">
        <f t="shared" si="334"/>
        <v>8.1605511181725809E-13</v>
      </c>
      <c r="BT511" s="31">
        <f t="shared" si="335"/>
        <v>6.6768145512321105E-13</v>
      </c>
      <c r="BU511" s="31">
        <f t="shared" si="336"/>
        <v>1.595016809461004E-12</v>
      </c>
      <c r="BV511" s="31">
        <f t="shared" si="337"/>
        <v>2.5965389921458205E-13</v>
      </c>
      <c r="BW511" s="31">
        <f t="shared" si="338"/>
        <v>4.8221438425565247E-13</v>
      </c>
      <c r="BX511" s="31">
        <f t="shared" si="339"/>
        <v>8.1605511181725809E-13</v>
      </c>
      <c r="BY511" s="31">
        <f t="shared" si="340"/>
        <v>7.4186828347023452E-13</v>
      </c>
      <c r="BZ511" s="31">
        <f t="shared" si="341"/>
        <v>7.0477486929672278E-13</v>
      </c>
      <c r="CA511" s="31">
        <f t="shared" si="342"/>
        <v>1.0015221826848167E-12</v>
      </c>
      <c r="CB511" s="31">
        <f t="shared" si="343"/>
        <v>6.6768145512321105E-13</v>
      </c>
      <c r="CC511" s="31">
        <f t="shared" si="344"/>
        <v>3.7093414173511726E-13</v>
      </c>
      <c r="CD511" s="31">
        <f t="shared" si="345"/>
        <v>1.8546707086755863E-13</v>
      </c>
      <c r="CE511" s="31">
        <f t="shared" si="346"/>
        <v>5.193077984291641E-13</v>
      </c>
    </row>
    <row r="512" spans="35:83" x14ac:dyDescent="0.2">
      <c r="AI512" s="29" t="s">
        <v>1140</v>
      </c>
      <c r="AJ512" s="30">
        <v>15402</v>
      </c>
      <c r="AK512">
        <v>140</v>
      </c>
      <c r="AL512" t="s">
        <v>1141</v>
      </c>
      <c r="AM512">
        <v>1.2433254686635822E-10</v>
      </c>
      <c r="AN512">
        <f t="shared" si="304"/>
        <v>1.2433254686635822E-11</v>
      </c>
      <c r="AO512">
        <f t="shared" si="305"/>
        <v>5.4809043042994987E-5</v>
      </c>
      <c r="AP512" s="31">
        <f t="shared" si="306"/>
        <v>14</v>
      </c>
      <c r="AQ512" s="31">
        <f t="shared" si="307"/>
        <v>4</v>
      </c>
      <c r="AR512" s="31">
        <f t="shared" si="308"/>
        <v>9</v>
      </c>
      <c r="AS512" s="31">
        <f t="shared" si="309"/>
        <v>4</v>
      </c>
      <c r="AT512" s="31">
        <f t="shared" si="310"/>
        <v>7</v>
      </c>
      <c r="AU512" s="31">
        <f t="shared" si="311"/>
        <v>8</v>
      </c>
      <c r="AV512" s="31">
        <f t="shared" si="312"/>
        <v>2</v>
      </c>
      <c r="AW512" s="31">
        <f t="shared" si="313"/>
        <v>4</v>
      </c>
      <c r="AX512" s="31">
        <f t="shared" si="314"/>
        <v>9</v>
      </c>
      <c r="AY512" s="31">
        <f t="shared" si="315"/>
        <v>14</v>
      </c>
      <c r="AZ512" s="31">
        <f t="shared" si="316"/>
        <v>4</v>
      </c>
      <c r="BA512" s="31">
        <f t="shared" si="317"/>
        <v>6</v>
      </c>
      <c r="BB512" s="31">
        <f t="shared" si="318"/>
        <v>7</v>
      </c>
      <c r="BC512" s="31">
        <f t="shared" si="319"/>
        <v>11</v>
      </c>
      <c r="BD512" s="31">
        <f t="shared" si="320"/>
        <v>7</v>
      </c>
      <c r="BE512" s="31">
        <f t="shared" si="321"/>
        <v>15</v>
      </c>
      <c r="BF512" s="31">
        <f t="shared" si="322"/>
        <v>4</v>
      </c>
      <c r="BG512" s="31">
        <f t="shared" si="323"/>
        <v>7</v>
      </c>
      <c r="BH512" s="31">
        <f t="shared" si="324"/>
        <v>1</v>
      </c>
      <c r="BI512" s="31">
        <f t="shared" si="325"/>
        <v>3</v>
      </c>
      <c r="BJ512" s="6">
        <f t="shared" si="326"/>
        <v>140</v>
      </c>
      <c r="BL512" s="31">
        <f t="shared" si="327"/>
        <v>1.2433254686635824E-12</v>
      </c>
      <c r="BM512" s="31">
        <f t="shared" si="328"/>
        <v>3.552358481895949E-13</v>
      </c>
      <c r="BN512" s="31">
        <f t="shared" si="329"/>
        <v>7.9928065842658844E-13</v>
      </c>
      <c r="BO512" s="31">
        <f t="shared" si="330"/>
        <v>3.552358481895949E-13</v>
      </c>
      <c r="BP512" s="31">
        <f t="shared" si="331"/>
        <v>6.2166273433179118E-13</v>
      </c>
      <c r="BQ512" s="31">
        <f t="shared" si="332"/>
        <v>7.1047169637918981E-13</v>
      </c>
      <c r="BR512" s="31">
        <f t="shared" si="333"/>
        <v>1.7761792409479745E-13</v>
      </c>
      <c r="BS512" s="31">
        <f t="shared" si="334"/>
        <v>3.552358481895949E-13</v>
      </c>
      <c r="BT512" s="31">
        <f t="shared" si="335"/>
        <v>7.9928065842658844E-13</v>
      </c>
      <c r="BU512" s="31">
        <f t="shared" si="336"/>
        <v>1.2433254686635824E-12</v>
      </c>
      <c r="BV512" s="31">
        <f t="shared" si="337"/>
        <v>3.552358481895949E-13</v>
      </c>
      <c r="BW512" s="31">
        <f t="shared" si="338"/>
        <v>5.3285377228439236E-13</v>
      </c>
      <c r="BX512" s="31">
        <f t="shared" si="339"/>
        <v>6.2166273433179118E-13</v>
      </c>
      <c r="BY512" s="31">
        <f t="shared" si="340"/>
        <v>9.7689858252138609E-13</v>
      </c>
      <c r="BZ512" s="31">
        <f t="shared" si="341"/>
        <v>6.2166273433179118E-13</v>
      </c>
      <c r="CA512" s="31">
        <f t="shared" si="342"/>
        <v>1.3321344307109808E-12</v>
      </c>
      <c r="CB512" s="31">
        <f t="shared" si="343"/>
        <v>3.552358481895949E-13</v>
      </c>
      <c r="CC512" s="31">
        <f t="shared" si="344"/>
        <v>6.2166273433179118E-13</v>
      </c>
      <c r="CD512" s="31">
        <f t="shared" si="345"/>
        <v>8.8808962047398726E-14</v>
      </c>
      <c r="CE512" s="31">
        <f t="shared" si="346"/>
        <v>2.6642688614219618E-13</v>
      </c>
    </row>
    <row r="513" spans="35:83" x14ac:dyDescent="0.2">
      <c r="AI513" s="29" t="s">
        <v>1142</v>
      </c>
      <c r="AJ513" s="30">
        <v>14756</v>
      </c>
      <c r="AK513">
        <v>127</v>
      </c>
      <c r="AL513" t="s">
        <v>1143</v>
      </c>
      <c r="AM513">
        <v>1.2451586636669806E-10</v>
      </c>
      <c r="AN513">
        <f t="shared" si="304"/>
        <v>1.2451586636669806E-11</v>
      </c>
      <c r="AO513">
        <f t="shared" si="305"/>
        <v>5.4889855080051913E-5</v>
      </c>
      <c r="AP513" s="31">
        <f t="shared" si="306"/>
        <v>8</v>
      </c>
      <c r="AQ513" s="31">
        <f t="shared" si="307"/>
        <v>1</v>
      </c>
      <c r="AR513" s="31">
        <f t="shared" si="308"/>
        <v>10</v>
      </c>
      <c r="AS513" s="31">
        <f t="shared" si="309"/>
        <v>6</v>
      </c>
      <c r="AT513" s="31">
        <f t="shared" si="310"/>
        <v>6</v>
      </c>
      <c r="AU513" s="31">
        <f t="shared" si="311"/>
        <v>7</v>
      </c>
      <c r="AV513" s="31">
        <f t="shared" si="312"/>
        <v>1</v>
      </c>
      <c r="AW513" s="31">
        <f t="shared" si="313"/>
        <v>6</v>
      </c>
      <c r="AX513" s="31">
        <f t="shared" si="314"/>
        <v>8</v>
      </c>
      <c r="AY513" s="31">
        <f t="shared" si="315"/>
        <v>11</v>
      </c>
      <c r="AZ513" s="31">
        <f t="shared" si="316"/>
        <v>3</v>
      </c>
      <c r="BA513" s="31">
        <f t="shared" si="317"/>
        <v>4</v>
      </c>
      <c r="BB513" s="31">
        <f t="shared" si="318"/>
        <v>3</v>
      </c>
      <c r="BC513" s="31">
        <f t="shared" si="319"/>
        <v>3</v>
      </c>
      <c r="BD513" s="31">
        <f t="shared" si="320"/>
        <v>14</v>
      </c>
      <c r="BE513" s="31">
        <f t="shared" si="321"/>
        <v>4</v>
      </c>
      <c r="BF513" s="31">
        <f t="shared" si="322"/>
        <v>11</v>
      </c>
      <c r="BG513" s="31">
        <f t="shared" si="323"/>
        <v>14</v>
      </c>
      <c r="BH513" s="31">
        <f t="shared" si="324"/>
        <v>3</v>
      </c>
      <c r="BI513" s="31">
        <f t="shared" si="325"/>
        <v>4</v>
      </c>
      <c r="BJ513" s="6">
        <f t="shared" si="326"/>
        <v>127</v>
      </c>
      <c r="BL513" s="31">
        <f t="shared" si="327"/>
        <v>7.8435191412093269E-13</v>
      </c>
      <c r="BM513" s="31">
        <f t="shared" si="328"/>
        <v>9.8043989265116586E-14</v>
      </c>
      <c r="BN513" s="31">
        <f t="shared" si="329"/>
        <v>9.8043989265116583E-13</v>
      </c>
      <c r="BO513" s="31">
        <f t="shared" si="330"/>
        <v>5.8826393559069954E-13</v>
      </c>
      <c r="BP513" s="31">
        <f t="shared" si="331"/>
        <v>5.8826393559069954E-13</v>
      </c>
      <c r="BQ513" s="31">
        <f t="shared" si="332"/>
        <v>6.8630792485581606E-13</v>
      </c>
      <c r="BR513" s="31">
        <f t="shared" si="333"/>
        <v>9.8043989265116586E-14</v>
      </c>
      <c r="BS513" s="31">
        <f t="shared" si="334"/>
        <v>5.8826393559069954E-13</v>
      </c>
      <c r="BT513" s="31">
        <f t="shared" si="335"/>
        <v>7.8435191412093269E-13</v>
      </c>
      <c r="BU513" s="31">
        <f t="shared" si="336"/>
        <v>1.0784838819162824E-12</v>
      </c>
      <c r="BV513" s="31">
        <f t="shared" si="337"/>
        <v>2.9413196779534977E-13</v>
      </c>
      <c r="BW513" s="31">
        <f t="shared" si="338"/>
        <v>3.9217595706046634E-13</v>
      </c>
      <c r="BX513" s="31">
        <f t="shared" si="339"/>
        <v>2.9413196779534977E-13</v>
      </c>
      <c r="BY513" s="31">
        <f t="shared" si="340"/>
        <v>2.9413196779534977E-13</v>
      </c>
      <c r="BZ513" s="31">
        <f t="shared" si="341"/>
        <v>1.3726158497116321E-12</v>
      </c>
      <c r="CA513" s="31">
        <f t="shared" si="342"/>
        <v>3.9217595706046634E-13</v>
      </c>
      <c r="CB513" s="31">
        <f t="shared" si="343"/>
        <v>1.0784838819162824E-12</v>
      </c>
      <c r="CC513" s="31">
        <f t="shared" si="344"/>
        <v>1.3726158497116321E-12</v>
      </c>
      <c r="CD513" s="31">
        <f t="shared" si="345"/>
        <v>2.9413196779534977E-13</v>
      </c>
      <c r="CE513" s="31">
        <f t="shared" si="346"/>
        <v>3.9217595706046634E-13</v>
      </c>
    </row>
    <row r="514" spans="35:83" x14ac:dyDescent="0.2">
      <c r="AI514" s="29" t="s">
        <v>1144</v>
      </c>
      <c r="AJ514" s="30">
        <v>11627</v>
      </c>
      <c r="AK514">
        <v>105</v>
      </c>
      <c r="AL514" t="s">
        <v>1145</v>
      </c>
      <c r="AM514">
        <v>1.2532163699670595E-10</v>
      </c>
      <c r="AN514">
        <f t="shared" si="304"/>
        <v>1.2532163699670596E-11</v>
      </c>
      <c r="AO514">
        <f t="shared" si="305"/>
        <v>5.5245059877636849E-5</v>
      </c>
      <c r="AP514" s="31">
        <f t="shared" si="306"/>
        <v>17</v>
      </c>
      <c r="AQ514" s="31">
        <f t="shared" si="307"/>
        <v>1</v>
      </c>
      <c r="AR514" s="31">
        <f t="shared" si="308"/>
        <v>7</v>
      </c>
      <c r="AS514" s="31">
        <f t="shared" si="309"/>
        <v>7</v>
      </c>
      <c r="AT514" s="31">
        <f t="shared" si="310"/>
        <v>1</v>
      </c>
      <c r="AU514" s="31">
        <f t="shared" si="311"/>
        <v>4</v>
      </c>
      <c r="AV514" s="31">
        <f t="shared" si="312"/>
        <v>1</v>
      </c>
      <c r="AW514" s="31">
        <f t="shared" si="313"/>
        <v>4</v>
      </c>
      <c r="AX514" s="31">
        <f t="shared" si="314"/>
        <v>6</v>
      </c>
      <c r="AY514" s="31">
        <f t="shared" si="315"/>
        <v>11</v>
      </c>
      <c r="AZ514" s="31">
        <f t="shared" si="316"/>
        <v>5</v>
      </c>
      <c r="BA514" s="31">
        <f t="shared" si="317"/>
        <v>1</v>
      </c>
      <c r="BB514" s="31">
        <f t="shared" si="318"/>
        <v>1</v>
      </c>
      <c r="BC514" s="31">
        <f t="shared" si="319"/>
        <v>8</v>
      </c>
      <c r="BD514" s="31">
        <f t="shared" si="320"/>
        <v>7</v>
      </c>
      <c r="BE514" s="31">
        <f t="shared" si="321"/>
        <v>9</v>
      </c>
      <c r="BF514" s="31">
        <f t="shared" si="322"/>
        <v>5</v>
      </c>
      <c r="BG514" s="31">
        <f t="shared" si="323"/>
        <v>5</v>
      </c>
      <c r="BH514" s="31">
        <f t="shared" si="324"/>
        <v>1</v>
      </c>
      <c r="BI514" s="31">
        <f t="shared" si="325"/>
        <v>4</v>
      </c>
      <c r="BJ514" s="6">
        <f t="shared" si="326"/>
        <v>105</v>
      </c>
      <c r="BL514" s="31">
        <f t="shared" si="327"/>
        <v>2.0290169799466681E-12</v>
      </c>
      <c r="BM514" s="31">
        <f t="shared" si="328"/>
        <v>1.1935393999686282E-13</v>
      </c>
      <c r="BN514" s="31">
        <f t="shared" si="329"/>
        <v>8.3547757997803967E-13</v>
      </c>
      <c r="BO514" s="31">
        <f t="shared" si="330"/>
        <v>8.3547757997803967E-13</v>
      </c>
      <c r="BP514" s="31">
        <f t="shared" si="331"/>
        <v>1.1935393999686282E-13</v>
      </c>
      <c r="BQ514" s="31">
        <f t="shared" si="332"/>
        <v>4.7741575998745129E-13</v>
      </c>
      <c r="BR514" s="31">
        <f t="shared" si="333"/>
        <v>1.1935393999686282E-13</v>
      </c>
      <c r="BS514" s="31">
        <f t="shared" si="334"/>
        <v>4.7741575998745129E-13</v>
      </c>
      <c r="BT514" s="31">
        <f t="shared" si="335"/>
        <v>7.1612363998117688E-13</v>
      </c>
      <c r="BU514" s="31">
        <f t="shared" si="336"/>
        <v>1.312893339965491E-12</v>
      </c>
      <c r="BV514" s="31">
        <f t="shared" si="337"/>
        <v>5.9676969998431408E-13</v>
      </c>
      <c r="BW514" s="31">
        <f t="shared" si="338"/>
        <v>1.1935393999686282E-13</v>
      </c>
      <c r="BX514" s="31">
        <f t="shared" si="339"/>
        <v>1.1935393999686282E-13</v>
      </c>
      <c r="BY514" s="31">
        <f t="shared" si="340"/>
        <v>9.5483151997490257E-13</v>
      </c>
      <c r="BZ514" s="31">
        <f t="shared" si="341"/>
        <v>8.3547757997803967E-13</v>
      </c>
      <c r="CA514" s="31">
        <f t="shared" si="342"/>
        <v>1.0741854599717654E-12</v>
      </c>
      <c r="CB514" s="31">
        <f t="shared" si="343"/>
        <v>5.9676969998431408E-13</v>
      </c>
      <c r="CC514" s="31">
        <f t="shared" si="344"/>
        <v>5.9676969998431408E-13</v>
      </c>
      <c r="CD514" s="31">
        <f t="shared" si="345"/>
        <v>1.1935393999686282E-13</v>
      </c>
      <c r="CE514" s="31">
        <f t="shared" si="346"/>
        <v>4.7741575998745129E-13</v>
      </c>
    </row>
    <row r="515" spans="35:83" x14ac:dyDescent="0.2">
      <c r="AI515" s="29" t="s">
        <v>1146</v>
      </c>
      <c r="AJ515" s="30">
        <v>86056</v>
      </c>
      <c r="AK515">
        <v>789</v>
      </c>
      <c r="AL515" t="s">
        <v>1147</v>
      </c>
      <c r="AM515">
        <v>1.2556297126121727E-10</v>
      </c>
      <c r="AN515">
        <f t="shared" ref="AN515:AN578" si="347">AM515*0.1</f>
        <v>1.2556297126121728E-11</v>
      </c>
      <c r="AO515">
        <f t="shared" ref="AO515:AO578" si="348">AN515/$AN$1588</f>
        <v>5.5351446342200856E-5</v>
      </c>
      <c r="AP515" s="31">
        <f t="shared" ref="AP515:AP578" si="349">LEN(AL515)-LEN(SUBSTITUTE(AL515,"A",""))</f>
        <v>79</v>
      </c>
      <c r="AQ515" s="31">
        <f t="shared" ref="AQ515:AQ578" si="350">LEN(AL515)-LEN(SUBSTITUTE(AL515,"C",""))</f>
        <v>0</v>
      </c>
      <c r="AR515" s="31">
        <f t="shared" ref="AR515:AR578" si="351">LEN(AL515)-LEN(SUBSTITUTE(AL515,"D",""))</f>
        <v>42</v>
      </c>
      <c r="AS515" s="31">
        <f t="shared" ref="AS515:AS578" si="352">LEN(AL515)-LEN(SUBSTITUTE(AL515,"E",""))</f>
        <v>24</v>
      </c>
      <c r="AT515" s="31">
        <f t="shared" ref="AT515:AT578" si="353">LEN(AL515)-LEN(SUBSTITUTE(AL515,"F",""))</f>
        <v>40</v>
      </c>
      <c r="AU515" s="31">
        <f t="shared" ref="AU515:AU578" si="354">LEN(AL515)-LEN(SUBSTITUTE(AL515,"G",""))</f>
        <v>72</v>
      </c>
      <c r="AV515" s="31">
        <f t="shared" ref="AV515:AV578" si="355">LEN(AL515)-LEN(SUBSTITUTE(AL515,"H",""))</f>
        <v>21</v>
      </c>
      <c r="AW515" s="31">
        <f t="shared" ref="AW515:AW578" si="356">LEN(AL515)-LEN(SUBSTITUTE(AL515,"I",""))</f>
        <v>43</v>
      </c>
      <c r="AX515" s="31">
        <f t="shared" ref="AX515:AX578" si="357">LEN(AL515)-LEN(SUBSTITUTE(AL515,"K",""))</f>
        <v>26</v>
      </c>
      <c r="AY515" s="31">
        <f t="shared" ref="AY515:AY578" si="358">LEN(AL515)-LEN(SUBSTITUTE(AL515,"L",""))</f>
        <v>67</v>
      </c>
      <c r="AZ515" s="31">
        <f t="shared" ref="AZ515:AZ578" si="359">LEN(AL515)-LEN(SUBSTITUTE(AL515,"M",""))</f>
        <v>6</v>
      </c>
      <c r="BA515" s="31">
        <f t="shared" ref="BA515:BA578" si="360">LEN(AL515)-LEN(SUBSTITUTE(AL515,"N",""))</f>
        <v>57</v>
      </c>
      <c r="BB515" s="31">
        <f t="shared" ref="BB515:BB578" si="361">LEN(AL515)-LEN(SUBSTITUTE(AL515,"P",""))</f>
        <v>28</v>
      </c>
      <c r="BC515" s="31">
        <f t="shared" ref="BC515:BC578" si="362">LEN(AL515)-LEN(SUBSTITUTE(AL515,"Q",""))</f>
        <v>29</v>
      </c>
      <c r="BD515" s="31">
        <f t="shared" ref="BD515:BD578" si="363">LEN(AL515)-LEN(SUBSTITUTE(AL515,"R",""))</f>
        <v>40</v>
      </c>
      <c r="BE515" s="31">
        <f t="shared" ref="BE515:BE578" si="364">LEN(AL515)-LEN(SUBSTITUTE(AL515,"S",""))</f>
        <v>66</v>
      </c>
      <c r="BF515" s="31">
        <f t="shared" ref="BF515:BF578" si="365">LEN(AL515)-LEN(SUBSTITUTE(AL515,"T",""))</f>
        <v>64</v>
      </c>
      <c r="BG515" s="31">
        <f t="shared" ref="BG515:BG578" si="366">LEN(AL515)-LEN(SUBSTITUTE(AL515,"V",""))</f>
        <v>38</v>
      </c>
      <c r="BH515" s="31">
        <f t="shared" ref="BH515:BH578" si="367">LEN(AL515)-LEN(SUBSTITUTE(AL515,"W",""))</f>
        <v>9</v>
      </c>
      <c r="BI515" s="31">
        <f t="shared" ref="BI515:BI578" si="368">LEN(AL515)-LEN(SUBSTITUTE(AL515,"Y",""))</f>
        <v>38</v>
      </c>
      <c r="BJ515" s="6">
        <f t="shared" ref="BJ515:BJ578" si="369">SUM(AP515:BI515)</f>
        <v>789</v>
      </c>
      <c r="BL515" s="31">
        <f t="shared" ref="BL515:BL578" si="370">(AP515/$BJ515)*$AN515</f>
        <v>1.2572211317663075E-12</v>
      </c>
      <c r="BM515" s="31">
        <f t="shared" ref="BM515:BM578" si="371">(AQ515/$BJ515)*$AN515</f>
        <v>0</v>
      </c>
      <c r="BN515" s="31">
        <f t="shared" ref="BN515:BN578" si="372">(AR515/$BJ515)*$AN515</f>
        <v>6.6839604473651779E-13</v>
      </c>
      <c r="BO515" s="31">
        <f t="shared" ref="BO515:BO578" si="373">(AS515/$BJ515)*$AN515</f>
        <v>3.8194059699229595E-13</v>
      </c>
      <c r="BP515" s="31">
        <f t="shared" ref="BP515:BP578" si="374">(AT515/$BJ515)*$AN515</f>
        <v>6.3656766165382649E-13</v>
      </c>
      <c r="BQ515" s="31">
        <f t="shared" ref="BQ515:BQ578" si="375">(AU515/$BJ515)*$AN515</f>
        <v>1.1458217909768878E-12</v>
      </c>
      <c r="BR515" s="31">
        <f t="shared" ref="BR515:BR578" si="376">(AV515/$BJ515)*$AN515</f>
        <v>3.341980223682589E-13</v>
      </c>
      <c r="BS515" s="31">
        <f t="shared" ref="BS515:BS578" si="377">(AW515/$BJ515)*$AN515</f>
        <v>6.8431023627786354E-13</v>
      </c>
      <c r="BT515" s="31">
        <f t="shared" ref="BT515:BT578" si="378">(AX515/$BJ515)*$AN515</f>
        <v>4.1376898007498729E-13</v>
      </c>
      <c r="BU515" s="31">
        <f t="shared" ref="BU515:BU578" si="379">(AY515/$BJ515)*$AN515</f>
        <v>1.0662508332701595E-12</v>
      </c>
      <c r="BV515" s="31">
        <f t="shared" ref="BV515:BV578" si="380">(AZ515/$BJ515)*$AN515</f>
        <v>9.5485149248073986E-14</v>
      </c>
      <c r="BW515" s="31">
        <f t="shared" ref="BW515:BW578" si="381">(BA515/$BJ515)*$AN515</f>
        <v>9.0710891785670274E-13</v>
      </c>
      <c r="BX515" s="31">
        <f t="shared" ref="BX515:BX578" si="382">(BB515/$BJ515)*$AN515</f>
        <v>4.4559736315767859E-13</v>
      </c>
      <c r="BY515" s="31">
        <f t="shared" ref="BY515:BY578" si="383">(BC515/$BJ515)*$AN515</f>
        <v>4.6151155469902424E-13</v>
      </c>
      <c r="BZ515" s="31">
        <f t="shared" ref="BZ515:BZ578" si="384">(BD515/$BJ515)*$AN515</f>
        <v>6.3656766165382649E-13</v>
      </c>
      <c r="CA515" s="31">
        <f t="shared" ref="CA515:CA578" si="385">(BE515/$BJ515)*$AN515</f>
        <v>1.0503366417288137E-12</v>
      </c>
      <c r="CB515" s="31">
        <f t="shared" ref="CB515:CB578" si="386">(BF515/$BJ515)*$AN515</f>
        <v>1.0185082586461224E-12</v>
      </c>
      <c r="CC515" s="31">
        <f t="shared" ref="CC515:CC578" si="387">(BG515/$BJ515)*$AN515</f>
        <v>6.0473927857113519E-13</v>
      </c>
      <c r="CD515" s="31">
        <f t="shared" ref="CD515:CD578" si="388">(BH515/$BJ515)*$AN515</f>
        <v>1.4322772387211097E-13</v>
      </c>
      <c r="CE515" s="31">
        <f t="shared" ref="CE515:CE578" si="389">(BI515/$BJ515)*$AN515</f>
        <v>6.0473927857113519E-13</v>
      </c>
    </row>
    <row r="516" spans="35:83" x14ac:dyDescent="0.2">
      <c r="AI516" s="29" t="s">
        <v>1148</v>
      </c>
      <c r="AJ516" s="30">
        <v>17198</v>
      </c>
      <c r="AK516">
        <v>148</v>
      </c>
      <c r="AL516" t="s">
        <v>1149</v>
      </c>
      <c r="AM516">
        <v>1.2569664601607918E-10</v>
      </c>
      <c r="AN516">
        <f t="shared" si="347"/>
        <v>1.2569664601607918E-11</v>
      </c>
      <c r="AO516">
        <f t="shared" si="348"/>
        <v>5.5410373675209346E-5</v>
      </c>
      <c r="AP516" s="31">
        <f t="shared" si="349"/>
        <v>13</v>
      </c>
      <c r="AQ516" s="31">
        <f t="shared" si="350"/>
        <v>0</v>
      </c>
      <c r="AR516" s="31">
        <f t="shared" si="351"/>
        <v>6</v>
      </c>
      <c r="AS516" s="31">
        <f t="shared" si="352"/>
        <v>12</v>
      </c>
      <c r="AT516" s="31">
        <f t="shared" si="353"/>
        <v>7</v>
      </c>
      <c r="AU516" s="31">
        <f t="shared" si="354"/>
        <v>5</v>
      </c>
      <c r="AV516" s="31">
        <f t="shared" si="355"/>
        <v>1</v>
      </c>
      <c r="AW516" s="31">
        <f t="shared" si="356"/>
        <v>11</v>
      </c>
      <c r="AX516" s="31">
        <f t="shared" si="357"/>
        <v>9</v>
      </c>
      <c r="AY516" s="31">
        <f t="shared" si="358"/>
        <v>14</v>
      </c>
      <c r="AZ516" s="31">
        <f t="shared" si="359"/>
        <v>1</v>
      </c>
      <c r="BA516" s="31">
        <f t="shared" si="360"/>
        <v>3</v>
      </c>
      <c r="BB516" s="31">
        <f t="shared" si="361"/>
        <v>8</v>
      </c>
      <c r="BC516" s="31">
        <f t="shared" si="362"/>
        <v>9</v>
      </c>
      <c r="BD516" s="31">
        <f t="shared" si="363"/>
        <v>13</v>
      </c>
      <c r="BE516" s="31">
        <f t="shared" si="364"/>
        <v>9</v>
      </c>
      <c r="BF516" s="31">
        <f t="shared" si="365"/>
        <v>9</v>
      </c>
      <c r="BG516" s="31">
        <f t="shared" si="366"/>
        <v>9</v>
      </c>
      <c r="BH516" s="31">
        <f t="shared" si="367"/>
        <v>4</v>
      </c>
      <c r="BI516" s="31">
        <f t="shared" si="368"/>
        <v>5</v>
      </c>
      <c r="BJ516" s="6">
        <f t="shared" si="369"/>
        <v>148</v>
      </c>
      <c r="BL516" s="31">
        <f t="shared" si="370"/>
        <v>1.1040921609520468E-12</v>
      </c>
      <c r="BM516" s="31">
        <f t="shared" si="371"/>
        <v>0</v>
      </c>
      <c r="BN516" s="31">
        <f t="shared" si="372"/>
        <v>5.0958099736248323E-13</v>
      </c>
      <c r="BO516" s="31">
        <f t="shared" si="373"/>
        <v>1.0191619947249665E-12</v>
      </c>
      <c r="BP516" s="31">
        <f t="shared" si="374"/>
        <v>5.945111635895637E-13</v>
      </c>
      <c r="BQ516" s="31">
        <f t="shared" si="375"/>
        <v>4.2465083113540266E-13</v>
      </c>
      <c r="BR516" s="31">
        <f t="shared" si="376"/>
        <v>8.4930166227080534E-14</v>
      </c>
      <c r="BS516" s="31">
        <f t="shared" si="377"/>
        <v>9.3423182849788589E-13</v>
      </c>
      <c r="BT516" s="31">
        <f t="shared" si="378"/>
        <v>7.6437149604372484E-13</v>
      </c>
      <c r="BU516" s="31">
        <f t="shared" si="379"/>
        <v>1.1890223271791274E-12</v>
      </c>
      <c r="BV516" s="31">
        <f t="shared" si="380"/>
        <v>8.4930166227080534E-14</v>
      </c>
      <c r="BW516" s="31">
        <f t="shared" si="381"/>
        <v>2.5479049868124161E-13</v>
      </c>
      <c r="BX516" s="31">
        <f t="shared" si="382"/>
        <v>6.7944132981664427E-13</v>
      </c>
      <c r="BY516" s="31">
        <f t="shared" si="383"/>
        <v>7.6437149604372484E-13</v>
      </c>
      <c r="BZ516" s="31">
        <f t="shared" si="384"/>
        <v>1.1040921609520468E-12</v>
      </c>
      <c r="CA516" s="31">
        <f t="shared" si="385"/>
        <v>7.6437149604372484E-13</v>
      </c>
      <c r="CB516" s="31">
        <f t="shared" si="386"/>
        <v>7.6437149604372484E-13</v>
      </c>
      <c r="CC516" s="31">
        <f t="shared" si="387"/>
        <v>7.6437149604372484E-13</v>
      </c>
      <c r="CD516" s="31">
        <f t="shared" si="388"/>
        <v>3.3972066490832214E-13</v>
      </c>
      <c r="CE516" s="31">
        <f t="shared" si="389"/>
        <v>4.2465083113540266E-13</v>
      </c>
    </row>
    <row r="517" spans="35:83" x14ac:dyDescent="0.2">
      <c r="AI517" s="29" t="s">
        <v>1150</v>
      </c>
      <c r="AJ517" s="30">
        <v>36585</v>
      </c>
      <c r="AK517">
        <v>341</v>
      </c>
      <c r="AL517" t="s">
        <v>1151</v>
      </c>
      <c r="AM517">
        <v>1.2682426877256068E-10</v>
      </c>
      <c r="AN517">
        <f t="shared" si="347"/>
        <v>1.2682426877256068E-11</v>
      </c>
      <c r="AO517">
        <f t="shared" si="348"/>
        <v>5.5907459319748474E-5</v>
      </c>
      <c r="AP517" s="31">
        <f t="shared" si="349"/>
        <v>59</v>
      </c>
      <c r="AQ517" s="31">
        <f t="shared" si="350"/>
        <v>2</v>
      </c>
      <c r="AR517" s="31">
        <f t="shared" si="351"/>
        <v>24</v>
      </c>
      <c r="AS517" s="31">
        <f t="shared" si="352"/>
        <v>20</v>
      </c>
      <c r="AT517" s="31">
        <f t="shared" si="353"/>
        <v>8</v>
      </c>
      <c r="AU517" s="31">
        <f t="shared" si="354"/>
        <v>15</v>
      </c>
      <c r="AV517" s="31">
        <f t="shared" si="355"/>
        <v>4</v>
      </c>
      <c r="AW517" s="31">
        <f t="shared" si="356"/>
        <v>14</v>
      </c>
      <c r="AX517" s="31">
        <f t="shared" si="357"/>
        <v>23</v>
      </c>
      <c r="AY517" s="31">
        <f t="shared" si="358"/>
        <v>27</v>
      </c>
      <c r="AZ517" s="31">
        <f t="shared" si="359"/>
        <v>9</v>
      </c>
      <c r="BA517" s="31">
        <f t="shared" si="360"/>
        <v>16</v>
      </c>
      <c r="BB517" s="31">
        <f t="shared" si="361"/>
        <v>22</v>
      </c>
      <c r="BC517" s="31">
        <f t="shared" si="362"/>
        <v>11</v>
      </c>
      <c r="BD517" s="31">
        <f t="shared" si="363"/>
        <v>19</v>
      </c>
      <c r="BE517" s="31">
        <f t="shared" si="364"/>
        <v>26</v>
      </c>
      <c r="BF517" s="31">
        <f t="shared" si="365"/>
        <v>19</v>
      </c>
      <c r="BG517" s="31">
        <f t="shared" si="366"/>
        <v>14</v>
      </c>
      <c r="BH517" s="31">
        <f t="shared" si="367"/>
        <v>4</v>
      </c>
      <c r="BI517" s="31">
        <f t="shared" si="368"/>
        <v>5</v>
      </c>
      <c r="BJ517" s="6">
        <f t="shared" si="369"/>
        <v>341</v>
      </c>
      <c r="BL517" s="31">
        <f t="shared" si="370"/>
        <v>2.1943201928390268E-12</v>
      </c>
      <c r="BM517" s="31">
        <f t="shared" si="371"/>
        <v>7.4383735350475474E-14</v>
      </c>
      <c r="BN517" s="31">
        <f t="shared" si="372"/>
        <v>8.9260482420570579E-13</v>
      </c>
      <c r="BO517" s="31">
        <f t="shared" si="373"/>
        <v>7.4383735350475484E-13</v>
      </c>
      <c r="BP517" s="31">
        <f t="shared" si="374"/>
        <v>2.975349414019019E-13</v>
      </c>
      <c r="BQ517" s="31">
        <f t="shared" si="375"/>
        <v>5.5787801512856613E-13</v>
      </c>
      <c r="BR517" s="31">
        <f t="shared" si="376"/>
        <v>1.4876747070095095E-13</v>
      </c>
      <c r="BS517" s="31">
        <f t="shared" si="377"/>
        <v>5.2068614745332827E-13</v>
      </c>
      <c r="BT517" s="31">
        <f t="shared" si="378"/>
        <v>8.5541295653046792E-13</v>
      </c>
      <c r="BU517" s="31">
        <f t="shared" si="379"/>
        <v>1.004180427231419E-12</v>
      </c>
      <c r="BV517" s="31">
        <f t="shared" si="380"/>
        <v>3.3472680907713966E-13</v>
      </c>
      <c r="BW517" s="31">
        <f t="shared" si="381"/>
        <v>5.9506988280380379E-13</v>
      </c>
      <c r="BX517" s="31">
        <f t="shared" si="382"/>
        <v>8.1822108885523016E-13</v>
      </c>
      <c r="BY517" s="31">
        <f t="shared" si="383"/>
        <v>4.0911054442761508E-13</v>
      </c>
      <c r="BZ517" s="31">
        <f t="shared" si="384"/>
        <v>7.0664548582951698E-13</v>
      </c>
      <c r="CA517" s="31">
        <f t="shared" si="385"/>
        <v>9.6698855955618121E-13</v>
      </c>
      <c r="CB517" s="31">
        <f t="shared" si="386"/>
        <v>7.0664548582951698E-13</v>
      </c>
      <c r="CC517" s="31">
        <f t="shared" si="387"/>
        <v>5.2068614745332827E-13</v>
      </c>
      <c r="CD517" s="31">
        <f t="shared" si="388"/>
        <v>1.4876747070095095E-13</v>
      </c>
      <c r="CE517" s="31">
        <f t="shared" si="389"/>
        <v>1.8595933837618871E-13</v>
      </c>
    </row>
    <row r="518" spans="35:83" x14ac:dyDescent="0.2">
      <c r="AI518" s="29" t="s">
        <v>1152</v>
      </c>
      <c r="AJ518" s="30">
        <v>19609</v>
      </c>
      <c r="AK518">
        <v>176</v>
      </c>
      <c r="AL518" t="s">
        <v>1153</v>
      </c>
      <c r="AM518">
        <v>1.2733426593696719E-10</v>
      </c>
      <c r="AN518">
        <f t="shared" si="347"/>
        <v>1.273342659369672E-11</v>
      </c>
      <c r="AO518">
        <f t="shared" si="348"/>
        <v>5.6132279427115917E-5</v>
      </c>
      <c r="AP518" s="31">
        <f t="shared" si="349"/>
        <v>17</v>
      </c>
      <c r="AQ518" s="31">
        <f t="shared" si="350"/>
        <v>0</v>
      </c>
      <c r="AR518" s="31">
        <f t="shared" si="351"/>
        <v>10</v>
      </c>
      <c r="AS518" s="31">
        <f t="shared" si="352"/>
        <v>14</v>
      </c>
      <c r="AT518" s="31">
        <f t="shared" si="353"/>
        <v>5</v>
      </c>
      <c r="AU518" s="31">
        <f t="shared" si="354"/>
        <v>13</v>
      </c>
      <c r="AV518" s="31">
        <f t="shared" si="355"/>
        <v>3</v>
      </c>
      <c r="AW518" s="31">
        <f t="shared" si="356"/>
        <v>15</v>
      </c>
      <c r="AX518" s="31">
        <f t="shared" si="357"/>
        <v>6</v>
      </c>
      <c r="AY518" s="31">
        <f t="shared" si="358"/>
        <v>17</v>
      </c>
      <c r="AZ518" s="31">
        <f t="shared" si="359"/>
        <v>7</v>
      </c>
      <c r="BA518" s="31">
        <f t="shared" si="360"/>
        <v>3</v>
      </c>
      <c r="BB518" s="31">
        <f t="shared" si="361"/>
        <v>9</v>
      </c>
      <c r="BC518" s="31">
        <f t="shared" si="362"/>
        <v>6</v>
      </c>
      <c r="BD518" s="31">
        <f t="shared" si="363"/>
        <v>15</v>
      </c>
      <c r="BE518" s="31">
        <f t="shared" si="364"/>
        <v>10</v>
      </c>
      <c r="BF518" s="31">
        <f t="shared" si="365"/>
        <v>10</v>
      </c>
      <c r="BG518" s="31">
        <f t="shared" si="366"/>
        <v>10</v>
      </c>
      <c r="BH518" s="31">
        <f t="shared" si="367"/>
        <v>2</v>
      </c>
      <c r="BI518" s="31">
        <f t="shared" si="368"/>
        <v>4</v>
      </c>
      <c r="BJ518" s="6">
        <f t="shared" si="369"/>
        <v>176</v>
      </c>
      <c r="BL518" s="31">
        <f t="shared" si="370"/>
        <v>1.2299332505275242E-12</v>
      </c>
      <c r="BM518" s="31">
        <f t="shared" si="371"/>
        <v>0</v>
      </c>
      <c r="BN518" s="31">
        <f t="shared" si="372"/>
        <v>7.2349014736913183E-13</v>
      </c>
      <c r="BO518" s="31">
        <f t="shared" si="373"/>
        <v>1.0128862063167845E-12</v>
      </c>
      <c r="BP518" s="31">
        <f t="shared" si="374"/>
        <v>3.6174507368456592E-13</v>
      </c>
      <c r="BQ518" s="31">
        <f t="shared" si="375"/>
        <v>9.4053719157987141E-13</v>
      </c>
      <c r="BR518" s="31">
        <f t="shared" si="376"/>
        <v>2.1704704421073953E-13</v>
      </c>
      <c r="BS518" s="31">
        <f t="shared" si="377"/>
        <v>1.0852352210536976E-12</v>
      </c>
      <c r="BT518" s="31">
        <f t="shared" si="378"/>
        <v>4.3409408842147906E-13</v>
      </c>
      <c r="BU518" s="31">
        <f t="shared" si="379"/>
        <v>1.2299332505275242E-12</v>
      </c>
      <c r="BV518" s="31">
        <f t="shared" si="380"/>
        <v>5.0644310315839225E-13</v>
      </c>
      <c r="BW518" s="31">
        <f t="shared" si="381"/>
        <v>2.1704704421073953E-13</v>
      </c>
      <c r="BX518" s="31">
        <f t="shared" si="382"/>
        <v>6.5114113263221874E-13</v>
      </c>
      <c r="BY518" s="31">
        <f t="shared" si="383"/>
        <v>4.3409408842147906E-13</v>
      </c>
      <c r="BZ518" s="31">
        <f t="shared" si="384"/>
        <v>1.0852352210536976E-12</v>
      </c>
      <c r="CA518" s="31">
        <f t="shared" si="385"/>
        <v>7.2349014736913183E-13</v>
      </c>
      <c r="CB518" s="31">
        <f t="shared" si="386"/>
        <v>7.2349014736913183E-13</v>
      </c>
      <c r="CC518" s="31">
        <f t="shared" si="387"/>
        <v>7.2349014736913183E-13</v>
      </c>
      <c r="CD518" s="31">
        <f t="shared" si="388"/>
        <v>1.4469802947382636E-13</v>
      </c>
      <c r="CE518" s="31">
        <f t="shared" si="389"/>
        <v>2.8939605894765272E-13</v>
      </c>
    </row>
    <row r="519" spans="35:83" x14ac:dyDescent="0.2">
      <c r="AI519" s="29" t="s">
        <v>1154</v>
      </c>
      <c r="AJ519" s="30">
        <v>17615</v>
      </c>
      <c r="AK519">
        <v>164</v>
      </c>
      <c r="AL519" t="s">
        <v>1155</v>
      </c>
      <c r="AM519">
        <v>1.2735061608310099E-10</v>
      </c>
      <c r="AN519">
        <f t="shared" si="347"/>
        <v>1.2735061608310101E-11</v>
      </c>
      <c r="AO519">
        <f t="shared" si="348"/>
        <v>5.6139486999757137E-5</v>
      </c>
      <c r="AP519" s="31">
        <f t="shared" si="349"/>
        <v>18</v>
      </c>
      <c r="AQ519" s="31">
        <f t="shared" si="350"/>
        <v>2</v>
      </c>
      <c r="AR519" s="31">
        <f t="shared" si="351"/>
        <v>4</v>
      </c>
      <c r="AS519" s="31">
        <f t="shared" si="352"/>
        <v>4</v>
      </c>
      <c r="AT519" s="31">
        <f t="shared" si="353"/>
        <v>8</v>
      </c>
      <c r="AU519" s="31">
        <f t="shared" si="354"/>
        <v>13</v>
      </c>
      <c r="AV519" s="31">
        <f t="shared" si="355"/>
        <v>2</v>
      </c>
      <c r="AW519" s="31">
        <f t="shared" si="356"/>
        <v>10</v>
      </c>
      <c r="AX519" s="31">
        <f t="shared" si="357"/>
        <v>12</v>
      </c>
      <c r="AY519" s="31">
        <f t="shared" si="358"/>
        <v>12</v>
      </c>
      <c r="AZ519" s="31">
        <f t="shared" si="359"/>
        <v>10</v>
      </c>
      <c r="BA519" s="31">
        <f t="shared" si="360"/>
        <v>8</v>
      </c>
      <c r="BB519" s="31">
        <f t="shared" si="361"/>
        <v>12</v>
      </c>
      <c r="BC519" s="31">
        <f t="shared" si="362"/>
        <v>7</v>
      </c>
      <c r="BD519" s="31">
        <f t="shared" si="363"/>
        <v>6</v>
      </c>
      <c r="BE519" s="31">
        <f t="shared" si="364"/>
        <v>14</v>
      </c>
      <c r="BF519" s="31">
        <f t="shared" si="365"/>
        <v>5</v>
      </c>
      <c r="BG519" s="31">
        <f t="shared" si="366"/>
        <v>13</v>
      </c>
      <c r="BH519" s="31">
        <f t="shared" si="367"/>
        <v>1</v>
      </c>
      <c r="BI519" s="31">
        <f t="shared" si="368"/>
        <v>3</v>
      </c>
      <c r="BJ519" s="6">
        <f t="shared" si="369"/>
        <v>164</v>
      </c>
      <c r="BL519" s="31">
        <f t="shared" si="370"/>
        <v>1.3977506643267183E-12</v>
      </c>
      <c r="BM519" s="31">
        <f t="shared" si="371"/>
        <v>1.5530562936963538E-13</v>
      </c>
      <c r="BN519" s="31">
        <f t="shared" si="372"/>
        <v>3.1061125873927075E-13</v>
      </c>
      <c r="BO519" s="31">
        <f t="shared" si="373"/>
        <v>3.1061125873927075E-13</v>
      </c>
      <c r="BP519" s="31">
        <f t="shared" si="374"/>
        <v>6.212225174785415E-13</v>
      </c>
      <c r="BQ519" s="31">
        <f t="shared" si="375"/>
        <v>1.0094865909026299E-12</v>
      </c>
      <c r="BR519" s="31">
        <f t="shared" si="376"/>
        <v>1.5530562936963538E-13</v>
      </c>
      <c r="BS519" s="31">
        <f t="shared" si="377"/>
        <v>7.7652814684817688E-13</v>
      </c>
      <c r="BT519" s="31">
        <f t="shared" si="378"/>
        <v>9.3183377621781225E-13</v>
      </c>
      <c r="BU519" s="31">
        <f t="shared" si="379"/>
        <v>9.3183377621781225E-13</v>
      </c>
      <c r="BV519" s="31">
        <f t="shared" si="380"/>
        <v>7.7652814684817688E-13</v>
      </c>
      <c r="BW519" s="31">
        <f t="shared" si="381"/>
        <v>6.212225174785415E-13</v>
      </c>
      <c r="BX519" s="31">
        <f t="shared" si="382"/>
        <v>9.3183377621781225E-13</v>
      </c>
      <c r="BY519" s="31">
        <f t="shared" si="383"/>
        <v>5.4356970279372386E-13</v>
      </c>
      <c r="BZ519" s="31">
        <f t="shared" si="384"/>
        <v>4.6591688810890613E-13</v>
      </c>
      <c r="CA519" s="31">
        <f t="shared" si="385"/>
        <v>1.0871394055874477E-12</v>
      </c>
      <c r="CB519" s="31">
        <f t="shared" si="386"/>
        <v>3.8826407342408844E-13</v>
      </c>
      <c r="CC519" s="31">
        <f t="shared" si="387"/>
        <v>1.0094865909026299E-12</v>
      </c>
      <c r="CD519" s="31">
        <f t="shared" si="388"/>
        <v>7.7652814684817688E-14</v>
      </c>
      <c r="CE519" s="31">
        <f t="shared" si="389"/>
        <v>2.3295844405445306E-13</v>
      </c>
    </row>
    <row r="520" spans="35:83" x14ac:dyDescent="0.2">
      <c r="AI520" s="29" t="s">
        <v>1156</v>
      </c>
      <c r="AJ520" s="30">
        <v>32001</v>
      </c>
      <c r="AK520">
        <v>291</v>
      </c>
      <c r="AL520" t="s">
        <v>1157</v>
      </c>
      <c r="AM520">
        <v>1.2747324259881246E-10</v>
      </c>
      <c r="AN520">
        <f t="shared" si="347"/>
        <v>1.2747324259881247E-11</v>
      </c>
      <c r="AO520">
        <f t="shared" si="348"/>
        <v>5.6193543979584524E-5</v>
      </c>
      <c r="AP520" s="31">
        <f t="shared" si="349"/>
        <v>21</v>
      </c>
      <c r="AQ520" s="31">
        <f t="shared" si="350"/>
        <v>1</v>
      </c>
      <c r="AR520" s="31">
        <f t="shared" si="351"/>
        <v>13</v>
      </c>
      <c r="AS520" s="31">
        <f t="shared" si="352"/>
        <v>9</v>
      </c>
      <c r="AT520" s="31">
        <f t="shared" si="353"/>
        <v>8</v>
      </c>
      <c r="AU520" s="31">
        <f t="shared" si="354"/>
        <v>30</v>
      </c>
      <c r="AV520" s="31">
        <f t="shared" si="355"/>
        <v>18</v>
      </c>
      <c r="AW520" s="31">
        <f t="shared" si="356"/>
        <v>25</v>
      </c>
      <c r="AX520" s="31">
        <f t="shared" si="357"/>
        <v>14</v>
      </c>
      <c r="AY520" s="31">
        <f t="shared" si="358"/>
        <v>30</v>
      </c>
      <c r="AZ520" s="31">
        <f t="shared" si="359"/>
        <v>3</v>
      </c>
      <c r="BA520" s="31">
        <f t="shared" si="360"/>
        <v>12</v>
      </c>
      <c r="BB520" s="31">
        <f t="shared" si="361"/>
        <v>14</v>
      </c>
      <c r="BC520" s="31">
        <f t="shared" si="362"/>
        <v>14</v>
      </c>
      <c r="BD520" s="31">
        <f t="shared" si="363"/>
        <v>18</v>
      </c>
      <c r="BE520" s="31">
        <f t="shared" si="364"/>
        <v>25</v>
      </c>
      <c r="BF520" s="31">
        <f t="shared" si="365"/>
        <v>10</v>
      </c>
      <c r="BG520" s="31">
        <f t="shared" si="366"/>
        <v>14</v>
      </c>
      <c r="BH520" s="31">
        <f t="shared" si="367"/>
        <v>4</v>
      </c>
      <c r="BI520" s="31">
        <f t="shared" si="368"/>
        <v>8</v>
      </c>
      <c r="BJ520" s="6">
        <f t="shared" si="369"/>
        <v>291</v>
      </c>
      <c r="BL520" s="31">
        <f t="shared" si="370"/>
        <v>9.1990999813575994E-13</v>
      </c>
      <c r="BM520" s="31">
        <f t="shared" si="371"/>
        <v>4.3805238006464763E-14</v>
      </c>
      <c r="BN520" s="31">
        <f t="shared" si="372"/>
        <v>5.6946809408404193E-13</v>
      </c>
      <c r="BO520" s="31">
        <f t="shared" si="373"/>
        <v>3.9424714205818293E-13</v>
      </c>
      <c r="BP520" s="31">
        <f t="shared" si="374"/>
        <v>3.504419040517181E-13</v>
      </c>
      <c r="BQ520" s="31">
        <f t="shared" si="375"/>
        <v>1.314157140193943E-12</v>
      </c>
      <c r="BR520" s="31">
        <f t="shared" si="376"/>
        <v>7.8849428411636586E-13</v>
      </c>
      <c r="BS520" s="31">
        <f t="shared" si="377"/>
        <v>1.0951309501616192E-12</v>
      </c>
      <c r="BT520" s="31">
        <f t="shared" si="378"/>
        <v>6.1327333209050676E-13</v>
      </c>
      <c r="BU520" s="31">
        <f t="shared" si="379"/>
        <v>1.314157140193943E-12</v>
      </c>
      <c r="BV520" s="31">
        <f t="shared" si="380"/>
        <v>1.314157140193943E-13</v>
      </c>
      <c r="BW520" s="31">
        <f t="shared" si="381"/>
        <v>5.2566285607757721E-13</v>
      </c>
      <c r="BX520" s="31">
        <f t="shared" si="382"/>
        <v>6.1327333209050676E-13</v>
      </c>
      <c r="BY520" s="31">
        <f t="shared" si="383"/>
        <v>6.1327333209050676E-13</v>
      </c>
      <c r="BZ520" s="31">
        <f t="shared" si="384"/>
        <v>7.8849428411636586E-13</v>
      </c>
      <c r="CA520" s="31">
        <f t="shared" si="385"/>
        <v>1.0951309501616192E-12</v>
      </c>
      <c r="CB520" s="31">
        <f t="shared" si="386"/>
        <v>4.3805238006464771E-13</v>
      </c>
      <c r="CC520" s="31">
        <f t="shared" si="387"/>
        <v>6.1327333209050676E-13</v>
      </c>
      <c r="CD520" s="31">
        <f t="shared" si="388"/>
        <v>1.7522095202585905E-13</v>
      </c>
      <c r="CE520" s="31">
        <f t="shared" si="389"/>
        <v>3.504419040517181E-13</v>
      </c>
    </row>
    <row r="521" spans="35:83" x14ac:dyDescent="0.2">
      <c r="AI521" s="29" t="s">
        <v>1158</v>
      </c>
      <c r="AJ521" s="30">
        <v>53342</v>
      </c>
      <c r="AK521">
        <v>491</v>
      </c>
      <c r="AL521" t="s">
        <v>1159</v>
      </c>
      <c r="AM521">
        <v>1.2756448808600792E-10</v>
      </c>
      <c r="AN521">
        <f t="shared" si="347"/>
        <v>1.2756448808600793E-11</v>
      </c>
      <c r="AO521">
        <f t="shared" si="348"/>
        <v>5.6233767380143914E-5</v>
      </c>
      <c r="AP521" s="31">
        <f t="shared" si="349"/>
        <v>75</v>
      </c>
      <c r="AQ521" s="31">
        <f t="shared" si="350"/>
        <v>3</v>
      </c>
      <c r="AR521" s="31">
        <f t="shared" si="351"/>
        <v>26</v>
      </c>
      <c r="AS521" s="31">
        <f t="shared" si="352"/>
        <v>28</v>
      </c>
      <c r="AT521" s="31">
        <f t="shared" si="353"/>
        <v>10</v>
      </c>
      <c r="AU521" s="31">
        <f t="shared" si="354"/>
        <v>31</v>
      </c>
      <c r="AV521" s="31">
        <f t="shared" si="355"/>
        <v>13</v>
      </c>
      <c r="AW521" s="31">
        <f t="shared" si="356"/>
        <v>31</v>
      </c>
      <c r="AX521" s="31">
        <f t="shared" si="357"/>
        <v>17</v>
      </c>
      <c r="AY521" s="31">
        <f t="shared" si="358"/>
        <v>45</v>
      </c>
      <c r="AZ521" s="31">
        <f t="shared" si="359"/>
        <v>14</v>
      </c>
      <c r="BA521" s="31">
        <f t="shared" si="360"/>
        <v>15</v>
      </c>
      <c r="BB521" s="31">
        <f t="shared" si="361"/>
        <v>23</v>
      </c>
      <c r="BC521" s="31">
        <f t="shared" si="362"/>
        <v>29</v>
      </c>
      <c r="BD521" s="31">
        <f t="shared" si="363"/>
        <v>36</v>
      </c>
      <c r="BE521" s="31">
        <f t="shared" si="364"/>
        <v>37</v>
      </c>
      <c r="BF521" s="31">
        <f t="shared" si="365"/>
        <v>12</v>
      </c>
      <c r="BG521" s="31">
        <f t="shared" si="366"/>
        <v>29</v>
      </c>
      <c r="BH521" s="31">
        <f t="shared" si="367"/>
        <v>3</v>
      </c>
      <c r="BI521" s="31">
        <f t="shared" si="368"/>
        <v>14</v>
      </c>
      <c r="BJ521" s="6">
        <f t="shared" si="369"/>
        <v>491</v>
      </c>
      <c r="BL521" s="31">
        <f t="shared" si="370"/>
        <v>1.9485410603769031E-12</v>
      </c>
      <c r="BM521" s="31">
        <f t="shared" si="371"/>
        <v>7.794164241507613E-14</v>
      </c>
      <c r="BN521" s="31">
        <f t="shared" si="372"/>
        <v>6.7549423426399311E-13</v>
      </c>
      <c r="BO521" s="31">
        <f t="shared" si="373"/>
        <v>7.2745532920737728E-13</v>
      </c>
      <c r="BP521" s="31">
        <f t="shared" si="374"/>
        <v>2.5980547471692045E-13</v>
      </c>
      <c r="BQ521" s="31">
        <f t="shared" si="375"/>
        <v>8.0539697162245339E-13</v>
      </c>
      <c r="BR521" s="31">
        <f t="shared" si="376"/>
        <v>3.3774711713199656E-13</v>
      </c>
      <c r="BS521" s="31">
        <f t="shared" si="377"/>
        <v>8.0539697162245339E-13</v>
      </c>
      <c r="BT521" s="31">
        <f t="shared" si="378"/>
        <v>4.4166930701876475E-13</v>
      </c>
      <c r="BU521" s="31">
        <f t="shared" si="379"/>
        <v>1.1691246362261419E-12</v>
      </c>
      <c r="BV521" s="31">
        <f t="shared" si="380"/>
        <v>3.6372766460368864E-13</v>
      </c>
      <c r="BW521" s="31">
        <f t="shared" si="381"/>
        <v>3.8970821207538063E-13</v>
      </c>
      <c r="BX521" s="31">
        <f t="shared" si="382"/>
        <v>5.9755259184891701E-13</v>
      </c>
      <c r="BY521" s="31">
        <f t="shared" si="383"/>
        <v>7.5343587667906922E-13</v>
      </c>
      <c r="BZ521" s="31">
        <f t="shared" si="384"/>
        <v>9.3529970898091346E-13</v>
      </c>
      <c r="CA521" s="31">
        <f t="shared" si="385"/>
        <v>9.612802564526056E-13</v>
      </c>
      <c r="CB521" s="31">
        <f t="shared" si="386"/>
        <v>3.1176656966030452E-13</v>
      </c>
      <c r="CC521" s="31">
        <f t="shared" si="387"/>
        <v>7.5343587667906922E-13</v>
      </c>
      <c r="CD521" s="31">
        <f t="shared" si="388"/>
        <v>7.794164241507613E-14</v>
      </c>
      <c r="CE521" s="31">
        <f t="shared" si="389"/>
        <v>3.6372766460368864E-13</v>
      </c>
    </row>
    <row r="522" spans="35:83" x14ac:dyDescent="0.2">
      <c r="AI522" s="29" t="s">
        <v>1160</v>
      </c>
      <c r="AJ522" s="30">
        <v>37062</v>
      </c>
      <c r="AK522">
        <v>338</v>
      </c>
      <c r="AL522" t="s">
        <v>1161</v>
      </c>
      <c r="AM522">
        <v>1.2889183283059982E-10</v>
      </c>
      <c r="AN522">
        <f t="shared" si="347"/>
        <v>1.2889183283059983E-11</v>
      </c>
      <c r="AO522">
        <f t="shared" si="348"/>
        <v>5.6818895707945548E-5</v>
      </c>
      <c r="AP522" s="31">
        <f t="shared" si="349"/>
        <v>37</v>
      </c>
      <c r="AQ522" s="31">
        <f t="shared" si="350"/>
        <v>0</v>
      </c>
      <c r="AR522" s="31">
        <f t="shared" si="351"/>
        <v>17</v>
      </c>
      <c r="AS522" s="31">
        <f t="shared" si="352"/>
        <v>23</v>
      </c>
      <c r="AT522" s="31">
        <f t="shared" si="353"/>
        <v>15</v>
      </c>
      <c r="AU522" s="31">
        <f t="shared" si="354"/>
        <v>25</v>
      </c>
      <c r="AV522" s="31">
        <f t="shared" si="355"/>
        <v>10</v>
      </c>
      <c r="AW522" s="31">
        <f t="shared" si="356"/>
        <v>23</v>
      </c>
      <c r="AX522" s="31">
        <f t="shared" si="357"/>
        <v>19</v>
      </c>
      <c r="AY522" s="31">
        <f t="shared" si="358"/>
        <v>31</v>
      </c>
      <c r="AZ522" s="31">
        <f t="shared" si="359"/>
        <v>8</v>
      </c>
      <c r="BA522" s="31">
        <f t="shared" si="360"/>
        <v>10</v>
      </c>
      <c r="BB522" s="31">
        <f t="shared" si="361"/>
        <v>18</v>
      </c>
      <c r="BC522" s="31">
        <f t="shared" si="362"/>
        <v>14</v>
      </c>
      <c r="BD522" s="31">
        <f t="shared" si="363"/>
        <v>17</v>
      </c>
      <c r="BE522" s="31">
        <f t="shared" si="364"/>
        <v>18</v>
      </c>
      <c r="BF522" s="31">
        <f t="shared" si="365"/>
        <v>18</v>
      </c>
      <c r="BG522" s="31">
        <f t="shared" si="366"/>
        <v>26</v>
      </c>
      <c r="BH522" s="31">
        <f t="shared" si="367"/>
        <v>5</v>
      </c>
      <c r="BI522" s="31">
        <f t="shared" si="368"/>
        <v>4</v>
      </c>
      <c r="BJ522" s="6">
        <f t="shared" si="369"/>
        <v>338</v>
      </c>
      <c r="BL522" s="31">
        <f t="shared" si="370"/>
        <v>1.4109460990331934E-12</v>
      </c>
      <c r="BM522" s="31">
        <f t="shared" si="371"/>
        <v>0</v>
      </c>
      <c r="BN522" s="31">
        <f t="shared" si="372"/>
        <v>6.4827253198822403E-13</v>
      </c>
      <c r="BO522" s="31">
        <f t="shared" si="373"/>
        <v>8.7707460210171483E-13</v>
      </c>
      <c r="BP522" s="31">
        <f t="shared" si="374"/>
        <v>5.7200517528372703E-13</v>
      </c>
      <c r="BQ522" s="31">
        <f t="shared" si="375"/>
        <v>9.5334195880621182E-13</v>
      </c>
      <c r="BR522" s="31">
        <f t="shared" si="376"/>
        <v>3.8133678352248469E-13</v>
      </c>
      <c r="BS522" s="31">
        <f t="shared" si="377"/>
        <v>8.7707460210171483E-13</v>
      </c>
      <c r="BT522" s="31">
        <f t="shared" si="378"/>
        <v>7.2453988869272093E-13</v>
      </c>
      <c r="BU522" s="31">
        <f t="shared" si="379"/>
        <v>1.1821440289197025E-12</v>
      </c>
      <c r="BV522" s="31">
        <f t="shared" si="380"/>
        <v>3.0506942681798774E-13</v>
      </c>
      <c r="BW522" s="31">
        <f t="shared" si="381"/>
        <v>3.8133678352248469E-13</v>
      </c>
      <c r="BX522" s="31">
        <f t="shared" si="382"/>
        <v>6.8640621034047248E-13</v>
      </c>
      <c r="BY522" s="31">
        <f t="shared" si="383"/>
        <v>5.3387149693147859E-13</v>
      </c>
      <c r="BZ522" s="31">
        <f t="shared" si="384"/>
        <v>6.4827253198822403E-13</v>
      </c>
      <c r="CA522" s="31">
        <f t="shared" si="385"/>
        <v>6.8640621034047248E-13</v>
      </c>
      <c r="CB522" s="31">
        <f t="shared" si="386"/>
        <v>6.8640621034047248E-13</v>
      </c>
      <c r="CC522" s="31">
        <f t="shared" si="387"/>
        <v>9.9147563715846027E-13</v>
      </c>
      <c r="CD522" s="31">
        <f t="shared" si="388"/>
        <v>1.9066839176124234E-13</v>
      </c>
      <c r="CE522" s="31">
        <f t="shared" si="389"/>
        <v>1.5253471340899387E-13</v>
      </c>
    </row>
    <row r="523" spans="35:83" x14ac:dyDescent="0.2">
      <c r="AI523" s="29" t="s">
        <v>1162</v>
      </c>
      <c r="AJ523" s="30">
        <v>27628</v>
      </c>
      <c r="AK523">
        <v>253</v>
      </c>
      <c r="AL523" t="s">
        <v>1163</v>
      </c>
      <c r="AM523">
        <v>1.2893905020662652E-10</v>
      </c>
      <c r="AN523">
        <f t="shared" si="347"/>
        <v>1.2893905020662652E-11</v>
      </c>
      <c r="AO523">
        <f t="shared" si="348"/>
        <v>5.6839710363964831E-5</v>
      </c>
      <c r="AP523" s="31">
        <f t="shared" si="349"/>
        <v>16</v>
      </c>
      <c r="AQ523" s="31">
        <f t="shared" si="350"/>
        <v>3</v>
      </c>
      <c r="AR523" s="31">
        <f t="shared" si="351"/>
        <v>18</v>
      </c>
      <c r="AS523" s="31">
        <f t="shared" si="352"/>
        <v>6</v>
      </c>
      <c r="AT523" s="31">
        <f t="shared" si="353"/>
        <v>11</v>
      </c>
      <c r="AU523" s="31">
        <f t="shared" si="354"/>
        <v>21</v>
      </c>
      <c r="AV523" s="31">
        <f t="shared" si="355"/>
        <v>3</v>
      </c>
      <c r="AW523" s="31">
        <f t="shared" si="356"/>
        <v>25</v>
      </c>
      <c r="AX523" s="31">
        <f t="shared" si="357"/>
        <v>19</v>
      </c>
      <c r="AY523" s="31">
        <f t="shared" si="358"/>
        <v>22</v>
      </c>
      <c r="AZ523" s="31">
        <f t="shared" si="359"/>
        <v>7</v>
      </c>
      <c r="BA523" s="31">
        <f t="shared" si="360"/>
        <v>13</v>
      </c>
      <c r="BB523" s="31">
        <f t="shared" si="361"/>
        <v>8</v>
      </c>
      <c r="BC523" s="31">
        <f t="shared" si="362"/>
        <v>8</v>
      </c>
      <c r="BD523" s="31">
        <f t="shared" si="363"/>
        <v>10</v>
      </c>
      <c r="BE523" s="31">
        <f t="shared" si="364"/>
        <v>28</v>
      </c>
      <c r="BF523" s="31">
        <f t="shared" si="365"/>
        <v>8</v>
      </c>
      <c r="BG523" s="31">
        <f t="shared" si="366"/>
        <v>18</v>
      </c>
      <c r="BH523" s="31">
        <f t="shared" si="367"/>
        <v>3</v>
      </c>
      <c r="BI523" s="31">
        <f t="shared" si="368"/>
        <v>6</v>
      </c>
      <c r="BJ523" s="6">
        <f t="shared" si="369"/>
        <v>253</v>
      </c>
      <c r="BL523" s="31">
        <f t="shared" si="370"/>
        <v>8.1542482344111627E-13</v>
      </c>
      <c r="BM523" s="31">
        <f t="shared" si="371"/>
        <v>1.5289215439520931E-13</v>
      </c>
      <c r="BN523" s="31">
        <f t="shared" si="372"/>
        <v>9.1735292637125603E-13</v>
      </c>
      <c r="BO523" s="31">
        <f t="shared" si="373"/>
        <v>3.0578430879041863E-13</v>
      </c>
      <c r="BP523" s="31">
        <f t="shared" si="374"/>
        <v>5.6060456611576747E-13</v>
      </c>
      <c r="BQ523" s="31">
        <f t="shared" si="375"/>
        <v>1.0702450807664653E-12</v>
      </c>
      <c r="BR523" s="31">
        <f t="shared" si="376"/>
        <v>1.5289215439520931E-13</v>
      </c>
      <c r="BS523" s="31">
        <f t="shared" si="377"/>
        <v>1.2741012866267444E-12</v>
      </c>
      <c r="BT523" s="31">
        <f t="shared" si="378"/>
        <v>9.6831697783632571E-13</v>
      </c>
      <c r="BU523" s="31">
        <f t="shared" si="379"/>
        <v>1.1212091322315349E-12</v>
      </c>
      <c r="BV523" s="31">
        <f t="shared" si="380"/>
        <v>3.5674836025548841E-13</v>
      </c>
      <c r="BW523" s="31">
        <f t="shared" si="381"/>
        <v>6.6253266904590703E-13</v>
      </c>
      <c r="BX523" s="31">
        <f t="shared" si="382"/>
        <v>4.0771241172055814E-13</v>
      </c>
      <c r="BY523" s="31">
        <f t="shared" si="383"/>
        <v>4.0771241172055814E-13</v>
      </c>
      <c r="BZ523" s="31">
        <f t="shared" si="384"/>
        <v>5.0964051465069769E-13</v>
      </c>
      <c r="CA523" s="31">
        <f t="shared" si="385"/>
        <v>1.4269934410219536E-12</v>
      </c>
      <c r="CB523" s="31">
        <f t="shared" si="386"/>
        <v>4.0771241172055814E-13</v>
      </c>
      <c r="CC523" s="31">
        <f t="shared" si="387"/>
        <v>9.1735292637125603E-13</v>
      </c>
      <c r="CD523" s="31">
        <f t="shared" si="388"/>
        <v>1.5289215439520931E-13</v>
      </c>
      <c r="CE523" s="31">
        <f t="shared" si="389"/>
        <v>3.0578430879041863E-13</v>
      </c>
    </row>
    <row r="524" spans="35:83" x14ac:dyDescent="0.2">
      <c r="AI524" s="29" t="s">
        <v>1164</v>
      </c>
      <c r="AJ524" s="30">
        <v>39035</v>
      </c>
      <c r="AK524">
        <v>353</v>
      </c>
      <c r="AL524" t="s">
        <v>1165</v>
      </c>
      <c r="AM524">
        <v>1.3149102769659793E-10</v>
      </c>
      <c r="AN524">
        <f t="shared" si="347"/>
        <v>1.3149102769659794E-11</v>
      </c>
      <c r="AO524">
        <f t="shared" si="348"/>
        <v>5.7964688880193099E-5</v>
      </c>
      <c r="AP524" s="31">
        <f t="shared" si="349"/>
        <v>38</v>
      </c>
      <c r="AQ524" s="31">
        <f t="shared" si="350"/>
        <v>1</v>
      </c>
      <c r="AR524" s="31">
        <f t="shared" si="351"/>
        <v>12</v>
      </c>
      <c r="AS524" s="31">
        <f t="shared" si="352"/>
        <v>19</v>
      </c>
      <c r="AT524" s="31">
        <f t="shared" si="353"/>
        <v>11</v>
      </c>
      <c r="AU524" s="31">
        <f t="shared" si="354"/>
        <v>14</v>
      </c>
      <c r="AV524" s="31">
        <f t="shared" si="355"/>
        <v>13</v>
      </c>
      <c r="AW524" s="31">
        <f t="shared" si="356"/>
        <v>28</v>
      </c>
      <c r="AX524" s="31">
        <f t="shared" si="357"/>
        <v>24</v>
      </c>
      <c r="AY524" s="31">
        <f t="shared" si="358"/>
        <v>35</v>
      </c>
      <c r="AZ524" s="31">
        <f t="shared" si="359"/>
        <v>7</v>
      </c>
      <c r="BA524" s="31">
        <f t="shared" si="360"/>
        <v>18</v>
      </c>
      <c r="BB524" s="31">
        <f t="shared" si="361"/>
        <v>21</v>
      </c>
      <c r="BC524" s="31">
        <f t="shared" si="362"/>
        <v>17</v>
      </c>
      <c r="BD524" s="31">
        <f t="shared" si="363"/>
        <v>16</v>
      </c>
      <c r="BE524" s="31">
        <f t="shared" si="364"/>
        <v>30</v>
      </c>
      <c r="BF524" s="31">
        <f t="shared" si="365"/>
        <v>18</v>
      </c>
      <c r="BG524" s="31">
        <f t="shared" si="366"/>
        <v>21</v>
      </c>
      <c r="BH524" s="31">
        <f t="shared" si="367"/>
        <v>6</v>
      </c>
      <c r="BI524" s="31">
        <f t="shared" si="368"/>
        <v>4</v>
      </c>
      <c r="BJ524" s="6">
        <f t="shared" si="369"/>
        <v>353</v>
      </c>
      <c r="BL524" s="31">
        <f t="shared" si="370"/>
        <v>1.4154841508415643E-12</v>
      </c>
      <c r="BM524" s="31">
        <f t="shared" si="371"/>
        <v>3.7249582916883272E-14</v>
      </c>
      <c r="BN524" s="31">
        <f t="shared" si="372"/>
        <v>4.4699499500259929E-13</v>
      </c>
      <c r="BO524" s="31">
        <f t="shared" si="373"/>
        <v>7.0774207542078215E-13</v>
      </c>
      <c r="BP524" s="31">
        <f t="shared" si="374"/>
        <v>4.0974541208571592E-13</v>
      </c>
      <c r="BQ524" s="31">
        <f t="shared" si="375"/>
        <v>5.2149416083636572E-13</v>
      </c>
      <c r="BR524" s="31">
        <f t="shared" si="376"/>
        <v>4.8424457791948246E-13</v>
      </c>
      <c r="BS524" s="31">
        <f t="shared" si="377"/>
        <v>1.0429883216727314E-12</v>
      </c>
      <c r="BT524" s="31">
        <f t="shared" si="378"/>
        <v>8.9398999000519858E-13</v>
      </c>
      <c r="BU524" s="31">
        <f t="shared" si="379"/>
        <v>1.3037354020909145E-12</v>
      </c>
      <c r="BV524" s="31">
        <f t="shared" si="380"/>
        <v>2.6074708041818286E-13</v>
      </c>
      <c r="BW524" s="31">
        <f t="shared" si="381"/>
        <v>6.7049249250389878E-13</v>
      </c>
      <c r="BX524" s="31">
        <f t="shared" si="382"/>
        <v>7.8224124125454868E-13</v>
      </c>
      <c r="BY524" s="31">
        <f t="shared" si="383"/>
        <v>6.3324290958701552E-13</v>
      </c>
      <c r="BZ524" s="31">
        <f t="shared" si="384"/>
        <v>5.9599332667013235E-13</v>
      </c>
      <c r="CA524" s="31">
        <f t="shared" si="385"/>
        <v>1.1174874875064982E-12</v>
      </c>
      <c r="CB524" s="31">
        <f t="shared" si="386"/>
        <v>6.7049249250389878E-13</v>
      </c>
      <c r="CC524" s="31">
        <f t="shared" si="387"/>
        <v>7.8224124125454868E-13</v>
      </c>
      <c r="CD524" s="31">
        <f t="shared" si="388"/>
        <v>2.2349749750129965E-13</v>
      </c>
      <c r="CE524" s="31">
        <f t="shared" si="389"/>
        <v>1.4899833166753309E-13</v>
      </c>
    </row>
    <row r="525" spans="35:83" x14ac:dyDescent="0.2">
      <c r="AI525" s="29" t="s">
        <v>1166</v>
      </c>
      <c r="AJ525" s="30">
        <v>27457</v>
      </c>
      <c r="AK525">
        <v>247</v>
      </c>
      <c r="AL525" t="s">
        <v>1167</v>
      </c>
      <c r="AM525">
        <v>1.3278354295614735E-10</v>
      </c>
      <c r="AN525">
        <f t="shared" si="347"/>
        <v>1.3278354295614736E-11</v>
      </c>
      <c r="AO525">
        <f t="shared" si="348"/>
        <v>5.853446345877161E-5</v>
      </c>
      <c r="AP525" s="31">
        <f t="shared" si="349"/>
        <v>20</v>
      </c>
      <c r="AQ525" s="31">
        <f t="shared" si="350"/>
        <v>10</v>
      </c>
      <c r="AR525" s="31">
        <f t="shared" si="351"/>
        <v>10</v>
      </c>
      <c r="AS525" s="31">
        <f t="shared" si="352"/>
        <v>25</v>
      </c>
      <c r="AT525" s="31">
        <f t="shared" si="353"/>
        <v>14</v>
      </c>
      <c r="AU525" s="31">
        <f t="shared" si="354"/>
        <v>17</v>
      </c>
      <c r="AV525" s="31">
        <f t="shared" si="355"/>
        <v>9</v>
      </c>
      <c r="AW525" s="31">
        <f t="shared" si="356"/>
        <v>8</v>
      </c>
      <c r="AX525" s="31">
        <f t="shared" si="357"/>
        <v>10</v>
      </c>
      <c r="AY525" s="31">
        <f t="shared" si="358"/>
        <v>20</v>
      </c>
      <c r="AZ525" s="31">
        <f t="shared" si="359"/>
        <v>7</v>
      </c>
      <c r="BA525" s="31">
        <f t="shared" si="360"/>
        <v>9</v>
      </c>
      <c r="BB525" s="31">
        <f t="shared" si="361"/>
        <v>12</v>
      </c>
      <c r="BC525" s="31">
        <f t="shared" si="362"/>
        <v>8</v>
      </c>
      <c r="BD525" s="31">
        <f t="shared" si="363"/>
        <v>11</v>
      </c>
      <c r="BE525" s="31">
        <f t="shared" si="364"/>
        <v>19</v>
      </c>
      <c r="BF525" s="31">
        <f t="shared" si="365"/>
        <v>9</v>
      </c>
      <c r="BG525" s="31">
        <f t="shared" si="366"/>
        <v>20</v>
      </c>
      <c r="BH525" s="31">
        <f t="shared" si="367"/>
        <v>1</v>
      </c>
      <c r="BI525" s="31">
        <f t="shared" si="368"/>
        <v>8</v>
      </c>
      <c r="BJ525" s="6">
        <f t="shared" si="369"/>
        <v>247</v>
      </c>
      <c r="BL525" s="31">
        <f t="shared" si="370"/>
        <v>1.0751703883088855E-12</v>
      </c>
      <c r="BM525" s="31">
        <f t="shared" si="371"/>
        <v>5.3758519415444274E-13</v>
      </c>
      <c r="BN525" s="31">
        <f t="shared" si="372"/>
        <v>5.3758519415444274E-13</v>
      </c>
      <c r="BO525" s="31">
        <f t="shared" si="373"/>
        <v>1.3439629853861068E-12</v>
      </c>
      <c r="BP525" s="31">
        <f t="shared" si="374"/>
        <v>7.5261927181621985E-13</v>
      </c>
      <c r="BQ525" s="31">
        <f t="shared" si="375"/>
        <v>9.1389483006255256E-13</v>
      </c>
      <c r="BR525" s="31">
        <f t="shared" si="376"/>
        <v>4.8382667473899843E-13</v>
      </c>
      <c r="BS525" s="31">
        <f t="shared" si="377"/>
        <v>4.3006815532355418E-13</v>
      </c>
      <c r="BT525" s="31">
        <f t="shared" si="378"/>
        <v>5.3758519415444274E-13</v>
      </c>
      <c r="BU525" s="31">
        <f t="shared" si="379"/>
        <v>1.0751703883088855E-12</v>
      </c>
      <c r="BV525" s="31">
        <f t="shared" si="380"/>
        <v>3.7630963590810993E-13</v>
      </c>
      <c r="BW525" s="31">
        <f t="shared" si="381"/>
        <v>4.8382667473899843E-13</v>
      </c>
      <c r="BX525" s="31">
        <f t="shared" si="382"/>
        <v>6.4510223298533135E-13</v>
      </c>
      <c r="BY525" s="31">
        <f t="shared" si="383"/>
        <v>4.3006815532355418E-13</v>
      </c>
      <c r="BZ525" s="31">
        <f t="shared" si="384"/>
        <v>5.9134371356988694E-13</v>
      </c>
      <c r="CA525" s="31">
        <f t="shared" si="385"/>
        <v>1.0214118688934414E-12</v>
      </c>
      <c r="CB525" s="31">
        <f t="shared" si="386"/>
        <v>4.8382667473899843E-13</v>
      </c>
      <c r="CC525" s="31">
        <f t="shared" si="387"/>
        <v>1.0751703883088855E-12</v>
      </c>
      <c r="CD525" s="31">
        <f t="shared" si="388"/>
        <v>5.3758519415444272E-14</v>
      </c>
      <c r="CE525" s="31">
        <f t="shared" si="389"/>
        <v>4.3006815532355418E-13</v>
      </c>
    </row>
    <row r="526" spans="35:83" x14ac:dyDescent="0.2">
      <c r="AI526" s="29" t="s">
        <v>1168</v>
      </c>
      <c r="AJ526" s="30">
        <v>62671</v>
      </c>
      <c r="AK526">
        <v>592</v>
      </c>
      <c r="AL526" t="s">
        <v>1169</v>
      </c>
      <c r="AM526">
        <v>1.3288619141642332E-10</v>
      </c>
      <c r="AN526">
        <f t="shared" si="347"/>
        <v>1.3288619141642333E-11</v>
      </c>
      <c r="AO526">
        <f t="shared" si="348"/>
        <v>5.8579713588519298E-5</v>
      </c>
      <c r="AP526" s="31">
        <f t="shared" si="349"/>
        <v>75</v>
      </c>
      <c r="AQ526" s="31">
        <f t="shared" si="350"/>
        <v>1</v>
      </c>
      <c r="AR526" s="31">
        <f t="shared" si="351"/>
        <v>21</v>
      </c>
      <c r="AS526" s="31">
        <f t="shared" si="352"/>
        <v>25</v>
      </c>
      <c r="AT526" s="31">
        <f t="shared" si="353"/>
        <v>22</v>
      </c>
      <c r="AU526" s="31">
        <f t="shared" si="354"/>
        <v>49</v>
      </c>
      <c r="AV526" s="31">
        <f t="shared" si="355"/>
        <v>14</v>
      </c>
      <c r="AW526" s="31">
        <f t="shared" si="356"/>
        <v>53</v>
      </c>
      <c r="AX526" s="31">
        <f t="shared" si="357"/>
        <v>17</v>
      </c>
      <c r="AY526" s="31">
        <f t="shared" si="358"/>
        <v>85</v>
      </c>
      <c r="AZ526" s="31">
        <f t="shared" si="359"/>
        <v>16</v>
      </c>
      <c r="BA526" s="31">
        <f t="shared" si="360"/>
        <v>16</v>
      </c>
      <c r="BB526" s="31">
        <f t="shared" si="361"/>
        <v>24</v>
      </c>
      <c r="BC526" s="31">
        <f t="shared" si="362"/>
        <v>12</v>
      </c>
      <c r="BD526" s="31">
        <f t="shared" si="363"/>
        <v>23</v>
      </c>
      <c r="BE526" s="31">
        <f t="shared" si="364"/>
        <v>39</v>
      </c>
      <c r="BF526" s="31">
        <f t="shared" si="365"/>
        <v>37</v>
      </c>
      <c r="BG526" s="31">
        <f t="shared" si="366"/>
        <v>49</v>
      </c>
      <c r="BH526" s="31">
        <f t="shared" si="367"/>
        <v>7</v>
      </c>
      <c r="BI526" s="31">
        <f t="shared" si="368"/>
        <v>7</v>
      </c>
      <c r="BJ526" s="6">
        <f t="shared" si="369"/>
        <v>592</v>
      </c>
      <c r="BL526" s="31">
        <f t="shared" si="370"/>
        <v>1.6835243844986064E-12</v>
      </c>
      <c r="BM526" s="31">
        <f t="shared" si="371"/>
        <v>2.2446991793314754E-14</v>
      </c>
      <c r="BN526" s="31">
        <f t="shared" si="372"/>
        <v>4.7138682765960979E-13</v>
      </c>
      <c r="BO526" s="31">
        <f t="shared" si="373"/>
        <v>5.6117479483286875E-13</v>
      </c>
      <c r="BP526" s="31">
        <f t="shared" si="374"/>
        <v>4.938338194529246E-13</v>
      </c>
      <c r="BQ526" s="31">
        <f t="shared" si="375"/>
        <v>1.0999025978724229E-12</v>
      </c>
      <c r="BR526" s="31">
        <f t="shared" si="376"/>
        <v>3.1425788510640654E-13</v>
      </c>
      <c r="BS526" s="31">
        <f t="shared" si="377"/>
        <v>1.1896905650456819E-12</v>
      </c>
      <c r="BT526" s="31">
        <f t="shared" si="378"/>
        <v>3.8159886048635079E-13</v>
      </c>
      <c r="BU526" s="31">
        <f t="shared" si="379"/>
        <v>1.9079943024317538E-12</v>
      </c>
      <c r="BV526" s="31">
        <f t="shared" si="380"/>
        <v>3.5915186869303607E-13</v>
      </c>
      <c r="BW526" s="31">
        <f t="shared" si="381"/>
        <v>3.5915186869303607E-13</v>
      </c>
      <c r="BX526" s="31">
        <f t="shared" si="382"/>
        <v>5.3872780303955403E-13</v>
      </c>
      <c r="BY526" s="31">
        <f t="shared" si="383"/>
        <v>2.6936390151977702E-13</v>
      </c>
      <c r="BZ526" s="31">
        <f t="shared" si="384"/>
        <v>5.1628081124623932E-13</v>
      </c>
      <c r="CA526" s="31">
        <f t="shared" si="385"/>
        <v>8.7543267993927524E-13</v>
      </c>
      <c r="CB526" s="31">
        <f t="shared" si="386"/>
        <v>8.3053869635264581E-13</v>
      </c>
      <c r="CC526" s="31">
        <f t="shared" si="387"/>
        <v>1.0999025978724229E-12</v>
      </c>
      <c r="CD526" s="31">
        <f t="shared" si="388"/>
        <v>1.5712894255320327E-13</v>
      </c>
      <c r="CE526" s="31">
        <f t="shared" si="389"/>
        <v>1.5712894255320327E-13</v>
      </c>
    </row>
    <row r="527" spans="35:83" x14ac:dyDescent="0.2">
      <c r="AI527" s="29" t="s">
        <v>1170</v>
      </c>
      <c r="AJ527" s="30">
        <v>37033</v>
      </c>
      <c r="AK527">
        <v>328</v>
      </c>
      <c r="AL527" t="s">
        <v>1171</v>
      </c>
      <c r="AM527">
        <v>1.3302484910836782E-10</v>
      </c>
      <c r="AN527">
        <f t="shared" si="347"/>
        <v>1.3302484910836782E-11</v>
      </c>
      <c r="AO527">
        <f t="shared" si="348"/>
        <v>5.8640837530701518E-5</v>
      </c>
      <c r="AP527" s="31">
        <f t="shared" si="349"/>
        <v>23</v>
      </c>
      <c r="AQ527" s="31">
        <f t="shared" si="350"/>
        <v>3</v>
      </c>
      <c r="AR527" s="31">
        <f t="shared" si="351"/>
        <v>17</v>
      </c>
      <c r="AS527" s="31">
        <f t="shared" si="352"/>
        <v>25</v>
      </c>
      <c r="AT527" s="31">
        <f t="shared" si="353"/>
        <v>9</v>
      </c>
      <c r="AU527" s="31">
        <f t="shared" si="354"/>
        <v>28</v>
      </c>
      <c r="AV527" s="31">
        <f t="shared" si="355"/>
        <v>11</v>
      </c>
      <c r="AW527" s="31">
        <f t="shared" si="356"/>
        <v>19</v>
      </c>
      <c r="AX527" s="31">
        <f t="shared" si="357"/>
        <v>12</v>
      </c>
      <c r="AY527" s="31">
        <f t="shared" si="358"/>
        <v>36</v>
      </c>
      <c r="AZ527" s="31">
        <f t="shared" si="359"/>
        <v>8</v>
      </c>
      <c r="BA527" s="31">
        <f t="shared" si="360"/>
        <v>9</v>
      </c>
      <c r="BB527" s="31">
        <f t="shared" si="361"/>
        <v>17</v>
      </c>
      <c r="BC527" s="31">
        <f t="shared" si="362"/>
        <v>18</v>
      </c>
      <c r="BD527" s="31">
        <f t="shared" si="363"/>
        <v>18</v>
      </c>
      <c r="BE527" s="31">
        <f t="shared" si="364"/>
        <v>18</v>
      </c>
      <c r="BF527" s="31">
        <f t="shared" si="365"/>
        <v>19</v>
      </c>
      <c r="BG527" s="31">
        <f t="shared" si="366"/>
        <v>16</v>
      </c>
      <c r="BH527" s="31">
        <f t="shared" si="367"/>
        <v>8</v>
      </c>
      <c r="BI527" s="31">
        <f t="shared" si="368"/>
        <v>14</v>
      </c>
      <c r="BJ527" s="6">
        <f t="shared" si="369"/>
        <v>328</v>
      </c>
      <c r="BL527" s="31">
        <f t="shared" si="370"/>
        <v>9.3279619801599402E-13</v>
      </c>
      <c r="BM527" s="31">
        <f t="shared" si="371"/>
        <v>1.2166906930643398E-13</v>
      </c>
      <c r="BN527" s="31">
        <f t="shared" si="372"/>
        <v>6.8945805940312582E-13</v>
      </c>
      <c r="BO527" s="31">
        <f t="shared" si="373"/>
        <v>1.0139089108869498E-12</v>
      </c>
      <c r="BP527" s="31">
        <f t="shared" si="374"/>
        <v>3.6500720791930195E-13</v>
      </c>
      <c r="BQ527" s="31">
        <f t="shared" si="375"/>
        <v>1.1355779801933839E-12</v>
      </c>
      <c r="BR527" s="31">
        <f t="shared" si="376"/>
        <v>4.4611992079025797E-13</v>
      </c>
      <c r="BS527" s="31">
        <f t="shared" si="377"/>
        <v>7.7057077227408189E-13</v>
      </c>
      <c r="BT527" s="31">
        <f t="shared" si="378"/>
        <v>4.866762772257359E-13</v>
      </c>
      <c r="BU527" s="31">
        <f t="shared" si="379"/>
        <v>1.4600288316772078E-12</v>
      </c>
      <c r="BV527" s="31">
        <f t="shared" si="380"/>
        <v>3.2445085148382397E-13</v>
      </c>
      <c r="BW527" s="31">
        <f t="shared" si="381"/>
        <v>3.6500720791930195E-13</v>
      </c>
      <c r="BX527" s="31">
        <f t="shared" si="382"/>
        <v>6.8945805940312582E-13</v>
      </c>
      <c r="BY527" s="31">
        <f t="shared" si="383"/>
        <v>7.300144158386039E-13</v>
      </c>
      <c r="BZ527" s="31">
        <f t="shared" si="384"/>
        <v>7.300144158386039E-13</v>
      </c>
      <c r="CA527" s="31">
        <f t="shared" si="385"/>
        <v>7.300144158386039E-13</v>
      </c>
      <c r="CB527" s="31">
        <f t="shared" si="386"/>
        <v>7.7057077227408189E-13</v>
      </c>
      <c r="CC527" s="31">
        <f t="shared" si="387"/>
        <v>6.4890170296764794E-13</v>
      </c>
      <c r="CD527" s="31">
        <f t="shared" si="388"/>
        <v>3.2445085148382397E-13</v>
      </c>
      <c r="CE527" s="31">
        <f t="shared" si="389"/>
        <v>5.6778899009669197E-13</v>
      </c>
    </row>
    <row r="528" spans="35:83" x14ac:dyDescent="0.2">
      <c r="AI528" s="29" t="s">
        <v>1172</v>
      </c>
      <c r="AJ528" s="30">
        <v>74109</v>
      </c>
      <c r="AK528">
        <v>658</v>
      </c>
      <c r="AL528" t="s">
        <v>1173</v>
      </c>
      <c r="AM528">
        <v>1.3360249359595364E-10</v>
      </c>
      <c r="AN528">
        <f t="shared" si="347"/>
        <v>1.3360249359595364E-11</v>
      </c>
      <c r="AO528">
        <f t="shared" si="348"/>
        <v>5.8895478349872311E-5</v>
      </c>
      <c r="AP528" s="31">
        <f t="shared" si="349"/>
        <v>72</v>
      </c>
      <c r="AQ528" s="31">
        <f t="shared" si="350"/>
        <v>6</v>
      </c>
      <c r="AR528" s="31">
        <f t="shared" si="351"/>
        <v>46</v>
      </c>
      <c r="AS528" s="31">
        <f t="shared" si="352"/>
        <v>40</v>
      </c>
      <c r="AT528" s="31">
        <f t="shared" si="353"/>
        <v>19</v>
      </c>
      <c r="AU528" s="31">
        <f t="shared" si="354"/>
        <v>48</v>
      </c>
      <c r="AV528" s="31">
        <f t="shared" si="355"/>
        <v>19</v>
      </c>
      <c r="AW528" s="31">
        <f t="shared" si="356"/>
        <v>29</v>
      </c>
      <c r="AX528" s="31">
        <f t="shared" si="357"/>
        <v>29</v>
      </c>
      <c r="AY528" s="31">
        <f t="shared" si="358"/>
        <v>64</v>
      </c>
      <c r="AZ528" s="31">
        <f t="shared" si="359"/>
        <v>24</v>
      </c>
      <c r="BA528" s="31">
        <f t="shared" si="360"/>
        <v>23</v>
      </c>
      <c r="BB528" s="31">
        <f t="shared" si="361"/>
        <v>35</v>
      </c>
      <c r="BC528" s="31">
        <f t="shared" si="362"/>
        <v>23</v>
      </c>
      <c r="BD528" s="31">
        <f t="shared" si="363"/>
        <v>33</v>
      </c>
      <c r="BE528" s="31">
        <f t="shared" si="364"/>
        <v>33</v>
      </c>
      <c r="BF528" s="31">
        <f t="shared" si="365"/>
        <v>22</v>
      </c>
      <c r="BG528" s="31">
        <f t="shared" si="366"/>
        <v>40</v>
      </c>
      <c r="BH528" s="31">
        <f t="shared" si="367"/>
        <v>23</v>
      </c>
      <c r="BI528" s="31">
        <f t="shared" si="368"/>
        <v>30</v>
      </c>
      <c r="BJ528" s="6">
        <f t="shared" si="369"/>
        <v>658</v>
      </c>
      <c r="BL528" s="31">
        <f t="shared" si="370"/>
        <v>1.4619117840286721E-12</v>
      </c>
      <c r="BM528" s="31">
        <f t="shared" si="371"/>
        <v>1.2182598200238933E-13</v>
      </c>
      <c r="BN528" s="31">
        <f t="shared" si="372"/>
        <v>9.3399919535165148E-13</v>
      </c>
      <c r="BO528" s="31">
        <f t="shared" si="373"/>
        <v>8.1217321334926225E-13</v>
      </c>
      <c r="BP528" s="31">
        <f t="shared" si="374"/>
        <v>3.8578227634089961E-13</v>
      </c>
      <c r="BQ528" s="31">
        <f t="shared" si="375"/>
        <v>9.7460785601911462E-13</v>
      </c>
      <c r="BR528" s="31">
        <f t="shared" si="376"/>
        <v>3.8578227634089961E-13</v>
      </c>
      <c r="BS528" s="31">
        <f t="shared" si="377"/>
        <v>5.8882557967821517E-13</v>
      </c>
      <c r="BT528" s="31">
        <f t="shared" si="378"/>
        <v>5.8882557967821517E-13</v>
      </c>
      <c r="BU528" s="31">
        <f t="shared" si="379"/>
        <v>1.2994771413588196E-12</v>
      </c>
      <c r="BV528" s="31">
        <f t="shared" si="380"/>
        <v>4.8730392800955731E-13</v>
      </c>
      <c r="BW528" s="31">
        <f t="shared" si="381"/>
        <v>4.6699959767582574E-13</v>
      </c>
      <c r="BX528" s="31">
        <f t="shared" si="382"/>
        <v>7.106515616806045E-13</v>
      </c>
      <c r="BY528" s="31">
        <f t="shared" si="383"/>
        <v>4.6699959767582574E-13</v>
      </c>
      <c r="BZ528" s="31">
        <f t="shared" si="384"/>
        <v>6.7004290101314135E-13</v>
      </c>
      <c r="CA528" s="31">
        <f t="shared" si="385"/>
        <v>6.7004290101314135E-13</v>
      </c>
      <c r="CB528" s="31">
        <f t="shared" si="386"/>
        <v>4.4669526734209422E-13</v>
      </c>
      <c r="CC528" s="31">
        <f t="shared" si="387"/>
        <v>8.1217321334926225E-13</v>
      </c>
      <c r="CD528" s="31">
        <f t="shared" si="388"/>
        <v>4.6699959767582574E-13</v>
      </c>
      <c r="CE528" s="31">
        <f t="shared" si="389"/>
        <v>6.0912991001194674E-13</v>
      </c>
    </row>
    <row r="529" spans="35:83" x14ac:dyDescent="0.2">
      <c r="AI529" s="29" t="s">
        <v>1174</v>
      </c>
      <c r="AJ529" s="30">
        <v>22758</v>
      </c>
      <c r="AK529">
        <v>220</v>
      </c>
      <c r="AL529" t="s">
        <v>1175</v>
      </c>
      <c r="AM529">
        <v>1.3377870604118118E-10</v>
      </c>
      <c r="AN529">
        <f t="shared" si="347"/>
        <v>1.3377870604118119E-11</v>
      </c>
      <c r="AO529">
        <f t="shared" si="348"/>
        <v>5.89731574108954E-5</v>
      </c>
      <c r="AP529" s="31">
        <f t="shared" si="349"/>
        <v>31</v>
      </c>
      <c r="AQ529" s="31">
        <f t="shared" si="350"/>
        <v>12</v>
      </c>
      <c r="AR529" s="31">
        <f t="shared" si="351"/>
        <v>13</v>
      </c>
      <c r="AS529" s="31">
        <f t="shared" si="352"/>
        <v>14</v>
      </c>
      <c r="AT529" s="31">
        <f t="shared" si="353"/>
        <v>1</v>
      </c>
      <c r="AU529" s="31">
        <f t="shared" si="354"/>
        <v>21</v>
      </c>
      <c r="AV529" s="31">
        <f t="shared" si="355"/>
        <v>5</v>
      </c>
      <c r="AW529" s="31">
        <f t="shared" si="356"/>
        <v>15</v>
      </c>
      <c r="AX529" s="31">
        <f t="shared" si="357"/>
        <v>8</v>
      </c>
      <c r="AY529" s="31">
        <f t="shared" si="358"/>
        <v>25</v>
      </c>
      <c r="AZ529" s="31">
        <f t="shared" si="359"/>
        <v>4</v>
      </c>
      <c r="BA529" s="31">
        <f t="shared" si="360"/>
        <v>4</v>
      </c>
      <c r="BB529" s="31">
        <f t="shared" si="361"/>
        <v>10</v>
      </c>
      <c r="BC529" s="31">
        <f t="shared" si="362"/>
        <v>11</v>
      </c>
      <c r="BD529" s="31">
        <f t="shared" si="363"/>
        <v>5</v>
      </c>
      <c r="BE529" s="31">
        <f t="shared" si="364"/>
        <v>15</v>
      </c>
      <c r="BF529" s="31">
        <f t="shared" si="365"/>
        <v>10</v>
      </c>
      <c r="BG529" s="31">
        <f t="shared" si="366"/>
        <v>11</v>
      </c>
      <c r="BH529" s="31">
        <f t="shared" si="367"/>
        <v>2</v>
      </c>
      <c r="BI529" s="31">
        <f t="shared" si="368"/>
        <v>3</v>
      </c>
      <c r="BJ529" s="6">
        <f t="shared" si="369"/>
        <v>220</v>
      </c>
      <c r="BL529" s="31">
        <f t="shared" si="370"/>
        <v>1.8850635851257349E-12</v>
      </c>
      <c r="BM529" s="31">
        <f t="shared" si="371"/>
        <v>7.2970203295189732E-13</v>
      </c>
      <c r="BN529" s="31">
        <f t="shared" si="372"/>
        <v>7.9051053569788883E-13</v>
      </c>
      <c r="BO529" s="31">
        <f t="shared" si="373"/>
        <v>8.5131903844388023E-13</v>
      </c>
      <c r="BP529" s="31">
        <f t="shared" si="374"/>
        <v>6.0808502745991452E-14</v>
      </c>
      <c r="BQ529" s="31">
        <f t="shared" si="375"/>
        <v>1.2769785576658204E-12</v>
      </c>
      <c r="BR529" s="31">
        <f t="shared" si="376"/>
        <v>3.0404251372995726E-13</v>
      </c>
      <c r="BS529" s="31">
        <f t="shared" si="377"/>
        <v>9.1212754118987163E-13</v>
      </c>
      <c r="BT529" s="31">
        <f t="shared" si="378"/>
        <v>4.8646802196793162E-13</v>
      </c>
      <c r="BU529" s="31">
        <f t="shared" si="379"/>
        <v>1.5202125686497863E-12</v>
      </c>
      <c r="BV529" s="31">
        <f t="shared" si="380"/>
        <v>2.4323401098396581E-13</v>
      </c>
      <c r="BW529" s="31">
        <f t="shared" si="381"/>
        <v>2.4323401098396581E-13</v>
      </c>
      <c r="BX529" s="31">
        <f t="shared" si="382"/>
        <v>6.0808502745991452E-13</v>
      </c>
      <c r="BY529" s="31">
        <f t="shared" si="383"/>
        <v>6.6889353020590602E-13</v>
      </c>
      <c r="BZ529" s="31">
        <f t="shared" si="384"/>
        <v>3.0404251372995726E-13</v>
      </c>
      <c r="CA529" s="31">
        <f t="shared" si="385"/>
        <v>9.1212754118987163E-13</v>
      </c>
      <c r="CB529" s="31">
        <f t="shared" si="386"/>
        <v>6.0808502745991452E-13</v>
      </c>
      <c r="CC529" s="31">
        <f t="shared" si="387"/>
        <v>6.6889353020590602E-13</v>
      </c>
      <c r="CD529" s="31">
        <f t="shared" si="388"/>
        <v>1.216170054919829E-13</v>
      </c>
      <c r="CE529" s="31">
        <f t="shared" si="389"/>
        <v>1.8242550823797433E-13</v>
      </c>
    </row>
    <row r="530" spans="35:83" x14ac:dyDescent="0.2">
      <c r="AI530" s="29" t="s">
        <v>1176</v>
      </c>
      <c r="AJ530" s="30">
        <v>14958</v>
      </c>
      <c r="AK530">
        <v>139</v>
      </c>
      <c r="AL530" t="s">
        <v>1177</v>
      </c>
      <c r="AM530">
        <v>1.3416009902981843E-10</v>
      </c>
      <c r="AN530">
        <f t="shared" si="347"/>
        <v>1.3416009902981843E-11</v>
      </c>
      <c r="AO530">
        <f t="shared" si="348"/>
        <v>5.9141285429321531E-5</v>
      </c>
      <c r="AP530" s="31">
        <f t="shared" si="349"/>
        <v>13</v>
      </c>
      <c r="AQ530" s="31">
        <f t="shared" si="350"/>
        <v>5</v>
      </c>
      <c r="AR530" s="31">
        <f t="shared" si="351"/>
        <v>7</v>
      </c>
      <c r="AS530" s="31">
        <f t="shared" si="352"/>
        <v>4</v>
      </c>
      <c r="AT530" s="31">
        <f t="shared" si="353"/>
        <v>3</v>
      </c>
      <c r="AU530" s="31">
        <f t="shared" si="354"/>
        <v>10</v>
      </c>
      <c r="AV530" s="31">
        <f t="shared" si="355"/>
        <v>4</v>
      </c>
      <c r="AW530" s="31">
        <f t="shared" si="356"/>
        <v>5</v>
      </c>
      <c r="AX530" s="31">
        <f t="shared" si="357"/>
        <v>5</v>
      </c>
      <c r="AY530" s="31">
        <f t="shared" si="358"/>
        <v>12</v>
      </c>
      <c r="AZ530" s="31">
        <f t="shared" si="359"/>
        <v>7</v>
      </c>
      <c r="BA530" s="31">
        <f t="shared" si="360"/>
        <v>4</v>
      </c>
      <c r="BB530" s="31">
        <f t="shared" si="361"/>
        <v>11</v>
      </c>
      <c r="BC530" s="31">
        <f t="shared" si="362"/>
        <v>3</v>
      </c>
      <c r="BD530" s="31">
        <f t="shared" si="363"/>
        <v>10</v>
      </c>
      <c r="BE530" s="31">
        <f t="shared" si="364"/>
        <v>13</v>
      </c>
      <c r="BF530" s="31">
        <f t="shared" si="365"/>
        <v>7</v>
      </c>
      <c r="BG530" s="31">
        <f t="shared" si="366"/>
        <v>13</v>
      </c>
      <c r="BH530" s="31">
        <f t="shared" si="367"/>
        <v>2</v>
      </c>
      <c r="BI530" s="31">
        <f t="shared" si="368"/>
        <v>1</v>
      </c>
      <c r="BJ530" s="6">
        <f t="shared" si="369"/>
        <v>139</v>
      </c>
      <c r="BL530" s="31">
        <f t="shared" si="370"/>
        <v>1.2547347391277983E-12</v>
      </c>
      <c r="BM530" s="31">
        <f t="shared" si="371"/>
        <v>4.8259028427992242E-13</v>
      </c>
      <c r="BN530" s="31">
        <f t="shared" si="372"/>
        <v>6.7562639799189139E-13</v>
      </c>
      <c r="BO530" s="31">
        <f t="shared" si="373"/>
        <v>3.8607222742393794E-13</v>
      </c>
      <c r="BP530" s="31">
        <f t="shared" si="374"/>
        <v>2.8955417056795345E-13</v>
      </c>
      <c r="BQ530" s="31">
        <f t="shared" si="375"/>
        <v>9.6518056855984485E-13</v>
      </c>
      <c r="BR530" s="31">
        <f t="shared" si="376"/>
        <v>3.8607222742393794E-13</v>
      </c>
      <c r="BS530" s="31">
        <f t="shared" si="377"/>
        <v>4.8259028427992242E-13</v>
      </c>
      <c r="BT530" s="31">
        <f t="shared" si="378"/>
        <v>4.8259028427992242E-13</v>
      </c>
      <c r="BU530" s="31">
        <f t="shared" si="379"/>
        <v>1.1582166822718138E-12</v>
      </c>
      <c r="BV530" s="31">
        <f t="shared" si="380"/>
        <v>6.7562639799189139E-13</v>
      </c>
      <c r="BW530" s="31">
        <f t="shared" si="381"/>
        <v>3.8607222742393794E-13</v>
      </c>
      <c r="BX530" s="31">
        <f t="shared" si="382"/>
        <v>1.0616986254158293E-12</v>
      </c>
      <c r="BY530" s="31">
        <f t="shared" si="383"/>
        <v>2.8955417056795345E-13</v>
      </c>
      <c r="BZ530" s="31">
        <f t="shared" si="384"/>
        <v>9.6518056855984485E-13</v>
      </c>
      <c r="CA530" s="31">
        <f t="shared" si="385"/>
        <v>1.2547347391277983E-12</v>
      </c>
      <c r="CB530" s="31">
        <f t="shared" si="386"/>
        <v>6.7562639799189139E-13</v>
      </c>
      <c r="CC530" s="31">
        <f t="shared" si="387"/>
        <v>1.2547347391277983E-12</v>
      </c>
      <c r="CD530" s="31">
        <f t="shared" si="388"/>
        <v>1.9303611371196897E-13</v>
      </c>
      <c r="CE530" s="31">
        <f t="shared" si="389"/>
        <v>9.6518056855984485E-14</v>
      </c>
    </row>
    <row r="531" spans="35:83" x14ac:dyDescent="0.2">
      <c r="AI531" s="29" t="s">
        <v>1178</v>
      </c>
      <c r="AJ531" s="30">
        <v>64746</v>
      </c>
      <c r="AK531">
        <v>595</v>
      </c>
      <c r="AL531" t="s">
        <v>1179</v>
      </c>
      <c r="AM531">
        <v>1.3700042858912701E-10</v>
      </c>
      <c r="AN531">
        <f t="shared" si="347"/>
        <v>1.3700042858912702E-11</v>
      </c>
      <c r="AO531">
        <f t="shared" si="348"/>
        <v>6.0393377089920808E-5</v>
      </c>
      <c r="AP531" s="31">
        <f t="shared" si="349"/>
        <v>78</v>
      </c>
      <c r="AQ531" s="31">
        <f t="shared" si="350"/>
        <v>3</v>
      </c>
      <c r="AR531" s="31">
        <f t="shared" si="351"/>
        <v>30</v>
      </c>
      <c r="AS531" s="31">
        <f t="shared" si="352"/>
        <v>29</v>
      </c>
      <c r="AT531" s="31">
        <f t="shared" si="353"/>
        <v>27</v>
      </c>
      <c r="AU531" s="31">
        <f t="shared" si="354"/>
        <v>46</v>
      </c>
      <c r="AV531" s="31">
        <f t="shared" si="355"/>
        <v>11</v>
      </c>
      <c r="AW531" s="31">
        <f t="shared" si="356"/>
        <v>47</v>
      </c>
      <c r="AX531" s="31">
        <f t="shared" si="357"/>
        <v>22</v>
      </c>
      <c r="AY531" s="31">
        <f t="shared" si="358"/>
        <v>77</v>
      </c>
      <c r="AZ531" s="31">
        <f t="shared" si="359"/>
        <v>15</v>
      </c>
      <c r="BA531" s="31">
        <f t="shared" si="360"/>
        <v>6</v>
      </c>
      <c r="BB531" s="31">
        <f t="shared" si="361"/>
        <v>19</v>
      </c>
      <c r="BC531" s="31">
        <f t="shared" si="362"/>
        <v>26</v>
      </c>
      <c r="BD531" s="31">
        <f t="shared" si="363"/>
        <v>42</v>
      </c>
      <c r="BE531" s="31">
        <f t="shared" si="364"/>
        <v>41</v>
      </c>
      <c r="BF531" s="31">
        <f t="shared" si="365"/>
        <v>32</v>
      </c>
      <c r="BG531" s="31">
        <f t="shared" si="366"/>
        <v>28</v>
      </c>
      <c r="BH531" s="31">
        <f t="shared" si="367"/>
        <v>6</v>
      </c>
      <c r="BI531" s="31">
        <f t="shared" si="368"/>
        <v>10</v>
      </c>
      <c r="BJ531" s="6">
        <f t="shared" si="369"/>
        <v>595</v>
      </c>
      <c r="BL531" s="31">
        <f t="shared" si="370"/>
        <v>1.7959720050339341E-12</v>
      </c>
      <c r="BM531" s="31">
        <f t="shared" si="371"/>
        <v>6.9075846347459009E-14</v>
      </c>
      <c r="BN531" s="31">
        <f t="shared" si="372"/>
        <v>6.9075846347459001E-13</v>
      </c>
      <c r="BO531" s="31">
        <f t="shared" si="373"/>
        <v>6.6773318135877035E-13</v>
      </c>
      <c r="BP531" s="31">
        <f t="shared" si="374"/>
        <v>6.2168261712713104E-13</v>
      </c>
      <c r="BQ531" s="31">
        <f t="shared" si="375"/>
        <v>1.0591629773277048E-12</v>
      </c>
      <c r="BR531" s="31">
        <f t="shared" si="376"/>
        <v>2.5327810327401633E-13</v>
      </c>
      <c r="BS531" s="31">
        <f t="shared" si="377"/>
        <v>1.0821882594435243E-12</v>
      </c>
      <c r="BT531" s="31">
        <f t="shared" si="378"/>
        <v>5.0655620654803266E-13</v>
      </c>
      <c r="BU531" s="31">
        <f t="shared" si="379"/>
        <v>1.7729467229181146E-12</v>
      </c>
      <c r="BV531" s="31">
        <f t="shared" si="380"/>
        <v>3.4537923173729501E-13</v>
      </c>
      <c r="BW531" s="31">
        <f t="shared" si="381"/>
        <v>1.3815169269491802E-13</v>
      </c>
      <c r="BX531" s="31">
        <f t="shared" si="382"/>
        <v>4.3748036020057363E-13</v>
      </c>
      <c r="BY531" s="31">
        <f t="shared" si="383"/>
        <v>5.9865733501131128E-13</v>
      </c>
      <c r="BZ531" s="31">
        <f t="shared" si="384"/>
        <v>9.67061848864426E-13</v>
      </c>
      <c r="CA531" s="31">
        <f t="shared" si="385"/>
        <v>9.4403656674860634E-13</v>
      </c>
      <c r="CB531" s="31">
        <f t="shared" si="386"/>
        <v>7.3680902770622943E-13</v>
      </c>
      <c r="CC531" s="31">
        <f t="shared" si="387"/>
        <v>6.447078992429507E-13</v>
      </c>
      <c r="CD531" s="31">
        <f t="shared" si="388"/>
        <v>1.3815169269491802E-13</v>
      </c>
      <c r="CE531" s="31">
        <f t="shared" si="389"/>
        <v>2.3025282115819667E-13</v>
      </c>
    </row>
    <row r="532" spans="35:83" x14ac:dyDescent="0.2">
      <c r="AI532" s="29" t="s">
        <v>1180</v>
      </c>
      <c r="AJ532" s="30">
        <v>33581</v>
      </c>
      <c r="AK532">
        <v>305</v>
      </c>
      <c r="AL532" t="s">
        <v>1181</v>
      </c>
      <c r="AM532">
        <v>1.3810141697123656E-10</v>
      </c>
      <c r="AN532">
        <f t="shared" si="347"/>
        <v>1.3810141697123657E-11</v>
      </c>
      <c r="AO532">
        <f t="shared" si="348"/>
        <v>6.0878721604657899E-5</v>
      </c>
      <c r="AP532" s="31">
        <f t="shared" si="349"/>
        <v>20</v>
      </c>
      <c r="AQ532" s="31">
        <f t="shared" si="350"/>
        <v>0</v>
      </c>
      <c r="AR532" s="31">
        <f t="shared" si="351"/>
        <v>14</v>
      </c>
      <c r="AS532" s="31">
        <f t="shared" si="352"/>
        <v>12</v>
      </c>
      <c r="AT532" s="31">
        <f t="shared" si="353"/>
        <v>19</v>
      </c>
      <c r="AU532" s="31">
        <f t="shared" si="354"/>
        <v>21</v>
      </c>
      <c r="AV532" s="31">
        <f t="shared" si="355"/>
        <v>3</v>
      </c>
      <c r="AW532" s="31">
        <f t="shared" si="356"/>
        <v>30</v>
      </c>
      <c r="AX532" s="31">
        <f t="shared" si="357"/>
        <v>10</v>
      </c>
      <c r="AY532" s="31">
        <f t="shared" si="358"/>
        <v>43</v>
      </c>
      <c r="AZ532" s="31">
        <f t="shared" si="359"/>
        <v>8</v>
      </c>
      <c r="BA532" s="31">
        <f t="shared" si="360"/>
        <v>14</v>
      </c>
      <c r="BB532" s="31">
        <f t="shared" si="361"/>
        <v>8</v>
      </c>
      <c r="BC532" s="31">
        <f t="shared" si="362"/>
        <v>7</v>
      </c>
      <c r="BD532" s="31">
        <f t="shared" si="363"/>
        <v>19</v>
      </c>
      <c r="BE532" s="31">
        <f t="shared" si="364"/>
        <v>24</v>
      </c>
      <c r="BF532" s="31">
        <f t="shared" si="365"/>
        <v>17</v>
      </c>
      <c r="BG532" s="31">
        <f t="shared" si="366"/>
        <v>31</v>
      </c>
      <c r="BH532" s="31">
        <f t="shared" si="367"/>
        <v>2</v>
      </c>
      <c r="BI532" s="31">
        <f t="shared" si="368"/>
        <v>3</v>
      </c>
      <c r="BJ532" s="6">
        <f t="shared" si="369"/>
        <v>305</v>
      </c>
      <c r="BL532" s="31">
        <f t="shared" si="370"/>
        <v>9.0558306210646934E-13</v>
      </c>
      <c r="BM532" s="31">
        <f t="shared" si="371"/>
        <v>0</v>
      </c>
      <c r="BN532" s="31">
        <f t="shared" si="372"/>
        <v>6.3390814347452847E-13</v>
      </c>
      <c r="BO532" s="31">
        <f t="shared" si="373"/>
        <v>5.4334983726388165E-13</v>
      </c>
      <c r="BP532" s="31">
        <f t="shared" si="374"/>
        <v>8.6030390900114588E-13</v>
      </c>
      <c r="BQ532" s="31">
        <f t="shared" si="375"/>
        <v>9.5086221521179281E-13</v>
      </c>
      <c r="BR532" s="31">
        <f t="shared" si="376"/>
        <v>1.3583745931597041E-13</v>
      </c>
      <c r="BS532" s="31">
        <f t="shared" si="377"/>
        <v>1.3583745931597039E-12</v>
      </c>
      <c r="BT532" s="31">
        <f t="shared" si="378"/>
        <v>4.5279153105323467E-13</v>
      </c>
      <c r="BU532" s="31">
        <f t="shared" si="379"/>
        <v>1.9470035835289088E-12</v>
      </c>
      <c r="BV532" s="31">
        <f t="shared" si="380"/>
        <v>3.622332248425877E-13</v>
      </c>
      <c r="BW532" s="31">
        <f t="shared" si="381"/>
        <v>6.3390814347452847E-13</v>
      </c>
      <c r="BX532" s="31">
        <f t="shared" si="382"/>
        <v>3.622332248425877E-13</v>
      </c>
      <c r="BY532" s="31">
        <f t="shared" si="383"/>
        <v>3.1695407173726424E-13</v>
      </c>
      <c r="BZ532" s="31">
        <f t="shared" si="384"/>
        <v>8.6030390900114588E-13</v>
      </c>
      <c r="CA532" s="31">
        <f t="shared" si="385"/>
        <v>1.0866996745277633E-12</v>
      </c>
      <c r="CB532" s="31">
        <f t="shared" si="386"/>
        <v>7.6974560279049896E-13</v>
      </c>
      <c r="CC532" s="31">
        <f t="shared" si="387"/>
        <v>1.4036537462650274E-12</v>
      </c>
      <c r="CD532" s="31">
        <f t="shared" si="388"/>
        <v>9.0558306210646924E-14</v>
      </c>
      <c r="CE532" s="31">
        <f t="shared" si="389"/>
        <v>1.3583745931597041E-13</v>
      </c>
    </row>
    <row r="533" spans="35:83" x14ac:dyDescent="0.2">
      <c r="AI533" s="29" t="s">
        <v>1182</v>
      </c>
      <c r="AJ533" s="30">
        <v>33537</v>
      </c>
      <c r="AK533">
        <v>302</v>
      </c>
      <c r="AL533" t="s">
        <v>1183</v>
      </c>
      <c r="AM533">
        <v>1.3818899096100333E-10</v>
      </c>
      <c r="AN533">
        <f t="shared" si="347"/>
        <v>1.3818899096100333E-11</v>
      </c>
      <c r="AO533">
        <f t="shared" si="348"/>
        <v>6.0917326512990812E-5</v>
      </c>
      <c r="AP533" s="31">
        <f t="shared" si="349"/>
        <v>25</v>
      </c>
      <c r="AQ533" s="31">
        <f t="shared" si="350"/>
        <v>0</v>
      </c>
      <c r="AR533" s="31">
        <f t="shared" si="351"/>
        <v>22</v>
      </c>
      <c r="AS533" s="31">
        <f t="shared" si="352"/>
        <v>18</v>
      </c>
      <c r="AT533" s="31">
        <f t="shared" si="353"/>
        <v>16</v>
      </c>
      <c r="AU533" s="31">
        <f t="shared" si="354"/>
        <v>34</v>
      </c>
      <c r="AV533" s="31">
        <f t="shared" si="355"/>
        <v>13</v>
      </c>
      <c r="AW533" s="31">
        <f t="shared" si="356"/>
        <v>25</v>
      </c>
      <c r="AX533" s="31">
        <f t="shared" si="357"/>
        <v>15</v>
      </c>
      <c r="AY533" s="31">
        <f t="shared" si="358"/>
        <v>28</v>
      </c>
      <c r="AZ533" s="31">
        <f t="shared" si="359"/>
        <v>10</v>
      </c>
      <c r="BA533" s="31">
        <f t="shared" si="360"/>
        <v>5</v>
      </c>
      <c r="BB533" s="31">
        <f t="shared" si="361"/>
        <v>15</v>
      </c>
      <c r="BC533" s="31">
        <f t="shared" si="362"/>
        <v>6</v>
      </c>
      <c r="BD533" s="31">
        <f t="shared" si="363"/>
        <v>23</v>
      </c>
      <c r="BE533" s="31">
        <f t="shared" si="364"/>
        <v>18</v>
      </c>
      <c r="BF533" s="31">
        <f t="shared" si="365"/>
        <v>7</v>
      </c>
      <c r="BG533" s="31">
        <f t="shared" si="366"/>
        <v>12</v>
      </c>
      <c r="BH533" s="31">
        <f t="shared" si="367"/>
        <v>4</v>
      </c>
      <c r="BI533" s="31">
        <f t="shared" si="368"/>
        <v>6</v>
      </c>
      <c r="BJ533" s="6">
        <f t="shared" si="369"/>
        <v>302</v>
      </c>
      <c r="BL533" s="31">
        <f t="shared" si="370"/>
        <v>1.1439486006705575E-12</v>
      </c>
      <c r="BM533" s="31">
        <f t="shared" si="371"/>
        <v>0</v>
      </c>
      <c r="BN533" s="31">
        <f t="shared" si="372"/>
        <v>1.0066747685900905E-12</v>
      </c>
      <c r="BO533" s="31">
        <f t="shared" si="373"/>
        <v>8.2364299248280133E-13</v>
      </c>
      <c r="BP533" s="31">
        <f t="shared" si="374"/>
        <v>7.3212710442915674E-13</v>
      </c>
      <c r="BQ533" s="31">
        <f t="shared" si="375"/>
        <v>1.5557700969119581E-12</v>
      </c>
      <c r="BR533" s="31">
        <f t="shared" si="376"/>
        <v>5.9485327234868975E-13</v>
      </c>
      <c r="BS533" s="31">
        <f t="shared" si="377"/>
        <v>1.1439486006705575E-12</v>
      </c>
      <c r="BT533" s="31">
        <f t="shared" si="378"/>
        <v>6.8636916040233434E-13</v>
      </c>
      <c r="BU533" s="31">
        <f t="shared" si="379"/>
        <v>1.2812224327510243E-12</v>
      </c>
      <c r="BV533" s="31">
        <f t="shared" si="380"/>
        <v>4.5757944026822296E-13</v>
      </c>
      <c r="BW533" s="31">
        <f t="shared" si="381"/>
        <v>2.2878972013411148E-13</v>
      </c>
      <c r="BX533" s="31">
        <f t="shared" si="382"/>
        <v>6.8636916040233434E-13</v>
      </c>
      <c r="BY533" s="31">
        <f t="shared" si="383"/>
        <v>2.7454766416093378E-13</v>
      </c>
      <c r="BZ533" s="31">
        <f t="shared" si="384"/>
        <v>1.0524327126169127E-12</v>
      </c>
      <c r="CA533" s="31">
        <f t="shared" si="385"/>
        <v>8.2364299248280133E-13</v>
      </c>
      <c r="CB533" s="31">
        <f t="shared" si="386"/>
        <v>3.2030560818775607E-13</v>
      </c>
      <c r="CC533" s="31">
        <f t="shared" si="387"/>
        <v>5.4909532832186755E-13</v>
      </c>
      <c r="CD533" s="31">
        <f t="shared" si="388"/>
        <v>1.8303177610728918E-13</v>
      </c>
      <c r="CE533" s="31">
        <f t="shared" si="389"/>
        <v>2.7454766416093378E-13</v>
      </c>
    </row>
    <row r="534" spans="35:83" x14ac:dyDescent="0.2">
      <c r="AI534" s="29" t="s">
        <v>1184</v>
      </c>
      <c r="AJ534" s="30">
        <v>36098</v>
      </c>
      <c r="AK534">
        <v>323</v>
      </c>
      <c r="AL534" t="s">
        <v>1185</v>
      </c>
      <c r="AM534">
        <v>1.385882672713681E-10</v>
      </c>
      <c r="AN534">
        <f t="shared" si="347"/>
        <v>1.3858826727136811E-11</v>
      </c>
      <c r="AO534">
        <f t="shared" si="348"/>
        <v>6.1093337968015166E-5</v>
      </c>
      <c r="AP534" s="31">
        <f t="shared" si="349"/>
        <v>27</v>
      </c>
      <c r="AQ534" s="31">
        <f t="shared" si="350"/>
        <v>3</v>
      </c>
      <c r="AR534" s="31">
        <f t="shared" si="351"/>
        <v>21</v>
      </c>
      <c r="AS534" s="31">
        <f t="shared" si="352"/>
        <v>17</v>
      </c>
      <c r="AT534" s="31">
        <f t="shared" si="353"/>
        <v>16</v>
      </c>
      <c r="AU534" s="31">
        <f t="shared" si="354"/>
        <v>18</v>
      </c>
      <c r="AV534" s="31">
        <f t="shared" si="355"/>
        <v>7</v>
      </c>
      <c r="AW534" s="31">
        <f t="shared" si="356"/>
        <v>19</v>
      </c>
      <c r="AX534" s="31">
        <f t="shared" si="357"/>
        <v>8</v>
      </c>
      <c r="AY534" s="31">
        <f t="shared" si="358"/>
        <v>43</v>
      </c>
      <c r="AZ534" s="31">
        <f t="shared" si="359"/>
        <v>5</v>
      </c>
      <c r="BA534" s="31">
        <f t="shared" si="360"/>
        <v>7</v>
      </c>
      <c r="BB534" s="31">
        <f t="shared" si="361"/>
        <v>21</v>
      </c>
      <c r="BC534" s="31">
        <f t="shared" si="362"/>
        <v>11</v>
      </c>
      <c r="BD534" s="31">
        <f t="shared" si="363"/>
        <v>29</v>
      </c>
      <c r="BE534" s="31">
        <f t="shared" si="364"/>
        <v>30</v>
      </c>
      <c r="BF534" s="31">
        <f t="shared" si="365"/>
        <v>19</v>
      </c>
      <c r="BG534" s="31">
        <f t="shared" si="366"/>
        <v>12</v>
      </c>
      <c r="BH534" s="31">
        <f t="shared" si="367"/>
        <v>3</v>
      </c>
      <c r="BI534" s="31">
        <f t="shared" si="368"/>
        <v>7</v>
      </c>
      <c r="BJ534" s="6">
        <f t="shared" si="369"/>
        <v>323</v>
      </c>
      <c r="BL534" s="31">
        <f t="shared" si="370"/>
        <v>1.1584777759526126E-12</v>
      </c>
      <c r="BM534" s="31">
        <f t="shared" si="371"/>
        <v>1.2871975288362362E-13</v>
      </c>
      <c r="BN534" s="31">
        <f t="shared" si="372"/>
        <v>9.0103827018536544E-13</v>
      </c>
      <c r="BO534" s="31">
        <f t="shared" si="373"/>
        <v>7.2941193300720054E-13</v>
      </c>
      <c r="BP534" s="31">
        <f t="shared" si="374"/>
        <v>6.8650534871265939E-13</v>
      </c>
      <c r="BQ534" s="31">
        <f t="shared" si="375"/>
        <v>7.7231851730174179E-13</v>
      </c>
      <c r="BR534" s="31">
        <f t="shared" si="376"/>
        <v>3.003460900617885E-13</v>
      </c>
      <c r="BS534" s="31">
        <f t="shared" si="377"/>
        <v>8.1522510159628304E-13</v>
      </c>
      <c r="BT534" s="31">
        <f t="shared" si="378"/>
        <v>3.4325267435632969E-13</v>
      </c>
      <c r="BU534" s="31">
        <f t="shared" si="379"/>
        <v>1.844983124665272E-12</v>
      </c>
      <c r="BV534" s="31">
        <f t="shared" si="380"/>
        <v>2.1453292147270605E-13</v>
      </c>
      <c r="BW534" s="31">
        <f t="shared" si="381"/>
        <v>3.003460900617885E-13</v>
      </c>
      <c r="BX534" s="31">
        <f t="shared" si="382"/>
        <v>9.0103827018536544E-13</v>
      </c>
      <c r="BY534" s="31">
        <f t="shared" si="383"/>
        <v>4.7197242723995324E-13</v>
      </c>
      <c r="BZ534" s="31">
        <f t="shared" si="384"/>
        <v>1.2442909445416951E-12</v>
      </c>
      <c r="CA534" s="31">
        <f t="shared" si="385"/>
        <v>1.2871975288362363E-12</v>
      </c>
      <c r="CB534" s="31">
        <f t="shared" si="386"/>
        <v>8.1522510159628304E-13</v>
      </c>
      <c r="CC534" s="31">
        <f t="shared" si="387"/>
        <v>5.1487901153449449E-13</v>
      </c>
      <c r="CD534" s="31">
        <f t="shared" si="388"/>
        <v>1.2871975288362362E-13</v>
      </c>
      <c r="CE534" s="31">
        <f t="shared" si="389"/>
        <v>3.003460900617885E-13</v>
      </c>
    </row>
    <row r="535" spans="35:83" x14ac:dyDescent="0.2">
      <c r="AI535" s="29" t="s">
        <v>1186</v>
      </c>
      <c r="AJ535" s="30">
        <v>34435</v>
      </c>
      <c r="AK535">
        <v>315</v>
      </c>
      <c r="AL535" t="s">
        <v>1187</v>
      </c>
      <c r="AM535">
        <v>1.3876578025204201E-10</v>
      </c>
      <c r="AN535">
        <f t="shared" si="347"/>
        <v>1.3876578025204202E-11</v>
      </c>
      <c r="AO535">
        <f t="shared" si="348"/>
        <v>6.1171590339125241E-5</v>
      </c>
      <c r="AP535" s="31">
        <f t="shared" si="349"/>
        <v>50</v>
      </c>
      <c r="AQ535" s="31">
        <f t="shared" si="350"/>
        <v>1</v>
      </c>
      <c r="AR535" s="31">
        <f t="shared" si="351"/>
        <v>14</v>
      </c>
      <c r="AS535" s="31">
        <f t="shared" si="352"/>
        <v>14</v>
      </c>
      <c r="AT535" s="31">
        <f t="shared" si="353"/>
        <v>16</v>
      </c>
      <c r="AU535" s="31">
        <f t="shared" si="354"/>
        <v>29</v>
      </c>
      <c r="AV535" s="31">
        <f t="shared" si="355"/>
        <v>5</v>
      </c>
      <c r="AW535" s="31">
        <f t="shared" si="356"/>
        <v>9</v>
      </c>
      <c r="AX535" s="31">
        <f t="shared" si="357"/>
        <v>26</v>
      </c>
      <c r="AY535" s="31">
        <f t="shared" si="358"/>
        <v>25</v>
      </c>
      <c r="AZ535" s="31">
        <f t="shared" si="359"/>
        <v>5</v>
      </c>
      <c r="BA535" s="31">
        <f t="shared" si="360"/>
        <v>12</v>
      </c>
      <c r="BB535" s="31">
        <f t="shared" si="361"/>
        <v>12</v>
      </c>
      <c r="BC535" s="31">
        <f t="shared" si="362"/>
        <v>31</v>
      </c>
      <c r="BD535" s="31">
        <f t="shared" si="363"/>
        <v>9</v>
      </c>
      <c r="BE535" s="31">
        <f t="shared" si="364"/>
        <v>13</v>
      </c>
      <c r="BF535" s="31">
        <f t="shared" si="365"/>
        <v>13</v>
      </c>
      <c r="BG535" s="31">
        <f t="shared" si="366"/>
        <v>12</v>
      </c>
      <c r="BH535" s="31">
        <f t="shared" si="367"/>
        <v>7</v>
      </c>
      <c r="BI535" s="31">
        <f t="shared" si="368"/>
        <v>12</v>
      </c>
      <c r="BJ535" s="6">
        <f t="shared" si="369"/>
        <v>315</v>
      </c>
      <c r="BL535" s="31">
        <f t="shared" si="370"/>
        <v>2.2026314325720952E-12</v>
      </c>
      <c r="BM535" s="31">
        <f t="shared" si="371"/>
        <v>4.4052628651441909E-14</v>
      </c>
      <c r="BN535" s="31">
        <f t="shared" si="372"/>
        <v>6.1673680112018675E-13</v>
      </c>
      <c r="BO535" s="31">
        <f t="shared" si="373"/>
        <v>6.1673680112018675E-13</v>
      </c>
      <c r="BP535" s="31">
        <f t="shared" si="374"/>
        <v>7.0484205842307055E-13</v>
      </c>
      <c r="BQ535" s="31">
        <f t="shared" si="375"/>
        <v>1.2775262308918154E-12</v>
      </c>
      <c r="BR535" s="31">
        <f t="shared" si="376"/>
        <v>2.2026314325720953E-13</v>
      </c>
      <c r="BS535" s="31">
        <f t="shared" si="377"/>
        <v>3.9647365786297717E-13</v>
      </c>
      <c r="BT535" s="31">
        <f t="shared" si="378"/>
        <v>1.1453683449374897E-12</v>
      </c>
      <c r="BU535" s="31">
        <f t="shared" si="379"/>
        <v>1.1013157162860476E-12</v>
      </c>
      <c r="BV535" s="31">
        <f t="shared" si="380"/>
        <v>2.2026314325720953E-13</v>
      </c>
      <c r="BW535" s="31">
        <f t="shared" si="381"/>
        <v>5.2863154381730296E-13</v>
      </c>
      <c r="BX535" s="31">
        <f t="shared" si="382"/>
        <v>5.2863154381730296E-13</v>
      </c>
      <c r="BY535" s="31">
        <f t="shared" si="383"/>
        <v>1.3656314881946992E-12</v>
      </c>
      <c r="BZ535" s="31">
        <f t="shared" si="384"/>
        <v>3.9647365786297717E-13</v>
      </c>
      <c r="CA535" s="31">
        <f t="shared" si="385"/>
        <v>5.7268417246874486E-13</v>
      </c>
      <c r="CB535" s="31">
        <f t="shared" si="386"/>
        <v>5.7268417246874486E-13</v>
      </c>
      <c r="CC535" s="31">
        <f t="shared" si="387"/>
        <v>5.2863154381730296E-13</v>
      </c>
      <c r="CD535" s="31">
        <f t="shared" si="388"/>
        <v>3.0836840056009338E-13</v>
      </c>
      <c r="CE535" s="31">
        <f t="shared" si="389"/>
        <v>5.2863154381730296E-13</v>
      </c>
    </row>
    <row r="536" spans="35:83" x14ac:dyDescent="0.2">
      <c r="AI536" s="29" t="s">
        <v>1188</v>
      </c>
      <c r="AJ536" s="30">
        <v>21386</v>
      </c>
      <c r="AK536">
        <v>197</v>
      </c>
      <c r="AL536" t="s">
        <v>1189</v>
      </c>
      <c r="AM536">
        <v>1.3920923151611563E-10</v>
      </c>
      <c r="AN536">
        <f t="shared" si="347"/>
        <v>1.3920923151611563E-11</v>
      </c>
      <c r="AO536">
        <f t="shared" si="348"/>
        <v>6.1367075270727311E-5</v>
      </c>
      <c r="AP536" s="31">
        <f t="shared" si="349"/>
        <v>18</v>
      </c>
      <c r="AQ536" s="31">
        <f t="shared" si="350"/>
        <v>4</v>
      </c>
      <c r="AR536" s="31">
        <f t="shared" si="351"/>
        <v>12</v>
      </c>
      <c r="AS536" s="31">
        <f t="shared" si="352"/>
        <v>9</v>
      </c>
      <c r="AT536" s="31">
        <f t="shared" si="353"/>
        <v>9</v>
      </c>
      <c r="AU536" s="31">
        <f t="shared" si="354"/>
        <v>21</v>
      </c>
      <c r="AV536" s="31">
        <f t="shared" si="355"/>
        <v>3</v>
      </c>
      <c r="AW536" s="31">
        <f t="shared" si="356"/>
        <v>20</v>
      </c>
      <c r="AX536" s="31">
        <f t="shared" si="357"/>
        <v>8</v>
      </c>
      <c r="AY536" s="31">
        <f t="shared" si="358"/>
        <v>10</v>
      </c>
      <c r="AZ536" s="31">
        <f t="shared" si="359"/>
        <v>1</v>
      </c>
      <c r="BA536" s="31">
        <f t="shared" si="360"/>
        <v>15</v>
      </c>
      <c r="BB536" s="31">
        <f t="shared" si="361"/>
        <v>8</v>
      </c>
      <c r="BC536" s="31">
        <f t="shared" si="362"/>
        <v>5</v>
      </c>
      <c r="BD536" s="31">
        <f t="shared" si="363"/>
        <v>12</v>
      </c>
      <c r="BE536" s="31">
        <f t="shared" si="364"/>
        <v>11</v>
      </c>
      <c r="BF536" s="31">
        <f t="shared" si="365"/>
        <v>7</v>
      </c>
      <c r="BG536" s="31">
        <f t="shared" si="366"/>
        <v>15</v>
      </c>
      <c r="BH536" s="31">
        <f t="shared" si="367"/>
        <v>1</v>
      </c>
      <c r="BI536" s="31">
        <f t="shared" si="368"/>
        <v>8</v>
      </c>
      <c r="BJ536" s="6">
        <f t="shared" si="369"/>
        <v>197</v>
      </c>
      <c r="BL536" s="31">
        <f t="shared" si="370"/>
        <v>1.2719625214670464E-12</v>
      </c>
      <c r="BM536" s="31">
        <f t="shared" si="371"/>
        <v>2.8265833810378806E-13</v>
      </c>
      <c r="BN536" s="31">
        <f t="shared" si="372"/>
        <v>8.4797501431136422E-13</v>
      </c>
      <c r="BO536" s="31">
        <f t="shared" si="373"/>
        <v>6.3598126073352319E-13</v>
      </c>
      <c r="BP536" s="31">
        <f t="shared" si="374"/>
        <v>6.3598126073352319E-13</v>
      </c>
      <c r="BQ536" s="31">
        <f t="shared" si="375"/>
        <v>1.4839562750448874E-12</v>
      </c>
      <c r="BR536" s="31">
        <f t="shared" si="376"/>
        <v>2.1199375357784106E-13</v>
      </c>
      <c r="BS536" s="31">
        <f t="shared" si="377"/>
        <v>1.4132916905189403E-12</v>
      </c>
      <c r="BT536" s="31">
        <f t="shared" si="378"/>
        <v>5.6531667620757611E-13</v>
      </c>
      <c r="BU536" s="31">
        <f t="shared" si="379"/>
        <v>7.0664584525947017E-13</v>
      </c>
      <c r="BV536" s="31">
        <f t="shared" si="380"/>
        <v>7.0664584525947014E-14</v>
      </c>
      <c r="BW536" s="31">
        <f t="shared" si="381"/>
        <v>1.0599687678892054E-12</v>
      </c>
      <c r="BX536" s="31">
        <f t="shared" si="382"/>
        <v>5.6531667620757611E-13</v>
      </c>
      <c r="BY536" s="31">
        <f t="shared" si="383"/>
        <v>3.5332292262973508E-13</v>
      </c>
      <c r="BZ536" s="31">
        <f t="shared" si="384"/>
        <v>8.4797501431136422E-13</v>
      </c>
      <c r="CA536" s="31">
        <f t="shared" si="385"/>
        <v>7.7731042978541724E-13</v>
      </c>
      <c r="CB536" s="31">
        <f t="shared" si="386"/>
        <v>4.9465209168162914E-13</v>
      </c>
      <c r="CC536" s="31">
        <f t="shared" si="387"/>
        <v>1.0599687678892054E-12</v>
      </c>
      <c r="CD536" s="31">
        <f t="shared" si="388"/>
        <v>7.0664584525947014E-14</v>
      </c>
      <c r="CE536" s="31">
        <f t="shared" si="389"/>
        <v>5.6531667620757611E-13</v>
      </c>
    </row>
    <row r="537" spans="35:83" x14ac:dyDescent="0.2">
      <c r="AI537" s="29" t="s">
        <v>1190</v>
      </c>
      <c r="AJ537" s="30">
        <v>17904</v>
      </c>
      <c r="AK537">
        <v>162</v>
      </c>
      <c r="AL537" t="s">
        <v>1191</v>
      </c>
      <c r="AM537">
        <v>1.3947119941382219E-10</v>
      </c>
      <c r="AN537">
        <f t="shared" si="347"/>
        <v>1.394711994138222E-11</v>
      </c>
      <c r="AO537">
        <f t="shared" si="348"/>
        <v>6.1482557581217707E-5</v>
      </c>
      <c r="AP537" s="31">
        <f t="shared" si="349"/>
        <v>13</v>
      </c>
      <c r="AQ537" s="31">
        <f t="shared" si="350"/>
        <v>4</v>
      </c>
      <c r="AR537" s="31">
        <f t="shared" si="351"/>
        <v>9</v>
      </c>
      <c r="AS537" s="31">
        <f t="shared" si="352"/>
        <v>10</v>
      </c>
      <c r="AT537" s="31">
        <f t="shared" si="353"/>
        <v>2</v>
      </c>
      <c r="AU537" s="31">
        <f t="shared" si="354"/>
        <v>13</v>
      </c>
      <c r="AV537" s="31">
        <f t="shared" si="355"/>
        <v>5</v>
      </c>
      <c r="AW537" s="31">
        <f t="shared" si="356"/>
        <v>6</v>
      </c>
      <c r="AX537" s="31">
        <f t="shared" si="357"/>
        <v>12</v>
      </c>
      <c r="AY537" s="31">
        <f t="shared" si="358"/>
        <v>17</v>
      </c>
      <c r="AZ537" s="31">
        <f t="shared" si="359"/>
        <v>6</v>
      </c>
      <c r="BA537" s="31">
        <f t="shared" si="360"/>
        <v>10</v>
      </c>
      <c r="BB537" s="31">
        <f t="shared" si="361"/>
        <v>9</v>
      </c>
      <c r="BC537" s="31">
        <f t="shared" si="362"/>
        <v>7</v>
      </c>
      <c r="BD537" s="31">
        <f t="shared" si="363"/>
        <v>6</v>
      </c>
      <c r="BE537" s="31">
        <f t="shared" si="364"/>
        <v>12</v>
      </c>
      <c r="BF537" s="31">
        <f t="shared" si="365"/>
        <v>8</v>
      </c>
      <c r="BG537" s="31">
        <f t="shared" si="366"/>
        <v>5</v>
      </c>
      <c r="BH537" s="31">
        <f t="shared" si="367"/>
        <v>3</v>
      </c>
      <c r="BI537" s="31">
        <f t="shared" si="368"/>
        <v>5</v>
      </c>
      <c r="BJ537" s="6">
        <f t="shared" si="369"/>
        <v>162</v>
      </c>
      <c r="BL537" s="31">
        <f t="shared" si="370"/>
        <v>1.1192133286294374E-12</v>
      </c>
      <c r="BM537" s="31">
        <f t="shared" si="371"/>
        <v>3.443733318859807E-13</v>
      </c>
      <c r="BN537" s="31">
        <f t="shared" si="372"/>
        <v>7.7483999674345663E-13</v>
      </c>
      <c r="BO537" s="31">
        <f t="shared" si="373"/>
        <v>8.6093332971495176E-13</v>
      </c>
      <c r="BP537" s="31">
        <f t="shared" si="374"/>
        <v>1.7218666594299035E-13</v>
      </c>
      <c r="BQ537" s="31">
        <f t="shared" si="375"/>
        <v>1.1192133286294374E-12</v>
      </c>
      <c r="BR537" s="31">
        <f t="shared" si="376"/>
        <v>4.3046666485747588E-13</v>
      </c>
      <c r="BS537" s="31">
        <f t="shared" si="377"/>
        <v>5.1655999782897105E-13</v>
      </c>
      <c r="BT537" s="31">
        <f t="shared" si="378"/>
        <v>1.0331199956579421E-12</v>
      </c>
      <c r="BU537" s="31">
        <f t="shared" si="379"/>
        <v>1.4635866605154181E-12</v>
      </c>
      <c r="BV537" s="31">
        <f t="shared" si="380"/>
        <v>5.1655999782897105E-13</v>
      </c>
      <c r="BW537" s="31">
        <f t="shared" si="381"/>
        <v>8.6093332971495176E-13</v>
      </c>
      <c r="BX537" s="31">
        <f t="shared" si="382"/>
        <v>7.7483999674345663E-13</v>
      </c>
      <c r="BY537" s="31">
        <f t="shared" si="383"/>
        <v>6.0265333080046628E-13</v>
      </c>
      <c r="BZ537" s="31">
        <f t="shared" si="384"/>
        <v>5.1655999782897105E-13</v>
      </c>
      <c r="CA537" s="31">
        <f t="shared" si="385"/>
        <v>1.0331199956579421E-12</v>
      </c>
      <c r="CB537" s="31">
        <f t="shared" si="386"/>
        <v>6.887466637719614E-13</v>
      </c>
      <c r="CC537" s="31">
        <f t="shared" si="387"/>
        <v>4.3046666485747588E-13</v>
      </c>
      <c r="CD537" s="31">
        <f t="shared" si="388"/>
        <v>2.5827999891448553E-13</v>
      </c>
      <c r="CE537" s="31">
        <f t="shared" si="389"/>
        <v>4.3046666485747588E-13</v>
      </c>
    </row>
    <row r="538" spans="35:83" x14ac:dyDescent="0.2">
      <c r="AI538" s="29" t="s">
        <v>1192</v>
      </c>
      <c r="AJ538" s="30">
        <v>23828</v>
      </c>
      <c r="AK538">
        <v>209</v>
      </c>
      <c r="AL538" t="s">
        <v>1193</v>
      </c>
      <c r="AM538">
        <v>1.4006142767760302E-10</v>
      </c>
      <c r="AN538">
        <f t="shared" si="347"/>
        <v>1.4006142767760303E-11</v>
      </c>
      <c r="AO538">
        <f t="shared" si="348"/>
        <v>6.1742745658515977E-5</v>
      </c>
      <c r="AP538" s="31">
        <f t="shared" si="349"/>
        <v>26</v>
      </c>
      <c r="AQ538" s="31">
        <f t="shared" si="350"/>
        <v>4</v>
      </c>
      <c r="AR538" s="31">
        <f t="shared" si="351"/>
        <v>5</v>
      </c>
      <c r="AS538" s="31">
        <f t="shared" si="352"/>
        <v>21</v>
      </c>
      <c r="AT538" s="31">
        <f t="shared" si="353"/>
        <v>13</v>
      </c>
      <c r="AU538" s="31">
        <f t="shared" si="354"/>
        <v>10</v>
      </c>
      <c r="AV538" s="31">
        <f t="shared" si="355"/>
        <v>4</v>
      </c>
      <c r="AW538" s="31">
        <f t="shared" si="356"/>
        <v>16</v>
      </c>
      <c r="AX538" s="31">
        <f t="shared" si="357"/>
        <v>16</v>
      </c>
      <c r="AY538" s="31">
        <f t="shared" si="358"/>
        <v>17</v>
      </c>
      <c r="AZ538" s="31">
        <f t="shared" si="359"/>
        <v>5</v>
      </c>
      <c r="BA538" s="31">
        <f t="shared" si="360"/>
        <v>7</v>
      </c>
      <c r="BB538" s="31">
        <f t="shared" si="361"/>
        <v>8</v>
      </c>
      <c r="BC538" s="31">
        <f t="shared" si="362"/>
        <v>8</v>
      </c>
      <c r="BD538" s="31">
        <f t="shared" si="363"/>
        <v>13</v>
      </c>
      <c r="BE538" s="31">
        <f t="shared" si="364"/>
        <v>14</v>
      </c>
      <c r="BF538" s="31">
        <f t="shared" si="365"/>
        <v>4</v>
      </c>
      <c r="BG538" s="31">
        <f t="shared" si="366"/>
        <v>7</v>
      </c>
      <c r="BH538" s="31">
        <f t="shared" si="367"/>
        <v>2</v>
      </c>
      <c r="BI538" s="31">
        <f t="shared" si="368"/>
        <v>9</v>
      </c>
      <c r="BJ538" s="6">
        <f t="shared" si="369"/>
        <v>209</v>
      </c>
      <c r="BL538" s="31">
        <f t="shared" si="370"/>
        <v>1.7423909663242482E-12</v>
      </c>
      <c r="BM538" s="31">
        <f t="shared" si="371"/>
        <v>2.6806014866526896E-13</v>
      </c>
      <c r="BN538" s="31">
        <f t="shared" si="372"/>
        <v>3.3507518583158617E-13</v>
      </c>
      <c r="BO538" s="31">
        <f t="shared" si="373"/>
        <v>1.4073157804926619E-12</v>
      </c>
      <c r="BP538" s="31">
        <f t="shared" si="374"/>
        <v>8.7119548316212409E-13</v>
      </c>
      <c r="BQ538" s="31">
        <f t="shared" si="375"/>
        <v>6.7015037166317233E-13</v>
      </c>
      <c r="BR538" s="31">
        <f t="shared" si="376"/>
        <v>2.6806014866526896E-13</v>
      </c>
      <c r="BS538" s="31">
        <f t="shared" si="377"/>
        <v>1.0722405946610759E-12</v>
      </c>
      <c r="BT538" s="31">
        <f t="shared" si="378"/>
        <v>1.0722405946610759E-12</v>
      </c>
      <c r="BU538" s="31">
        <f t="shared" si="379"/>
        <v>1.1392556318273929E-12</v>
      </c>
      <c r="BV538" s="31">
        <f t="shared" si="380"/>
        <v>3.3507518583158617E-13</v>
      </c>
      <c r="BW538" s="31">
        <f t="shared" si="381"/>
        <v>4.6910526016422067E-13</v>
      </c>
      <c r="BX538" s="31">
        <f t="shared" si="382"/>
        <v>5.3612029733053793E-13</v>
      </c>
      <c r="BY538" s="31">
        <f t="shared" si="383"/>
        <v>5.3612029733053793E-13</v>
      </c>
      <c r="BZ538" s="31">
        <f t="shared" si="384"/>
        <v>8.7119548316212409E-13</v>
      </c>
      <c r="CA538" s="31">
        <f t="shared" si="385"/>
        <v>9.3821052032844135E-13</v>
      </c>
      <c r="CB538" s="31">
        <f t="shared" si="386"/>
        <v>2.6806014866526896E-13</v>
      </c>
      <c r="CC538" s="31">
        <f t="shared" si="387"/>
        <v>4.6910526016422067E-13</v>
      </c>
      <c r="CD538" s="31">
        <f t="shared" si="388"/>
        <v>1.3403007433263448E-13</v>
      </c>
      <c r="CE538" s="31">
        <f t="shared" si="389"/>
        <v>6.0313533449685518E-13</v>
      </c>
    </row>
    <row r="539" spans="35:83" x14ac:dyDescent="0.2">
      <c r="AI539" s="29" t="s">
        <v>1194</v>
      </c>
      <c r="AJ539" s="30">
        <v>17680</v>
      </c>
      <c r="AK539">
        <v>161</v>
      </c>
      <c r="AL539" t="s">
        <v>1195</v>
      </c>
      <c r="AM539">
        <v>1.4158644647151849E-10</v>
      </c>
      <c r="AN539">
        <f t="shared" si="347"/>
        <v>1.415864464715185E-11</v>
      </c>
      <c r="AO539">
        <f t="shared" si="348"/>
        <v>6.2415013884525478E-5</v>
      </c>
      <c r="AP539" s="31">
        <f t="shared" si="349"/>
        <v>13</v>
      </c>
      <c r="AQ539" s="31">
        <f t="shared" si="350"/>
        <v>5</v>
      </c>
      <c r="AR539" s="31">
        <f t="shared" si="351"/>
        <v>8</v>
      </c>
      <c r="AS539" s="31">
        <f t="shared" si="352"/>
        <v>8</v>
      </c>
      <c r="AT539" s="31">
        <f t="shared" si="353"/>
        <v>6</v>
      </c>
      <c r="AU539" s="31">
        <f t="shared" si="354"/>
        <v>14</v>
      </c>
      <c r="AV539" s="31">
        <f t="shared" si="355"/>
        <v>2</v>
      </c>
      <c r="AW539" s="31">
        <f t="shared" si="356"/>
        <v>12</v>
      </c>
      <c r="AX539" s="31">
        <f t="shared" si="357"/>
        <v>5</v>
      </c>
      <c r="AY539" s="31">
        <f t="shared" si="358"/>
        <v>16</v>
      </c>
      <c r="AZ539" s="31">
        <f t="shared" si="359"/>
        <v>5</v>
      </c>
      <c r="BA539" s="31">
        <f t="shared" si="360"/>
        <v>6</v>
      </c>
      <c r="BB539" s="31">
        <f t="shared" si="361"/>
        <v>8</v>
      </c>
      <c r="BC539" s="31">
        <f t="shared" si="362"/>
        <v>4</v>
      </c>
      <c r="BD539" s="31">
        <f t="shared" si="363"/>
        <v>10</v>
      </c>
      <c r="BE539" s="31">
        <f t="shared" si="364"/>
        <v>11</v>
      </c>
      <c r="BF539" s="31">
        <f t="shared" si="365"/>
        <v>10</v>
      </c>
      <c r="BG539" s="31">
        <f t="shared" si="366"/>
        <v>10</v>
      </c>
      <c r="BH539" s="31">
        <f t="shared" si="367"/>
        <v>2</v>
      </c>
      <c r="BI539" s="31">
        <f t="shared" si="368"/>
        <v>6</v>
      </c>
      <c r="BJ539" s="6">
        <f t="shared" si="369"/>
        <v>161</v>
      </c>
      <c r="BL539" s="31">
        <f t="shared" si="370"/>
        <v>1.1432445988383481E-12</v>
      </c>
      <c r="BM539" s="31">
        <f t="shared" si="371"/>
        <v>4.3970946109167234E-13</v>
      </c>
      <c r="BN539" s="31">
        <f t="shared" si="372"/>
        <v>7.0353513774667569E-13</v>
      </c>
      <c r="BO539" s="31">
        <f t="shared" si="373"/>
        <v>7.0353513774667569E-13</v>
      </c>
      <c r="BP539" s="31">
        <f t="shared" si="374"/>
        <v>5.2765135331000679E-13</v>
      </c>
      <c r="BQ539" s="31">
        <f t="shared" si="375"/>
        <v>1.2311864910566825E-12</v>
      </c>
      <c r="BR539" s="31">
        <f t="shared" si="376"/>
        <v>1.7588378443666892E-13</v>
      </c>
      <c r="BS539" s="31">
        <f t="shared" si="377"/>
        <v>1.0553027066200136E-12</v>
      </c>
      <c r="BT539" s="31">
        <f t="shared" si="378"/>
        <v>4.3970946109167234E-13</v>
      </c>
      <c r="BU539" s="31">
        <f t="shared" si="379"/>
        <v>1.4070702754933514E-12</v>
      </c>
      <c r="BV539" s="31">
        <f t="shared" si="380"/>
        <v>4.3970946109167234E-13</v>
      </c>
      <c r="BW539" s="31">
        <f t="shared" si="381"/>
        <v>5.2765135331000679E-13</v>
      </c>
      <c r="BX539" s="31">
        <f t="shared" si="382"/>
        <v>7.0353513774667569E-13</v>
      </c>
      <c r="BY539" s="31">
        <f t="shared" si="383"/>
        <v>3.5176756887333784E-13</v>
      </c>
      <c r="BZ539" s="31">
        <f t="shared" si="384"/>
        <v>8.7941892218334469E-13</v>
      </c>
      <c r="CA539" s="31">
        <f t="shared" si="385"/>
        <v>9.6736081440167924E-13</v>
      </c>
      <c r="CB539" s="31">
        <f t="shared" si="386"/>
        <v>8.7941892218334469E-13</v>
      </c>
      <c r="CC539" s="31">
        <f t="shared" si="387"/>
        <v>8.7941892218334469E-13</v>
      </c>
      <c r="CD539" s="31">
        <f t="shared" si="388"/>
        <v>1.7588378443666892E-13</v>
      </c>
      <c r="CE539" s="31">
        <f t="shared" si="389"/>
        <v>5.2765135331000679E-13</v>
      </c>
    </row>
    <row r="540" spans="35:83" x14ac:dyDescent="0.2">
      <c r="AI540" s="29" t="s">
        <v>1196</v>
      </c>
      <c r="AJ540" s="30">
        <v>42271</v>
      </c>
      <c r="AK540">
        <v>384</v>
      </c>
      <c r="AL540" t="s">
        <v>1197</v>
      </c>
      <c r="AM540">
        <v>1.4198434729889033E-10</v>
      </c>
      <c r="AN540">
        <f t="shared" si="347"/>
        <v>1.4198434729889034E-11</v>
      </c>
      <c r="AO540">
        <f t="shared" si="348"/>
        <v>6.2590418990621368E-5</v>
      </c>
      <c r="AP540" s="31">
        <f t="shared" si="349"/>
        <v>31</v>
      </c>
      <c r="AQ540" s="31">
        <f t="shared" si="350"/>
        <v>5</v>
      </c>
      <c r="AR540" s="31">
        <f t="shared" si="351"/>
        <v>18</v>
      </c>
      <c r="AS540" s="31">
        <f t="shared" si="352"/>
        <v>15</v>
      </c>
      <c r="AT540" s="31">
        <f t="shared" si="353"/>
        <v>13</v>
      </c>
      <c r="AU540" s="31">
        <f t="shared" si="354"/>
        <v>28</v>
      </c>
      <c r="AV540" s="31">
        <f t="shared" si="355"/>
        <v>10</v>
      </c>
      <c r="AW540" s="31">
        <f t="shared" si="356"/>
        <v>32</v>
      </c>
      <c r="AX540" s="31">
        <f t="shared" si="357"/>
        <v>13</v>
      </c>
      <c r="AY540" s="31">
        <f t="shared" si="358"/>
        <v>48</v>
      </c>
      <c r="AZ540" s="31">
        <f t="shared" si="359"/>
        <v>9</v>
      </c>
      <c r="BA540" s="31">
        <f t="shared" si="360"/>
        <v>15</v>
      </c>
      <c r="BB540" s="31">
        <f t="shared" si="361"/>
        <v>15</v>
      </c>
      <c r="BC540" s="31">
        <f t="shared" si="362"/>
        <v>8</v>
      </c>
      <c r="BD540" s="31">
        <f t="shared" si="363"/>
        <v>20</v>
      </c>
      <c r="BE540" s="31">
        <f t="shared" si="364"/>
        <v>31</v>
      </c>
      <c r="BF540" s="31">
        <f t="shared" si="365"/>
        <v>22</v>
      </c>
      <c r="BG540" s="31">
        <f t="shared" si="366"/>
        <v>32</v>
      </c>
      <c r="BH540" s="31">
        <f t="shared" si="367"/>
        <v>10</v>
      </c>
      <c r="BI540" s="31">
        <f t="shared" si="368"/>
        <v>9</v>
      </c>
      <c r="BJ540" s="6">
        <f t="shared" si="369"/>
        <v>384</v>
      </c>
      <c r="BL540" s="31">
        <f t="shared" si="370"/>
        <v>1.1462278037150002E-12</v>
      </c>
      <c r="BM540" s="31">
        <f t="shared" si="371"/>
        <v>1.8487545221209681E-13</v>
      </c>
      <c r="BN540" s="31">
        <f t="shared" si="372"/>
        <v>6.6555162796354848E-13</v>
      </c>
      <c r="BO540" s="31">
        <f t="shared" si="373"/>
        <v>5.5462635663629036E-13</v>
      </c>
      <c r="BP540" s="31">
        <f t="shared" si="374"/>
        <v>4.8067617575145162E-13</v>
      </c>
      <c r="BQ540" s="31">
        <f t="shared" si="375"/>
        <v>1.0353025323877422E-12</v>
      </c>
      <c r="BR540" s="31">
        <f t="shared" si="376"/>
        <v>3.6975090442419361E-13</v>
      </c>
      <c r="BS540" s="31">
        <f t="shared" si="377"/>
        <v>1.1832028941574195E-12</v>
      </c>
      <c r="BT540" s="31">
        <f t="shared" si="378"/>
        <v>4.8067617575145162E-13</v>
      </c>
      <c r="BU540" s="31">
        <f t="shared" si="379"/>
        <v>1.7748043412361292E-12</v>
      </c>
      <c r="BV540" s="31">
        <f t="shared" si="380"/>
        <v>3.3277581398177424E-13</v>
      </c>
      <c r="BW540" s="31">
        <f t="shared" si="381"/>
        <v>5.5462635663629036E-13</v>
      </c>
      <c r="BX540" s="31">
        <f t="shared" si="382"/>
        <v>5.5462635663629036E-13</v>
      </c>
      <c r="BY540" s="31">
        <f t="shared" si="383"/>
        <v>2.9580072353935487E-13</v>
      </c>
      <c r="BZ540" s="31">
        <f t="shared" si="384"/>
        <v>7.3950180884838722E-13</v>
      </c>
      <c r="CA540" s="31">
        <f t="shared" si="385"/>
        <v>1.1462278037150002E-12</v>
      </c>
      <c r="CB540" s="31">
        <f t="shared" si="386"/>
        <v>8.1345198973322586E-13</v>
      </c>
      <c r="CC540" s="31">
        <f t="shared" si="387"/>
        <v>1.1832028941574195E-12</v>
      </c>
      <c r="CD540" s="31">
        <f t="shared" si="388"/>
        <v>3.6975090442419361E-13</v>
      </c>
      <c r="CE540" s="31">
        <f t="shared" si="389"/>
        <v>3.3277581398177424E-13</v>
      </c>
    </row>
    <row r="541" spans="35:83" x14ac:dyDescent="0.2">
      <c r="AI541" s="29" t="s">
        <v>1198</v>
      </c>
      <c r="AJ541" s="30">
        <v>20717</v>
      </c>
      <c r="AK541">
        <v>182</v>
      </c>
      <c r="AL541" t="s">
        <v>1199</v>
      </c>
      <c r="AM541">
        <v>1.4215255795247998E-10</v>
      </c>
      <c r="AN541">
        <f t="shared" si="347"/>
        <v>1.4215255795247999E-11</v>
      </c>
      <c r="AO541">
        <f t="shared" si="348"/>
        <v>6.2664570652316154E-5</v>
      </c>
      <c r="AP541" s="31">
        <f t="shared" si="349"/>
        <v>21</v>
      </c>
      <c r="AQ541" s="31">
        <f t="shared" si="350"/>
        <v>2</v>
      </c>
      <c r="AR541" s="31">
        <f t="shared" si="351"/>
        <v>8</v>
      </c>
      <c r="AS541" s="31">
        <f t="shared" si="352"/>
        <v>10</v>
      </c>
      <c r="AT541" s="31">
        <f t="shared" si="353"/>
        <v>8</v>
      </c>
      <c r="AU541" s="31">
        <f t="shared" si="354"/>
        <v>6</v>
      </c>
      <c r="AV541" s="31">
        <f t="shared" si="355"/>
        <v>9</v>
      </c>
      <c r="AW541" s="31">
        <f t="shared" si="356"/>
        <v>9</v>
      </c>
      <c r="AX541" s="31">
        <f t="shared" si="357"/>
        <v>6</v>
      </c>
      <c r="AY541" s="31">
        <f t="shared" si="358"/>
        <v>19</v>
      </c>
      <c r="AZ541" s="31">
        <f t="shared" si="359"/>
        <v>5</v>
      </c>
      <c r="BA541" s="31">
        <f t="shared" si="360"/>
        <v>6</v>
      </c>
      <c r="BB541" s="31">
        <f t="shared" si="361"/>
        <v>14</v>
      </c>
      <c r="BC541" s="31">
        <f t="shared" si="362"/>
        <v>8</v>
      </c>
      <c r="BD541" s="31">
        <f t="shared" si="363"/>
        <v>15</v>
      </c>
      <c r="BE541" s="31">
        <f t="shared" si="364"/>
        <v>13</v>
      </c>
      <c r="BF541" s="31">
        <f t="shared" si="365"/>
        <v>6</v>
      </c>
      <c r="BG541" s="31">
        <f t="shared" si="366"/>
        <v>9</v>
      </c>
      <c r="BH541" s="31">
        <f t="shared" si="367"/>
        <v>4</v>
      </c>
      <c r="BI541" s="31">
        <f t="shared" si="368"/>
        <v>4</v>
      </c>
      <c r="BJ541" s="6">
        <f t="shared" si="369"/>
        <v>182</v>
      </c>
      <c r="BL541" s="31">
        <f t="shared" si="370"/>
        <v>1.6402218225286155E-12</v>
      </c>
      <c r="BM541" s="31">
        <f t="shared" si="371"/>
        <v>1.5621160214558242E-13</v>
      </c>
      <c r="BN541" s="31">
        <f t="shared" si="372"/>
        <v>6.248464085823297E-13</v>
      </c>
      <c r="BO541" s="31">
        <f t="shared" si="373"/>
        <v>7.8105801072791202E-13</v>
      </c>
      <c r="BP541" s="31">
        <f t="shared" si="374"/>
        <v>6.248464085823297E-13</v>
      </c>
      <c r="BQ541" s="31">
        <f t="shared" si="375"/>
        <v>4.6863480643674727E-13</v>
      </c>
      <c r="BR541" s="31">
        <f t="shared" si="376"/>
        <v>7.0295220965512081E-13</v>
      </c>
      <c r="BS541" s="31">
        <f t="shared" si="377"/>
        <v>7.0295220965512081E-13</v>
      </c>
      <c r="BT541" s="31">
        <f t="shared" si="378"/>
        <v>4.6863480643674727E-13</v>
      </c>
      <c r="BU541" s="31">
        <f t="shared" si="379"/>
        <v>1.484010220383033E-12</v>
      </c>
      <c r="BV541" s="31">
        <f t="shared" si="380"/>
        <v>3.9052900536395601E-13</v>
      </c>
      <c r="BW541" s="31">
        <f t="shared" si="381"/>
        <v>4.6863480643674727E-13</v>
      </c>
      <c r="BX541" s="31">
        <f t="shared" si="382"/>
        <v>1.093481215019077E-12</v>
      </c>
      <c r="BY541" s="31">
        <f t="shared" si="383"/>
        <v>6.248464085823297E-13</v>
      </c>
      <c r="BZ541" s="31">
        <f t="shared" si="384"/>
        <v>1.171587016091868E-12</v>
      </c>
      <c r="CA541" s="31">
        <f t="shared" si="385"/>
        <v>1.0153754139462856E-12</v>
      </c>
      <c r="CB541" s="31">
        <f t="shared" si="386"/>
        <v>4.6863480643674727E-13</v>
      </c>
      <c r="CC541" s="31">
        <f t="shared" si="387"/>
        <v>7.0295220965512081E-13</v>
      </c>
      <c r="CD541" s="31">
        <f t="shared" si="388"/>
        <v>3.1242320429116485E-13</v>
      </c>
      <c r="CE541" s="31">
        <f t="shared" si="389"/>
        <v>3.1242320429116485E-13</v>
      </c>
    </row>
    <row r="542" spans="35:83" x14ac:dyDescent="0.2">
      <c r="AI542" s="29" t="s">
        <v>1200</v>
      </c>
      <c r="AJ542" s="30">
        <v>46164</v>
      </c>
      <c r="AK542">
        <v>419</v>
      </c>
      <c r="AL542" t="s">
        <v>1201</v>
      </c>
      <c r="AM542">
        <v>1.4342235300423596E-10</v>
      </c>
      <c r="AN542">
        <f t="shared" si="347"/>
        <v>1.4342235300423596E-11</v>
      </c>
      <c r="AO542">
        <f t="shared" si="348"/>
        <v>6.3224329568236081E-5</v>
      </c>
      <c r="AP542" s="31">
        <f t="shared" si="349"/>
        <v>39</v>
      </c>
      <c r="AQ542" s="31">
        <f t="shared" si="350"/>
        <v>8</v>
      </c>
      <c r="AR542" s="31">
        <f t="shared" si="351"/>
        <v>24</v>
      </c>
      <c r="AS542" s="31">
        <f t="shared" si="352"/>
        <v>30</v>
      </c>
      <c r="AT542" s="31">
        <f t="shared" si="353"/>
        <v>12</v>
      </c>
      <c r="AU542" s="31">
        <f t="shared" si="354"/>
        <v>27</v>
      </c>
      <c r="AV542" s="31">
        <f t="shared" si="355"/>
        <v>12</v>
      </c>
      <c r="AW542" s="31">
        <f t="shared" si="356"/>
        <v>36</v>
      </c>
      <c r="AX542" s="31">
        <f t="shared" si="357"/>
        <v>21</v>
      </c>
      <c r="AY542" s="31">
        <f t="shared" si="358"/>
        <v>40</v>
      </c>
      <c r="AZ542" s="31">
        <f t="shared" si="359"/>
        <v>9</v>
      </c>
      <c r="BA542" s="31">
        <f t="shared" si="360"/>
        <v>16</v>
      </c>
      <c r="BB542" s="31">
        <f t="shared" si="361"/>
        <v>19</v>
      </c>
      <c r="BC542" s="31">
        <f t="shared" si="362"/>
        <v>19</v>
      </c>
      <c r="BD542" s="31">
        <f t="shared" si="363"/>
        <v>33</v>
      </c>
      <c r="BE542" s="31">
        <f t="shared" si="364"/>
        <v>30</v>
      </c>
      <c r="BF542" s="31">
        <f t="shared" si="365"/>
        <v>20</v>
      </c>
      <c r="BG542" s="31">
        <f t="shared" si="366"/>
        <v>21</v>
      </c>
      <c r="BH542" s="31">
        <f t="shared" si="367"/>
        <v>1</v>
      </c>
      <c r="BI542" s="31">
        <f t="shared" si="368"/>
        <v>2</v>
      </c>
      <c r="BJ542" s="6">
        <f t="shared" si="369"/>
        <v>419</v>
      </c>
      <c r="BL542" s="31">
        <f t="shared" si="370"/>
        <v>1.3349574623305974E-12</v>
      </c>
      <c r="BM542" s="31">
        <f t="shared" si="371"/>
        <v>2.7383742817037892E-13</v>
      </c>
      <c r="BN542" s="31">
        <f t="shared" si="372"/>
        <v>8.2151228451113675E-13</v>
      </c>
      <c r="BO542" s="31">
        <f t="shared" si="373"/>
        <v>1.026890355638921E-12</v>
      </c>
      <c r="BP542" s="31">
        <f t="shared" si="374"/>
        <v>4.1075614225556837E-13</v>
      </c>
      <c r="BQ542" s="31">
        <f t="shared" si="375"/>
        <v>9.2420132007502883E-13</v>
      </c>
      <c r="BR542" s="31">
        <f t="shared" si="376"/>
        <v>4.1075614225556837E-13</v>
      </c>
      <c r="BS542" s="31">
        <f t="shared" si="377"/>
        <v>1.232268426766705E-12</v>
      </c>
      <c r="BT542" s="31">
        <f t="shared" si="378"/>
        <v>7.1882324894724467E-13</v>
      </c>
      <c r="BU542" s="31">
        <f t="shared" si="379"/>
        <v>1.3691871408518945E-12</v>
      </c>
      <c r="BV542" s="31">
        <f t="shared" si="380"/>
        <v>3.0806710669167624E-13</v>
      </c>
      <c r="BW542" s="31">
        <f t="shared" si="381"/>
        <v>5.4767485634075783E-13</v>
      </c>
      <c r="BX542" s="31">
        <f t="shared" si="382"/>
        <v>6.5036389190464991E-13</v>
      </c>
      <c r="BY542" s="31">
        <f t="shared" si="383"/>
        <v>6.5036389190464991E-13</v>
      </c>
      <c r="BZ542" s="31">
        <f t="shared" si="384"/>
        <v>1.129579391202813E-12</v>
      </c>
      <c r="CA542" s="31">
        <f t="shared" si="385"/>
        <v>1.026890355638921E-12</v>
      </c>
      <c r="CB542" s="31">
        <f t="shared" si="386"/>
        <v>6.8459357042594724E-13</v>
      </c>
      <c r="CC542" s="31">
        <f t="shared" si="387"/>
        <v>7.1882324894724467E-13</v>
      </c>
      <c r="CD542" s="31">
        <f t="shared" si="388"/>
        <v>3.4229678521297365E-14</v>
      </c>
      <c r="CE542" s="31">
        <f t="shared" si="389"/>
        <v>6.8459357042594729E-14</v>
      </c>
    </row>
    <row r="543" spans="35:83" x14ac:dyDescent="0.2">
      <c r="AI543" s="29" t="s">
        <v>1202</v>
      </c>
      <c r="AJ543" s="30">
        <v>52542</v>
      </c>
      <c r="AK543">
        <v>464</v>
      </c>
      <c r="AL543" t="s">
        <v>1203</v>
      </c>
      <c r="AM543">
        <v>1.4371893344783829E-10</v>
      </c>
      <c r="AN543">
        <f t="shared" si="347"/>
        <v>1.437189334478383E-11</v>
      </c>
      <c r="AO543">
        <f t="shared" si="348"/>
        <v>6.3355069995491885E-5</v>
      </c>
      <c r="AP543" s="31">
        <f t="shared" si="349"/>
        <v>39</v>
      </c>
      <c r="AQ543" s="31">
        <f t="shared" si="350"/>
        <v>9</v>
      </c>
      <c r="AR543" s="31">
        <f t="shared" si="351"/>
        <v>25</v>
      </c>
      <c r="AS543" s="31">
        <f t="shared" si="352"/>
        <v>28</v>
      </c>
      <c r="AT543" s="31">
        <f t="shared" si="353"/>
        <v>20</v>
      </c>
      <c r="AU543" s="31">
        <f t="shared" si="354"/>
        <v>31</v>
      </c>
      <c r="AV543" s="31">
        <f t="shared" si="355"/>
        <v>15</v>
      </c>
      <c r="AW543" s="31">
        <f t="shared" si="356"/>
        <v>22</v>
      </c>
      <c r="AX543" s="31">
        <f t="shared" si="357"/>
        <v>22</v>
      </c>
      <c r="AY543" s="31">
        <f t="shared" si="358"/>
        <v>53</v>
      </c>
      <c r="AZ543" s="31">
        <f t="shared" si="359"/>
        <v>7</v>
      </c>
      <c r="BA543" s="31">
        <f t="shared" si="360"/>
        <v>15</v>
      </c>
      <c r="BB543" s="31">
        <f t="shared" si="361"/>
        <v>30</v>
      </c>
      <c r="BC543" s="31">
        <f t="shared" si="362"/>
        <v>13</v>
      </c>
      <c r="BD543" s="31">
        <f t="shared" si="363"/>
        <v>37</v>
      </c>
      <c r="BE543" s="31">
        <f t="shared" si="364"/>
        <v>21</v>
      </c>
      <c r="BF543" s="31">
        <f t="shared" si="365"/>
        <v>19</v>
      </c>
      <c r="BG543" s="31">
        <f t="shared" si="366"/>
        <v>34</v>
      </c>
      <c r="BH543" s="31">
        <f t="shared" si="367"/>
        <v>10</v>
      </c>
      <c r="BI543" s="31">
        <f t="shared" si="368"/>
        <v>14</v>
      </c>
      <c r="BJ543" s="6">
        <f t="shared" si="369"/>
        <v>464</v>
      </c>
      <c r="BL543" s="31">
        <f t="shared" si="370"/>
        <v>1.2079824147555374E-12</v>
      </c>
      <c r="BM543" s="31">
        <f t="shared" si="371"/>
        <v>2.7876517263589325E-13</v>
      </c>
      <c r="BN543" s="31">
        <f t="shared" si="372"/>
        <v>7.743477017663701E-13</v>
      </c>
      <c r="BO543" s="31">
        <f t="shared" si="373"/>
        <v>8.6726942597833461E-13</v>
      </c>
      <c r="BP543" s="31">
        <f t="shared" si="374"/>
        <v>6.1947816141309614E-13</v>
      </c>
      <c r="BQ543" s="31">
        <f t="shared" si="375"/>
        <v>9.6019115019029883E-13</v>
      </c>
      <c r="BR543" s="31">
        <f t="shared" si="376"/>
        <v>4.6460862105982208E-13</v>
      </c>
      <c r="BS543" s="31">
        <f t="shared" si="377"/>
        <v>6.8142597755440568E-13</v>
      </c>
      <c r="BT543" s="31">
        <f t="shared" si="378"/>
        <v>6.8142597755440568E-13</v>
      </c>
      <c r="BU543" s="31">
        <f t="shared" si="379"/>
        <v>1.6416171277447048E-12</v>
      </c>
      <c r="BV543" s="31">
        <f t="shared" si="380"/>
        <v>2.1681735649458365E-13</v>
      </c>
      <c r="BW543" s="31">
        <f t="shared" si="381"/>
        <v>4.6460862105982208E-13</v>
      </c>
      <c r="BX543" s="31">
        <f t="shared" si="382"/>
        <v>9.2921724211964416E-13</v>
      </c>
      <c r="BY543" s="31">
        <f t="shared" si="383"/>
        <v>4.0266080491851248E-13</v>
      </c>
      <c r="BZ543" s="31">
        <f t="shared" si="384"/>
        <v>1.1460345986142279E-12</v>
      </c>
      <c r="CA543" s="31">
        <f t="shared" si="385"/>
        <v>6.5045206948375091E-13</v>
      </c>
      <c r="CB543" s="31">
        <f t="shared" si="386"/>
        <v>5.8850425334244126E-13</v>
      </c>
      <c r="CC543" s="31">
        <f t="shared" si="387"/>
        <v>1.0531128744022632E-12</v>
      </c>
      <c r="CD543" s="31">
        <f t="shared" si="388"/>
        <v>3.0973908070654807E-13</v>
      </c>
      <c r="CE543" s="31">
        <f t="shared" si="389"/>
        <v>4.3363471298916731E-13</v>
      </c>
    </row>
    <row r="544" spans="35:83" x14ac:dyDescent="0.2">
      <c r="AI544" s="29" t="s">
        <v>1204</v>
      </c>
      <c r="AJ544" s="30">
        <v>44757</v>
      </c>
      <c r="AK544">
        <v>408</v>
      </c>
      <c r="AL544" t="s">
        <v>1205</v>
      </c>
      <c r="AM544">
        <v>1.438678862812998E-10</v>
      </c>
      <c r="AN544">
        <f t="shared" si="347"/>
        <v>1.438678862812998E-11</v>
      </c>
      <c r="AO544">
        <f t="shared" si="348"/>
        <v>6.3420732305694084E-5</v>
      </c>
      <c r="AP544" s="31">
        <f t="shared" si="349"/>
        <v>53</v>
      </c>
      <c r="AQ544" s="31">
        <f t="shared" si="350"/>
        <v>7</v>
      </c>
      <c r="AR544" s="31">
        <f t="shared" si="351"/>
        <v>32</v>
      </c>
      <c r="AS544" s="31">
        <f t="shared" si="352"/>
        <v>18</v>
      </c>
      <c r="AT544" s="31">
        <f t="shared" si="353"/>
        <v>9</v>
      </c>
      <c r="AU544" s="31">
        <f t="shared" si="354"/>
        <v>25</v>
      </c>
      <c r="AV544" s="31">
        <f t="shared" si="355"/>
        <v>4</v>
      </c>
      <c r="AW544" s="31">
        <f t="shared" si="356"/>
        <v>27</v>
      </c>
      <c r="AX544" s="31">
        <f t="shared" si="357"/>
        <v>15</v>
      </c>
      <c r="AY544" s="31">
        <f t="shared" si="358"/>
        <v>45</v>
      </c>
      <c r="AZ544" s="31">
        <f t="shared" si="359"/>
        <v>6</v>
      </c>
      <c r="BA544" s="31">
        <f t="shared" si="360"/>
        <v>17</v>
      </c>
      <c r="BB544" s="31">
        <f t="shared" si="361"/>
        <v>21</v>
      </c>
      <c r="BC544" s="31">
        <f t="shared" si="362"/>
        <v>24</v>
      </c>
      <c r="BD544" s="31">
        <f t="shared" si="363"/>
        <v>34</v>
      </c>
      <c r="BE544" s="31">
        <f t="shared" si="364"/>
        <v>26</v>
      </c>
      <c r="BF544" s="31">
        <f t="shared" si="365"/>
        <v>13</v>
      </c>
      <c r="BG544" s="31">
        <f t="shared" si="366"/>
        <v>19</v>
      </c>
      <c r="BH544" s="31">
        <f t="shared" si="367"/>
        <v>6</v>
      </c>
      <c r="BI544" s="31">
        <f t="shared" si="368"/>
        <v>7</v>
      </c>
      <c r="BJ544" s="6">
        <f t="shared" si="369"/>
        <v>408</v>
      </c>
      <c r="BL544" s="31">
        <f t="shared" si="370"/>
        <v>1.8688720521835515E-12</v>
      </c>
      <c r="BM544" s="31">
        <f t="shared" si="371"/>
        <v>2.4683215783556342E-13</v>
      </c>
      <c r="BN544" s="31">
        <f t="shared" si="372"/>
        <v>1.1283755786768612E-12</v>
      </c>
      <c r="BO544" s="31">
        <f t="shared" si="373"/>
        <v>6.3471126300573446E-13</v>
      </c>
      <c r="BP544" s="31">
        <f t="shared" si="374"/>
        <v>3.1735563150286723E-13</v>
      </c>
      <c r="BQ544" s="31">
        <f t="shared" si="375"/>
        <v>8.8154342084129773E-13</v>
      </c>
      <c r="BR544" s="31">
        <f t="shared" si="376"/>
        <v>1.4104694733460765E-13</v>
      </c>
      <c r="BS544" s="31">
        <f t="shared" si="377"/>
        <v>9.5206689450860159E-13</v>
      </c>
      <c r="BT544" s="31">
        <f t="shared" si="378"/>
        <v>5.2892605250477872E-13</v>
      </c>
      <c r="BU544" s="31">
        <f t="shared" si="379"/>
        <v>1.5867781575143361E-12</v>
      </c>
      <c r="BV544" s="31">
        <f t="shared" si="380"/>
        <v>2.1157042100191146E-13</v>
      </c>
      <c r="BW544" s="31">
        <f t="shared" si="381"/>
        <v>5.9944952617208248E-13</v>
      </c>
      <c r="BX544" s="31">
        <f t="shared" si="382"/>
        <v>7.404964735066901E-13</v>
      </c>
      <c r="BY544" s="31">
        <f t="shared" si="383"/>
        <v>8.4628168400764585E-13</v>
      </c>
      <c r="BZ544" s="31">
        <f t="shared" si="384"/>
        <v>1.198899052344165E-12</v>
      </c>
      <c r="CA544" s="31">
        <f t="shared" si="385"/>
        <v>9.1680515767494971E-13</v>
      </c>
      <c r="CB544" s="31">
        <f t="shared" si="386"/>
        <v>4.5840257883747485E-13</v>
      </c>
      <c r="CC544" s="31">
        <f t="shared" si="387"/>
        <v>6.6997299983938634E-13</v>
      </c>
      <c r="CD544" s="31">
        <f t="shared" si="388"/>
        <v>2.1157042100191146E-13</v>
      </c>
      <c r="CE544" s="31">
        <f t="shared" si="389"/>
        <v>2.4683215783556342E-13</v>
      </c>
    </row>
    <row r="545" spans="35:83" x14ac:dyDescent="0.2">
      <c r="AI545" s="29" t="s">
        <v>1206</v>
      </c>
      <c r="AJ545" s="30">
        <v>33427</v>
      </c>
      <c r="AK545">
        <v>306</v>
      </c>
      <c r="AL545" t="s">
        <v>1207</v>
      </c>
      <c r="AM545">
        <v>1.4440996810653939E-10</v>
      </c>
      <c r="AN545">
        <f t="shared" si="347"/>
        <v>1.444099681065394E-11</v>
      </c>
      <c r="AO545">
        <f t="shared" si="348"/>
        <v>6.3659696171883672E-5</v>
      </c>
      <c r="AP545" s="31">
        <f t="shared" si="349"/>
        <v>33</v>
      </c>
      <c r="AQ545" s="31">
        <f t="shared" si="350"/>
        <v>6</v>
      </c>
      <c r="AR545" s="31">
        <f t="shared" si="351"/>
        <v>17</v>
      </c>
      <c r="AS545" s="31">
        <f t="shared" si="352"/>
        <v>15</v>
      </c>
      <c r="AT545" s="31">
        <f t="shared" si="353"/>
        <v>8</v>
      </c>
      <c r="AU545" s="31">
        <f t="shared" si="354"/>
        <v>24</v>
      </c>
      <c r="AV545" s="31">
        <f t="shared" si="355"/>
        <v>5</v>
      </c>
      <c r="AW545" s="31">
        <f t="shared" si="356"/>
        <v>18</v>
      </c>
      <c r="AX545" s="31">
        <f t="shared" si="357"/>
        <v>13</v>
      </c>
      <c r="AY545" s="31">
        <f t="shared" si="358"/>
        <v>36</v>
      </c>
      <c r="AZ545" s="31">
        <f t="shared" si="359"/>
        <v>7</v>
      </c>
      <c r="BA545" s="31">
        <f t="shared" si="360"/>
        <v>11</v>
      </c>
      <c r="BB545" s="31">
        <f t="shared" si="361"/>
        <v>12</v>
      </c>
      <c r="BC545" s="31">
        <f t="shared" si="362"/>
        <v>15</v>
      </c>
      <c r="BD545" s="31">
        <f t="shared" si="363"/>
        <v>17</v>
      </c>
      <c r="BE545" s="31">
        <f t="shared" si="364"/>
        <v>25</v>
      </c>
      <c r="BF545" s="31">
        <f t="shared" si="365"/>
        <v>15</v>
      </c>
      <c r="BG545" s="31">
        <f t="shared" si="366"/>
        <v>15</v>
      </c>
      <c r="BH545" s="31">
        <f t="shared" si="367"/>
        <v>7</v>
      </c>
      <c r="BI545" s="31">
        <f t="shared" si="368"/>
        <v>7</v>
      </c>
      <c r="BJ545" s="6">
        <f t="shared" si="369"/>
        <v>306</v>
      </c>
      <c r="BL545" s="31">
        <f t="shared" si="370"/>
        <v>1.5573624011489544E-12</v>
      </c>
      <c r="BM545" s="31">
        <f t="shared" si="371"/>
        <v>2.8315680020890077E-13</v>
      </c>
      <c r="BN545" s="31">
        <f t="shared" si="372"/>
        <v>8.0227760059188551E-13</v>
      </c>
      <c r="BO545" s="31">
        <f t="shared" si="373"/>
        <v>7.0789200052225194E-13</v>
      </c>
      <c r="BP545" s="31">
        <f t="shared" si="374"/>
        <v>3.7754240027853439E-13</v>
      </c>
      <c r="BQ545" s="31">
        <f t="shared" si="375"/>
        <v>1.1326272008356031E-12</v>
      </c>
      <c r="BR545" s="31">
        <f t="shared" si="376"/>
        <v>2.3596400017408398E-13</v>
      </c>
      <c r="BS545" s="31">
        <f t="shared" si="377"/>
        <v>8.4947040062670235E-13</v>
      </c>
      <c r="BT545" s="31">
        <f t="shared" si="378"/>
        <v>6.1350640045261837E-13</v>
      </c>
      <c r="BU545" s="31">
        <f t="shared" si="379"/>
        <v>1.6989408012534047E-12</v>
      </c>
      <c r="BV545" s="31">
        <f t="shared" si="380"/>
        <v>3.3034960024371755E-13</v>
      </c>
      <c r="BW545" s="31">
        <f t="shared" si="381"/>
        <v>5.191208003829847E-13</v>
      </c>
      <c r="BX545" s="31">
        <f t="shared" si="382"/>
        <v>5.6631360041780153E-13</v>
      </c>
      <c r="BY545" s="31">
        <f t="shared" si="383"/>
        <v>7.0789200052225194E-13</v>
      </c>
      <c r="BZ545" s="31">
        <f t="shared" si="384"/>
        <v>8.0227760059188551E-13</v>
      </c>
      <c r="CA545" s="31">
        <f t="shared" si="385"/>
        <v>1.1798200008704199E-12</v>
      </c>
      <c r="CB545" s="31">
        <f t="shared" si="386"/>
        <v>7.0789200052225194E-13</v>
      </c>
      <c r="CC545" s="31">
        <f t="shared" si="387"/>
        <v>7.0789200052225194E-13</v>
      </c>
      <c r="CD545" s="31">
        <f t="shared" si="388"/>
        <v>3.3034960024371755E-13</v>
      </c>
      <c r="CE545" s="31">
        <f t="shared" si="389"/>
        <v>3.3034960024371755E-13</v>
      </c>
    </row>
    <row r="546" spans="35:83" x14ac:dyDescent="0.2">
      <c r="AI546" s="29" t="s">
        <v>1208</v>
      </c>
      <c r="AJ546" s="30">
        <v>32587</v>
      </c>
      <c r="AK546">
        <v>303</v>
      </c>
      <c r="AL546" t="s">
        <v>1209</v>
      </c>
      <c r="AM546">
        <v>1.4486557076964638E-10</v>
      </c>
      <c r="AN546">
        <f t="shared" si="347"/>
        <v>1.4486557076964638E-11</v>
      </c>
      <c r="AO546">
        <f t="shared" si="348"/>
        <v>6.3860537758436009E-5</v>
      </c>
      <c r="AP546" s="31">
        <f t="shared" si="349"/>
        <v>33</v>
      </c>
      <c r="AQ546" s="31">
        <f t="shared" si="350"/>
        <v>3</v>
      </c>
      <c r="AR546" s="31">
        <f t="shared" si="351"/>
        <v>17</v>
      </c>
      <c r="AS546" s="31">
        <f t="shared" si="352"/>
        <v>16</v>
      </c>
      <c r="AT546" s="31">
        <f t="shared" si="353"/>
        <v>8</v>
      </c>
      <c r="AU546" s="31">
        <f t="shared" si="354"/>
        <v>26</v>
      </c>
      <c r="AV546" s="31">
        <f t="shared" si="355"/>
        <v>6</v>
      </c>
      <c r="AW546" s="31">
        <f t="shared" si="356"/>
        <v>19</v>
      </c>
      <c r="AX546" s="31">
        <f t="shared" si="357"/>
        <v>18</v>
      </c>
      <c r="AY546" s="31">
        <f t="shared" si="358"/>
        <v>34</v>
      </c>
      <c r="AZ546" s="31">
        <f t="shared" si="359"/>
        <v>6</v>
      </c>
      <c r="BA546" s="31">
        <f t="shared" si="360"/>
        <v>6</v>
      </c>
      <c r="BB546" s="31">
        <f t="shared" si="361"/>
        <v>13</v>
      </c>
      <c r="BC546" s="31">
        <f t="shared" si="362"/>
        <v>13</v>
      </c>
      <c r="BD546" s="31">
        <f t="shared" si="363"/>
        <v>17</v>
      </c>
      <c r="BE546" s="31">
        <f t="shared" si="364"/>
        <v>22</v>
      </c>
      <c r="BF546" s="31">
        <f t="shared" si="365"/>
        <v>19</v>
      </c>
      <c r="BG546" s="31">
        <f t="shared" si="366"/>
        <v>19</v>
      </c>
      <c r="BH546" s="31">
        <f t="shared" si="367"/>
        <v>1</v>
      </c>
      <c r="BI546" s="31">
        <f t="shared" si="368"/>
        <v>7</v>
      </c>
      <c r="BJ546" s="6">
        <f t="shared" si="369"/>
        <v>303</v>
      </c>
      <c r="BL546" s="31">
        <f t="shared" si="370"/>
        <v>1.5777438400654557E-12</v>
      </c>
      <c r="BM546" s="31">
        <f t="shared" si="371"/>
        <v>1.434312581877687E-13</v>
      </c>
      <c r="BN546" s="31">
        <f t="shared" si="372"/>
        <v>8.1277712973068929E-13</v>
      </c>
      <c r="BO546" s="31">
        <f t="shared" si="373"/>
        <v>7.6496671033476644E-13</v>
      </c>
      <c r="BP546" s="31">
        <f t="shared" si="374"/>
        <v>3.8248335516738322E-13</v>
      </c>
      <c r="BQ546" s="31">
        <f t="shared" si="375"/>
        <v>1.2430709042939953E-12</v>
      </c>
      <c r="BR546" s="31">
        <f t="shared" si="376"/>
        <v>2.868625163755374E-13</v>
      </c>
      <c r="BS546" s="31">
        <f t="shared" si="377"/>
        <v>9.0839796852253501E-13</v>
      </c>
      <c r="BT546" s="31">
        <f t="shared" si="378"/>
        <v>8.6058754912661215E-13</v>
      </c>
      <c r="BU546" s="31">
        <f t="shared" si="379"/>
        <v>1.6255542594613786E-12</v>
      </c>
      <c r="BV546" s="31">
        <f t="shared" si="380"/>
        <v>2.868625163755374E-13</v>
      </c>
      <c r="BW546" s="31">
        <f t="shared" si="381"/>
        <v>2.868625163755374E-13</v>
      </c>
      <c r="BX546" s="31">
        <f t="shared" si="382"/>
        <v>6.2153545214699766E-13</v>
      </c>
      <c r="BY546" s="31">
        <f t="shared" si="383"/>
        <v>6.2153545214699766E-13</v>
      </c>
      <c r="BZ546" s="31">
        <f t="shared" si="384"/>
        <v>8.1277712973068929E-13</v>
      </c>
      <c r="CA546" s="31">
        <f t="shared" si="385"/>
        <v>1.0518292267103039E-12</v>
      </c>
      <c r="CB546" s="31">
        <f t="shared" si="386"/>
        <v>9.0839796852253501E-13</v>
      </c>
      <c r="CC546" s="31">
        <f t="shared" si="387"/>
        <v>9.0839796852253501E-13</v>
      </c>
      <c r="CD546" s="31">
        <f t="shared" si="388"/>
        <v>4.7810419395922902E-14</v>
      </c>
      <c r="CE546" s="31">
        <f t="shared" si="389"/>
        <v>3.3467293577146026E-13</v>
      </c>
    </row>
    <row r="547" spans="35:83" x14ac:dyDescent="0.2">
      <c r="AI547" s="29" t="s">
        <v>1210</v>
      </c>
      <c r="AJ547" s="30">
        <v>29707</v>
      </c>
      <c r="AK547">
        <v>275</v>
      </c>
      <c r="AL547" t="s">
        <v>1211</v>
      </c>
      <c r="AM547">
        <v>1.4576288283455301E-10</v>
      </c>
      <c r="AN547">
        <f t="shared" si="347"/>
        <v>1.4576288283455301E-11</v>
      </c>
      <c r="AO547">
        <f t="shared" si="348"/>
        <v>6.425609641807909E-5</v>
      </c>
      <c r="AP547" s="31">
        <f t="shared" si="349"/>
        <v>32</v>
      </c>
      <c r="AQ547" s="31">
        <f t="shared" si="350"/>
        <v>1</v>
      </c>
      <c r="AR547" s="31">
        <f t="shared" si="351"/>
        <v>16</v>
      </c>
      <c r="AS547" s="31">
        <f t="shared" si="352"/>
        <v>16</v>
      </c>
      <c r="AT547" s="31">
        <f t="shared" si="353"/>
        <v>10</v>
      </c>
      <c r="AU547" s="31">
        <f t="shared" si="354"/>
        <v>26</v>
      </c>
      <c r="AV547" s="31">
        <f t="shared" si="355"/>
        <v>8</v>
      </c>
      <c r="AW547" s="31">
        <f t="shared" si="356"/>
        <v>27</v>
      </c>
      <c r="AX547" s="31">
        <f t="shared" si="357"/>
        <v>9</v>
      </c>
      <c r="AY547" s="31">
        <f t="shared" si="358"/>
        <v>24</v>
      </c>
      <c r="AZ547" s="31">
        <f t="shared" si="359"/>
        <v>6</v>
      </c>
      <c r="BA547" s="31">
        <f t="shared" si="360"/>
        <v>5</v>
      </c>
      <c r="BB547" s="31">
        <f t="shared" si="361"/>
        <v>11</v>
      </c>
      <c r="BC547" s="31">
        <f t="shared" si="362"/>
        <v>4</v>
      </c>
      <c r="BD547" s="31">
        <f t="shared" si="363"/>
        <v>15</v>
      </c>
      <c r="BE547" s="31">
        <f t="shared" si="364"/>
        <v>13</v>
      </c>
      <c r="BF547" s="31">
        <f t="shared" si="365"/>
        <v>20</v>
      </c>
      <c r="BG547" s="31">
        <f t="shared" si="366"/>
        <v>21</v>
      </c>
      <c r="BH547" s="31">
        <f t="shared" si="367"/>
        <v>5</v>
      </c>
      <c r="BI547" s="31">
        <f t="shared" si="368"/>
        <v>6</v>
      </c>
      <c r="BJ547" s="6">
        <f t="shared" si="369"/>
        <v>275</v>
      </c>
      <c r="BL547" s="31">
        <f t="shared" si="370"/>
        <v>1.696149909347526E-12</v>
      </c>
      <c r="BM547" s="31">
        <f t="shared" si="371"/>
        <v>5.3004684667110187E-14</v>
      </c>
      <c r="BN547" s="31">
        <f t="shared" si="372"/>
        <v>8.4807495467376299E-13</v>
      </c>
      <c r="BO547" s="31">
        <f t="shared" si="373"/>
        <v>8.4807495467376299E-13</v>
      </c>
      <c r="BP547" s="31">
        <f t="shared" si="374"/>
        <v>5.3004684667110184E-13</v>
      </c>
      <c r="BQ547" s="31">
        <f t="shared" si="375"/>
        <v>1.3781218013448648E-12</v>
      </c>
      <c r="BR547" s="31">
        <f t="shared" si="376"/>
        <v>4.2403747733688149E-13</v>
      </c>
      <c r="BS547" s="31">
        <f t="shared" si="377"/>
        <v>1.431126486011975E-12</v>
      </c>
      <c r="BT547" s="31">
        <f t="shared" si="378"/>
        <v>4.7704216200399172E-13</v>
      </c>
      <c r="BU547" s="31">
        <f t="shared" si="379"/>
        <v>1.2721124320106446E-12</v>
      </c>
      <c r="BV547" s="31">
        <f t="shared" si="380"/>
        <v>3.1802810800266115E-13</v>
      </c>
      <c r="BW547" s="31">
        <f t="shared" si="381"/>
        <v>2.6502342333555092E-13</v>
      </c>
      <c r="BX547" s="31">
        <f t="shared" si="382"/>
        <v>5.8305153133821207E-13</v>
      </c>
      <c r="BY547" s="31">
        <f t="shared" si="383"/>
        <v>2.1201873866844075E-13</v>
      </c>
      <c r="BZ547" s="31">
        <f t="shared" si="384"/>
        <v>7.9507027000665276E-13</v>
      </c>
      <c r="CA547" s="31">
        <f t="shared" si="385"/>
        <v>6.8906090067243242E-13</v>
      </c>
      <c r="CB547" s="31">
        <f t="shared" si="386"/>
        <v>1.0600936933422037E-12</v>
      </c>
      <c r="CC547" s="31">
        <f t="shared" si="387"/>
        <v>1.113098378009314E-12</v>
      </c>
      <c r="CD547" s="31">
        <f t="shared" si="388"/>
        <v>2.6502342333555092E-13</v>
      </c>
      <c r="CE547" s="31">
        <f t="shared" si="389"/>
        <v>3.1802810800266115E-13</v>
      </c>
    </row>
    <row r="548" spans="35:83" x14ac:dyDescent="0.2">
      <c r="AI548" s="29" t="s">
        <v>1212</v>
      </c>
      <c r="AJ548" s="30">
        <v>36368</v>
      </c>
      <c r="AK548">
        <v>333</v>
      </c>
      <c r="AL548" t="s">
        <v>1213</v>
      </c>
      <c r="AM548">
        <v>1.465611452959555E-10</v>
      </c>
      <c r="AN548">
        <f t="shared" si="347"/>
        <v>1.465611452959555E-11</v>
      </c>
      <c r="AO548">
        <f t="shared" si="348"/>
        <v>6.4607991418296878E-5</v>
      </c>
      <c r="AP548" s="31">
        <f t="shared" si="349"/>
        <v>36</v>
      </c>
      <c r="AQ548" s="31">
        <f t="shared" si="350"/>
        <v>2</v>
      </c>
      <c r="AR548" s="31">
        <f t="shared" si="351"/>
        <v>19</v>
      </c>
      <c r="AS548" s="31">
        <f t="shared" si="352"/>
        <v>20</v>
      </c>
      <c r="AT548" s="31">
        <f t="shared" si="353"/>
        <v>9</v>
      </c>
      <c r="AU548" s="31">
        <f t="shared" si="354"/>
        <v>31</v>
      </c>
      <c r="AV548" s="31">
        <f t="shared" si="355"/>
        <v>5</v>
      </c>
      <c r="AW548" s="31">
        <f t="shared" si="356"/>
        <v>21</v>
      </c>
      <c r="AX548" s="31">
        <f t="shared" si="357"/>
        <v>19</v>
      </c>
      <c r="AY548" s="31">
        <f t="shared" si="358"/>
        <v>23</v>
      </c>
      <c r="AZ548" s="31">
        <f t="shared" si="359"/>
        <v>7</v>
      </c>
      <c r="BA548" s="31">
        <f t="shared" si="360"/>
        <v>20</v>
      </c>
      <c r="BB548" s="31">
        <f t="shared" si="361"/>
        <v>10</v>
      </c>
      <c r="BC548" s="31">
        <f t="shared" si="362"/>
        <v>17</v>
      </c>
      <c r="BD548" s="31">
        <f t="shared" si="363"/>
        <v>14</v>
      </c>
      <c r="BE548" s="31">
        <f t="shared" si="364"/>
        <v>20</v>
      </c>
      <c r="BF548" s="31">
        <f t="shared" si="365"/>
        <v>21</v>
      </c>
      <c r="BG548" s="31">
        <f t="shared" si="366"/>
        <v>20</v>
      </c>
      <c r="BH548" s="31">
        <f t="shared" si="367"/>
        <v>6</v>
      </c>
      <c r="BI548" s="31">
        <f t="shared" si="368"/>
        <v>13</v>
      </c>
      <c r="BJ548" s="6">
        <f t="shared" si="369"/>
        <v>333</v>
      </c>
      <c r="BL548" s="31">
        <f t="shared" si="370"/>
        <v>1.5844448140103298E-12</v>
      </c>
      <c r="BM548" s="31">
        <f t="shared" si="371"/>
        <v>8.8024711889462763E-14</v>
      </c>
      <c r="BN548" s="31">
        <f t="shared" si="372"/>
        <v>8.3623476294989627E-13</v>
      </c>
      <c r="BO548" s="31">
        <f t="shared" si="373"/>
        <v>8.8024711889462763E-13</v>
      </c>
      <c r="BP548" s="31">
        <f t="shared" si="374"/>
        <v>3.9611120350258246E-13</v>
      </c>
      <c r="BQ548" s="31">
        <f t="shared" si="375"/>
        <v>1.3643830342866727E-12</v>
      </c>
      <c r="BR548" s="31">
        <f t="shared" si="376"/>
        <v>2.2006177972365691E-13</v>
      </c>
      <c r="BS548" s="31">
        <f t="shared" si="377"/>
        <v>9.2425947483935898E-13</v>
      </c>
      <c r="BT548" s="31">
        <f t="shared" si="378"/>
        <v>8.3623476294989627E-13</v>
      </c>
      <c r="BU548" s="31">
        <f t="shared" si="379"/>
        <v>1.0122841867288217E-12</v>
      </c>
      <c r="BV548" s="31">
        <f t="shared" si="380"/>
        <v>3.0808649161311969E-13</v>
      </c>
      <c r="BW548" s="31">
        <f t="shared" si="381"/>
        <v>8.8024711889462763E-13</v>
      </c>
      <c r="BX548" s="31">
        <f t="shared" si="382"/>
        <v>4.4012355944731381E-13</v>
      </c>
      <c r="BY548" s="31">
        <f t="shared" si="383"/>
        <v>7.4821005106043356E-13</v>
      </c>
      <c r="BZ548" s="31">
        <f t="shared" si="384"/>
        <v>6.1617298322623939E-13</v>
      </c>
      <c r="CA548" s="31">
        <f t="shared" si="385"/>
        <v>8.8024711889462763E-13</v>
      </c>
      <c r="CB548" s="31">
        <f t="shared" si="386"/>
        <v>9.2425947483935898E-13</v>
      </c>
      <c r="CC548" s="31">
        <f t="shared" si="387"/>
        <v>8.8024711889462763E-13</v>
      </c>
      <c r="CD548" s="31">
        <f t="shared" si="388"/>
        <v>2.6407413566838829E-13</v>
      </c>
      <c r="CE548" s="31">
        <f t="shared" si="389"/>
        <v>5.7216062728150803E-13</v>
      </c>
    </row>
    <row r="549" spans="35:83" x14ac:dyDescent="0.2">
      <c r="AI549" s="29" t="s">
        <v>1214</v>
      </c>
      <c r="AJ549" s="30">
        <v>69298</v>
      </c>
      <c r="AK549">
        <v>628</v>
      </c>
      <c r="AL549" t="s">
        <v>1215</v>
      </c>
      <c r="AM549">
        <v>1.4659796684926501E-10</v>
      </c>
      <c r="AN549">
        <f t="shared" si="347"/>
        <v>1.4659796684926501E-11</v>
      </c>
      <c r="AO549">
        <f t="shared" si="348"/>
        <v>6.4624223323386229E-5</v>
      </c>
      <c r="AP549" s="31">
        <f t="shared" si="349"/>
        <v>63</v>
      </c>
      <c r="AQ549" s="31">
        <f t="shared" si="350"/>
        <v>5</v>
      </c>
      <c r="AR549" s="31">
        <f t="shared" si="351"/>
        <v>39</v>
      </c>
      <c r="AS549" s="31">
        <f t="shared" si="352"/>
        <v>47</v>
      </c>
      <c r="AT549" s="31">
        <f t="shared" si="353"/>
        <v>22</v>
      </c>
      <c r="AU549" s="31">
        <f t="shared" si="354"/>
        <v>33</v>
      </c>
      <c r="AV549" s="31">
        <f t="shared" si="355"/>
        <v>18</v>
      </c>
      <c r="AW549" s="31">
        <f t="shared" si="356"/>
        <v>32</v>
      </c>
      <c r="AX549" s="31">
        <f t="shared" si="357"/>
        <v>38</v>
      </c>
      <c r="AY549" s="31">
        <f t="shared" si="358"/>
        <v>73</v>
      </c>
      <c r="AZ549" s="31">
        <f t="shared" si="359"/>
        <v>11</v>
      </c>
      <c r="BA549" s="31">
        <f t="shared" si="360"/>
        <v>20</v>
      </c>
      <c r="BB549" s="31">
        <f t="shared" si="361"/>
        <v>33</v>
      </c>
      <c r="BC549" s="31">
        <f t="shared" si="362"/>
        <v>29</v>
      </c>
      <c r="BD549" s="31">
        <f t="shared" si="363"/>
        <v>36</v>
      </c>
      <c r="BE549" s="31">
        <f t="shared" si="364"/>
        <v>53</v>
      </c>
      <c r="BF549" s="31">
        <f t="shared" si="365"/>
        <v>23</v>
      </c>
      <c r="BG549" s="31">
        <f t="shared" si="366"/>
        <v>40</v>
      </c>
      <c r="BH549" s="31">
        <f t="shared" si="367"/>
        <v>4</v>
      </c>
      <c r="BI549" s="31">
        <f t="shared" si="368"/>
        <v>9</v>
      </c>
      <c r="BJ549" s="6">
        <f t="shared" si="369"/>
        <v>628</v>
      </c>
      <c r="BL549" s="31">
        <f t="shared" si="370"/>
        <v>1.470648393551544E-12</v>
      </c>
      <c r="BM549" s="31">
        <f t="shared" si="371"/>
        <v>1.1671812647234475E-13</v>
      </c>
      <c r="BN549" s="31">
        <f t="shared" si="372"/>
        <v>9.1040138648428908E-13</v>
      </c>
      <c r="BO549" s="31">
        <f t="shared" si="373"/>
        <v>1.0971503888400407E-12</v>
      </c>
      <c r="BP549" s="31">
        <f t="shared" si="374"/>
        <v>5.1355975647831694E-13</v>
      </c>
      <c r="BQ549" s="31">
        <f t="shared" si="375"/>
        <v>7.7033963471747541E-13</v>
      </c>
      <c r="BR549" s="31">
        <f t="shared" si="376"/>
        <v>4.2018525530044112E-13</v>
      </c>
      <c r="BS549" s="31">
        <f t="shared" si="377"/>
        <v>7.4699600942300643E-13</v>
      </c>
      <c r="BT549" s="31">
        <f t="shared" si="378"/>
        <v>8.8705776118982011E-13</v>
      </c>
      <c r="BU549" s="31">
        <f t="shared" si="379"/>
        <v>1.7040846464962334E-12</v>
      </c>
      <c r="BV549" s="31">
        <f t="shared" si="380"/>
        <v>2.5677987823915847E-13</v>
      </c>
      <c r="BW549" s="31">
        <f t="shared" si="381"/>
        <v>4.6687250588937898E-13</v>
      </c>
      <c r="BX549" s="31">
        <f t="shared" si="382"/>
        <v>7.7033963471747541E-13</v>
      </c>
      <c r="BY549" s="31">
        <f t="shared" si="383"/>
        <v>6.7696513353959949E-13</v>
      </c>
      <c r="BZ549" s="31">
        <f t="shared" si="384"/>
        <v>8.4037051060088225E-13</v>
      </c>
      <c r="CA549" s="31">
        <f t="shared" si="385"/>
        <v>1.2372121406068544E-12</v>
      </c>
      <c r="CB549" s="31">
        <f t="shared" si="386"/>
        <v>5.3690338177278582E-13</v>
      </c>
      <c r="CC549" s="31">
        <f t="shared" si="387"/>
        <v>9.3374501177875796E-13</v>
      </c>
      <c r="CD549" s="31">
        <f t="shared" si="388"/>
        <v>9.3374501177875804E-14</v>
      </c>
      <c r="CE549" s="31">
        <f t="shared" si="389"/>
        <v>2.1009262765022056E-13</v>
      </c>
    </row>
    <row r="550" spans="35:83" x14ac:dyDescent="0.2">
      <c r="AI550" s="29" t="s">
        <v>1216</v>
      </c>
      <c r="AJ550" s="30">
        <v>14683</v>
      </c>
      <c r="AK550">
        <v>130</v>
      </c>
      <c r="AL550" t="s">
        <v>1217</v>
      </c>
      <c r="AM550">
        <v>1.4689001019237687E-10</v>
      </c>
      <c r="AN550">
        <f t="shared" si="347"/>
        <v>1.4689001019237686E-11</v>
      </c>
      <c r="AO550">
        <f t="shared" si="348"/>
        <v>6.475296367791498E-5</v>
      </c>
      <c r="AP550" s="31">
        <f t="shared" si="349"/>
        <v>12</v>
      </c>
      <c r="AQ550" s="31">
        <f t="shared" si="350"/>
        <v>0</v>
      </c>
      <c r="AR550" s="31">
        <f t="shared" si="351"/>
        <v>9</v>
      </c>
      <c r="AS550" s="31">
        <f t="shared" si="352"/>
        <v>11</v>
      </c>
      <c r="AT550" s="31">
        <f t="shared" si="353"/>
        <v>8</v>
      </c>
      <c r="AU550" s="31">
        <f t="shared" si="354"/>
        <v>7</v>
      </c>
      <c r="AV550" s="31">
        <f t="shared" si="355"/>
        <v>5</v>
      </c>
      <c r="AW550" s="31">
        <f t="shared" si="356"/>
        <v>9</v>
      </c>
      <c r="AX550" s="31">
        <f t="shared" si="357"/>
        <v>8</v>
      </c>
      <c r="AY550" s="31">
        <f t="shared" si="358"/>
        <v>13</v>
      </c>
      <c r="AZ550" s="31">
        <f t="shared" si="359"/>
        <v>2</v>
      </c>
      <c r="BA550" s="31">
        <f t="shared" si="360"/>
        <v>5</v>
      </c>
      <c r="BB550" s="31">
        <f t="shared" si="361"/>
        <v>2</v>
      </c>
      <c r="BC550" s="31">
        <f t="shared" si="362"/>
        <v>8</v>
      </c>
      <c r="BD550" s="31">
        <f t="shared" si="363"/>
        <v>7</v>
      </c>
      <c r="BE550" s="31">
        <f t="shared" si="364"/>
        <v>7</v>
      </c>
      <c r="BF550" s="31">
        <f t="shared" si="365"/>
        <v>5</v>
      </c>
      <c r="BG550" s="31">
        <f t="shared" si="366"/>
        <v>10</v>
      </c>
      <c r="BH550" s="31">
        <f t="shared" si="367"/>
        <v>0</v>
      </c>
      <c r="BI550" s="31">
        <f t="shared" si="368"/>
        <v>2</v>
      </c>
      <c r="BJ550" s="6">
        <f t="shared" si="369"/>
        <v>130</v>
      </c>
      <c r="BL550" s="31">
        <f t="shared" si="370"/>
        <v>1.355907786391171E-12</v>
      </c>
      <c r="BM550" s="31">
        <f t="shared" si="371"/>
        <v>0</v>
      </c>
      <c r="BN550" s="31">
        <f t="shared" si="372"/>
        <v>1.0169308397933783E-12</v>
      </c>
      <c r="BO550" s="31">
        <f t="shared" si="373"/>
        <v>1.2429154708585736E-12</v>
      </c>
      <c r="BP550" s="31">
        <f t="shared" si="374"/>
        <v>9.0393852426078078E-13</v>
      </c>
      <c r="BQ550" s="31">
        <f t="shared" si="375"/>
        <v>7.9094620872818314E-13</v>
      </c>
      <c r="BR550" s="31">
        <f t="shared" si="376"/>
        <v>5.6496157766298797E-13</v>
      </c>
      <c r="BS550" s="31">
        <f t="shared" si="377"/>
        <v>1.0169308397933783E-12</v>
      </c>
      <c r="BT550" s="31">
        <f t="shared" si="378"/>
        <v>9.0393852426078078E-13</v>
      </c>
      <c r="BU550" s="31">
        <f t="shared" si="379"/>
        <v>1.4689001019237686E-12</v>
      </c>
      <c r="BV550" s="31">
        <f t="shared" si="380"/>
        <v>2.2598463106519519E-13</v>
      </c>
      <c r="BW550" s="31">
        <f t="shared" si="381"/>
        <v>5.6496157766298797E-13</v>
      </c>
      <c r="BX550" s="31">
        <f t="shared" si="382"/>
        <v>2.2598463106519519E-13</v>
      </c>
      <c r="BY550" s="31">
        <f t="shared" si="383"/>
        <v>9.0393852426078078E-13</v>
      </c>
      <c r="BZ550" s="31">
        <f t="shared" si="384"/>
        <v>7.9094620872818314E-13</v>
      </c>
      <c r="CA550" s="31">
        <f t="shared" si="385"/>
        <v>7.9094620872818314E-13</v>
      </c>
      <c r="CB550" s="31">
        <f t="shared" si="386"/>
        <v>5.6496157766298797E-13</v>
      </c>
      <c r="CC550" s="31">
        <f t="shared" si="387"/>
        <v>1.1299231553259759E-12</v>
      </c>
      <c r="CD550" s="31">
        <f t="shared" si="388"/>
        <v>0</v>
      </c>
      <c r="CE550" s="31">
        <f t="shared" si="389"/>
        <v>2.2598463106519519E-13</v>
      </c>
    </row>
    <row r="551" spans="35:83" x14ac:dyDescent="0.2">
      <c r="AI551" s="29" t="s">
        <v>1218</v>
      </c>
      <c r="AJ551" s="30">
        <v>22707</v>
      </c>
      <c r="AK551">
        <v>213</v>
      </c>
      <c r="AL551" t="s">
        <v>1219</v>
      </c>
      <c r="AM551">
        <v>1.4717088074311043E-10</v>
      </c>
      <c r="AN551">
        <f t="shared" si="347"/>
        <v>1.4717088074311045E-11</v>
      </c>
      <c r="AO551">
        <f t="shared" si="348"/>
        <v>6.4876778772937624E-5</v>
      </c>
      <c r="AP551" s="31">
        <f t="shared" si="349"/>
        <v>29</v>
      </c>
      <c r="AQ551" s="31">
        <f t="shared" si="350"/>
        <v>2</v>
      </c>
      <c r="AR551" s="31">
        <f t="shared" si="351"/>
        <v>12</v>
      </c>
      <c r="AS551" s="31">
        <f t="shared" si="352"/>
        <v>13</v>
      </c>
      <c r="AT551" s="31">
        <f t="shared" si="353"/>
        <v>8</v>
      </c>
      <c r="AU551" s="31">
        <f t="shared" si="354"/>
        <v>16</v>
      </c>
      <c r="AV551" s="31">
        <f t="shared" si="355"/>
        <v>5</v>
      </c>
      <c r="AW551" s="31">
        <f t="shared" si="356"/>
        <v>17</v>
      </c>
      <c r="AX551" s="31">
        <f t="shared" si="357"/>
        <v>9</v>
      </c>
      <c r="AY551" s="31">
        <f t="shared" si="358"/>
        <v>25</v>
      </c>
      <c r="AZ551" s="31">
        <f t="shared" si="359"/>
        <v>3</v>
      </c>
      <c r="BA551" s="31">
        <f t="shared" si="360"/>
        <v>6</v>
      </c>
      <c r="BB551" s="31">
        <f t="shared" si="361"/>
        <v>4</v>
      </c>
      <c r="BC551" s="31">
        <f t="shared" si="362"/>
        <v>8</v>
      </c>
      <c r="BD551" s="31">
        <f t="shared" si="363"/>
        <v>10</v>
      </c>
      <c r="BE551" s="31">
        <f t="shared" si="364"/>
        <v>19</v>
      </c>
      <c r="BF551" s="31">
        <f t="shared" si="365"/>
        <v>8</v>
      </c>
      <c r="BG551" s="31">
        <f t="shared" si="366"/>
        <v>15</v>
      </c>
      <c r="BH551" s="31">
        <f t="shared" si="367"/>
        <v>1</v>
      </c>
      <c r="BI551" s="31">
        <f t="shared" si="368"/>
        <v>3</v>
      </c>
      <c r="BJ551" s="6">
        <f t="shared" si="369"/>
        <v>213</v>
      </c>
      <c r="BL551" s="31">
        <f t="shared" si="370"/>
        <v>2.003734996032959E-12</v>
      </c>
      <c r="BM551" s="31">
        <f t="shared" si="371"/>
        <v>1.3818862041606615E-13</v>
      </c>
      <c r="BN551" s="31">
        <f t="shared" si="372"/>
        <v>8.2913172249639692E-13</v>
      </c>
      <c r="BO551" s="31">
        <f t="shared" si="373"/>
        <v>8.9822603270442993E-13</v>
      </c>
      <c r="BP551" s="31">
        <f t="shared" si="374"/>
        <v>5.5275448166426462E-13</v>
      </c>
      <c r="BQ551" s="31">
        <f t="shared" si="375"/>
        <v>1.1055089633285292E-12</v>
      </c>
      <c r="BR551" s="31">
        <f t="shared" si="376"/>
        <v>3.4547155104016536E-13</v>
      </c>
      <c r="BS551" s="31">
        <f t="shared" si="377"/>
        <v>1.1746032735365623E-12</v>
      </c>
      <c r="BT551" s="31">
        <f t="shared" si="378"/>
        <v>6.2184879187229762E-13</v>
      </c>
      <c r="BU551" s="31">
        <f t="shared" si="379"/>
        <v>1.7273577552008267E-12</v>
      </c>
      <c r="BV551" s="31">
        <f t="shared" si="380"/>
        <v>2.0728293062409923E-13</v>
      </c>
      <c r="BW551" s="31">
        <f t="shared" si="381"/>
        <v>4.1456586124819846E-13</v>
      </c>
      <c r="BX551" s="31">
        <f t="shared" si="382"/>
        <v>2.7637724083213231E-13</v>
      </c>
      <c r="BY551" s="31">
        <f t="shared" si="383"/>
        <v>5.5275448166426462E-13</v>
      </c>
      <c r="BZ551" s="31">
        <f t="shared" si="384"/>
        <v>6.9094310208033072E-13</v>
      </c>
      <c r="CA551" s="31">
        <f t="shared" si="385"/>
        <v>1.3127918939526283E-12</v>
      </c>
      <c r="CB551" s="31">
        <f t="shared" si="386"/>
        <v>5.5275448166426462E-13</v>
      </c>
      <c r="CC551" s="31">
        <f t="shared" si="387"/>
        <v>1.0364146531204961E-12</v>
      </c>
      <c r="CD551" s="31">
        <f t="shared" si="388"/>
        <v>6.9094310208033077E-14</v>
      </c>
      <c r="CE551" s="31">
        <f t="shared" si="389"/>
        <v>2.0728293062409923E-13</v>
      </c>
    </row>
    <row r="552" spans="35:83" x14ac:dyDescent="0.2">
      <c r="AI552" s="29" t="s">
        <v>1220</v>
      </c>
      <c r="AJ552" s="30">
        <v>27109</v>
      </c>
      <c r="AK552">
        <v>246</v>
      </c>
      <c r="AL552" t="s">
        <v>1221</v>
      </c>
      <c r="AM552">
        <v>1.4718528759982246E-10</v>
      </c>
      <c r="AN552">
        <f t="shared" si="347"/>
        <v>1.4718528759982245E-11</v>
      </c>
      <c r="AO552">
        <f t="shared" si="348"/>
        <v>6.4883129692705179E-5</v>
      </c>
      <c r="AP552" s="31">
        <f t="shared" si="349"/>
        <v>7</v>
      </c>
      <c r="AQ552" s="31">
        <f t="shared" si="350"/>
        <v>0</v>
      </c>
      <c r="AR552" s="31">
        <f t="shared" si="351"/>
        <v>25</v>
      </c>
      <c r="AS552" s="31">
        <f t="shared" si="352"/>
        <v>7</v>
      </c>
      <c r="AT552" s="31">
        <f t="shared" si="353"/>
        <v>9</v>
      </c>
      <c r="AU552" s="31">
        <f t="shared" si="354"/>
        <v>19</v>
      </c>
      <c r="AV552" s="31">
        <f t="shared" si="355"/>
        <v>5</v>
      </c>
      <c r="AW552" s="31">
        <f t="shared" si="356"/>
        <v>14</v>
      </c>
      <c r="AX552" s="31">
        <f t="shared" si="357"/>
        <v>22</v>
      </c>
      <c r="AY552" s="31">
        <f t="shared" si="358"/>
        <v>15</v>
      </c>
      <c r="AZ552" s="31">
        <f t="shared" si="359"/>
        <v>3</v>
      </c>
      <c r="BA552" s="31">
        <f t="shared" si="360"/>
        <v>16</v>
      </c>
      <c r="BB552" s="31">
        <f t="shared" si="361"/>
        <v>14</v>
      </c>
      <c r="BC552" s="31">
        <f t="shared" si="362"/>
        <v>5</v>
      </c>
      <c r="BD552" s="31">
        <f t="shared" si="363"/>
        <v>3</v>
      </c>
      <c r="BE552" s="31">
        <f t="shared" si="364"/>
        <v>29</v>
      </c>
      <c r="BF552" s="31">
        <f t="shared" si="365"/>
        <v>19</v>
      </c>
      <c r="BG552" s="31">
        <f t="shared" si="366"/>
        <v>17</v>
      </c>
      <c r="BH552" s="31">
        <f t="shared" si="367"/>
        <v>1</v>
      </c>
      <c r="BI552" s="31">
        <f t="shared" si="368"/>
        <v>16</v>
      </c>
      <c r="BJ552" s="6">
        <f t="shared" si="369"/>
        <v>246</v>
      </c>
      <c r="BL552" s="31">
        <f t="shared" si="370"/>
        <v>4.188199240645354E-13</v>
      </c>
      <c r="BM552" s="31">
        <f t="shared" si="371"/>
        <v>0</v>
      </c>
      <c r="BN552" s="31">
        <f t="shared" si="372"/>
        <v>1.4957854430876265E-12</v>
      </c>
      <c r="BO552" s="31">
        <f t="shared" si="373"/>
        <v>4.188199240645354E-13</v>
      </c>
      <c r="BP552" s="31">
        <f t="shared" si="374"/>
        <v>5.3848275951154551E-13</v>
      </c>
      <c r="BQ552" s="31">
        <f t="shared" si="375"/>
        <v>1.1367969367465962E-12</v>
      </c>
      <c r="BR552" s="31">
        <f t="shared" si="376"/>
        <v>2.9915708861752529E-13</v>
      </c>
      <c r="BS552" s="31">
        <f t="shared" si="377"/>
        <v>8.376398481290708E-13</v>
      </c>
      <c r="BT552" s="31">
        <f t="shared" si="378"/>
        <v>1.3162911899171113E-12</v>
      </c>
      <c r="BU552" s="31">
        <f t="shared" si="379"/>
        <v>8.9747126585257588E-13</v>
      </c>
      <c r="BV552" s="31">
        <f t="shared" si="380"/>
        <v>1.7949425317051519E-13</v>
      </c>
      <c r="BW552" s="31">
        <f t="shared" si="381"/>
        <v>9.5730268357608106E-13</v>
      </c>
      <c r="BX552" s="31">
        <f t="shared" si="382"/>
        <v>8.376398481290708E-13</v>
      </c>
      <c r="BY552" s="31">
        <f t="shared" si="383"/>
        <v>2.9915708861752529E-13</v>
      </c>
      <c r="BZ552" s="31">
        <f t="shared" si="384"/>
        <v>1.7949425317051519E-13</v>
      </c>
      <c r="CA552" s="31">
        <f t="shared" si="385"/>
        <v>1.7351111139816468E-12</v>
      </c>
      <c r="CB552" s="31">
        <f t="shared" si="386"/>
        <v>1.1367969367465962E-12</v>
      </c>
      <c r="CC552" s="31">
        <f t="shared" si="387"/>
        <v>1.017134101299586E-12</v>
      </c>
      <c r="CD552" s="31">
        <f t="shared" si="388"/>
        <v>5.9831417723505066E-14</v>
      </c>
      <c r="CE552" s="31">
        <f t="shared" si="389"/>
        <v>9.5730268357608106E-13</v>
      </c>
    </row>
    <row r="553" spans="35:83" x14ac:dyDescent="0.2">
      <c r="AI553" s="29" t="s">
        <v>1222</v>
      </c>
      <c r="AJ553" s="30">
        <v>64595</v>
      </c>
      <c r="AK553">
        <v>579</v>
      </c>
      <c r="AL553" t="s">
        <v>1223</v>
      </c>
      <c r="AM553">
        <v>1.4759439315684254E-10</v>
      </c>
      <c r="AN553">
        <f t="shared" si="347"/>
        <v>1.4759439315684254E-11</v>
      </c>
      <c r="AO553">
        <f t="shared" si="348"/>
        <v>6.5063474137092242E-5</v>
      </c>
      <c r="AP553" s="31">
        <f t="shared" si="349"/>
        <v>40</v>
      </c>
      <c r="AQ553" s="31">
        <f t="shared" si="350"/>
        <v>6</v>
      </c>
      <c r="AR553" s="31">
        <f t="shared" si="351"/>
        <v>35</v>
      </c>
      <c r="AS553" s="31">
        <f t="shared" si="352"/>
        <v>31</v>
      </c>
      <c r="AT553" s="31">
        <f t="shared" si="353"/>
        <v>21</v>
      </c>
      <c r="AU553" s="31">
        <f t="shared" si="354"/>
        <v>34</v>
      </c>
      <c r="AV553" s="31">
        <f t="shared" si="355"/>
        <v>10</v>
      </c>
      <c r="AW553" s="31">
        <f t="shared" si="356"/>
        <v>44</v>
      </c>
      <c r="AX553" s="31">
        <f t="shared" si="357"/>
        <v>30</v>
      </c>
      <c r="AY553" s="31">
        <f t="shared" si="358"/>
        <v>62</v>
      </c>
      <c r="AZ553" s="31">
        <f t="shared" si="359"/>
        <v>21</v>
      </c>
      <c r="BA553" s="31">
        <f t="shared" si="360"/>
        <v>24</v>
      </c>
      <c r="BB553" s="31">
        <f t="shared" si="361"/>
        <v>29</v>
      </c>
      <c r="BC553" s="31">
        <f t="shared" si="362"/>
        <v>24</v>
      </c>
      <c r="BD553" s="31">
        <f t="shared" si="363"/>
        <v>31</v>
      </c>
      <c r="BE553" s="31">
        <f t="shared" si="364"/>
        <v>43</v>
      </c>
      <c r="BF553" s="31">
        <f t="shared" si="365"/>
        <v>35</v>
      </c>
      <c r="BG553" s="31">
        <f t="shared" si="366"/>
        <v>38</v>
      </c>
      <c r="BH553" s="31">
        <f t="shared" si="367"/>
        <v>6</v>
      </c>
      <c r="BI553" s="31">
        <f t="shared" si="368"/>
        <v>15</v>
      </c>
      <c r="BJ553" s="6">
        <f t="shared" si="369"/>
        <v>579</v>
      </c>
      <c r="BL553" s="31">
        <f t="shared" si="370"/>
        <v>1.0196503845032301E-12</v>
      </c>
      <c r="BM553" s="31">
        <f t="shared" si="371"/>
        <v>1.529475576754845E-13</v>
      </c>
      <c r="BN553" s="31">
        <f t="shared" si="372"/>
        <v>8.921940864403263E-13</v>
      </c>
      <c r="BO553" s="31">
        <f t="shared" si="373"/>
        <v>7.9022904799000323E-13</v>
      </c>
      <c r="BP553" s="31">
        <f t="shared" si="374"/>
        <v>5.3531645186419576E-13</v>
      </c>
      <c r="BQ553" s="31">
        <f t="shared" si="375"/>
        <v>8.6670282682774548E-13</v>
      </c>
      <c r="BR553" s="31">
        <f t="shared" si="376"/>
        <v>2.5491259612580752E-13</v>
      </c>
      <c r="BS553" s="31">
        <f t="shared" si="377"/>
        <v>1.1216154229535529E-12</v>
      </c>
      <c r="BT553" s="31">
        <f t="shared" si="378"/>
        <v>7.6473778837742241E-13</v>
      </c>
      <c r="BU553" s="31">
        <f t="shared" si="379"/>
        <v>1.5804580959800065E-12</v>
      </c>
      <c r="BV553" s="31">
        <f t="shared" si="380"/>
        <v>5.3531645186419576E-13</v>
      </c>
      <c r="BW553" s="31">
        <f t="shared" si="381"/>
        <v>6.1179023070193801E-13</v>
      </c>
      <c r="BX553" s="31">
        <f t="shared" si="382"/>
        <v>7.3924652876484179E-13</v>
      </c>
      <c r="BY553" s="31">
        <f t="shared" si="383"/>
        <v>6.1179023070193801E-13</v>
      </c>
      <c r="BZ553" s="31">
        <f t="shared" si="384"/>
        <v>7.9022904799000323E-13</v>
      </c>
      <c r="CA553" s="31">
        <f t="shared" si="385"/>
        <v>1.0961241633409722E-12</v>
      </c>
      <c r="CB553" s="31">
        <f t="shared" si="386"/>
        <v>8.921940864403263E-13</v>
      </c>
      <c r="CC553" s="31">
        <f t="shared" si="387"/>
        <v>9.6866786527806865E-13</v>
      </c>
      <c r="CD553" s="31">
        <f t="shared" si="388"/>
        <v>1.529475576754845E-13</v>
      </c>
      <c r="CE553" s="31">
        <f t="shared" si="389"/>
        <v>3.823688941887112E-13</v>
      </c>
    </row>
    <row r="554" spans="35:83" x14ac:dyDescent="0.2">
      <c r="AI554" s="29" t="s">
        <v>1224</v>
      </c>
      <c r="AJ554" s="30">
        <v>43009</v>
      </c>
      <c r="AK554">
        <v>404</v>
      </c>
      <c r="AL554" t="s">
        <v>1225</v>
      </c>
      <c r="AM554">
        <v>1.4873306427803874E-10</v>
      </c>
      <c r="AN554">
        <f t="shared" si="347"/>
        <v>1.4873306427803875E-11</v>
      </c>
      <c r="AO554">
        <f t="shared" si="348"/>
        <v>6.5565430190164497E-5</v>
      </c>
      <c r="AP554" s="31">
        <f t="shared" si="349"/>
        <v>44</v>
      </c>
      <c r="AQ554" s="31">
        <f t="shared" si="350"/>
        <v>4</v>
      </c>
      <c r="AR554" s="31">
        <f t="shared" si="351"/>
        <v>19</v>
      </c>
      <c r="AS554" s="31">
        <f t="shared" si="352"/>
        <v>22</v>
      </c>
      <c r="AT554" s="31">
        <f t="shared" si="353"/>
        <v>12</v>
      </c>
      <c r="AU554" s="31">
        <f t="shared" si="354"/>
        <v>35</v>
      </c>
      <c r="AV554" s="31">
        <f t="shared" si="355"/>
        <v>10</v>
      </c>
      <c r="AW554" s="31">
        <f t="shared" si="356"/>
        <v>32</v>
      </c>
      <c r="AX554" s="31">
        <f t="shared" si="357"/>
        <v>24</v>
      </c>
      <c r="AY554" s="31">
        <f t="shared" si="358"/>
        <v>39</v>
      </c>
      <c r="AZ554" s="31">
        <f t="shared" si="359"/>
        <v>12</v>
      </c>
      <c r="BA554" s="31">
        <f t="shared" si="360"/>
        <v>23</v>
      </c>
      <c r="BB554" s="31">
        <f t="shared" si="361"/>
        <v>22</v>
      </c>
      <c r="BC554" s="31">
        <f t="shared" si="362"/>
        <v>15</v>
      </c>
      <c r="BD554" s="31">
        <f t="shared" si="363"/>
        <v>12</v>
      </c>
      <c r="BE554" s="31">
        <f t="shared" si="364"/>
        <v>27</v>
      </c>
      <c r="BF554" s="31">
        <f t="shared" si="365"/>
        <v>24</v>
      </c>
      <c r="BG554" s="31">
        <f t="shared" si="366"/>
        <v>21</v>
      </c>
      <c r="BH554" s="31">
        <f t="shared" si="367"/>
        <v>2</v>
      </c>
      <c r="BI554" s="31">
        <f t="shared" si="368"/>
        <v>5</v>
      </c>
      <c r="BJ554" s="6">
        <f t="shared" si="369"/>
        <v>404</v>
      </c>
      <c r="BL554" s="31">
        <f t="shared" si="370"/>
        <v>1.6198650564934914E-12</v>
      </c>
      <c r="BM554" s="31">
        <f t="shared" si="371"/>
        <v>1.472604596812265E-13</v>
      </c>
      <c r="BN554" s="31">
        <f t="shared" si="372"/>
        <v>6.9948718348582585E-13</v>
      </c>
      <c r="BO554" s="31">
        <f t="shared" si="373"/>
        <v>8.0993252824674571E-13</v>
      </c>
      <c r="BP554" s="31">
        <f t="shared" si="374"/>
        <v>4.4178137904367944E-13</v>
      </c>
      <c r="BQ554" s="31">
        <f t="shared" si="375"/>
        <v>1.2885290222107316E-12</v>
      </c>
      <c r="BR554" s="31">
        <f t="shared" si="376"/>
        <v>3.6815114920306622E-13</v>
      </c>
      <c r="BS554" s="31">
        <f t="shared" si="377"/>
        <v>1.178083677449812E-12</v>
      </c>
      <c r="BT554" s="31">
        <f t="shared" si="378"/>
        <v>8.8356275808735888E-13</v>
      </c>
      <c r="BU554" s="31">
        <f t="shared" si="379"/>
        <v>1.4357894818919582E-12</v>
      </c>
      <c r="BV554" s="31">
        <f t="shared" si="380"/>
        <v>4.4178137904367944E-13</v>
      </c>
      <c r="BW554" s="31">
        <f t="shared" si="381"/>
        <v>8.4674764316705229E-13</v>
      </c>
      <c r="BX554" s="31">
        <f t="shared" si="382"/>
        <v>8.0993252824674571E-13</v>
      </c>
      <c r="BY554" s="31">
        <f t="shared" si="383"/>
        <v>5.522267238045993E-13</v>
      </c>
      <c r="BZ554" s="31">
        <f t="shared" si="384"/>
        <v>4.4178137904367944E-13</v>
      </c>
      <c r="CA554" s="31">
        <f t="shared" si="385"/>
        <v>9.9400810284827874E-13</v>
      </c>
      <c r="CB554" s="31">
        <f t="shared" si="386"/>
        <v>8.8356275808735888E-13</v>
      </c>
      <c r="CC554" s="31">
        <f t="shared" si="387"/>
        <v>7.7311741332643902E-13</v>
      </c>
      <c r="CD554" s="31">
        <f t="shared" si="388"/>
        <v>7.3630229840613248E-14</v>
      </c>
      <c r="CE554" s="31">
        <f t="shared" si="389"/>
        <v>1.8407557460153311E-13</v>
      </c>
    </row>
    <row r="555" spans="35:83" x14ac:dyDescent="0.2">
      <c r="AI555" s="29" t="s">
        <v>1226</v>
      </c>
      <c r="AJ555" s="30">
        <v>17465</v>
      </c>
      <c r="AK555">
        <v>159</v>
      </c>
      <c r="AL555" t="s">
        <v>1227</v>
      </c>
      <c r="AM555">
        <v>1.4886476382965593E-10</v>
      </c>
      <c r="AN555">
        <f t="shared" si="347"/>
        <v>1.4886476382965593E-11</v>
      </c>
      <c r="AO555">
        <f t="shared" si="348"/>
        <v>6.5623486801850314E-5</v>
      </c>
      <c r="AP555" s="31">
        <f t="shared" si="349"/>
        <v>19</v>
      </c>
      <c r="AQ555" s="31">
        <f t="shared" si="350"/>
        <v>2</v>
      </c>
      <c r="AR555" s="31">
        <f t="shared" si="351"/>
        <v>16</v>
      </c>
      <c r="AS555" s="31">
        <f t="shared" si="352"/>
        <v>4</v>
      </c>
      <c r="AT555" s="31">
        <f t="shared" si="353"/>
        <v>6</v>
      </c>
      <c r="AU555" s="31">
        <f t="shared" si="354"/>
        <v>14</v>
      </c>
      <c r="AV555" s="31">
        <f t="shared" si="355"/>
        <v>4</v>
      </c>
      <c r="AW555" s="31">
        <f t="shared" si="356"/>
        <v>6</v>
      </c>
      <c r="AX555" s="31">
        <f t="shared" si="357"/>
        <v>14</v>
      </c>
      <c r="AY555" s="31">
        <f t="shared" si="358"/>
        <v>15</v>
      </c>
      <c r="AZ555" s="31">
        <f t="shared" si="359"/>
        <v>3</v>
      </c>
      <c r="BA555" s="31">
        <f t="shared" si="360"/>
        <v>8</v>
      </c>
      <c r="BB555" s="31">
        <f t="shared" si="361"/>
        <v>5</v>
      </c>
      <c r="BC555" s="31">
        <f t="shared" si="362"/>
        <v>7</v>
      </c>
      <c r="BD555" s="31">
        <f t="shared" si="363"/>
        <v>9</v>
      </c>
      <c r="BE555" s="31">
        <f t="shared" si="364"/>
        <v>7</v>
      </c>
      <c r="BF555" s="31">
        <f t="shared" si="365"/>
        <v>7</v>
      </c>
      <c r="BG555" s="31">
        <f t="shared" si="366"/>
        <v>7</v>
      </c>
      <c r="BH555" s="31">
        <f t="shared" si="367"/>
        <v>2</v>
      </c>
      <c r="BI555" s="31">
        <f t="shared" si="368"/>
        <v>4</v>
      </c>
      <c r="BJ555" s="6">
        <f t="shared" si="369"/>
        <v>159</v>
      </c>
      <c r="BL555" s="31">
        <f t="shared" si="370"/>
        <v>1.7788871149455741E-12</v>
      </c>
      <c r="BM555" s="31">
        <f t="shared" si="371"/>
        <v>1.8725127525742885E-13</v>
      </c>
      <c r="BN555" s="31">
        <f t="shared" si="372"/>
        <v>1.4980102020594308E-12</v>
      </c>
      <c r="BO555" s="31">
        <f t="shared" si="373"/>
        <v>3.7450255051485771E-13</v>
      </c>
      <c r="BP555" s="31">
        <f t="shared" si="374"/>
        <v>5.6175382577228649E-13</v>
      </c>
      <c r="BQ555" s="31">
        <f t="shared" si="375"/>
        <v>1.3107589268020018E-12</v>
      </c>
      <c r="BR555" s="31">
        <f t="shared" si="376"/>
        <v>3.7450255051485771E-13</v>
      </c>
      <c r="BS555" s="31">
        <f t="shared" si="377"/>
        <v>5.6175382577228649E-13</v>
      </c>
      <c r="BT555" s="31">
        <f t="shared" si="378"/>
        <v>1.3107589268020018E-12</v>
      </c>
      <c r="BU555" s="31">
        <f t="shared" si="379"/>
        <v>1.4043845644307164E-12</v>
      </c>
      <c r="BV555" s="31">
        <f t="shared" si="380"/>
        <v>2.8087691288614324E-13</v>
      </c>
      <c r="BW555" s="31">
        <f t="shared" si="381"/>
        <v>7.4900510102971542E-13</v>
      </c>
      <c r="BX555" s="31">
        <f t="shared" si="382"/>
        <v>4.6812818814357207E-13</v>
      </c>
      <c r="BY555" s="31">
        <f t="shared" si="383"/>
        <v>6.553794634010009E-13</v>
      </c>
      <c r="BZ555" s="31">
        <f t="shared" si="384"/>
        <v>8.4263073865842983E-13</v>
      </c>
      <c r="CA555" s="31">
        <f t="shared" si="385"/>
        <v>6.553794634010009E-13</v>
      </c>
      <c r="CB555" s="31">
        <f t="shared" si="386"/>
        <v>6.553794634010009E-13</v>
      </c>
      <c r="CC555" s="31">
        <f t="shared" si="387"/>
        <v>6.553794634010009E-13</v>
      </c>
      <c r="CD555" s="31">
        <f t="shared" si="388"/>
        <v>1.8725127525742885E-13</v>
      </c>
      <c r="CE555" s="31">
        <f t="shared" si="389"/>
        <v>3.7450255051485771E-13</v>
      </c>
    </row>
    <row r="556" spans="35:83" x14ac:dyDescent="0.2">
      <c r="AI556" s="29" t="s">
        <v>1228</v>
      </c>
      <c r="AJ556" s="30">
        <v>44858</v>
      </c>
      <c r="AK556">
        <v>408</v>
      </c>
      <c r="AL556" t="s">
        <v>1229</v>
      </c>
      <c r="AM556">
        <v>1.4896113586155192E-10</v>
      </c>
      <c r="AN556">
        <f t="shared" si="347"/>
        <v>1.4896113586155191E-11</v>
      </c>
      <c r="AO556">
        <f t="shared" si="348"/>
        <v>6.5665970117582636E-5</v>
      </c>
      <c r="AP556" s="31">
        <f t="shared" si="349"/>
        <v>44</v>
      </c>
      <c r="AQ556" s="31">
        <f t="shared" si="350"/>
        <v>3</v>
      </c>
      <c r="AR556" s="31">
        <f t="shared" si="351"/>
        <v>26</v>
      </c>
      <c r="AS556" s="31">
        <f t="shared" si="352"/>
        <v>30</v>
      </c>
      <c r="AT556" s="31">
        <f t="shared" si="353"/>
        <v>10</v>
      </c>
      <c r="AU556" s="31">
        <f t="shared" si="354"/>
        <v>35</v>
      </c>
      <c r="AV556" s="31">
        <f t="shared" si="355"/>
        <v>11</v>
      </c>
      <c r="AW556" s="31">
        <f t="shared" si="356"/>
        <v>22</v>
      </c>
      <c r="AX556" s="31">
        <f t="shared" si="357"/>
        <v>14</v>
      </c>
      <c r="AY556" s="31">
        <f t="shared" si="358"/>
        <v>41</v>
      </c>
      <c r="AZ556" s="31">
        <f t="shared" si="359"/>
        <v>11</v>
      </c>
      <c r="BA556" s="31">
        <f t="shared" si="360"/>
        <v>10</v>
      </c>
      <c r="BB556" s="31">
        <f t="shared" si="361"/>
        <v>10</v>
      </c>
      <c r="BC556" s="31">
        <f t="shared" si="362"/>
        <v>20</v>
      </c>
      <c r="BD556" s="31">
        <f t="shared" si="363"/>
        <v>25</v>
      </c>
      <c r="BE556" s="31">
        <f t="shared" si="364"/>
        <v>36</v>
      </c>
      <c r="BF556" s="31">
        <f t="shared" si="365"/>
        <v>13</v>
      </c>
      <c r="BG556" s="31">
        <f t="shared" si="366"/>
        <v>26</v>
      </c>
      <c r="BH556" s="31">
        <f t="shared" si="367"/>
        <v>7</v>
      </c>
      <c r="BI556" s="31">
        <f t="shared" si="368"/>
        <v>14</v>
      </c>
      <c r="BJ556" s="6">
        <f t="shared" si="369"/>
        <v>408</v>
      </c>
      <c r="BL556" s="31">
        <f t="shared" si="370"/>
        <v>1.6064436220363442E-12</v>
      </c>
      <c r="BM556" s="31">
        <f t="shared" si="371"/>
        <v>1.0953024695702346E-13</v>
      </c>
      <c r="BN556" s="31">
        <f t="shared" si="372"/>
        <v>9.4926214029420334E-13</v>
      </c>
      <c r="BO556" s="31">
        <f t="shared" si="373"/>
        <v>1.0953024695702346E-12</v>
      </c>
      <c r="BP556" s="31">
        <f t="shared" si="374"/>
        <v>3.6510082319007818E-13</v>
      </c>
      <c r="BQ556" s="31">
        <f t="shared" si="375"/>
        <v>1.2778528811652737E-12</v>
      </c>
      <c r="BR556" s="31">
        <f t="shared" si="376"/>
        <v>4.0161090550908605E-13</v>
      </c>
      <c r="BS556" s="31">
        <f t="shared" si="377"/>
        <v>8.0322181101817209E-13</v>
      </c>
      <c r="BT556" s="31">
        <f t="shared" si="378"/>
        <v>5.1114115246610959E-13</v>
      </c>
      <c r="BU556" s="31">
        <f t="shared" si="379"/>
        <v>1.4969133750793207E-12</v>
      </c>
      <c r="BV556" s="31">
        <f t="shared" si="380"/>
        <v>4.0161090550908605E-13</v>
      </c>
      <c r="BW556" s="31">
        <f t="shared" si="381"/>
        <v>3.6510082319007818E-13</v>
      </c>
      <c r="BX556" s="31">
        <f t="shared" si="382"/>
        <v>3.6510082319007818E-13</v>
      </c>
      <c r="BY556" s="31">
        <f t="shared" si="383"/>
        <v>7.3020164638015636E-13</v>
      </c>
      <c r="BZ556" s="31">
        <f t="shared" si="384"/>
        <v>9.1275205797519553E-13</v>
      </c>
      <c r="CA556" s="31">
        <f t="shared" si="385"/>
        <v>1.3143629634842817E-12</v>
      </c>
      <c r="CB556" s="31">
        <f t="shared" si="386"/>
        <v>4.7463107014710167E-13</v>
      </c>
      <c r="CC556" s="31">
        <f t="shared" si="387"/>
        <v>9.4926214029420334E-13</v>
      </c>
      <c r="CD556" s="31">
        <f t="shared" si="388"/>
        <v>2.5557057623305479E-13</v>
      </c>
      <c r="CE556" s="31">
        <f t="shared" si="389"/>
        <v>5.1114115246610959E-13</v>
      </c>
    </row>
    <row r="557" spans="35:83" x14ac:dyDescent="0.2">
      <c r="AI557" s="29" t="s">
        <v>1230</v>
      </c>
      <c r="AJ557" s="30">
        <v>24589</v>
      </c>
      <c r="AK557">
        <v>216</v>
      </c>
      <c r="AL557" t="s">
        <v>1231</v>
      </c>
      <c r="AM557">
        <v>1.4921590623915539E-10</v>
      </c>
      <c r="AN557">
        <f t="shared" si="347"/>
        <v>1.4921590623915539E-11</v>
      </c>
      <c r="AO557">
        <f t="shared" si="348"/>
        <v>6.5778279572701896E-5</v>
      </c>
      <c r="AP557" s="31">
        <f t="shared" si="349"/>
        <v>16</v>
      </c>
      <c r="AQ557" s="31">
        <f t="shared" si="350"/>
        <v>2</v>
      </c>
      <c r="AR557" s="31">
        <f t="shared" si="351"/>
        <v>12</v>
      </c>
      <c r="AS557" s="31">
        <f t="shared" si="352"/>
        <v>17</v>
      </c>
      <c r="AT557" s="31">
        <f t="shared" si="353"/>
        <v>11</v>
      </c>
      <c r="AU557" s="31">
        <f t="shared" si="354"/>
        <v>18</v>
      </c>
      <c r="AV557" s="31">
        <f t="shared" si="355"/>
        <v>8</v>
      </c>
      <c r="AW557" s="31">
        <f t="shared" si="356"/>
        <v>17</v>
      </c>
      <c r="AX557" s="31">
        <f t="shared" si="357"/>
        <v>7</v>
      </c>
      <c r="AY557" s="31">
        <f t="shared" si="358"/>
        <v>15</v>
      </c>
      <c r="AZ557" s="31">
        <f t="shared" si="359"/>
        <v>7</v>
      </c>
      <c r="BA557" s="31">
        <f t="shared" si="360"/>
        <v>3</v>
      </c>
      <c r="BB557" s="31">
        <f t="shared" si="361"/>
        <v>11</v>
      </c>
      <c r="BC557" s="31">
        <f t="shared" si="362"/>
        <v>5</v>
      </c>
      <c r="BD557" s="31">
        <f t="shared" si="363"/>
        <v>17</v>
      </c>
      <c r="BE557" s="31">
        <f t="shared" si="364"/>
        <v>18</v>
      </c>
      <c r="BF557" s="31">
        <f t="shared" si="365"/>
        <v>7</v>
      </c>
      <c r="BG557" s="31">
        <f t="shared" si="366"/>
        <v>11</v>
      </c>
      <c r="BH557" s="31">
        <f t="shared" si="367"/>
        <v>5</v>
      </c>
      <c r="BI557" s="31">
        <f t="shared" si="368"/>
        <v>9</v>
      </c>
      <c r="BJ557" s="6">
        <f t="shared" si="369"/>
        <v>216</v>
      </c>
      <c r="BL557" s="31">
        <f t="shared" si="370"/>
        <v>1.1053030091789287E-12</v>
      </c>
      <c r="BM557" s="31">
        <f t="shared" si="371"/>
        <v>1.3816287614736608E-13</v>
      </c>
      <c r="BN557" s="31">
        <f t="shared" si="372"/>
        <v>8.2897725688419651E-13</v>
      </c>
      <c r="BO557" s="31">
        <f t="shared" si="373"/>
        <v>1.1743844472526119E-12</v>
      </c>
      <c r="BP557" s="31">
        <f t="shared" si="374"/>
        <v>7.5989581881051346E-13</v>
      </c>
      <c r="BQ557" s="31">
        <f t="shared" si="375"/>
        <v>1.2434658853262948E-12</v>
      </c>
      <c r="BR557" s="31">
        <f t="shared" si="376"/>
        <v>5.5265150458946434E-13</v>
      </c>
      <c r="BS557" s="31">
        <f t="shared" si="377"/>
        <v>1.1743844472526119E-12</v>
      </c>
      <c r="BT557" s="31">
        <f t="shared" si="378"/>
        <v>4.835700665157813E-13</v>
      </c>
      <c r="BU557" s="31">
        <f t="shared" si="379"/>
        <v>1.0362215711052458E-12</v>
      </c>
      <c r="BV557" s="31">
        <f t="shared" si="380"/>
        <v>4.835700665157813E-13</v>
      </c>
      <c r="BW557" s="31">
        <f t="shared" si="381"/>
        <v>2.0724431422104913E-13</v>
      </c>
      <c r="BX557" s="31">
        <f t="shared" si="382"/>
        <v>7.5989581881051346E-13</v>
      </c>
      <c r="BY557" s="31">
        <f t="shared" si="383"/>
        <v>3.4540719036841521E-13</v>
      </c>
      <c r="BZ557" s="31">
        <f t="shared" si="384"/>
        <v>1.1743844472526119E-12</v>
      </c>
      <c r="CA557" s="31">
        <f t="shared" si="385"/>
        <v>1.2434658853262948E-12</v>
      </c>
      <c r="CB557" s="31">
        <f t="shared" si="386"/>
        <v>4.835700665157813E-13</v>
      </c>
      <c r="CC557" s="31">
        <f t="shared" si="387"/>
        <v>7.5989581881051346E-13</v>
      </c>
      <c r="CD557" s="31">
        <f t="shared" si="388"/>
        <v>3.4540719036841521E-13</v>
      </c>
      <c r="CE557" s="31">
        <f t="shared" si="389"/>
        <v>6.2173294266314738E-13</v>
      </c>
    </row>
    <row r="558" spans="35:83" x14ac:dyDescent="0.2">
      <c r="AI558" s="29" t="s">
        <v>1232</v>
      </c>
      <c r="AJ558" s="30">
        <v>24409</v>
      </c>
      <c r="AK558">
        <v>219</v>
      </c>
      <c r="AL558" t="s">
        <v>1233</v>
      </c>
      <c r="AM558">
        <v>1.4940618339433192E-10</v>
      </c>
      <c r="AN558">
        <f t="shared" si="347"/>
        <v>1.4940618339433193E-11</v>
      </c>
      <c r="AO558">
        <f t="shared" si="348"/>
        <v>6.5862158726238249E-5</v>
      </c>
      <c r="AP558" s="31">
        <f t="shared" si="349"/>
        <v>19</v>
      </c>
      <c r="AQ558" s="31">
        <f t="shared" si="350"/>
        <v>3</v>
      </c>
      <c r="AR558" s="31">
        <f t="shared" si="351"/>
        <v>11</v>
      </c>
      <c r="AS558" s="31">
        <f t="shared" si="352"/>
        <v>12</v>
      </c>
      <c r="AT558" s="31">
        <f t="shared" si="353"/>
        <v>8</v>
      </c>
      <c r="AU558" s="31">
        <f t="shared" si="354"/>
        <v>16</v>
      </c>
      <c r="AV558" s="31">
        <f t="shared" si="355"/>
        <v>8</v>
      </c>
      <c r="AW558" s="31">
        <f t="shared" si="356"/>
        <v>15</v>
      </c>
      <c r="AX558" s="31">
        <f t="shared" si="357"/>
        <v>17</v>
      </c>
      <c r="AY558" s="31">
        <f t="shared" si="358"/>
        <v>26</v>
      </c>
      <c r="AZ558" s="31">
        <f t="shared" si="359"/>
        <v>5</v>
      </c>
      <c r="BA558" s="31">
        <f t="shared" si="360"/>
        <v>5</v>
      </c>
      <c r="BB558" s="31">
        <f t="shared" si="361"/>
        <v>14</v>
      </c>
      <c r="BC558" s="31">
        <f t="shared" si="362"/>
        <v>3</v>
      </c>
      <c r="BD558" s="31">
        <f t="shared" si="363"/>
        <v>16</v>
      </c>
      <c r="BE558" s="31">
        <f t="shared" si="364"/>
        <v>15</v>
      </c>
      <c r="BF558" s="31">
        <f t="shared" si="365"/>
        <v>8</v>
      </c>
      <c r="BG558" s="31">
        <f t="shared" si="366"/>
        <v>11</v>
      </c>
      <c r="BH558" s="31">
        <f t="shared" si="367"/>
        <v>4</v>
      </c>
      <c r="BI558" s="31">
        <f t="shared" si="368"/>
        <v>3</v>
      </c>
      <c r="BJ558" s="6">
        <f t="shared" si="369"/>
        <v>219</v>
      </c>
      <c r="BL558" s="31">
        <f t="shared" si="370"/>
        <v>1.2962180294485418E-12</v>
      </c>
      <c r="BM558" s="31">
        <f t="shared" si="371"/>
        <v>2.0466600464976975E-13</v>
      </c>
      <c r="BN558" s="31">
        <f t="shared" si="372"/>
        <v>7.5044201704915574E-13</v>
      </c>
      <c r="BO558" s="31">
        <f t="shared" si="373"/>
        <v>8.1866401859907898E-13</v>
      </c>
      <c r="BP558" s="31">
        <f t="shared" si="374"/>
        <v>5.4577601239938602E-13</v>
      </c>
      <c r="BQ558" s="31">
        <f t="shared" si="375"/>
        <v>1.091552024798772E-12</v>
      </c>
      <c r="BR558" s="31">
        <f t="shared" si="376"/>
        <v>5.4577601239938602E-13</v>
      </c>
      <c r="BS558" s="31">
        <f t="shared" si="377"/>
        <v>1.0233300232488488E-12</v>
      </c>
      <c r="BT558" s="31">
        <f t="shared" si="378"/>
        <v>1.1597740263486953E-12</v>
      </c>
      <c r="BU558" s="31">
        <f t="shared" si="379"/>
        <v>1.7737720402980046E-12</v>
      </c>
      <c r="BV558" s="31">
        <f t="shared" si="380"/>
        <v>3.4111000774961625E-13</v>
      </c>
      <c r="BW558" s="31">
        <f t="shared" si="381"/>
        <v>3.4111000774961625E-13</v>
      </c>
      <c r="BX558" s="31">
        <f t="shared" si="382"/>
        <v>9.5510802169892557E-13</v>
      </c>
      <c r="BY558" s="31">
        <f t="shared" si="383"/>
        <v>2.0466600464976975E-13</v>
      </c>
      <c r="BZ558" s="31">
        <f t="shared" si="384"/>
        <v>1.091552024798772E-12</v>
      </c>
      <c r="CA558" s="31">
        <f t="shared" si="385"/>
        <v>1.0233300232488488E-12</v>
      </c>
      <c r="CB558" s="31">
        <f t="shared" si="386"/>
        <v>5.4577601239938602E-13</v>
      </c>
      <c r="CC558" s="31">
        <f t="shared" si="387"/>
        <v>7.5044201704915574E-13</v>
      </c>
      <c r="CD558" s="31">
        <f t="shared" si="388"/>
        <v>2.7288800619969301E-13</v>
      </c>
      <c r="CE558" s="31">
        <f t="shared" si="389"/>
        <v>2.0466600464976975E-13</v>
      </c>
    </row>
    <row r="559" spans="35:83" x14ac:dyDescent="0.2">
      <c r="AI559" s="29" t="s">
        <v>1234</v>
      </c>
      <c r="AJ559" s="30">
        <v>67457</v>
      </c>
      <c r="AK559">
        <v>613</v>
      </c>
      <c r="AL559" t="s">
        <v>1235</v>
      </c>
      <c r="AM559">
        <v>1.4990067858143664E-10</v>
      </c>
      <c r="AN559">
        <f t="shared" si="347"/>
        <v>1.4990067858143664E-11</v>
      </c>
      <c r="AO559">
        <f t="shared" si="348"/>
        <v>6.6080145155999949E-5</v>
      </c>
      <c r="AP559" s="31">
        <f t="shared" si="349"/>
        <v>68</v>
      </c>
      <c r="AQ559" s="31">
        <f t="shared" si="350"/>
        <v>5</v>
      </c>
      <c r="AR559" s="31">
        <f t="shared" si="351"/>
        <v>40</v>
      </c>
      <c r="AS559" s="31">
        <f t="shared" si="352"/>
        <v>41</v>
      </c>
      <c r="AT559" s="31">
        <f t="shared" si="353"/>
        <v>18</v>
      </c>
      <c r="AU559" s="31">
        <f t="shared" si="354"/>
        <v>39</v>
      </c>
      <c r="AV559" s="31">
        <f t="shared" si="355"/>
        <v>18</v>
      </c>
      <c r="AW559" s="31">
        <f t="shared" si="356"/>
        <v>36</v>
      </c>
      <c r="AX559" s="31">
        <f t="shared" si="357"/>
        <v>27</v>
      </c>
      <c r="AY559" s="31">
        <f t="shared" si="358"/>
        <v>64</v>
      </c>
      <c r="AZ559" s="31">
        <f t="shared" si="359"/>
        <v>18</v>
      </c>
      <c r="BA559" s="31">
        <f t="shared" si="360"/>
        <v>15</v>
      </c>
      <c r="BB559" s="31">
        <f t="shared" si="361"/>
        <v>28</v>
      </c>
      <c r="BC559" s="31">
        <f t="shared" si="362"/>
        <v>22</v>
      </c>
      <c r="BD559" s="31">
        <f t="shared" si="363"/>
        <v>53</v>
      </c>
      <c r="BE559" s="31">
        <f t="shared" si="364"/>
        <v>49</v>
      </c>
      <c r="BF559" s="31">
        <f t="shared" si="365"/>
        <v>24</v>
      </c>
      <c r="BG559" s="31">
        <f t="shared" si="366"/>
        <v>38</v>
      </c>
      <c r="BH559" s="31">
        <f t="shared" si="367"/>
        <v>4</v>
      </c>
      <c r="BI559" s="31">
        <f t="shared" si="368"/>
        <v>6</v>
      </c>
      <c r="BJ559" s="6">
        <f t="shared" si="369"/>
        <v>613</v>
      </c>
      <c r="BL559" s="31">
        <f t="shared" si="370"/>
        <v>1.6628460266782532E-12</v>
      </c>
      <c r="BM559" s="31">
        <f t="shared" si="371"/>
        <v>1.2226809019693037E-13</v>
      </c>
      <c r="BN559" s="31">
        <f t="shared" si="372"/>
        <v>9.7814472157544299E-13</v>
      </c>
      <c r="BO559" s="31">
        <f t="shared" si="373"/>
        <v>1.002598339614829E-12</v>
      </c>
      <c r="BP559" s="31">
        <f t="shared" si="374"/>
        <v>4.401651247089494E-13</v>
      </c>
      <c r="BQ559" s="31">
        <f t="shared" si="375"/>
        <v>9.5369110353605694E-13</v>
      </c>
      <c r="BR559" s="31">
        <f t="shared" si="376"/>
        <v>4.401651247089494E-13</v>
      </c>
      <c r="BS559" s="31">
        <f t="shared" si="377"/>
        <v>8.8033024941789879E-13</v>
      </c>
      <c r="BT559" s="31">
        <f t="shared" si="378"/>
        <v>6.6024768706342405E-13</v>
      </c>
      <c r="BU559" s="31">
        <f t="shared" si="379"/>
        <v>1.565031554520709E-12</v>
      </c>
      <c r="BV559" s="31">
        <f t="shared" si="380"/>
        <v>4.401651247089494E-13</v>
      </c>
      <c r="BW559" s="31">
        <f t="shared" si="381"/>
        <v>3.6680427059079115E-13</v>
      </c>
      <c r="BX559" s="31">
        <f t="shared" si="382"/>
        <v>6.847013051028102E-13</v>
      </c>
      <c r="BY559" s="31">
        <f t="shared" si="383"/>
        <v>5.379795968664936E-13</v>
      </c>
      <c r="BZ559" s="31">
        <f t="shared" si="384"/>
        <v>1.296041756087462E-12</v>
      </c>
      <c r="CA559" s="31">
        <f t="shared" si="385"/>
        <v>1.1982272839299176E-12</v>
      </c>
      <c r="CB559" s="31">
        <f t="shared" si="386"/>
        <v>5.868868329452658E-13</v>
      </c>
      <c r="CC559" s="31">
        <f t="shared" si="387"/>
        <v>9.2923748549667089E-13</v>
      </c>
      <c r="CD559" s="31">
        <f t="shared" si="388"/>
        <v>9.7814472157544312E-14</v>
      </c>
      <c r="CE559" s="31">
        <f t="shared" si="389"/>
        <v>1.4672170823631645E-13</v>
      </c>
    </row>
    <row r="560" spans="35:83" x14ac:dyDescent="0.2">
      <c r="AI560" s="29" t="s">
        <v>1236</v>
      </c>
      <c r="AJ560" s="30">
        <v>31020</v>
      </c>
      <c r="AK560">
        <v>274</v>
      </c>
      <c r="AL560" t="s">
        <v>1237</v>
      </c>
      <c r="AM560">
        <v>1.5017482668079081E-10</v>
      </c>
      <c r="AN560">
        <f t="shared" si="347"/>
        <v>1.5017482668079082E-11</v>
      </c>
      <c r="AO560">
        <f t="shared" si="348"/>
        <v>6.6200996818387338E-5</v>
      </c>
      <c r="AP560" s="31">
        <f t="shared" si="349"/>
        <v>30</v>
      </c>
      <c r="AQ560" s="31">
        <f t="shared" si="350"/>
        <v>3</v>
      </c>
      <c r="AR560" s="31">
        <f t="shared" si="351"/>
        <v>18</v>
      </c>
      <c r="AS560" s="31">
        <f t="shared" si="352"/>
        <v>20</v>
      </c>
      <c r="AT560" s="31">
        <f t="shared" si="353"/>
        <v>7</v>
      </c>
      <c r="AU560" s="31">
        <f t="shared" si="354"/>
        <v>11</v>
      </c>
      <c r="AV560" s="31">
        <f t="shared" si="355"/>
        <v>4</v>
      </c>
      <c r="AW560" s="31">
        <f t="shared" si="356"/>
        <v>17</v>
      </c>
      <c r="AX560" s="31">
        <f t="shared" si="357"/>
        <v>12</v>
      </c>
      <c r="AY560" s="31">
        <f t="shared" si="358"/>
        <v>37</v>
      </c>
      <c r="AZ560" s="31">
        <f t="shared" si="359"/>
        <v>4</v>
      </c>
      <c r="BA560" s="31">
        <f t="shared" si="360"/>
        <v>12</v>
      </c>
      <c r="BB560" s="31">
        <f t="shared" si="361"/>
        <v>13</v>
      </c>
      <c r="BC560" s="31">
        <f t="shared" si="362"/>
        <v>10</v>
      </c>
      <c r="BD560" s="31">
        <f t="shared" si="363"/>
        <v>19</v>
      </c>
      <c r="BE560" s="31">
        <f t="shared" si="364"/>
        <v>18</v>
      </c>
      <c r="BF560" s="31">
        <f t="shared" si="365"/>
        <v>11</v>
      </c>
      <c r="BG560" s="31">
        <f t="shared" si="366"/>
        <v>13</v>
      </c>
      <c r="BH560" s="31">
        <f t="shared" si="367"/>
        <v>10</v>
      </c>
      <c r="BI560" s="31">
        <f t="shared" si="368"/>
        <v>5</v>
      </c>
      <c r="BJ560" s="6">
        <f t="shared" si="369"/>
        <v>274</v>
      </c>
      <c r="BL560" s="31">
        <f t="shared" si="370"/>
        <v>1.6442499271619433E-12</v>
      </c>
      <c r="BM560" s="31">
        <f t="shared" si="371"/>
        <v>1.6442499271619433E-13</v>
      </c>
      <c r="BN560" s="31">
        <f t="shared" si="372"/>
        <v>9.865499562971661E-13</v>
      </c>
      <c r="BO560" s="31">
        <f t="shared" si="373"/>
        <v>1.0961666181079621E-12</v>
      </c>
      <c r="BP560" s="31">
        <f t="shared" si="374"/>
        <v>3.8365831633778678E-13</v>
      </c>
      <c r="BQ560" s="31">
        <f t="shared" si="375"/>
        <v>6.0289163995937922E-13</v>
      </c>
      <c r="BR560" s="31">
        <f t="shared" si="376"/>
        <v>2.1923332362159243E-13</v>
      </c>
      <c r="BS560" s="31">
        <f t="shared" si="377"/>
        <v>9.3174162539176792E-13</v>
      </c>
      <c r="BT560" s="31">
        <f t="shared" si="378"/>
        <v>6.576999708647773E-13</v>
      </c>
      <c r="BU560" s="31">
        <f t="shared" si="379"/>
        <v>2.0279082434997302E-12</v>
      </c>
      <c r="BV560" s="31">
        <f t="shared" si="380"/>
        <v>2.1923332362159243E-13</v>
      </c>
      <c r="BW560" s="31">
        <f t="shared" si="381"/>
        <v>6.576999708647773E-13</v>
      </c>
      <c r="BX560" s="31">
        <f t="shared" si="382"/>
        <v>7.1250830177017538E-13</v>
      </c>
      <c r="BY560" s="31">
        <f t="shared" si="383"/>
        <v>5.4808330905398103E-13</v>
      </c>
      <c r="BZ560" s="31">
        <f t="shared" si="384"/>
        <v>1.0413582872025641E-12</v>
      </c>
      <c r="CA560" s="31">
        <f t="shared" si="385"/>
        <v>9.865499562971661E-13</v>
      </c>
      <c r="CB560" s="31">
        <f t="shared" si="386"/>
        <v>6.0289163995937922E-13</v>
      </c>
      <c r="CC560" s="31">
        <f t="shared" si="387"/>
        <v>7.1250830177017538E-13</v>
      </c>
      <c r="CD560" s="31">
        <f t="shared" si="388"/>
        <v>5.4808330905398103E-13</v>
      </c>
      <c r="CE560" s="31">
        <f t="shared" si="389"/>
        <v>2.7404165452699052E-13</v>
      </c>
    </row>
    <row r="561" spans="35:83" x14ac:dyDescent="0.2">
      <c r="AI561" s="29" t="s">
        <v>1238</v>
      </c>
      <c r="AJ561" s="30">
        <v>11191</v>
      </c>
      <c r="AK561">
        <v>100</v>
      </c>
      <c r="AL561" t="s">
        <v>1239</v>
      </c>
      <c r="AM561">
        <v>1.5126335102679063E-10</v>
      </c>
      <c r="AN561">
        <f t="shared" si="347"/>
        <v>1.5126335102679065E-11</v>
      </c>
      <c r="AO561">
        <f t="shared" si="348"/>
        <v>6.6680846859562651E-5</v>
      </c>
      <c r="AP561" s="31">
        <f t="shared" si="349"/>
        <v>8</v>
      </c>
      <c r="AQ561" s="31">
        <f t="shared" si="350"/>
        <v>0</v>
      </c>
      <c r="AR561" s="31">
        <f t="shared" si="351"/>
        <v>6</v>
      </c>
      <c r="AS561" s="31">
        <f t="shared" si="352"/>
        <v>5</v>
      </c>
      <c r="AT561" s="31">
        <f t="shared" si="353"/>
        <v>3</v>
      </c>
      <c r="AU561" s="31">
        <f t="shared" si="354"/>
        <v>8</v>
      </c>
      <c r="AV561" s="31">
        <f t="shared" si="355"/>
        <v>2</v>
      </c>
      <c r="AW561" s="31">
        <f t="shared" si="356"/>
        <v>10</v>
      </c>
      <c r="AX561" s="31">
        <f t="shared" si="357"/>
        <v>7</v>
      </c>
      <c r="AY561" s="31">
        <f t="shared" si="358"/>
        <v>8</v>
      </c>
      <c r="AZ561" s="31">
        <f t="shared" si="359"/>
        <v>5</v>
      </c>
      <c r="BA561" s="31">
        <f t="shared" si="360"/>
        <v>3</v>
      </c>
      <c r="BB561" s="31">
        <f t="shared" si="361"/>
        <v>4</v>
      </c>
      <c r="BC561" s="31">
        <f t="shared" si="362"/>
        <v>4</v>
      </c>
      <c r="BD561" s="31">
        <f t="shared" si="363"/>
        <v>10</v>
      </c>
      <c r="BE561" s="31">
        <f t="shared" si="364"/>
        <v>5</v>
      </c>
      <c r="BF561" s="31">
        <f t="shared" si="365"/>
        <v>6</v>
      </c>
      <c r="BG561" s="31">
        <f t="shared" si="366"/>
        <v>5</v>
      </c>
      <c r="BH561" s="31">
        <f t="shared" si="367"/>
        <v>0</v>
      </c>
      <c r="BI561" s="31">
        <f t="shared" si="368"/>
        <v>1</v>
      </c>
      <c r="BJ561" s="6">
        <f t="shared" si="369"/>
        <v>100</v>
      </c>
      <c r="BL561" s="31">
        <f t="shared" si="370"/>
        <v>1.2101068082143251E-12</v>
      </c>
      <c r="BM561" s="31">
        <f t="shared" si="371"/>
        <v>0</v>
      </c>
      <c r="BN561" s="31">
        <f t="shared" si="372"/>
        <v>9.0758010616074388E-13</v>
      </c>
      <c r="BO561" s="31">
        <f t="shared" si="373"/>
        <v>7.5631675513395331E-13</v>
      </c>
      <c r="BP561" s="31">
        <f t="shared" si="374"/>
        <v>4.5379005308037194E-13</v>
      </c>
      <c r="BQ561" s="31">
        <f t="shared" si="375"/>
        <v>1.2101068082143251E-12</v>
      </c>
      <c r="BR561" s="31">
        <f t="shared" si="376"/>
        <v>3.0252670205358128E-13</v>
      </c>
      <c r="BS561" s="31">
        <f t="shared" si="377"/>
        <v>1.5126335102679066E-12</v>
      </c>
      <c r="BT561" s="31">
        <f t="shared" si="378"/>
        <v>1.0588434571875346E-12</v>
      </c>
      <c r="BU561" s="31">
        <f t="shared" si="379"/>
        <v>1.2101068082143251E-12</v>
      </c>
      <c r="BV561" s="31">
        <f t="shared" si="380"/>
        <v>7.5631675513395331E-13</v>
      </c>
      <c r="BW561" s="31">
        <f t="shared" si="381"/>
        <v>4.5379005308037194E-13</v>
      </c>
      <c r="BX561" s="31">
        <f t="shared" si="382"/>
        <v>6.0505340410716255E-13</v>
      </c>
      <c r="BY561" s="31">
        <f t="shared" si="383"/>
        <v>6.0505340410716255E-13</v>
      </c>
      <c r="BZ561" s="31">
        <f t="shared" si="384"/>
        <v>1.5126335102679066E-12</v>
      </c>
      <c r="CA561" s="31">
        <f t="shared" si="385"/>
        <v>7.5631675513395331E-13</v>
      </c>
      <c r="CB561" s="31">
        <f t="shared" si="386"/>
        <v>9.0758010616074388E-13</v>
      </c>
      <c r="CC561" s="31">
        <f t="shared" si="387"/>
        <v>7.5631675513395331E-13</v>
      </c>
      <c r="CD561" s="31">
        <f t="shared" si="388"/>
        <v>0</v>
      </c>
      <c r="CE561" s="31">
        <f t="shared" si="389"/>
        <v>1.5126335102679064E-13</v>
      </c>
    </row>
    <row r="562" spans="35:83" x14ac:dyDescent="0.2">
      <c r="AI562" s="29" t="s">
        <v>1240</v>
      </c>
      <c r="AJ562" s="30">
        <v>78989</v>
      </c>
      <c r="AK562">
        <v>717</v>
      </c>
      <c r="AL562" t="s">
        <v>1241</v>
      </c>
      <c r="AM562">
        <v>1.5160538386572809E-10</v>
      </c>
      <c r="AN562">
        <f t="shared" si="347"/>
        <v>1.516053838657281E-11</v>
      </c>
      <c r="AO562">
        <f t="shared" si="348"/>
        <v>6.6831623893122411E-5</v>
      </c>
      <c r="AP562" s="31">
        <f t="shared" si="349"/>
        <v>48</v>
      </c>
      <c r="AQ562" s="31">
        <f t="shared" si="350"/>
        <v>0</v>
      </c>
      <c r="AR562" s="31">
        <f t="shared" si="351"/>
        <v>40</v>
      </c>
      <c r="AS562" s="31">
        <f t="shared" si="352"/>
        <v>19</v>
      </c>
      <c r="AT562" s="31">
        <f t="shared" si="353"/>
        <v>40</v>
      </c>
      <c r="AU562" s="31">
        <f t="shared" si="354"/>
        <v>70</v>
      </c>
      <c r="AV562" s="31">
        <f t="shared" si="355"/>
        <v>14</v>
      </c>
      <c r="AW562" s="31">
        <f t="shared" si="356"/>
        <v>38</v>
      </c>
      <c r="AX562" s="31">
        <f t="shared" si="357"/>
        <v>29</v>
      </c>
      <c r="AY562" s="31">
        <f t="shared" si="358"/>
        <v>52</v>
      </c>
      <c r="AZ562" s="31">
        <f t="shared" si="359"/>
        <v>8</v>
      </c>
      <c r="BA562" s="31">
        <f t="shared" si="360"/>
        <v>49</v>
      </c>
      <c r="BB562" s="31">
        <f t="shared" si="361"/>
        <v>24</v>
      </c>
      <c r="BC562" s="31">
        <f t="shared" si="362"/>
        <v>33</v>
      </c>
      <c r="BD562" s="31">
        <f t="shared" si="363"/>
        <v>38</v>
      </c>
      <c r="BE562" s="31">
        <f t="shared" si="364"/>
        <v>80</v>
      </c>
      <c r="BF562" s="31">
        <f t="shared" si="365"/>
        <v>50</v>
      </c>
      <c r="BG562" s="31">
        <f t="shared" si="366"/>
        <v>38</v>
      </c>
      <c r="BH562" s="31">
        <f t="shared" si="367"/>
        <v>9</v>
      </c>
      <c r="BI562" s="31">
        <f t="shared" si="368"/>
        <v>38</v>
      </c>
      <c r="BJ562" s="6">
        <f t="shared" si="369"/>
        <v>717</v>
      </c>
      <c r="BL562" s="31">
        <f t="shared" si="370"/>
        <v>1.0149314401052926E-12</v>
      </c>
      <c r="BM562" s="31">
        <f t="shared" si="371"/>
        <v>0</v>
      </c>
      <c r="BN562" s="31">
        <f t="shared" si="372"/>
        <v>8.4577620008774394E-13</v>
      </c>
      <c r="BO562" s="31">
        <f t="shared" si="373"/>
        <v>4.0174369504167835E-13</v>
      </c>
      <c r="BP562" s="31">
        <f t="shared" si="374"/>
        <v>8.4577620008774394E-13</v>
      </c>
      <c r="BQ562" s="31">
        <f t="shared" si="375"/>
        <v>1.480108350153552E-12</v>
      </c>
      <c r="BR562" s="31">
        <f t="shared" si="376"/>
        <v>2.9602167003071034E-13</v>
      </c>
      <c r="BS562" s="31">
        <f t="shared" si="377"/>
        <v>8.0348739008335669E-13</v>
      </c>
      <c r="BT562" s="31">
        <f t="shared" si="378"/>
        <v>6.1318774506361436E-13</v>
      </c>
      <c r="BU562" s="31">
        <f t="shared" si="379"/>
        <v>1.0995090601140671E-12</v>
      </c>
      <c r="BV562" s="31">
        <f t="shared" si="380"/>
        <v>1.6915524001754879E-13</v>
      </c>
      <c r="BW562" s="31">
        <f t="shared" si="381"/>
        <v>1.0360758451074864E-12</v>
      </c>
      <c r="BX562" s="31">
        <f t="shared" si="382"/>
        <v>5.074657200526463E-13</v>
      </c>
      <c r="BY562" s="31">
        <f t="shared" si="383"/>
        <v>6.9776536507238874E-13</v>
      </c>
      <c r="BZ562" s="31">
        <f t="shared" si="384"/>
        <v>8.0348739008335669E-13</v>
      </c>
      <c r="CA562" s="31">
        <f t="shared" si="385"/>
        <v>1.6915524001754879E-12</v>
      </c>
      <c r="CB562" s="31">
        <f t="shared" si="386"/>
        <v>1.0572202501096799E-12</v>
      </c>
      <c r="CC562" s="31">
        <f t="shared" si="387"/>
        <v>8.0348739008335669E-13</v>
      </c>
      <c r="CD562" s="31">
        <f t="shared" si="388"/>
        <v>1.9029964501974239E-13</v>
      </c>
      <c r="CE562" s="31">
        <f t="shared" si="389"/>
        <v>8.0348739008335669E-13</v>
      </c>
    </row>
    <row r="563" spans="35:83" x14ac:dyDescent="0.2">
      <c r="AI563" s="29" t="s">
        <v>1242</v>
      </c>
      <c r="AJ563" s="30">
        <v>23565</v>
      </c>
      <c r="AK563">
        <v>208</v>
      </c>
      <c r="AL563" t="s">
        <v>1243</v>
      </c>
      <c r="AM563">
        <v>1.5236428438764909E-10</v>
      </c>
      <c r="AN563">
        <f t="shared" si="347"/>
        <v>1.5236428438764908E-11</v>
      </c>
      <c r="AO563">
        <f t="shared" si="348"/>
        <v>6.7166167119491192E-5</v>
      </c>
      <c r="AP563" s="31">
        <f t="shared" si="349"/>
        <v>21</v>
      </c>
      <c r="AQ563" s="31">
        <f t="shared" si="350"/>
        <v>1</v>
      </c>
      <c r="AR563" s="31">
        <f t="shared" si="351"/>
        <v>10</v>
      </c>
      <c r="AS563" s="31">
        <f t="shared" si="352"/>
        <v>14</v>
      </c>
      <c r="AT563" s="31">
        <f t="shared" si="353"/>
        <v>9</v>
      </c>
      <c r="AU563" s="31">
        <f t="shared" si="354"/>
        <v>7</v>
      </c>
      <c r="AV563" s="31">
        <f t="shared" si="355"/>
        <v>4</v>
      </c>
      <c r="AW563" s="31">
        <f t="shared" si="356"/>
        <v>8</v>
      </c>
      <c r="AX563" s="31">
        <f t="shared" si="357"/>
        <v>8</v>
      </c>
      <c r="AY563" s="31">
        <f t="shared" si="358"/>
        <v>25</v>
      </c>
      <c r="AZ563" s="31">
        <f t="shared" si="359"/>
        <v>8</v>
      </c>
      <c r="BA563" s="31">
        <f t="shared" si="360"/>
        <v>11</v>
      </c>
      <c r="BB563" s="31">
        <f t="shared" si="361"/>
        <v>9</v>
      </c>
      <c r="BC563" s="31">
        <f t="shared" si="362"/>
        <v>6</v>
      </c>
      <c r="BD563" s="31">
        <f t="shared" si="363"/>
        <v>18</v>
      </c>
      <c r="BE563" s="31">
        <f t="shared" si="364"/>
        <v>16</v>
      </c>
      <c r="BF563" s="31">
        <f t="shared" si="365"/>
        <v>10</v>
      </c>
      <c r="BG563" s="31">
        <f t="shared" si="366"/>
        <v>16</v>
      </c>
      <c r="BH563" s="31">
        <f t="shared" si="367"/>
        <v>3</v>
      </c>
      <c r="BI563" s="31">
        <f t="shared" si="368"/>
        <v>4</v>
      </c>
      <c r="BJ563" s="6">
        <f t="shared" si="369"/>
        <v>208</v>
      </c>
      <c r="BL563" s="31">
        <f t="shared" si="370"/>
        <v>1.5382932558368418E-12</v>
      </c>
      <c r="BM563" s="31">
        <f t="shared" si="371"/>
        <v>7.3252059801754368E-14</v>
      </c>
      <c r="BN563" s="31">
        <f t="shared" si="372"/>
        <v>7.3252059801754376E-13</v>
      </c>
      <c r="BO563" s="31">
        <f t="shared" si="373"/>
        <v>1.0255288372245611E-12</v>
      </c>
      <c r="BP563" s="31">
        <f t="shared" si="374"/>
        <v>6.5926853821578925E-13</v>
      </c>
      <c r="BQ563" s="31">
        <f t="shared" si="375"/>
        <v>5.1276441861228054E-13</v>
      </c>
      <c r="BR563" s="31">
        <f t="shared" si="376"/>
        <v>2.9300823920701747E-13</v>
      </c>
      <c r="BS563" s="31">
        <f t="shared" si="377"/>
        <v>5.8601647841403495E-13</v>
      </c>
      <c r="BT563" s="31">
        <f t="shared" si="378"/>
        <v>5.8601647841403495E-13</v>
      </c>
      <c r="BU563" s="31">
        <f t="shared" si="379"/>
        <v>1.831301495043859E-12</v>
      </c>
      <c r="BV563" s="31">
        <f t="shared" si="380"/>
        <v>5.8601647841403495E-13</v>
      </c>
      <c r="BW563" s="31">
        <f t="shared" si="381"/>
        <v>8.0577265781929807E-13</v>
      </c>
      <c r="BX563" s="31">
        <f t="shared" si="382"/>
        <v>6.5926853821578925E-13</v>
      </c>
      <c r="BY563" s="31">
        <f t="shared" si="383"/>
        <v>4.3951235881052624E-13</v>
      </c>
      <c r="BZ563" s="31">
        <f t="shared" si="384"/>
        <v>1.3185370764315785E-12</v>
      </c>
      <c r="CA563" s="31">
        <f t="shared" si="385"/>
        <v>1.1720329568280699E-12</v>
      </c>
      <c r="CB563" s="31">
        <f t="shared" si="386"/>
        <v>7.3252059801754376E-13</v>
      </c>
      <c r="CC563" s="31">
        <f t="shared" si="387"/>
        <v>1.1720329568280699E-12</v>
      </c>
      <c r="CD563" s="31">
        <f t="shared" si="388"/>
        <v>2.1975617940526312E-13</v>
      </c>
      <c r="CE563" s="31">
        <f t="shared" si="389"/>
        <v>2.9300823920701747E-13</v>
      </c>
    </row>
    <row r="564" spans="35:83" x14ac:dyDescent="0.2">
      <c r="AI564" s="29" t="s">
        <v>1244</v>
      </c>
      <c r="AJ564" s="30">
        <v>34617</v>
      </c>
      <c r="AK564">
        <v>305</v>
      </c>
      <c r="AL564" t="s">
        <v>1245</v>
      </c>
      <c r="AM564">
        <v>1.5242324810864515E-10</v>
      </c>
      <c r="AN564">
        <f t="shared" si="347"/>
        <v>1.5242324810864515E-11</v>
      </c>
      <c r="AO564">
        <f t="shared" si="348"/>
        <v>6.71921598720206E-5</v>
      </c>
      <c r="AP564" s="31">
        <f t="shared" si="349"/>
        <v>28</v>
      </c>
      <c r="AQ564" s="31">
        <f t="shared" si="350"/>
        <v>6</v>
      </c>
      <c r="AR564" s="31">
        <f t="shared" si="351"/>
        <v>16</v>
      </c>
      <c r="AS564" s="31">
        <f t="shared" si="352"/>
        <v>20</v>
      </c>
      <c r="AT564" s="31">
        <f t="shared" si="353"/>
        <v>14</v>
      </c>
      <c r="AU564" s="31">
        <f t="shared" si="354"/>
        <v>8</v>
      </c>
      <c r="AV564" s="31">
        <f t="shared" si="355"/>
        <v>14</v>
      </c>
      <c r="AW564" s="31">
        <f t="shared" si="356"/>
        <v>17</v>
      </c>
      <c r="AX564" s="31">
        <f t="shared" si="357"/>
        <v>15</v>
      </c>
      <c r="AY564" s="31">
        <f t="shared" si="358"/>
        <v>40</v>
      </c>
      <c r="AZ564" s="31">
        <f t="shared" si="359"/>
        <v>5</v>
      </c>
      <c r="BA564" s="31">
        <f t="shared" si="360"/>
        <v>13</v>
      </c>
      <c r="BB564" s="31">
        <f t="shared" si="361"/>
        <v>13</v>
      </c>
      <c r="BC564" s="31">
        <f t="shared" si="362"/>
        <v>20</v>
      </c>
      <c r="BD564" s="31">
        <f t="shared" si="363"/>
        <v>17</v>
      </c>
      <c r="BE564" s="31">
        <f t="shared" si="364"/>
        <v>18</v>
      </c>
      <c r="BF564" s="31">
        <f t="shared" si="365"/>
        <v>17</v>
      </c>
      <c r="BG564" s="31">
        <f t="shared" si="366"/>
        <v>17</v>
      </c>
      <c r="BH564" s="31">
        <f t="shared" si="367"/>
        <v>1</v>
      </c>
      <c r="BI564" s="31">
        <f t="shared" si="368"/>
        <v>6</v>
      </c>
      <c r="BJ564" s="6">
        <f t="shared" si="369"/>
        <v>305</v>
      </c>
      <c r="BL564" s="31">
        <f t="shared" si="370"/>
        <v>1.399295392472808E-12</v>
      </c>
      <c r="BM564" s="31">
        <f t="shared" si="371"/>
        <v>2.998490126727446E-13</v>
      </c>
      <c r="BN564" s="31">
        <f t="shared" si="372"/>
        <v>7.9959736712731876E-13</v>
      </c>
      <c r="BO564" s="31">
        <f t="shared" si="373"/>
        <v>9.9949670890914863E-13</v>
      </c>
      <c r="BP564" s="31">
        <f t="shared" si="374"/>
        <v>6.9964769623640398E-13</v>
      </c>
      <c r="BQ564" s="31">
        <f t="shared" si="375"/>
        <v>3.9979868356365938E-13</v>
      </c>
      <c r="BR564" s="31">
        <f t="shared" si="376"/>
        <v>6.9964769623640398E-13</v>
      </c>
      <c r="BS564" s="31">
        <f t="shared" si="377"/>
        <v>8.4957220257277621E-13</v>
      </c>
      <c r="BT564" s="31">
        <f t="shared" si="378"/>
        <v>7.4962253168186142E-13</v>
      </c>
      <c r="BU564" s="31">
        <f t="shared" si="379"/>
        <v>1.9989934178182973E-12</v>
      </c>
      <c r="BV564" s="31">
        <f t="shared" si="380"/>
        <v>2.4987417722728716E-13</v>
      </c>
      <c r="BW564" s="31">
        <f t="shared" si="381"/>
        <v>6.4967286079094654E-13</v>
      </c>
      <c r="BX564" s="31">
        <f t="shared" si="382"/>
        <v>6.4967286079094654E-13</v>
      </c>
      <c r="BY564" s="31">
        <f t="shared" si="383"/>
        <v>9.9949670890914863E-13</v>
      </c>
      <c r="BZ564" s="31">
        <f t="shared" si="384"/>
        <v>8.4957220257277621E-13</v>
      </c>
      <c r="CA564" s="31">
        <f t="shared" si="385"/>
        <v>8.9954703801823365E-13</v>
      </c>
      <c r="CB564" s="31">
        <f t="shared" si="386"/>
        <v>8.4957220257277621E-13</v>
      </c>
      <c r="CC564" s="31">
        <f t="shared" si="387"/>
        <v>8.4957220257277621E-13</v>
      </c>
      <c r="CD564" s="31">
        <f t="shared" si="388"/>
        <v>4.9974835445457423E-14</v>
      </c>
      <c r="CE564" s="31">
        <f t="shared" si="389"/>
        <v>2.998490126727446E-13</v>
      </c>
    </row>
    <row r="565" spans="35:83" x14ac:dyDescent="0.2">
      <c r="AI565" s="29" t="s">
        <v>1246</v>
      </c>
      <c r="AJ565" s="30">
        <v>34862</v>
      </c>
      <c r="AK565">
        <v>317</v>
      </c>
      <c r="AL565" t="s">
        <v>1247</v>
      </c>
      <c r="AM565">
        <v>1.5259409785132603E-10</v>
      </c>
      <c r="AN565">
        <f t="shared" si="347"/>
        <v>1.5259409785132604E-11</v>
      </c>
      <c r="AO565">
        <f t="shared" si="348"/>
        <v>6.7267474913306995E-5</v>
      </c>
      <c r="AP565" s="31">
        <f t="shared" si="349"/>
        <v>30</v>
      </c>
      <c r="AQ565" s="31">
        <f t="shared" si="350"/>
        <v>4</v>
      </c>
      <c r="AR565" s="31">
        <f t="shared" si="351"/>
        <v>18</v>
      </c>
      <c r="AS565" s="31">
        <f t="shared" si="352"/>
        <v>11</v>
      </c>
      <c r="AT565" s="31">
        <f t="shared" si="353"/>
        <v>8</v>
      </c>
      <c r="AU565" s="31">
        <f t="shared" si="354"/>
        <v>22</v>
      </c>
      <c r="AV565" s="31">
        <f t="shared" si="355"/>
        <v>18</v>
      </c>
      <c r="AW565" s="31">
        <f t="shared" si="356"/>
        <v>19</v>
      </c>
      <c r="AX565" s="31">
        <f t="shared" si="357"/>
        <v>14</v>
      </c>
      <c r="AY565" s="31">
        <f t="shared" si="358"/>
        <v>35</v>
      </c>
      <c r="AZ565" s="31">
        <f t="shared" si="359"/>
        <v>10</v>
      </c>
      <c r="BA565" s="31">
        <f t="shared" si="360"/>
        <v>12</v>
      </c>
      <c r="BB565" s="31">
        <f t="shared" si="361"/>
        <v>17</v>
      </c>
      <c r="BC565" s="31">
        <f t="shared" si="362"/>
        <v>13</v>
      </c>
      <c r="BD565" s="31">
        <f t="shared" si="363"/>
        <v>23</v>
      </c>
      <c r="BE565" s="31">
        <f t="shared" si="364"/>
        <v>22</v>
      </c>
      <c r="BF565" s="31">
        <f t="shared" si="365"/>
        <v>12</v>
      </c>
      <c r="BG565" s="31">
        <f t="shared" si="366"/>
        <v>23</v>
      </c>
      <c r="BH565" s="31">
        <f t="shared" si="367"/>
        <v>1</v>
      </c>
      <c r="BI565" s="31">
        <f t="shared" si="368"/>
        <v>5</v>
      </c>
      <c r="BJ565" s="6">
        <f t="shared" si="369"/>
        <v>317</v>
      </c>
      <c r="BL565" s="31">
        <f t="shared" si="370"/>
        <v>1.4441081815582905E-12</v>
      </c>
      <c r="BM565" s="31">
        <f t="shared" si="371"/>
        <v>1.9254775754110541E-13</v>
      </c>
      <c r="BN565" s="31">
        <f t="shared" si="372"/>
        <v>8.6646490893497438E-13</v>
      </c>
      <c r="BO565" s="31">
        <f t="shared" si="373"/>
        <v>5.2950633323803988E-13</v>
      </c>
      <c r="BP565" s="31">
        <f t="shared" si="374"/>
        <v>3.8509551508221082E-13</v>
      </c>
      <c r="BQ565" s="31">
        <f t="shared" si="375"/>
        <v>1.0590126664760798E-12</v>
      </c>
      <c r="BR565" s="31">
        <f t="shared" si="376"/>
        <v>8.6646490893497438E-13</v>
      </c>
      <c r="BS565" s="31">
        <f t="shared" si="377"/>
        <v>9.1460184832025065E-13</v>
      </c>
      <c r="BT565" s="31">
        <f t="shared" si="378"/>
        <v>6.73917151393869E-13</v>
      </c>
      <c r="BU565" s="31">
        <f t="shared" si="379"/>
        <v>1.6847928784846722E-12</v>
      </c>
      <c r="BV565" s="31">
        <f t="shared" si="380"/>
        <v>4.8136939385276351E-13</v>
      </c>
      <c r="BW565" s="31">
        <f t="shared" si="381"/>
        <v>5.7764327262331625E-13</v>
      </c>
      <c r="BX565" s="31">
        <f t="shared" si="382"/>
        <v>8.1832796954969801E-13</v>
      </c>
      <c r="BY565" s="31">
        <f t="shared" si="383"/>
        <v>6.2578021200859262E-13</v>
      </c>
      <c r="BZ565" s="31">
        <f t="shared" si="384"/>
        <v>1.1071496058613561E-12</v>
      </c>
      <c r="CA565" s="31">
        <f t="shared" si="385"/>
        <v>1.0590126664760798E-12</v>
      </c>
      <c r="CB565" s="31">
        <f t="shared" si="386"/>
        <v>5.7764327262331625E-13</v>
      </c>
      <c r="CC565" s="31">
        <f t="shared" si="387"/>
        <v>1.1071496058613561E-12</v>
      </c>
      <c r="CD565" s="31">
        <f t="shared" si="388"/>
        <v>4.8136939385276352E-14</v>
      </c>
      <c r="CE565" s="31">
        <f t="shared" si="389"/>
        <v>2.4068469692638176E-13</v>
      </c>
    </row>
    <row r="566" spans="35:83" x14ac:dyDescent="0.2">
      <c r="AI566" s="29" t="s">
        <v>1248</v>
      </c>
      <c r="AJ566" s="30">
        <v>46100</v>
      </c>
      <c r="AK566">
        <v>413</v>
      </c>
      <c r="AL566" t="s">
        <v>1249</v>
      </c>
      <c r="AM566">
        <v>1.5350851563587397E-10</v>
      </c>
      <c r="AN566">
        <f t="shared" si="347"/>
        <v>1.5350851563587397E-11</v>
      </c>
      <c r="AO566">
        <f t="shared" si="348"/>
        <v>6.7670574222182561E-5</v>
      </c>
      <c r="AP566" s="31">
        <f t="shared" si="349"/>
        <v>31</v>
      </c>
      <c r="AQ566" s="31">
        <f t="shared" si="350"/>
        <v>2</v>
      </c>
      <c r="AR566" s="31">
        <f t="shared" si="351"/>
        <v>28</v>
      </c>
      <c r="AS566" s="31">
        <f t="shared" si="352"/>
        <v>24</v>
      </c>
      <c r="AT566" s="31">
        <f t="shared" si="353"/>
        <v>26</v>
      </c>
      <c r="AU566" s="31">
        <f t="shared" si="354"/>
        <v>38</v>
      </c>
      <c r="AV566" s="31">
        <f t="shared" si="355"/>
        <v>8</v>
      </c>
      <c r="AW566" s="31">
        <f t="shared" si="356"/>
        <v>22</v>
      </c>
      <c r="AX566" s="31">
        <f t="shared" si="357"/>
        <v>12</v>
      </c>
      <c r="AY566" s="31">
        <f t="shared" si="358"/>
        <v>28</v>
      </c>
      <c r="AZ566" s="31">
        <f t="shared" si="359"/>
        <v>7</v>
      </c>
      <c r="BA566" s="31">
        <f t="shared" si="360"/>
        <v>26</v>
      </c>
      <c r="BB566" s="31">
        <f t="shared" si="361"/>
        <v>25</v>
      </c>
      <c r="BC566" s="31">
        <f t="shared" si="362"/>
        <v>10</v>
      </c>
      <c r="BD566" s="31">
        <f t="shared" si="363"/>
        <v>19</v>
      </c>
      <c r="BE566" s="31">
        <f t="shared" si="364"/>
        <v>26</v>
      </c>
      <c r="BF566" s="31">
        <f t="shared" si="365"/>
        <v>26</v>
      </c>
      <c r="BG566" s="31">
        <f t="shared" si="366"/>
        <v>26</v>
      </c>
      <c r="BH566" s="31">
        <f t="shared" si="367"/>
        <v>13</v>
      </c>
      <c r="BI566" s="31">
        <f t="shared" si="368"/>
        <v>16</v>
      </c>
      <c r="BJ566" s="6">
        <f t="shared" si="369"/>
        <v>413</v>
      </c>
      <c r="BL566" s="31">
        <f t="shared" si="370"/>
        <v>1.1522430955719355E-12</v>
      </c>
      <c r="BM566" s="31">
        <f t="shared" si="371"/>
        <v>7.4338264230447449E-14</v>
      </c>
      <c r="BN566" s="31">
        <f t="shared" si="372"/>
        <v>1.0407356992262642E-12</v>
      </c>
      <c r="BO566" s="31">
        <f t="shared" si="373"/>
        <v>8.9205917076536938E-13</v>
      </c>
      <c r="BP566" s="31">
        <f t="shared" si="374"/>
        <v>9.6639743499581686E-13</v>
      </c>
      <c r="BQ566" s="31">
        <f t="shared" si="375"/>
        <v>1.4124270203785015E-12</v>
      </c>
      <c r="BR566" s="31">
        <f t="shared" si="376"/>
        <v>2.9735305692178979E-13</v>
      </c>
      <c r="BS566" s="31">
        <f t="shared" si="377"/>
        <v>8.1772090653492191E-13</v>
      </c>
      <c r="BT566" s="31">
        <f t="shared" si="378"/>
        <v>4.4602958538268469E-13</v>
      </c>
      <c r="BU566" s="31">
        <f t="shared" si="379"/>
        <v>1.0407356992262642E-12</v>
      </c>
      <c r="BV566" s="31">
        <f t="shared" si="380"/>
        <v>2.6018392480656606E-13</v>
      </c>
      <c r="BW566" s="31">
        <f t="shared" si="381"/>
        <v>9.6639743499581686E-13</v>
      </c>
      <c r="BX566" s="31">
        <f t="shared" si="382"/>
        <v>9.2922830288059317E-13</v>
      </c>
      <c r="BY566" s="31">
        <f t="shared" si="383"/>
        <v>3.7169132115223722E-13</v>
      </c>
      <c r="BZ566" s="31">
        <f t="shared" si="384"/>
        <v>7.0621351018925075E-13</v>
      </c>
      <c r="CA566" s="31">
        <f t="shared" si="385"/>
        <v>9.6639743499581686E-13</v>
      </c>
      <c r="CB566" s="31">
        <f t="shared" si="386"/>
        <v>9.6639743499581686E-13</v>
      </c>
      <c r="CC566" s="31">
        <f t="shared" si="387"/>
        <v>9.6639743499581686E-13</v>
      </c>
      <c r="CD566" s="31">
        <f t="shared" si="388"/>
        <v>4.8319871749790843E-13</v>
      </c>
      <c r="CE566" s="31">
        <f t="shared" si="389"/>
        <v>5.9470611384357959E-13</v>
      </c>
    </row>
    <row r="567" spans="35:83" x14ac:dyDescent="0.2">
      <c r="AI567" s="29" t="s">
        <v>1250</v>
      </c>
      <c r="AJ567" s="30">
        <v>13961</v>
      </c>
      <c r="AK567">
        <v>132</v>
      </c>
      <c r="AL567" t="s">
        <v>1251</v>
      </c>
      <c r="AM567">
        <v>1.5445643060658837E-10</v>
      </c>
      <c r="AN567">
        <f t="shared" si="347"/>
        <v>1.5445643060658839E-11</v>
      </c>
      <c r="AO567">
        <f t="shared" si="348"/>
        <v>6.8088439968042565E-5</v>
      </c>
      <c r="AP567" s="31">
        <f t="shared" si="349"/>
        <v>20</v>
      </c>
      <c r="AQ567" s="31">
        <f t="shared" si="350"/>
        <v>2</v>
      </c>
      <c r="AR567" s="31">
        <f t="shared" si="351"/>
        <v>6</v>
      </c>
      <c r="AS567" s="31">
        <f t="shared" si="352"/>
        <v>4</v>
      </c>
      <c r="AT567" s="31">
        <f t="shared" si="353"/>
        <v>3</v>
      </c>
      <c r="AU567" s="31">
        <f t="shared" si="354"/>
        <v>13</v>
      </c>
      <c r="AV567" s="31">
        <f t="shared" si="355"/>
        <v>0</v>
      </c>
      <c r="AW567" s="31">
        <f t="shared" si="356"/>
        <v>7</v>
      </c>
      <c r="AX567" s="31">
        <f t="shared" si="357"/>
        <v>10</v>
      </c>
      <c r="AY567" s="31">
        <f t="shared" si="358"/>
        <v>8</v>
      </c>
      <c r="AZ567" s="31">
        <f t="shared" si="359"/>
        <v>4</v>
      </c>
      <c r="BA567" s="31">
        <f t="shared" si="360"/>
        <v>4</v>
      </c>
      <c r="BB567" s="31">
        <f t="shared" si="361"/>
        <v>8</v>
      </c>
      <c r="BC567" s="31">
        <f t="shared" si="362"/>
        <v>6</v>
      </c>
      <c r="BD567" s="31">
        <f t="shared" si="363"/>
        <v>6</v>
      </c>
      <c r="BE567" s="31">
        <f t="shared" si="364"/>
        <v>5</v>
      </c>
      <c r="BF567" s="31">
        <f t="shared" si="365"/>
        <v>8</v>
      </c>
      <c r="BG567" s="31">
        <f t="shared" si="366"/>
        <v>12</v>
      </c>
      <c r="BH567" s="31">
        <f t="shared" si="367"/>
        <v>3</v>
      </c>
      <c r="BI567" s="31">
        <f t="shared" si="368"/>
        <v>3</v>
      </c>
      <c r="BJ567" s="6">
        <f t="shared" si="369"/>
        <v>132</v>
      </c>
      <c r="BL567" s="31">
        <f t="shared" si="370"/>
        <v>2.3402489485846726E-12</v>
      </c>
      <c r="BM567" s="31">
        <f t="shared" si="371"/>
        <v>2.3402489485846725E-13</v>
      </c>
      <c r="BN567" s="31">
        <f t="shared" si="372"/>
        <v>7.020746845754018E-13</v>
      </c>
      <c r="BO567" s="31">
        <f t="shared" si="373"/>
        <v>4.680497897169345E-13</v>
      </c>
      <c r="BP567" s="31">
        <f t="shared" si="374"/>
        <v>3.510373422877009E-13</v>
      </c>
      <c r="BQ567" s="31">
        <f t="shared" si="375"/>
        <v>1.5211618165800371E-12</v>
      </c>
      <c r="BR567" s="31">
        <f t="shared" si="376"/>
        <v>0</v>
      </c>
      <c r="BS567" s="31">
        <f t="shared" si="377"/>
        <v>8.1908713200463546E-13</v>
      </c>
      <c r="BT567" s="31">
        <f t="shared" si="378"/>
        <v>1.1701244742923363E-12</v>
      </c>
      <c r="BU567" s="31">
        <f t="shared" si="379"/>
        <v>9.3609957943386901E-13</v>
      </c>
      <c r="BV567" s="31">
        <f t="shared" si="380"/>
        <v>4.680497897169345E-13</v>
      </c>
      <c r="BW567" s="31">
        <f t="shared" si="381"/>
        <v>4.680497897169345E-13</v>
      </c>
      <c r="BX567" s="31">
        <f t="shared" si="382"/>
        <v>9.3609957943386901E-13</v>
      </c>
      <c r="BY567" s="31">
        <f t="shared" si="383"/>
        <v>7.020746845754018E-13</v>
      </c>
      <c r="BZ567" s="31">
        <f t="shared" si="384"/>
        <v>7.020746845754018E-13</v>
      </c>
      <c r="CA567" s="31">
        <f t="shared" si="385"/>
        <v>5.8506223714616815E-13</v>
      </c>
      <c r="CB567" s="31">
        <f t="shared" si="386"/>
        <v>9.3609957943386901E-13</v>
      </c>
      <c r="CC567" s="31">
        <f t="shared" si="387"/>
        <v>1.4041493691508036E-12</v>
      </c>
      <c r="CD567" s="31">
        <f t="shared" si="388"/>
        <v>3.510373422877009E-13</v>
      </c>
      <c r="CE567" s="31">
        <f t="shared" si="389"/>
        <v>3.510373422877009E-13</v>
      </c>
    </row>
    <row r="568" spans="35:83" x14ac:dyDescent="0.2">
      <c r="AI568" s="29" t="s">
        <v>1252</v>
      </c>
      <c r="AJ568" s="30">
        <v>38287</v>
      </c>
      <c r="AK568">
        <v>345</v>
      </c>
      <c r="AL568" t="s">
        <v>1253</v>
      </c>
      <c r="AM568">
        <v>1.549339804205272E-10</v>
      </c>
      <c r="AN568">
        <f t="shared" si="347"/>
        <v>1.5493398042052722E-11</v>
      </c>
      <c r="AO568">
        <f t="shared" si="348"/>
        <v>6.8298956433497751E-5</v>
      </c>
      <c r="AP568" s="31">
        <f t="shared" si="349"/>
        <v>35</v>
      </c>
      <c r="AQ568" s="31">
        <f t="shared" si="350"/>
        <v>0</v>
      </c>
      <c r="AR568" s="31">
        <f t="shared" si="351"/>
        <v>21</v>
      </c>
      <c r="AS568" s="31">
        <f t="shared" si="352"/>
        <v>19</v>
      </c>
      <c r="AT568" s="31">
        <f t="shared" si="353"/>
        <v>14</v>
      </c>
      <c r="AU568" s="31">
        <f t="shared" si="354"/>
        <v>23</v>
      </c>
      <c r="AV568" s="31">
        <f t="shared" si="355"/>
        <v>8</v>
      </c>
      <c r="AW568" s="31">
        <f t="shared" si="356"/>
        <v>25</v>
      </c>
      <c r="AX568" s="31">
        <f t="shared" si="357"/>
        <v>15</v>
      </c>
      <c r="AY568" s="31">
        <f t="shared" si="358"/>
        <v>44</v>
      </c>
      <c r="AZ568" s="31">
        <f t="shared" si="359"/>
        <v>4</v>
      </c>
      <c r="BA568" s="31">
        <f t="shared" si="360"/>
        <v>6</v>
      </c>
      <c r="BB568" s="31">
        <f t="shared" si="361"/>
        <v>27</v>
      </c>
      <c r="BC568" s="31">
        <f t="shared" si="362"/>
        <v>16</v>
      </c>
      <c r="BD568" s="31">
        <f t="shared" si="363"/>
        <v>20</v>
      </c>
      <c r="BE568" s="31">
        <f t="shared" si="364"/>
        <v>13</v>
      </c>
      <c r="BF568" s="31">
        <f t="shared" si="365"/>
        <v>23</v>
      </c>
      <c r="BG568" s="31">
        <f t="shared" si="366"/>
        <v>17</v>
      </c>
      <c r="BH568" s="31">
        <f t="shared" si="367"/>
        <v>5</v>
      </c>
      <c r="BI568" s="31">
        <f t="shared" si="368"/>
        <v>10</v>
      </c>
      <c r="BJ568" s="6">
        <f t="shared" si="369"/>
        <v>345</v>
      </c>
      <c r="BL568" s="31">
        <f t="shared" si="370"/>
        <v>1.5717940042662181E-12</v>
      </c>
      <c r="BM568" s="31">
        <f t="shared" si="371"/>
        <v>0</v>
      </c>
      <c r="BN568" s="31">
        <f t="shared" si="372"/>
        <v>9.43076402559731E-13</v>
      </c>
      <c r="BO568" s="31">
        <f t="shared" si="373"/>
        <v>8.53259602315947E-13</v>
      </c>
      <c r="BP568" s="31">
        <f t="shared" si="374"/>
        <v>6.2871760170648723E-13</v>
      </c>
      <c r="BQ568" s="31">
        <f t="shared" si="375"/>
        <v>1.0328932028035147E-12</v>
      </c>
      <c r="BR568" s="31">
        <f t="shared" si="376"/>
        <v>3.5926720097513557E-13</v>
      </c>
      <c r="BS568" s="31">
        <f t="shared" si="377"/>
        <v>1.1227100030472986E-12</v>
      </c>
      <c r="BT568" s="31">
        <f t="shared" si="378"/>
        <v>6.7362600182837919E-13</v>
      </c>
      <c r="BU568" s="31">
        <f t="shared" si="379"/>
        <v>1.9759696053632455E-12</v>
      </c>
      <c r="BV568" s="31">
        <f t="shared" si="380"/>
        <v>1.7963360048756778E-13</v>
      </c>
      <c r="BW568" s="31">
        <f t="shared" si="381"/>
        <v>2.6945040073135166E-13</v>
      </c>
      <c r="BX568" s="31">
        <f t="shared" si="382"/>
        <v>1.2125268032910827E-12</v>
      </c>
      <c r="BY568" s="31">
        <f t="shared" si="383"/>
        <v>7.1853440195027114E-13</v>
      </c>
      <c r="BZ568" s="31">
        <f t="shared" si="384"/>
        <v>8.9816800243783895E-13</v>
      </c>
      <c r="CA568" s="31">
        <f t="shared" si="385"/>
        <v>5.8380920158459538E-13</v>
      </c>
      <c r="CB568" s="31">
        <f t="shared" si="386"/>
        <v>1.0328932028035147E-12</v>
      </c>
      <c r="CC568" s="31">
        <f t="shared" si="387"/>
        <v>7.6344280207216309E-13</v>
      </c>
      <c r="CD568" s="31">
        <f t="shared" si="388"/>
        <v>2.2454200060945974E-13</v>
      </c>
      <c r="CE568" s="31">
        <f t="shared" si="389"/>
        <v>4.4908400121891947E-13</v>
      </c>
    </row>
    <row r="569" spans="35:83" x14ac:dyDescent="0.2">
      <c r="AI569" s="29" t="s">
        <v>1254</v>
      </c>
      <c r="AJ569" s="30">
        <v>35368</v>
      </c>
      <c r="AK569">
        <v>325</v>
      </c>
      <c r="AL569" t="s">
        <v>1255</v>
      </c>
      <c r="AM569">
        <v>1.5509897207639175E-10</v>
      </c>
      <c r="AN569">
        <f t="shared" si="347"/>
        <v>1.5509897207639177E-11</v>
      </c>
      <c r="AO569">
        <f t="shared" si="348"/>
        <v>6.8371689076686797E-5</v>
      </c>
      <c r="AP569" s="31">
        <f t="shared" si="349"/>
        <v>25</v>
      </c>
      <c r="AQ569" s="31">
        <f t="shared" si="350"/>
        <v>2</v>
      </c>
      <c r="AR569" s="31">
        <f t="shared" si="351"/>
        <v>21</v>
      </c>
      <c r="AS569" s="31">
        <f t="shared" si="352"/>
        <v>14</v>
      </c>
      <c r="AT569" s="31">
        <f t="shared" si="353"/>
        <v>12</v>
      </c>
      <c r="AU569" s="31">
        <f t="shared" si="354"/>
        <v>26</v>
      </c>
      <c r="AV569" s="31">
        <f t="shared" si="355"/>
        <v>12</v>
      </c>
      <c r="AW569" s="31">
        <f t="shared" si="356"/>
        <v>27</v>
      </c>
      <c r="AX569" s="31">
        <f t="shared" si="357"/>
        <v>14</v>
      </c>
      <c r="AY569" s="31">
        <f t="shared" si="358"/>
        <v>40</v>
      </c>
      <c r="AZ569" s="31">
        <f t="shared" si="359"/>
        <v>8</v>
      </c>
      <c r="BA569" s="31">
        <f t="shared" si="360"/>
        <v>9</v>
      </c>
      <c r="BB569" s="31">
        <f t="shared" si="361"/>
        <v>18</v>
      </c>
      <c r="BC569" s="31">
        <f t="shared" si="362"/>
        <v>14</v>
      </c>
      <c r="BD569" s="31">
        <f t="shared" si="363"/>
        <v>15</v>
      </c>
      <c r="BE569" s="31">
        <f t="shared" si="364"/>
        <v>20</v>
      </c>
      <c r="BF569" s="31">
        <f t="shared" si="365"/>
        <v>13</v>
      </c>
      <c r="BG569" s="31">
        <f t="shared" si="366"/>
        <v>29</v>
      </c>
      <c r="BH569" s="31">
        <f t="shared" si="367"/>
        <v>0</v>
      </c>
      <c r="BI569" s="31">
        <f t="shared" si="368"/>
        <v>6</v>
      </c>
      <c r="BJ569" s="6">
        <f t="shared" si="369"/>
        <v>325</v>
      </c>
      <c r="BL569" s="31">
        <f t="shared" si="370"/>
        <v>1.1930690159722444E-12</v>
      </c>
      <c r="BM569" s="31">
        <f t="shared" si="371"/>
        <v>9.544552127777955E-14</v>
      </c>
      <c r="BN569" s="31">
        <f t="shared" si="372"/>
        <v>1.0021779734166853E-12</v>
      </c>
      <c r="BO569" s="31">
        <f t="shared" si="373"/>
        <v>6.6811864894445676E-13</v>
      </c>
      <c r="BP569" s="31">
        <f t="shared" si="374"/>
        <v>5.7267312766667733E-13</v>
      </c>
      <c r="BQ569" s="31">
        <f t="shared" si="375"/>
        <v>1.2407917766111342E-12</v>
      </c>
      <c r="BR569" s="31">
        <f t="shared" si="376"/>
        <v>5.7267312766667733E-13</v>
      </c>
      <c r="BS569" s="31">
        <f t="shared" si="377"/>
        <v>1.288514537250024E-12</v>
      </c>
      <c r="BT569" s="31">
        <f t="shared" si="378"/>
        <v>6.6811864894445676E-13</v>
      </c>
      <c r="BU569" s="31">
        <f t="shared" si="379"/>
        <v>1.9089104255555912E-12</v>
      </c>
      <c r="BV569" s="31">
        <f t="shared" si="380"/>
        <v>3.817820851111182E-13</v>
      </c>
      <c r="BW569" s="31">
        <f t="shared" si="381"/>
        <v>4.2950484575000797E-13</v>
      </c>
      <c r="BX569" s="31">
        <f t="shared" si="382"/>
        <v>8.5900969150001594E-13</v>
      </c>
      <c r="BY569" s="31">
        <f t="shared" si="383"/>
        <v>6.6811864894445676E-13</v>
      </c>
      <c r="BZ569" s="31">
        <f t="shared" si="384"/>
        <v>7.1584140958334663E-13</v>
      </c>
      <c r="CA569" s="31">
        <f t="shared" si="385"/>
        <v>9.5445521277779558E-13</v>
      </c>
      <c r="CB569" s="31">
        <f t="shared" si="386"/>
        <v>6.203958883055671E-13</v>
      </c>
      <c r="CC569" s="31">
        <f t="shared" si="387"/>
        <v>1.3839600585278033E-12</v>
      </c>
      <c r="CD569" s="31">
        <f t="shared" si="388"/>
        <v>0</v>
      </c>
      <c r="CE569" s="31">
        <f t="shared" si="389"/>
        <v>2.8633656383333866E-13</v>
      </c>
    </row>
    <row r="570" spans="35:83" x14ac:dyDescent="0.2">
      <c r="AI570" s="29" t="s">
        <v>1256</v>
      </c>
      <c r="AJ570" s="30">
        <v>25826</v>
      </c>
      <c r="AK570">
        <v>222</v>
      </c>
      <c r="AL570" t="s">
        <v>1257</v>
      </c>
      <c r="AM570">
        <v>1.5666329755160104E-10</v>
      </c>
      <c r="AN570">
        <f t="shared" si="347"/>
        <v>1.5666329755160103E-11</v>
      </c>
      <c r="AO570">
        <f t="shared" si="348"/>
        <v>6.9061284717288911E-5</v>
      </c>
      <c r="AP570" s="31">
        <f t="shared" si="349"/>
        <v>9</v>
      </c>
      <c r="AQ570" s="31">
        <f t="shared" si="350"/>
        <v>2</v>
      </c>
      <c r="AR570" s="31">
        <f t="shared" si="351"/>
        <v>20</v>
      </c>
      <c r="AS570" s="31">
        <f t="shared" si="352"/>
        <v>14</v>
      </c>
      <c r="AT570" s="31">
        <f t="shared" si="353"/>
        <v>7</v>
      </c>
      <c r="AU570" s="31">
        <f t="shared" si="354"/>
        <v>14</v>
      </c>
      <c r="AV570" s="31">
        <f t="shared" si="355"/>
        <v>8</v>
      </c>
      <c r="AW570" s="31">
        <f t="shared" si="356"/>
        <v>13</v>
      </c>
      <c r="AX570" s="31">
        <f t="shared" si="357"/>
        <v>12</v>
      </c>
      <c r="AY570" s="31">
        <f t="shared" si="358"/>
        <v>24</v>
      </c>
      <c r="AZ570" s="31">
        <f t="shared" si="359"/>
        <v>6</v>
      </c>
      <c r="BA570" s="31">
        <f t="shared" si="360"/>
        <v>9</v>
      </c>
      <c r="BB570" s="31">
        <f t="shared" si="361"/>
        <v>11</v>
      </c>
      <c r="BC570" s="31">
        <f t="shared" si="362"/>
        <v>10</v>
      </c>
      <c r="BD570" s="31">
        <f t="shared" si="363"/>
        <v>10</v>
      </c>
      <c r="BE570" s="31">
        <f t="shared" si="364"/>
        <v>14</v>
      </c>
      <c r="BF570" s="31">
        <f t="shared" si="365"/>
        <v>9</v>
      </c>
      <c r="BG570" s="31">
        <f t="shared" si="366"/>
        <v>10</v>
      </c>
      <c r="BH570" s="31">
        <f t="shared" si="367"/>
        <v>4</v>
      </c>
      <c r="BI570" s="31">
        <f t="shared" si="368"/>
        <v>16</v>
      </c>
      <c r="BJ570" s="6">
        <f t="shared" si="369"/>
        <v>222</v>
      </c>
      <c r="BL570" s="31">
        <f t="shared" si="370"/>
        <v>6.3512147656054475E-13</v>
      </c>
      <c r="BM570" s="31">
        <f t="shared" si="371"/>
        <v>1.4113810590234328E-13</v>
      </c>
      <c r="BN570" s="31">
        <f t="shared" si="372"/>
        <v>1.4113810590234326E-12</v>
      </c>
      <c r="BO570" s="31">
        <f t="shared" si="373"/>
        <v>9.8796674131640275E-13</v>
      </c>
      <c r="BP570" s="31">
        <f t="shared" si="374"/>
        <v>4.9398337065820137E-13</v>
      </c>
      <c r="BQ570" s="31">
        <f t="shared" si="375"/>
        <v>9.8796674131640275E-13</v>
      </c>
      <c r="BR570" s="31">
        <f t="shared" si="376"/>
        <v>5.6455242360937311E-13</v>
      </c>
      <c r="BS570" s="31">
        <f t="shared" si="377"/>
        <v>9.1739768836523131E-13</v>
      </c>
      <c r="BT570" s="31">
        <f t="shared" si="378"/>
        <v>8.4682863541405967E-13</v>
      </c>
      <c r="BU570" s="31">
        <f t="shared" si="379"/>
        <v>1.6936572708281193E-12</v>
      </c>
      <c r="BV570" s="31">
        <f t="shared" si="380"/>
        <v>4.2341431770702984E-13</v>
      </c>
      <c r="BW570" s="31">
        <f t="shared" si="381"/>
        <v>6.3512147656054475E-13</v>
      </c>
      <c r="BX570" s="31">
        <f t="shared" si="382"/>
        <v>7.7625958246288803E-13</v>
      </c>
      <c r="BY570" s="31">
        <f t="shared" si="383"/>
        <v>7.0569052951171629E-13</v>
      </c>
      <c r="BZ570" s="31">
        <f t="shared" si="384"/>
        <v>7.0569052951171629E-13</v>
      </c>
      <c r="CA570" s="31">
        <f t="shared" si="385"/>
        <v>9.8796674131640275E-13</v>
      </c>
      <c r="CB570" s="31">
        <f t="shared" si="386"/>
        <v>6.3512147656054475E-13</v>
      </c>
      <c r="CC570" s="31">
        <f t="shared" si="387"/>
        <v>7.0569052951171629E-13</v>
      </c>
      <c r="CD570" s="31">
        <f t="shared" si="388"/>
        <v>2.8227621180468656E-13</v>
      </c>
      <c r="CE570" s="31">
        <f t="shared" si="389"/>
        <v>1.1291048472187462E-12</v>
      </c>
    </row>
    <row r="571" spans="35:83" x14ac:dyDescent="0.2">
      <c r="AI571" s="29" t="s">
        <v>1258</v>
      </c>
      <c r="AJ571" s="30">
        <v>37772</v>
      </c>
      <c r="AK571">
        <v>341</v>
      </c>
      <c r="AL571" t="s">
        <v>1259</v>
      </c>
      <c r="AM571">
        <v>1.5692853273986624E-10</v>
      </c>
      <c r="AN571">
        <f t="shared" si="347"/>
        <v>1.5692853273986626E-11</v>
      </c>
      <c r="AO571">
        <f t="shared" si="348"/>
        <v>6.917820733503092E-5</v>
      </c>
      <c r="AP571" s="31">
        <f t="shared" si="349"/>
        <v>29</v>
      </c>
      <c r="AQ571" s="31">
        <f t="shared" si="350"/>
        <v>2</v>
      </c>
      <c r="AR571" s="31">
        <f t="shared" si="351"/>
        <v>22</v>
      </c>
      <c r="AS571" s="31">
        <f t="shared" si="352"/>
        <v>17</v>
      </c>
      <c r="AT571" s="31">
        <f t="shared" si="353"/>
        <v>4</v>
      </c>
      <c r="AU571" s="31">
        <f t="shared" si="354"/>
        <v>25</v>
      </c>
      <c r="AV571" s="31">
        <f t="shared" si="355"/>
        <v>7</v>
      </c>
      <c r="AW571" s="31">
        <f t="shared" si="356"/>
        <v>27</v>
      </c>
      <c r="AX571" s="31">
        <f t="shared" si="357"/>
        <v>15</v>
      </c>
      <c r="AY571" s="31">
        <f t="shared" si="358"/>
        <v>26</v>
      </c>
      <c r="AZ571" s="31">
        <f t="shared" si="359"/>
        <v>15</v>
      </c>
      <c r="BA571" s="31">
        <f t="shared" si="360"/>
        <v>15</v>
      </c>
      <c r="BB571" s="31">
        <f t="shared" si="361"/>
        <v>18</v>
      </c>
      <c r="BC571" s="31">
        <f t="shared" si="362"/>
        <v>16</v>
      </c>
      <c r="BD571" s="31">
        <f t="shared" si="363"/>
        <v>22</v>
      </c>
      <c r="BE571" s="31">
        <f t="shared" si="364"/>
        <v>23</v>
      </c>
      <c r="BF571" s="31">
        <f t="shared" si="365"/>
        <v>18</v>
      </c>
      <c r="BG571" s="31">
        <f t="shared" si="366"/>
        <v>24</v>
      </c>
      <c r="BH571" s="31">
        <f t="shared" si="367"/>
        <v>6</v>
      </c>
      <c r="BI571" s="31">
        <f t="shared" si="368"/>
        <v>10</v>
      </c>
      <c r="BJ571" s="6">
        <f t="shared" si="369"/>
        <v>341</v>
      </c>
      <c r="BL571" s="31">
        <f t="shared" si="370"/>
        <v>1.3345828297525282E-12</v>
      </c>
      <c r="BM571" s="31">
        <f t="shared" si="371"/>
        <v>9.2040195155346782E-14</v>
      </c>
      <c r="BN571" s="31">
        <f t="shared" si="372"/>
        <v>1.0124421467088144E-12</v>
      </c>
      <c r="BO571" s="31">
        <f t="shared" si="373"/>
        <v>7.8234165882044762E-13</v>
      </c>
      <c r="BP571" s="31">
        <f t="shared" si="374"/>
        <v>1.8408039031069356E-13</v>
      </c>
      <c r="BQ571" s="31">
        <f t="shared" si="375"/>
        <v>1.1505024394418347E-12</v>
      </c>
      <c r="BR571" s="31">
        <f t="shared" si="376"/>
        <v>3.2214068304371371E-13</v>
      </c>
      <c r="BS571" s="31">
        <f t="shared" si="377"/>
        <v>1.2425426345971815E-12</v>
      </c>
      <c r="BT571" s="31">
        <f t="shared" si="378"/>
        <v>6.9030146366510089E-13</v>
      </c>
      <c r="BU571" s="31">
        <f t="shared" si="379"/>
        <v>1.1965225370195081E-12</v>
      </c>
      <c r="BV571" s="31">
        <f t="shared" si="380"/>
        <v>6.9030146366510089E-13</v>
      </c>
      <c r="BW571" s="31">
        <f t="shared" si="381"/>
        <v>6.9030146366510089E-13</v>
      </c>
      <c r="BX571" s="31">
        <f t="shared" si="382"/>
        <v>8.2836175639812099E-13</v>
      </c>
      <c r="BY571" s="31">
        <f t="shared" si="383"/>
        <v>7.3632156124277426E-13</v>
      </c>
      <c r="BZ571" s="31">
        <f t="shared" si="384"/>
        <v>1.0124421467088144E-12</v>
      </c>
      <c r="CA571" s="31">
        <f t="shared" si="385"/>
        <v>1.0584622442864878E-12</v>
      </c>
      <c r="CB571" s="31">
        <f t="shared" si="386"/>
        <v>8.2836175639812099E-13</v>
      </c>
      <c r="CC571" s="31">
        <f t="shared" si="387"/>
        <v>1.1044823418641614E-12</v>
      </c>
      <c r="CD571" s="31">
        <f t="shared" si="388"/>
        <v>2.7612058546604035E-13</v>
      </c>
      <c r="CE571" s="31">
        <f t="shared" si="389"/>
        <v>4.6020097577673396E-13</v>
      </c>
    </row>
    <row r="572" spans="35:83" x14ac:dyDescent="0.2">
      <c r="AI572" s="29" t="s">
        <v>1260</v>
      </c>
      <c r="AJ572" s="30">
        <v>60833</v>
      </c>
      <c r="AK572">
        <v>547</v>
      </c>
      <c r="AL572" t="s">
        <v>1261</v>
      </c>
      <c r="AM572">
        <v>1.5693311345208905E-10</v>
      </c>
      <c r="AN572">
        <f t="shared" si="347"/>
        <v>1.5693311345208905E-11</v>
      </c>
      <c r="AO572">
        <f t="shared" si="348"/>
        <v>6.9180226632951811E-5</v>
      </c>
      <c r="AP572" s="31">
        <f t="shared" si="349"/>
        <v>65</v>
      </c>
      <c r="AQ572" s="31">
        <f t="shared" si="350"/>
        <v>0</v>
      </c>
      <c r="AR572" s="31">
        <f t="shared" si="351"/>
        <v>29</v>
      </c>
      <c r="AS572" s="31">
        <f t="shared" si="352"/>
        <v>35</v>
      </c>
      <c r="AT572" s="31">
        <f t="shared" si="353"/>
        <v>24</v>
      </c>
      <c r="AU572" s="31">
        <f t="shared" si="354"/>
        <v>30</v>
      </c>
      <c r="AV572" s="31">
        <f t="shared" si="355"/>
        <v>13</v>
      </c>
      <c r="AW572" s="31">
        <f t="shared" si="356"/>
        <v>30</v>
      </c>
      <c r="AX572" s="31">
        <f t="shared" si="357"/>
        <v>31</v>
      </c>
      <c r="AY572" s="31">
        <f t="shared" si="358"/>
        <v>71</v>
      </c>
      <c r="AZ572" s="31">
        <f t="shared" si="359"/>
        <v>14</v>
      </c>
      <c r="BA572" s="31">
        <f t="shared" si="360"/>
        <v>20</v>
      </c>
      <c r="BB572" s="31">
        <f t="shared" si="361"/>
        <v>28</v>
      </c>
      <c r="BC572" s="31">
        <f t="shared" si="362"/>
        <v>24</v>
      </c>
      <c r="BD572" s="31">
        <f t="shared" si="363"/>
        <v>27</v>
      </c>
      <c r="BE572" s="31">
        <f t="shared" si="364"/>
        <v>43</v>
      </c>
      <c r="BF572" s="31">
        <f t="shared" si="365"/>
        <v>20</v>
      </c>
      <c r="BG572" s="31">
        <f t="shared" si="366"/>
        <v>20</v>
      </c>
      <c r="BH572" s="31">
        <f t="shared" si="367"/>
        <v>12</v>
      </c>
      <c r="BI572" s="31">
        <f t="shared" si="368"/>
        <v>11</v>
      </c>
      <c r="BJ572" s="6">
        <f t="shared" si="369"/>
        <v>547</v>
      </c>
      <c r="BL572" s="31">
        <f t="shared" si="370"/>
        <v>1.8648359002533435E-12</v>
      </c>
      <c r="BM572" s="31">
        <f t="shared" si="371"/>
        <v>0</v>
      </c>
      <c r="BN572" s="31">
        <f t="shared" si="372"/>
        <v>8.3200370934379929E-13</v>
      </c>
      <c r="BO572" s="31">
        <f t="shared" si="373"/>
        <v>1.0041424078287235E-12</v>
      </c>
      <c r="BP572" s="31">
        <f t="shared" si="374"/>
        <v>6.8855479393969595E-13</v>
      </c>
      <c r="BQ572" s="31">
        <f t="shared" si="375"/>
        <v>8.6069349242462001E-13</v>
      </c>
      <c r="BR572" s="31">
        <f t="shared" si="376"/>
        <v>3.729671800506687E-13</v>
      </c>
      <c r="BS572" s="31">
        <f t="shared" si="377"/>
        <v>8.6069349242462001E-13</v>
      </c>
      <c r="BT572" s="31">
        <f t="shared" si="378"/>
        <v>8.8938327550544064E-13</v>
      </c>
      <c r="BU572" s="31">
        <f t="shared" si="379"/>
        <v>2.036974598738267E-12</v>
      </c>
      <c r="BV572" s="31">
        <f t="shared" si="380"/>
        <v>4.0165696313148938E-13</v>
      </c>
      <c r="BW572" s="31">
        <f t="shared" si="381"/>
        <v>5.7379566161641334E-13</v>
      </c>
      <c r="BX572" s="31">
        <f t="shared" si="382"/>
        <v>8.0331392626297876E-13</v>
      </c>
      <c r="BY572" s="31">
        <f t="shared" si="383"/>
        <v>6.8855479393969595E-13</v>
      </c>
      <c r="BZ572" s="31">
        <f t="shared" si="384"/>
        <v>7.7462414318215803E-13</v>
      </c>
      <c r="CA572" s="31">
        <f t="shared" si="385"/>
        <v>1.2336606724752887E-12</v>
      </c>
      <c r="CB572" s="31">
        <f t="shared" si="386"/>
        <v>5.7379566161641334E-13</v>
      </c>
      <c r="CC572" s="31">
        <f t="shared" si="387"/>
        <v>5.7379566161641334E-13</v>
      </c>
      <c r="CD572" s="31">
        <f t="shared" si="388"/>
        <v>3.4427739696984798E-13</v>
      </c>
      <c r="CE572" s="31">
        <f t="shared" si="389"/>
        <v>3.1558761388902735E-13</v>
      </c>
    </row>
    <row r="573" spans="35:83" x14ac:dyDescent="0.2">
      <c r="AI573" s="29" t="s">
        <v>1262</v>
      </c>
      <c r="AJ573" s="30">
        <v>19241</v>
      </c>
      <c r="AK573">
        <v>166</v>
      </c>
      <c r="AL573" t="s">
        <v>1263</v>
      </c>
      <c r="AM573">
        <v>1.5699616108385008E-10</v>
      </c>
      <c r="AN573">
        <f t="shared" si="347"/>
        <v>1.569961610838501E-11</v>
      </c>
      <c r="AO573">
        <f t="shared" si="348"/>
        <v>6.9208019680307818E-5</v>
      </c>
      <c r="AP573" s="31">
        <f t="shared" si="349"/>
        <v>11</v>
      </c>
      <c r="AQ573" s="31">
        <f t="shared" si="350"/>
        <v>3</v>
      </c>
      <c r="AR573" s="31">
        <f t="shared" si="351"/>
        <v>12</v>
      </c>
      <c r="AS573" s="31">
        <f t="shared" si="352"/>
        <v>12</v>
      </c>
      <c r="AT573" s="31">
        <f t="shared" si="353"/>
        <v>6</v>
      </c>
      <c r="AU573" s="31">
        <f t="shared" si="354"/>
        <v>8</v>
      </c>
      <c r="AV573" s="31">
        <f t="shared" si="355"/>
        <v>5</v>
      </c>
      <c r="AW573" s="31">
        <f t="shared" si="356"/>
        <v>12</v>
      </c>
      <c r="AX573" s="31">
        <f t="shared" si="357"/>
        <v>6</v>
      </c>
      <c r="AY573" s="31">
        <f t="shared" si="358"/>
        <v>17</v>
      </c>
      <c r="AZ573" s="31">
        <f t="shared" si="359"/>
        <v>2</v>
      </c>
      <c r="BA573" s="31">
        <f t="shared" si="360"/>
        <v>3</v>
      </c>
      <c r="BB573" s="31">
        <f t="shared" si="361"/>
        <v>7</v>
      </c>
      <c r="BC573" s="31">
        <f t="shared" si="362"/>
        <v>10</v>
      </c>
      <c r="BD573" s="31">
        <f t="shared" si="363"/>
        <v>16</v>
      </c>
      <c r="BE573" s="31">
        <f t="shared" si="364"/>
        <v>7</v>
      </c>
      <c r="BF573" s="31">
        <f t="shared" si="365"/>
        <v>9</v>
      </c>
      <c r="BG573" s="31">
        <f t="shared" si="366"/>
        <v>12</v>
      </c>
      <c r="BH573" s="31">
        <f t="shared" si="367"/>
        <v>2</v>
      </c>
      <c r="BI573" s="31">
        <f t="shared" si="368"/>
        <v>6</v>
      </c>
      <c r="BJ573" s="6">
        <f t="shared" si="369"/>
        <v>166</v>
      </c>
      <c r="BL573" s="31">
        <f t="shared" si="370"/>
        <v>1.0403360071821394E-12</v>
      </c>
      <c r="BM573" s="31">
        <f t="shared" si="371"/>
        <v>2.8372800195876521E-13</v>
      </c>
      <c r="BN573" s="31">
        <f t="shared" si="372"/>
        <v>1.1349120078350608E-12</v>
      </c>
      <c r="BO573" s="31">
        <f t="shared" si="373"/>
        <v>1.1349120078350608E-12</v>
      </c>
      <c r="BP573" s="31">
        <f t="shared" si="374"/>
        <v>5.6745600391753041E-13</v>
      </c>
      <c r="BQ573" s="31">
        <f t="shared" si="375"/>
        <v>7.5660800522337405E-13</v>
      </c>
      <c r="BR573" s="31">
        <f t="shared" si="376"/>
        <v>4.7288000326460874E-13</v>
      </c>
      <c r="BS573" s="31">
        <f t="shared" si="377"/>
        <v>1.1349120078350608E-12</v>
      </c>
      <c r="BT573" s="31">
        <f t="shared" si="378"/>
        <v>5.6745600391753041E-13</v>
      </c>
      <c r="BU573" s="31">
        <f t="shared" si="379"/>
        <v>1.6077920110996696E-12</v>
      </c>
      <c r="BV573" s="31">
        <f t="shared" si="380"/>
        <v>1.8915200130584351E-13</v>
      </c>
      <c r="BW573" s="31">
        <f t="shared" si="381"/>
        <v>2.8372800195876521E-13</v>
      </c>
      <c r="BX573" s="31">
        <f t="shared" si="382"/>
        <v>6.6203200457045218E-13</v>
      </c>
      <c r="BY573" s="31">
        <f t="shared" si="383"/>
        <v>9.4576000652921749E-13</v>
      </c>
      <c r="BZ573" s="31">
        <f t="shared" si="384"/>
        <v>1.5132160104467481E-12</v>
      </c>
      <c r="CA573" s="31">
        <f t="shared" si="385"/>
        <v>6.6203200457045218E-13</v>
      </c>
      <c r="CB573" s="31">
        <f t="shared" si="386"/>
        <v>8.5118400587629572E-13</v>
      </c>
      <c r="CC573" s="31">
        <f t="shared" si="387"/>
        <v>1.1349120078350608E-12</v>
      </c>
      <c r="CD573" s="31">
        <f t="shared" si="388"/>
        <v>1.8915200130584351E-13</v>
      </c>
      <c r="CE573" s="31">
        <f t="shared" si="389"/>
        <v>5.6745600391753041E-13</v>
      </c>
    </row>
    <row r="574" spans="35:83" x14ac:dyDescent="0.2">
      <c r="AI574" s="29" t="s">
        <v>1264</v>
      </c>
      <c r="AJ574" s="30">
        <v>13198</v>
      </c>
      <c r="AK574">
        <v>130</v>
      </c>
      <c r="AL574" t="s">
        <v>1265</v>
      </c>
      <c r="AM574">
        <v>1.5722181154742626E-10</v>
      </c>
      <c r="AN574">
        <f t="shared" si="347"/>
        <v>1.5722181154742626E-11</v>
      </c>
      <c r="AO574">
        <f t="shared" si="348"/>
        <v>6.9307492314646372E-5</v>
      </c>
      <c r="AP574" s="31">
        <f t="shared" si="349"/>
        <v>28</v>
      </c>
      <c r="AQ574" s="31">
        <f t="shared" si="350"/>
        <v>0</v>
      </c>
      <c r="AR574" s="31">
        <f t="shared" si="351"/>
        <v>9</v>
      </c>
      <c r="AS574" s="31">
        <f t="shared" si="352"/>
        <v>3</v>
      </c>
      <c r="AT574" s="31">
        <f t="shared" si="353"/>
        <v>4</v>
      </c>
      <c r="AU574" s="31">
        <f t="shared" si="354"/>
        <v>12</v>
      </c>
      <c r="AV574" s="31">
        <f t="shared" si="355"/>
        <v>2</v>
      </c>
      <c r="AW574" s="31">
        <f t="shared" si="356"/>
        <v>5</v>
      </c>
      <c r="AX574" s="31">
        <f t="shared" si="357"/>
        <v>8</v>
      </c>
      <c r="AY574" s="31">
        <f t="shared" si="358"/>
        <v>7</v>
      </c>
      <c r="AZ574" s="31">
        <f t="shared" si="359"/>
        <v>7</v>
      </c>
      <c r="BA574" s="31">
        <f t="shared" si="360"/>
        <v>7</v>
      </c>
      <c r="BB574" s="31">
        <f t="shared" si="361"/>
        <v>1</v>
      </c>
      <c r="BC574" s="31">
        <f t="shared" si="362"/>
        <v>9</v>
      </c>
      <c r="BD574" s="31">
        <f t="shared" si="363"/>
        <v>3</v>
      </c>
      <c r="BE574" s="31">
        <f t="shared" si="364"/>
        <v>13</v>
      </c>
      <c r="BF574" s="31">
        <f t="shared" si="365"/>
        <v>7</v>
      </c>
      <c r="BG574" s="31">
        <f t="shared" si="366"/>
        <v>4</v>
      </c>
      <c r="BH574" s="31">
        <f t="shared" si="367"/>
        <v>0</v>
      </c>
      <c r="BI574" s="31">
        <f t="shared" si="368"/>
        <v>1</v>
      </c>
      <c r="BJ574" s="6">
        <f t="shared" si="369"/>
        <v>130</v>
      </c>
      <c r="BL574" s="31">
        <f t="shared" si="370"/>
        <v>3.3863159410214889E-12</v>
      </c>
      <c r="BM574" s="31">
        <f t="shared" si="371"/>
        <v>0</v>
      </c>
      <c r="BN574" s="31">
        <f t="shared" si="372"/>
        <v>1.0884586953283358E-12</v>
      </c>
      <c r="BO574" s="31">
        <f t="shared" si="373"/>
        <v>3.6281956510944526E-13</v>
      </c>
      <c r="BP574" s="31">
        <f t="shared" si="374"/>
        <v>4.8375942014592698E-13</v>
      </c>
      <c r="BQ574" s="31">
        <f t="shared" si="375"/>
        <v>1.451278260437781E-12</v>
      </c>
      <c r="BR574" s="31">
        <f t="shared" si="376"/>
        <v>2.4187971007296349E-13</v>
      </c>
      <c r="BS574" s="31">
        <f t="shared" si="377"/>
        <v>6.046992751824087E-13</v>
      </c>
      <c r="BT574" s="31">
        <f t="shared" si="378"/>
        <v>9.6751884029185396E-13</v>
      </c>
      <c r="BU574" s="31">
        <f t="shared" si="379"/>
        <v>8.4657898525537224E-13</v>
      </c>
      <c r="BV574" s="31">
        <f t="shared" si="380"/>
        <v>8.4657898525537224E-13</v>
      </c>
      <c r="BW574" s="31">
        <f t="shared" si="381"/>
        <v>8.4657898525537224E-13</v>
      </c>
      <c r="BX574" s="31">
        <f t="shared" si="382"/>
        <v>1.2093985503648174E-13</v>
      </c>
      <c r="BY574" s="31">
        <f t="shared" si="383"/>
        <v>1.0884586953283358E-12</v>
      </c>
      <c r="BZ574" s="31">
        <f t="shared" si="384"/>
        <v>3.6281956510944526E-13</v>
      </c>
      <c r="CA574" s="31">
        <f t="shared" si="385"/>
        <v>1.5722181154742627E-12</v>
      </c>
      <c r="CB574" s="31">
        <f t="shared" si="386"/>
        <v>8.4657898525537224E-13</v>
      </c>
      <c r="CC574" s="31">
        <f t="shared" si="387"/>
        <v>4.8375942014592698E-13</v>
      </c>
      <c r="CD574" s="31">
        <f t="shared" si="388"/>
        <v>0</v>
      </c>
      <c r="CE574" s="31">
        <f t="shared" si="389"/>
        <v>1.2093985503648174E-13</v>
      </c>
    </row>
    <row r="575" spans="35:83" x14ac:dyDescent="0.2">
      <c r="AI575" s="29" t="s">
        <v>1266</v>
      </c>
      <c r="AJ575" s="30">
        <v>25823</v>
      </c>
      <c r="AK575">
        <v>232</v>
      </c>
      <c r="AL575" t="s">
        <v>1267</v>
      </c>
      <c r="AM575">
        <v>1.5759909878057611E-10</v>
      </c>
      <c r="AN575">
        <f t="shared" si="347"/>
        <v>1.5759909878057611E-11</v>
      </c>
      <c r="AO575">
        <f t="shared" si="348"/>
        <v>6.9473810408520134E-5</v>
      </c>
      <c r="AP575" s="31">
        <f t="shared" si="349"/>
        <v>11</v>
      </c>
      <c r="AQ575" s="31">
        <f t="shared" si="350"/>
        <v>4</v>
      </c>
      <c r="AR575" s="31">
        <f t="shared" si="351"/>
        <v>15</v>
      </c>
      <c r="AS575" s="31">
        <f t="shared" si="352"/>
        <v>14</v>
      </c>
      <c r="AT575" s="31">
        <f t="shared" si="353"/>
        <v>10</v>
      </c>
      <c r="AU575" s="31">
        <f t="shared" si="354"/>
        <v>15</v>
      </c>
      <c r="AV575" s="31">
        <f t="shared" si="355"/>
        <v>3</v>
      </c>
      <c r="AW575" s="31">
        <f t="shared" si="356"/>
        <v>27</v>
      </c>
      <c r="AX575" s="31">
        <f t="shared" si="357"/>
        <v>15</v>
      </c>
      <c r="AY575" s="31">
        <f t="shared" si="358"/>
        <v>27</v>
      </c>
      <c r="AZ575" s="31">
        <f t="shared" si="359"/>
        <v>6</v>
      </c>
      <c r="BA575" s="31">
        <f t="shared" si="360"/>
        <v>15</v>
      </c>
      <c r="BB575" s="31">
        <f t="shared" si="361"/>
        <v>9</v>
      </c>
      <c r="BC575" s="31">
        <f t="shared" si="362"/>
        <v>7</v>
      </c>
      <c r="BD575" s="31">
        <f t="shared" si="363"/>
        <v>6</v>
      </c>
      <c r="BE575" s="31">
        <f t="shared" si="364"/>
        <v>12</v>
      </c>
      <c r="BF575" s="31">
        <f t="shared" si="365"/>
        <v>18</v>
      </c>
      <c r="BG575" s="31">
        <f t="shared" si="366"/>
        <v>11</v>
      </c>
      <c r="BH575" s="31">
        <f t="shared" si="367"/>
        <v>0</v>
      </c>
      <c r="BI575" s="31">
        <f t="shared" si="368"/>
        <v>7</v>
      </c>
      <c r="BJ575" s="6">
        <f t="shared" si="369"/>
        <v>232</v>
      </c>
      <c r="BL575" s="31">
        <f t="shared" si="370"/>
        <v>7.4723710628721424E-13</v>
      </c>
      <c r="BM575" s="31">
        <f t="shared" si="371"/>
        <v>2.7172258410444157E-13</v>
      </c>
      <c r="BN575" s="31">
        <f t="shared" si="372"/>
        <v>1.018959690391656E-12</v>
      </c>
      <c r="BO575" s="31">
        <f t="shared" si="373"/>
        <v>9.5102904436554545E-13</v>
      </c>
      <c r="BP575" s="31">
        <f t="shared" si="374"/>
        <v>6.7930646026110394E-13</v>
      </c>
      <c r="BQ575" s="31">
        <f t="shared" si="375"/>
        <v>1.018959690391656E-12</v>
      </c>
      <c r="BR575" s="31">
        <f t="shared" si="376"/>
        <v>2.0379193807833119E-13</v>
      </c>
      <c r="BS575" s="31">
        <f t="shared" si="377"/>
        <v>1.8341274427049804E-12</v>
      </c>
      <c r="BT575" s="31">
        <f t="shared" si="378"/>
        <v>1.018959690391656E-12</v>
      </c>
      <c r="BU575" s="31">
        <f t="shared" si="379"/>
        <v>1.8341274427049804E-12</v>
      </c>
      <c r="BV575" s="31">
        <f t="shared" si="380"/>
        <v>4.0758387615666237E-13</v>
      </c>
      <c r="BW575" s="31">
        <f t="shared" si="381"/>
        <v>1.018959690391656E-12</v>
      </c>
      <c r="BX575" s="31">
        <f t="shared" si="382"/>
        <v>6.1137581423499354E-13</v>
      </c>
      <c r="BY575" s="31">
        <f t="shared" si="383"/>
        <v>4.7551452218277273E-13</v>
      </c>
      <c r="BZ575" s="31">
        <f t="shared" si="384"/>
        <v>4.0758387615666237E-13</v>
      </c>
      <c r="CA575" s="31">
        <f t="shared" si="385"/>
        <v>8.1516775231332475E-13</v>
      </c>
      <c r="CB575" s="31">
        <f t="shared" si="386"/>
        <v>1.2227516284699871E-12</v>
      </c>
      <c r="CC575" s="31">
        <f t="shared" si="387"/>
        <v>7.4723710628721424E-13</v>
      </c>
      <c r="CD575" s="31">
        <f t="shared" si="388"/>
        <v>0</v>
      </c>
      <c r="CE575" s="31">
        <f t="shared" si="389"/>
        <v>4.7551452218277273E-13</v>
      </c>
    </row>
    <row r="576" spans="35:83" x14ac:dyDescent="0.2">
      <c r="AI576" s="29" t="s">
        <v>1268</v>
      </c>
      <c r="AJ576" s="30">
        <v>19589</v>
      </c>
      <c r="AK576">
        <v>185</v>
      </c>
      <c r="AL576" t="s">
        <v>1269</v>
      </c>
      <c r="AM576">
        <v>1.5760892595426622E-10</v>
      </c>
      <c r="AN576">
        <f t="shared" si="347"/>
        <v>1.5760892595426622E-11</v>
      </c>
      <c r="AO576">
        <f t="shared" si="348"/>
        <v>6.9478142484065495E-5</v>
      </c>
      <c r="AP576" s="31">
        <f t="shared" si="349"/>
        <v>25</v>
      </c>
      <c r="AQ576" s="31">
        <f t="shared" si="350"/>
        <v>5</v>
      </c>
      <c r="AR576" s="31">
        <f t="shared" si="351"/>
        <v>9</v>
      </c>
      <c r="AS576" s="31">
        <f t="shared" si="352"/>
        <v>10</v>
      </c>
      <c r="AT576" s="31">
        <f t="shared" si="353"/>
        <v>6</v>
      </c>
      <c r="AU576" s="31">
        <f t="shared" si="354"/>
        <v>14</v>
      </c>
      <c r="AV576" s="31">
        <f t="shared" si="355"/>
        <v>2</v>
      </c>
      <c r="AW576" s="31">
        <f t="shared" si="356"/>
        <v>10</v>
      </c>
      <c r="AX576" s="31">
        <f t="shared" si="357"/>
        <v>12</v>
      </c>
      <c r="AY576" s="31">
        <f t="shared" si="358"/>
        <v>15</v>
      </c>
      <c r="AZ576" s="31">
        <f t="shared" si="359"/>
        <v>9</v>
      </c>
      <c r="BA576" s="31">
        <f t="shared" si="360"/>
        <v>3</v>
      </c>
      <c r="BB576" s="31">
        <f t="shared" si="361"/>
        <v>7</v>
      </c>
      <c r="BC576" s="31">
        <f t="shared" si="362"/>
        <v>11</v>
      </c>
      <c r="BD576" s="31">
        <f t="shared" si="363"/>
        <v>6</v>
      </c>
      <c r="BE576" s="31">
        <f t="shared" si="364"/>
        <v>18</v>
      </c>
      <c r="BF576" s="31">
        <f t="shared" si="365"/>
        <v>8</v>
      </c>
      <c r="BG576" s="31">
        <f t="shared" si="366"/>
        <v>12</v>
      </c>
      <c r="BH576" s="31">
        <f t="shared" si="367"/>
        <v>1</v>
      </c>
      <c r="BI576" s="31">
        <f t="shared" si="368"/>
        <v>2</v>
      </c>
      <c r="BJ576" s="6">
        <f t="shared" si="369"/>
        <v>185</v>
      </c>
      <c r="BL576" s="31">
        <f t="shared" si="370"/>
        <v>2.1298503507333276E-12</v>
      </c>
      <c r="BM576" s="31">
        <f t="shared" si="371"/>
        <v>4.2597007014666548E-13</v>
      </c>
      <c r="BN576" s="31">
        <f t="shared" si="372"/>
        <v>7.6674612626399794E-13</v>
      </c>
      <c r="BO576" s="31">
        <f t="shared" si="373"/>
        <v>8.5194014029333095E-13</v>
      </c>
      <c r="BP576" s="31">
        <f t="shared" si="374"/>
        <v>5.1116408417599859E-13</v>
      </c>
      <c r="BQ576" s="31">
        <f t="shared" si="375"/>
        <v>1.1927161964106634E-12</v>
      </c>
      <c r="BR576" s="31">
        <f t="shared" si="376"/>
        <v>1.7038802805866621E-13</v>
      </c>
      <c r="BS576" s="31">
        <f t="shared" si="377"/>
        <v>8.5194014029333095E-13</v>
      </c>
      <c r="BT576" s="31">
        <f t="shared" si="378"/>
        <v>1.0223281683519972E-12</v>
      </c>
      <c r="BU576" s="31">
        <f t="shared" si="379"/>
        <v>1.2779102104399964E-12</v>
      </c>
      <c r="BV576" s="31">
        <f t="shared" si="380"/>
        <v>7.6674612626399794E-13</v>
      </c>
      <c r="BW576" s="31">
        <f t="shared" si="381"/>
        <v>2.555820420879993E-13</v>
      </c>
      <c r="BX576" s="31">
        <f t="shared" si="382"/>
        <v>5.9635809820533171E-13</v>
      </c>
      <c r="BY576" s="31">
        <f t="shared" si="383"/>
        <v>9.3713415432266417E-13</v>
      </c>
      <c r="BZ576" s="31">
        <f t="shared" si="384"/>
        <v>5.1116408417599859E-13</v>
      </c>
      <c r="CA576" s="31">
        <f t="shared" si="385"/>
        <v>1.5334922525279959E-12</v>
      </c>
      <c r="CB576" s="31">
        <f t="shared" si="386"/>
        <v>6.8155211223466482E-13</v>
      </c>
      <c r="CC576" s="31">
        <f t="shared" si="387"/>
        <v>1.0223281683519972E-12</v>
      </c>
      <c r="CD576" s="31">
        <f t="shared" si="388"/>
        <v>8.5194014029333103E-14</v>
      </c>
      <c r="CE576" s="31">
        <f t="shared" si="389"/>
        <v>1.7038802805866621E-13</v>
      </c>
    </row>
    <row r="577" spans="35:83" x14ac:dyDescent="0.2">
      <c r="AI577" s="29" t="s">
        <v>1270</v>
      </c>
      <c r="AJ577" s="30">
        <v>87415</v>
      </c>
      <c r="AK577">
        <v>774</v>
      </c>
      <c r="AL577" t="s">
        <v>1271</v>
      </c>
      <c r="AM577">
        <v>1.5828261284960626E-10</v>
      </c>
      <c r="AN577">
        <f t="shared" si="347"/>
        <v>1.5828261284960625E-11</v>
      </c>
      <c r="AO577">
        <f t="shared" si="348"/>
        <v>6.9775121312013754E-5</v>
      </c>
      <c r="AP577" s="31">
        <f t="shared" si="349"/>
        <v>47</v>
      </c>
      <c r="AQ577" s="31">
        <f t="shared" si="350"/>
        <v>3</v>
      </c>
      <c r="AR577" s="31">
        <f t="shared" si="351"/>
        <v>57</v>
      </c>
      <c r="AS577" s="31">
        <f t="shared" si="352"/>
        <v>26</v>
      </c>
      <c r="AT577" s="31">
        <f t="shared" si="353"/>
        <v>35</v>
      </c>
      <c r="AU577" s="31">
        <f t="shared" si="354"/>
        <v>54</v>
      </c>
      <c r="AV577" s="31">
        <f t="shared" si="355"/>
        <v>13</v>
      </c>
      <c r="AW577" s="31">
        <f t="shared" si="356"/>
        <v>43</v>
      </c>
      <c r="AX577" s="31">
        <f t="shared" si="357"/>
        <v>31</v>
      </c>
      <c r="AY577" s="31">
        <f t="shared" si="358"/>
        <v>68</v>
      </c>
      <c r="AZ577" s="31">
        <f t="shared" si="359"/>
        <v>20</v>
      </c>
      <c r="BA577" s="31">
        <f t="shared" si="360"/>
        <v>40</v>
      </c>
      <c r="BB577" s="31">
        <f t="shared" si="361"/>
        <v>37</v>
      </c>
      <c r="BC577" s="31">
        <f t="shared" si="362"/>
        <v>36</v>
      </c>
      <c r="BD577" s="31">
        <f t="shared" si="363"/>
        <v>60</v>
      </c>
      <c r="BE577" s="31">
        <f t="shared" si="364"/>
        <v>63</v>
      </c>
      <c r="BF577" s="31">
        <f t="shared" si="365"/>
        <v>64</v>
      </c>
      <c r="BG577" s="31">
        <f t="shared" si="366"/>
        <v>36</v>
      </c>
      <c r="BH577" s="31">
        <f t="shared" si="367"/>
        <v>13</v>
      </c>
      <c r="BI577" s="31">
        <f t="shared" si="368"/>
        <v>28</v>
      </c>
      <c r="BJ577" s="6">
        <f t="shared" si="369"/>
        <v>774</v>
      </c>
      <c r="BL577" s="31">
        <f t="shared" si="370"/>
        <v>9.6114764908675631E-13</v>
      </c>
      <c r="BM577" s="31">
        <f t="shared" si="371"/>
        <v>6.134984994170785E-14</v>
      </c>
      <c r="BN577" s="31">
        <f t="shared" si="372"/>
        <v>1.1656471488924491E-12</v>
      </c>
      <c r="BO577" s="31">
        <f t="shared" si="373"/>
        <v>5.3169869949480136E-13</v>
      </c>
      <c r="BP577" s="31">
        <f t="shared" si="374"/>
        <v>7.1574824931992491E-13</v>
      </c>
      <c r="BQ577" s="31">
        <f t="shared" si="375"/>
        <v>1.1042972989507413E-12</v>
      </c>
      <c r="BR577" s="31">
        <f t="shared" si="376"/>
        <v>2.6584934974740068E-13</v>
      </c>
      <c r="BS577" s="31">
        <f t="shared" si="377"/>
        <v>8.7934784916447918E-13</v>
      </c>
      <c r="BT577" s="31">
        <f t="shared" si="378"/>
        <v>6.3394844939764778E-13</v>
      </c>
      <c r="BU577" s="31">
        <f t="shared" si="379"/>
        <v>1.3905965986787113E-12</v>
      </c>
      <c r="BV577" s="31">
        <f t="shared" si="380"/>
        <v>4.0899899961138566E-13</v>
      </c>
      <c r="BW577" s="31">
        <f t="shared" si="381"/>
        <v>8.1799799922277133E-13</v>
      </c>
      <c r="BX577" s="31">
        <f t="shared" si="382"/>
        <v>7.5664814928106348E-13</v>
      </c>
      <c r="BY577" s="31">
        <f t="shared" si="383"/>
        <v>7.3619819930049419E-13</v>
      </c>
      <c r="BZ577" s="31">
        <f t="shared" si="384"/>
        <v>1.226996998834157E-12</v>
      </c>
      <c r="CA577" s="31">
        <f t="shared" si="385"/>
        <v>1.2883468487758648E-12</v>
      </c>
      <c r="CB577" s="31">
        <f t="shared" si="386"/>
        <v>1.3087967987564341E-12</v>
      </c>
      <c r="CC577" s="31">
        <f t="shared" si="387"/>
        <v>7.3619819930049419E-13</v>
      </c>
      <c r="CD577" s="31">
        <f t="shared" si="388"/>
        <v>2.6584934974740068E-13</v>
      </c>
      <c r="CE577" s="31">
        <f t="shared" si="389"/>
        <v>5.7259859945593993E-13</v>
      </c>
    </row>
    <row r="578" spans="35:83" x14ac:dyDescent="0.2">
      <c r="AI578" s="29" t="s">
        <v>1272</v>
      </c>
      <c r="AJ578" s="30">
        <v>57464</v>
      </c>
      <c r="AK578">
        <v>544</v>
      </c>
      <c r="AL578" t="s">
        <v>1273</v>
      </c>
      <c r="AM578">
        <v>1.5852194361102444E-10</v>
      </c>
      <c r="AN578">
        <f t="shared" si="347"/>
        <v>1.5852194361102445E-11</v>
      </c>
      <c r="AO578">
        <f t="shared" si="348"/>
        <v>6.9880624579940706E-5</v>
      </c>
      <c r="AP578" s="31">
        <f t="shared" si="349"/>
        <v>83</v>
      </c>
      <c r="AQ578" s="31">
        <f t="shared" si="350"/>
        <v>5</v>
      </c>
      <c r="AR578" s="31">
        <f t="shared" si="351"/>
        <v>18</v>
      </c>
      <c r="AS578" s="31">
        <f t="shared" si="352"/>
        <v>20</v>
      </c>
      <c r="AT578" s="31">
        <f t="shared" si="353"/>
        <v>9</v>
      </c>
      <c r="AU578" s="31">
        <f t="shared" si="354"/>
        <v>14</v>
      </c>
      <c r="AV578" s="31">
        <f t="shared" si="355"/>
        <v>4</v>
      </c>
      <c r="AW578" s="31">
        <f t="shared" si="356"/>
        <v>30</v>
      </c>
      <c r="AX578" s="31">
        <f t="shared" si="357"/>
        <v>42</v>
      </c>
      <c r="AY578" s="31">
        <f t="shared" si="358"/>
        <v>42</v>
      </c>
      <c r="AZ578" s="31">
        <f t="shared" si="359"/>
        <v>10</v>
      </c>
      <c r="BA578" s="31">
        <f t="shared" si="360"/>
        <v>27</v>
      </c>
      <c r="BB578" s="31">
        <f t="shared" si="361"/>
        <v>50</v>
      </c>
      <c r="BC578" s="31">
        <f t="shared" si="362"/>
        <v>26</v>
      </c>
      <c r="BD578" s="31">
        <f t="shared" si="363"/>
        <v>18</v>
      </c>
      <c r="BE578" s="31">
        <f t="shared" si="364"/>
        <v>62</v>
      </c>
      <c r="BF578" s="31">
        <f t="shared" si="365"/>
        <v>46</v>
      </c>
      <c r="BG578" s="31">
        <f t="shared" si="366"/>
        <v>24</v>
      </c>
      <c r="BH578" s="31">
        <f t="shared" si="367"/>
        <v>3</v>
      </c>
      <c r="BI578" s="31">
        <f t="shared" si="368"/>
        <v>11</v>
      </c>
      <c r="BJ578" s="6">
        <f t="shared" si="369"/>
        <v>544</v>
      </c>
      <c r="BL578" s="31">
        <f t="shared" si="370"/>
        <v>2.4186252425946747E-12</v>
      </c>
      <c r="BM578" s="31">
        <f t="shared" si="371"/>
        <v>1.4570031581895629E-13</v>
      </c>
      <c r="BN578" s="31">
        <f t="shared" si="372"/>
        <v>5.2452113694824268E-13</v>
      </c>
      <c r="BO578" s="31">
        <f t="shared" si="373"/>
        <v>5.8280126327582516E-13</v>
      </c>
      <c r="BP578" s="31">
        <f t="shared" si="374"/>
        <v>2.6226056847412134E-13</v>
      </c>
      <c r="BQ578" s="31">
        <f t="shared" si="375"/>
        <v>4.0796088429307758E-13</v>
      </c>
      <c r="BR578" s="31">
        <f t="shared" si="376"/>
        <v>1.1656025265516503E-13</v>
      </c>
      <c r="BS578" s="31">
        <f t="shared" si="377"/>
        <v>8.7420189491373774E-13</v>
      </c>
      <c r="BT578" s="31">
        <f t="shared" si="378"/>
        <v>1.2238826528792329E-12</v>
      </c>
      <c r="BU578" s="31">
        <f t="shared" si="379"/>
        <v>1.2238826528792329E-12</v>
      </c>
      <c r="BV578" s="31">
        <f t="shared" si="380"/>
        <v>2.9140063163791258E-13</v>
      </c>
      <c r="BW578" s="31">
        <f t="shared" si="381"/>
        <v>7.8678170542236397E-13</v>
      </c>
      <c r="BX578" s="31">
        <f t="shared" si="382"/>
        <v>1.457003158189563E-12</v>
      </c>
      <c r="BY578" s="31">
        <f t="shared" si="383"/>
        <v>7.5764164225857269E-13</v>
      </c>
      <c r="BZ578" s="31">
        <f t="shared" si="384"/>
        <v>5.2452113694824268E-13</v>
      </c>
      <c r="CA578" s="31">
        <f t="shared" si="385"/>
        <v>1.8066839161550581E-12</v>
      </c>
      <c r="CB578" s="31">
        <f t="shared" si="386"/>
        <v>1.340442905534398E-12</v>
      </c>
      <c r="CC578" s="31">
        <f t="shared" si="387"/>
        <v>6.9936151593099021E-13</v>
      </c>
      <c r="CD578" s="31">
        <f t="shared" si="388"/>
        <v>8.7420189491373776E-14</v>
      </c>
      <c r="CE578" s="31">
        <f t="shared" si="389"/>
        <v>3.2054069480170387E-13</v>
      </c>
    </row>
    <row r="579" spans="35:83" x14ac:dyDescent="0.2">
      <c r="AI579" s="29" t="s">
        <v>1274</v>
      </c>
      <c r="AJ579" s="30">
        <v>10182</v>
      </c>
      <c r="AK579">
        <v>90</v>
      </c>
      <c r="AL579" t="s">
        <v>1275</v>
      </c>
      <c r="AM579">
        <v>1.5864751546545578E-10</v>
      </c>
      <c r="AN579">
        <f t="shared" ref="AN579:AN642" si="390">AM579*0.1</f>
        <v>1.5864751546545579E-11</v>
      </c>
      <c r="AO579">
        <f t="shared" ref="AO579:AO642" si="391">AN579/$AN$1588</f>
        <v>6.9935979942216959E-5</v>
      </c>
      <c r="AP579" s="31">
        <f t="shared" ref="AP579:AP642" si="392">LEN(AL579)-LEN(SUBSTITUTE(AL579,"A",""))</f>
        <v>8</v>
      </c>
      <c r="AQ579" s="31">
        <f t="shared" ref="AQ579:AQ642" si="393">LEN(AL579)-LEN(SUBSTITUTE(AL579,"C",""))</f>
        <v>1</v>
      </c>
      <c r="AR579" s="31">
        <f t="shared" ref="AR579:AR642" si="394">LEN(AL579)-LEN(SUBSTITUTE(AL579,"D",""))</f>
        <v>4</v>
      </c>
      <c r="AS579" s="31">
        <f t="shared" ref="AS579:AS642" si="395">LEN(AL579)-LEN(SUBSTITUTE(AL579,"E",""))</f>
        <v>9</v>
      </c>
      <c r="AT579" s="31">
        <f t="shared" ref="AT579:AT642" si="396">LEN(AL579)-LEN(SUBSTITUTE(AL579,"F",""))</f>
        <v>2</v>
      </c>
      <c r="AU579" s="31">
        <f t="shared" ref="AU579:AU642" si="397">LEN(AL579)-LEN(SUBSTITUTE(AL579,"G",""))</f>
        <v>1</v>
      </c>
      <c r="AV579" s="31">
        <f t="shared" ref="AV579:AV642" si="398">LEN(AL579)-LEN(SUBSTITUTE(AL579,"H",""))</f>
        <v>2</v>
      </c>
      <c r="AW579" s="31">
        <f t="shared" ref="AW579:AW642" si="399">LEN(AL579)-LEN(SUBSTITUTE(AL579,"I",""))</f>
        <v>11</v>
      </c>
      <c r="AX579" s="31">
        <f t="shared" ref="AX579:AX642" si="400">LEN(AL579)-LEN(SUBSTITUTE(AL579,"K",""))</f>
        <v>5</v>
      </c>
      <c r="AY579" s="31">
        <f t="shared" ref="AY579:AY642" si="401">LEN(AL579)-LEN(SUBSTITUTE(AL579,"L",""))</f>
        <v>10</v>
      </c>
      <c r="AZ579" s="31">
        <f t="shared" ref="AZ579:AZ642" si="402">LEN(AL579)-LEN(SUBSTITUTE(AL579,"M",""))</f>
        <v>1</v>
      </c>
      <c r="BA579" s="31">
        <f t="shared" ref="BA579:BA642" si="403">LEN(AL579)-LEN(SUBSTITUTE(AL579,"N",""))</f>
        <v>4</v>
      </c>
      <c r="BB579" s="31">
        <f t="shared" ref="BB579:BB642" si="404">LEN(AL579)-LEN(SUBSTITUTE(AL579,"P",""))</f>
        <v>3</v>
      </c>
      <c r="BC579" s="31">
        <f t="shared" ref="BC579:BC642" si="405">LEN(AL579)-LEN(SUBSTITUTE(AL579,"Q",""))</f>
        <v>2</v>
      </c>
      <c r="BD579" s="31">
        <f t="shared" ref="BD579:BD642" si="406">LEN(AL579)-LEN(SUBSTITUTE(AL579,"R",""))</f>
        <v>3</v>
      </c>
      <c r="BE579" s="31">
        <f t="shared" ref="BE579:BE642" si="407">LEN(AL579)-LEN(SUBSTITUTE(AL579,"S",""))</f>
        <v>11</v>
      </c>
      <c r="BF579" s="31">
        <f t="shared" ref="BF579:BF642" si="408">LEN(AL579)-LEN(SUBSTITUTE(AL579,"T",""))</f>
        <v>5</v>
      </c>
      <c r="BG579" s="31">
        <f t="shared" ref="BG579:BG642" si="409">LEN(AL579)-LEN(SUBSTITUTE(AL579,"V",""))</f>
        <v>3</v>
      </c>
      <c r="BH579" s="31">
        <f t="shared" ref="BH579:BH642" si="410">LEN(AL579)-LEN(SUBSTITUTE(AL579,"W",""))</f>
        <v>2</v>
      </c>
      <c r="BI579" s="31">
        <f t="shared" ref="BI579:BI642" si="411">LEN(AL579)-LEN(SUBSTITUTE(AL579,"Y",""))</f>
        <v>3</v>
      </c>
      <c r="BJ579" s="6">
        <f t="shared" ref="BJ579:BJ642" si="412">SUM(AP579:BI579)</f>
        <v>90</v>
      </c>
      <c r="BL579" s="31">
        <f t="shared" ref="BL579:BL642" si="413">(AP579/$BJ579)*$AN579</f>
        <v>1.4102001374707182E-12</v>
      </c>
      <c r="BM579" s="31">
        <f t="shared" ref="BM579:BM642" si="414">(AQ579/$BJ579)*$AN579</f>
        <v>1.7627501718383977E-13</v>
      </c>
      <c r="BN579" s="31">
        <f t="shared" ref="BN579:BN642" si="415">(AR579/$BJ579)*$AN579</f>
        <v>7.0510006873535908E-13</v>
      </c>
      <c r="BO579" s="31">
        <f t="shared" ref="BO579:BO642" si="416">(AS579/$BJ579)*$AN579</f>
        <v>1.586475154654558E-12</v>
      </c>
      <c r="BP579" s="31">
        <f t="shared" ref="BP579:BP642" si="417">(AT579/$BJ579)*$AN579</f>
        <v>3.5255003436767954E-13</v>
      </c>
      <c r="BQ579" s="31">
        <f t="shared" ref="BQ579:BQ642" si="418">(AU579/$BJ579)*$AN579</f>
        <v>1.7627501718383977E-13</v>
      </c>
      <c r="BR579" s="31">
        <f t="shared" ref="BR579:BR642" si="419">(AV579/$BJ579)*$AN579</f>
        <v>3.5255003436767954E-13</v>
      </c>
      <c r="BS579" s="31">
        <f t="shared" ref="BS579:BS642" si="420">(AW579/$BJ579)*$AN579</f>
        <v>1.9390251890222374E-12</v>
      </c>
      <c r="BT579" s="31">
        <f t="shared" ref="BT579:BT642" si="421">(AX579/$BJ579)*$AN579</f>
        <v>8.813750859191988E-13</v>
      </c>
      <c r="BU579" s="31">
        <f t="shared" ref="BU579:BU642" si="422">(AY579/$BJ579)*$AN579</f>
        <v>1.7627501718383976E-12</v>
      </c>
      <c r="BV579" s="31">
        <f t="shared" ref="BV579:BV642" si="423">(AZ579/$BJ579)*$AN579</f>
        <v>1.7627501718383977E-13</v>
      </c>
      <c r="BW579" s="31">
        <f t="shared" ref="BW579:BW642" si="424">(BA579/$BJ579)*$AN579</f>
        <v>7.0510006873535908E-13</v>
      </c>
      <c r="BX579" s="31">
        <f t="shared" ref="BX579:BX642" si="425">(BB579/$BJ579)*$AN579</f>
        <v>5.2882505155151926E-13</v>
      </c>
      <c r="BY579" s="31">
        <f t="shared" ref="BY579:BY642" si="426">(BC579/$BJ579)*$AN579</f>
        <v>3.5255003436767954E-13</v>
      </c>
      <c r="BZ579" s="31">
        <f t="shared" ref="BZ579:BZ642" si="427">(BD579/$BJ579)*$AN579</f>
        <v>5.2882505155151926E-13</v>
      </c>
      <c r="CA579" s="31">
        <f t="shared" ref="CA579:CA642" si="428">(BE579/$BJ579)*$AN579</f>
        <v>1.9390251890222374E-12</v>
      </c>
      <c r="CB579" s="31">
        <f t="shared" ref="CB579:CB642" si="429">(BF579/$BJ579)*$AN579</f>
        <v>8.813750859191988E-13</v>
      </c>
      <c r="CC579" s="31">
        <f t="shared" ref="CC579:CC642" si="430">(BG579/$BJ579)*$AN579</f>
        <v>5.2882505155151926E-13</v>
      </c>
      <c r="CD579" s="31">
        <f t="shared" ref="CD579:CD642" si="431">(BH579/$BJ579)*$AN579</f>
        <v>3.5255003436767954E-13</v>
      </c>
      <c r="CE579" s="31">
        <f t="shared" ref="CE579:CE642" si="432">(BI579/$BJ579)*$AN579</f>
        <v>5.2882505155151926E-13</v>
      </c>
    </row>
    <row r="580" spans="35:83" x14ac:dyDescent="0.2">
      <c r="AI580" s="29" t="s">
        <v>1276</v>
      </c>
      <c r="AJ580" s="30">
        <v>24686</v>
      </c>
      <c r="AK580">
        <v>221</v>
      </c>
      <c r="AL580" t="s">
        <v>1277</v>
      </c>
      <c r="AM580">
        <v>1.5921515401356269E-10</v>
      </c>
      <c r="AN580">
        <f t="shared" si="390"/>
        <v>1.592151540135627E-11</v>
      </c>
      <c r="AO580">
        <f t="shared" si="391"/>
        <v>7.0186209881200644E-5</v>
      </c>
      <c r="AP580" s="31">
        <f t="shared" si="392"/>
        <v>26</v>
      </c>
      <c r="AQ580" s="31">
        <f t="shared" si="393"/>
        <v>1</v>
      </c>
      <c r="AR580" s="31">
        <f t="shared" si="394"/>
        <v>10</v>
      </c>
      <c r="AS580" s="31">
        <f t="shared" si="395"/>
        <v>18</v>
      </c>
      <c r="AT580" s="31">
        <f t="shared" si="396"/>
        <v>8</v>
      </c>
      <c r="AU580" s="31">
        <f t="shared" si="397"/>
        <v>12</v>
      </c>
      <c r="AV580" s="31">
        <f t="shared" si="398"/>
        <v>7</v>
      </c>
      <c r="AW580" s="31">
        <f t="shared" si="399"/>
        <v>17</v>
      </c>
      <c r="AX580" s="31">
        <f t="shared" si="400"/>
        <v>15</v>
      </c>
      <c r="AY580" s="31">
        <f t="shared" si="401"/>
        <v>25</v>
      </c>
      <c r="AZ580" s="31">
        <f t="shared" si="402"/>
        <v>3</v>
      </c>
      <c r="BA580" s="31">
        <f t="shared" si="403"/>
        <v>5</v>
      </c>
      <c r="BB580" s="31">
        <f t="shared" si="404"/>
        <v>10</v>
      </c>
      <c r="BC580" s="31">
        <f t="shared" si="405"/>
        <v>9</v>
      </c>
      <c r="BD580" s="31">
        <f t="shared" si="406"/>
        <v>14</v>
      </c>
      <c r="BE580" s="31">
        <f t="shared" si="407"/>
        <v>12</v>
      </c>
      <c r="BF580" s="31">
        <f t="shared" si="408"/>
        <v>14</v>
      </c>
      <c r="BG580" s="31">
        <f t="shared" si="409"/>
        <v>9</v>
      </c>
      <c r="BH580" s="31">
        <f t="shared" si="410"/>
        <v>6</v>
      </c>
      <c r="BI580" s="31">
        <f t="shared" si="411"/>
        <v>0</v>
      </c>
      <c r="BJ580" s="6">
        <f t="shared" si="412"/>
        <v>221</v>
      </c>
      <c r="BL580" s="31">
        <f t="shared" si="413"/>
        <v>1.8731194589830907E-12</v>
      </c>
      <c r="BM580" s="31">
        <f t="shared" si="414"/>
        <v>7.2043056114734259E-14</v>
      </c>
      <c r="BN580" s="31">
        <f t="shared" si="415"/>
        <v>7.2043056114734252E-13</v>
      </c>
      <c r="BO580" s="31">
        <f t="shared" si="416"/>
        <v>1.2967750100652167E-12</v>
      </c>
      <c r="BP580" s="31">
        <f t="shared" si="417"/>
        <v>5.7634444891787407E-13</v>
      </c>
      <c r="BQ580" s="31">
        <f t="shared" si="418"/>
        <v>8.6451667337681106E-13</v>
      </c>
      <c r="BR580" s="31">
        <f t="shared" si="419"/>
        <v>5.043013928031397E-13</v>
      </c>
      <c r="BS580" s="31">
        <f t="shared" si="420"/>
        <v>1.2247319539504824E-12</v>
      </c>
      <c r="BT580" s="31">
        <f t="shared" si="421"/>
        <v>1.0806458417210137E-12</v>
      </c>
      <c r="BU580" s="31">
        <f t="shared" si="422"/>
        <v>1.8010764028683564E-12</v>
      </c>
      <c r="BV580" s="31">
        <f t="shared" si="423"/>
        <v>2.1612916834420276E-13</v>
      </c>
      <c r="BW580" s="31">
        <f t="shared" si="424"/>
        <v>3.6021528057367126E-13</v>
      </c>
      <c r="BX580" s="31">
        <f t="shared" si="425"/>
        <v>7.2043056114734252E-13</v>
      </c>
      <c r="BY580" s="31">
        <f t="shared" si="426"/>
        <v>6.4838750503260834E-13</v>
      </c>
      <c r="BZ580" s="31">
        <f t="shared" si="427"/>
        <v>1.0086027856062794E-12</v>
      </c>
      <c r="CA580" s="31">
        <f t="shared" si="428"/>
        <v>8.6451667337681106E-13</v>
      </c>
      <c r="CB580" s="31">
        <f t="shared" si="429"/>
        <v>1.0086027856062794E-12</v>
      </c>
      <c r="CC580" s="31">
        <f t="shared" si="430"/>
        <v>6.4838750503260834E-13</v>
      </c>
      <c r="CD580" s="31">
        <f t="shared" si="431"/>
        <v>4.3225833668840553E-13</v>
      </c>
      <c r="CE580" s="31">
        <f t="shared" si="432"/>
        <v>0</v>
      </c>
    </row>
    <row r="581" spans="35:83" x14ac:dyDescent="0.2">
      <c r="AI581" s="29" t="s">
        <v>1278</v>
      </c>
      <c r="AJ581" s="30">
        <v>51585</v>
      </c>
      <c r="AK581">
        <v>471</v>
      </c>
      <c r="AL581" t="s">
        <v>1279</v>
      </c>
      <c r="AM581">
        <v>1.5975684029607706E-10</v>
      </c>
      <c r="AN581">
        <f t="shared" si="390"/>
        <v>1.5975684029607708E-11</v>
      </c>
      <c r="AO581">
        <f t="shared" si="391"/>
        <v>7.0424999381797317E-5</v>
      </c>
      <c r="AP581" s="31">
        <f t="shared" si="392"/>
        <v>54</v>
      </c>
      <c r="AQ581" s="31">
        <f t="shared" si="393"/>
        <v>3</v>
      </c>
      <c r="AR581" s="31">
        <f t="shared" si="394"/>
        <v>23</v>
      </c>
      <c r="AS581" s="31">
        <f t="shared" si="395"/>
        <v>28</v>
      </c>
      <c r="AT581" s="31">
        <f t="shared" si="396"/>
        <v>13</v>
      </c>
      <c r="AU581" s="31">
        <f t="shared" si="397"/>
        <v>36</v>
      </c>
      <c r="AV581" s="31">
        <f t="shared" si="398"/>
        <v>12</v>
      </c>
      <c r="AW581" s="31">
        <f t="shared" si="399"/>
        <v>35</v>
      </c>
      <c r="AX581" s="31">
        <f t="shared" si="400"/>
        <v>32</v>
      </c>
      <c r="AY581" s="31">
        <f t="shared" si="401"/>
        <v>54</v>
      </c>
      <c r="AZ581" s="31">
        <f t="shared" si="402"/>
        <v>6</v>
      </c>
      <c r="BA581" s="31">
        <f t="shared" si="403"/>
        <v>14</v>
      </c>
      <c r="BB581" s="31">
        <f t="shared" si="404"/>
        <v>21</v>
      </c>
      <c r="BC581" s="31">
        <f t="shared" si="405"/>
        <v>31</v>
      </c>
      <c r="BD581" s="31">
        <f t="shared" si="406"/>
        <v>24</v>
      </c>
      <c r="BE581" s="31">
        <f t="shared" si="407"/>
        <v>24</v>
      </c>
      <c r="BF581" s="31">
        <f t="shared" si="408"/>
        <v>16</v>
      </c>
      <c r="BG581" s="31">
        <f t="shared" si="409"/>
        <v>31</v>
      </c>
      <c r="BH581" s="31">
        <f t="shared" si="410"/>
        <v>7</v>
      </c>
      <c r="BI581" s="31">
        <f t="shared" si="411"/>
        <v>7</v>
      </c>
      <c r="BJ581" s="6">
        <f t="shared" si="412"/>
        <v>471</v>
      </c>
      <c r="BL581" s="31">
        <f t="shared" si="413"/>
        <v>1.8316070861970621E-12</v>
      </c>
      <c r="BM581" s="31">
        <f t="shared" si="414"/>
        <v>1.0175594923317012E-13</v>
      </c>
      <c r="BN581" s="31">
        <f t="shared" si="415"/>
        <v>7.8012894412097094E-13</v>
      </c>
      <c r="BO581" s="31">
        <f t="shared" si="416"/>
        <v>9.497221928429211E-13</v>
      </c>
      <c r="BP581" s="31">
        <f t="shared" si="417"/>
        <v>4.4094244667707052E-13</v>
      </c>
      <c r="BQ581" s="31">
        <f t="shared" si="418"/>
        <v>1.2210713907980414E-12</v>
      </c>
      <c r="BR581" s="31">
        <f t="shared" si="419"/>
        <v>4.0702379693268049E-13</v>
      </c>
      <c r="BS581" s="31">
        <f t="shared" si="420"/>
        <v>1.1871527410536513E-12</v>
      </c>
      <c r="BT581" s="31">
        <f t="shared" si="421"/>
        <v>1.0853967918204812E-12</v>
      </c>
      <c r="BU581" s="31">
        <f t="shared" si="422"/>
        <v>1.8316070861970621E-12</v>
      </c>
      <c r="BV581" s="31">
        <f t="shared" si="423"/>
        <v>2.0351189846634024E-13</v>
      </c>
      <c r="BW581" s="31">
        <f t="shared" si="424"/>
        <v>4.7486109642146055E-13</v>
      </c>
      <c r="BX581" s="31">
        <f t="shared" si="425"/>
        <v>7.1229164463219078E-13</v>
      </c>
      <c r="BY581" s="31">
        <f t="shared" si="426"/>
        <v>1.0514781420760912E-12</v>
      </c>
      <c r="BZ581" s="31">
        <f t="shared" si="427"/>
        <v>8.1404759386536097E-13</v>
      </c>
      <c r="CA581" s="31">
        <f t="shared" si="428"/>
        <v>8.1404759386536097E-13</v>
      </c>
      <c r="CB581" s="31">
        <f t="shared" si="429"/>
        <v>5.4269839591024062E-13</v>
      </c>
      <c r="CC581" s="31">
        <f t="shared" si="430"/>
        <v>1.0514781420760912E-12</v>
      </c>
      <c r="CD581" s="31">
        <f t="shared" si="431"/>
        <v>2.3743054821073028E-13</v>
      </c>
      <c r="CE581" s="31">
        <f t="shared" si="432"/>
        <v>2.3743054821073028E-13</v>
      </c>
    </row>
    <row r="582" spans="35:83" x14ac:dyDescent="0.2">
      <c r="AI582" s="29" t="s">
        <v>1280</v>
      </c>
      <c r="AJ582" s="30">
        <v>32737</v>
      </c>
      <c r="AK582">
        <v>287</v>
      </c>
      <c r="AL582" t="s">
        <v>1281</v>
      </c>
      <c r="AM582">
        <v>1.5998992697878204E-10</v>
      </c>
      <c r="AN582">
        <f t="shared" si="390"/>
        <v>1.5998992697878204E-11</v>
      </c>
      <c r="AO582">
        <f t="shared" si="391"/>
        <v>7.0527750096289292E-5</v>
      </c>
      <c r="AP582" s="31">
        <f t="shared" si="392"/>
        <v>19</v>
      </c>
      <c r="AQ582" s="31">
        <f t="shared" si="393"/>
        <v>5</v>
      </c>
      <c r="AR582" s="31">
        <f t="shared" si="394"/>
        <v>12</v>
      </c>
      <c r="AS582" s="31">
        <f t="shared" si="395"/>
        <v>17</v>
      </c>
      <c r="AT582" s="31">
        <f t="shared" si="396"/>
        <v>15</v>
      </c>
      <c r="AU582" s="31">
        <f t="shared" si="397"/>
        <v>14</v>
      </c>
      <c r="AV582" s="31">
        <f t="shared" si="398"/>
        <v>4</v>
      </c>
      <c r="AW582" s="31">
        <f t="shared" si="399"/>
        <v>23</v>
      </c>
      <c r="AX582" s="31">
        <f t="shared" si="400"/>
        <v>11</v>
      </c>
      <c r="AY582" s="31">
        <f t="shared" si="401"/>
        <v>36</v>
      </c>
      <c r="AZ582" s="31">
        <f t="shared" si="402"/>
        <v>9</v>
      </c>
      <c r="BA582" s="31">
        <f t="shared" si="403"/>
        <v>13</v>
      </c>
      <c r="BB582" s="31">
        <f t="shared" si="404"/>
        <v>14</v>
      </c>
      <c r="BC582" s="31">
        <f t="shared" si="405"/>
        <v>12</v>
      </c>
      <c r="BD582" s="31">
        <f t="shared" si="406"/>
        <v>17</v>
      </c>
      <c r="BE582" s="31">
        <f t="shared" si="407"/>
        <v>18</v>
      </c>
      <c r="BF582" s="31">
        <f t="shared" si="408"/>
        <v>18</v>
      </c>
      <c r="BG582" s="31">
        <f t="shared" si="409"/>
        <v>16</v>
      </c>
      <c r="BH582" s="31">
        <f t="shared" si="410"/>
        <v>7</v>
      </c>
      <c r="BI582" s="31">
        <f t="shared" si="411"/>
        <v>7</v>
      </c>
      <c r="BJ582" s="6">
        <f t="shared" si="412"/>
        <v>287</v>
      </c>
      <c r="BL582" s="31">
        <f t="shared" si="413"/>
        <v>1.0591667639710308E-12</v>
      </c>
      <c r="BM582" s="31">
        <f t="shared" si="414"/>
        <v>2.7872809578185025E-13</v>
      </c>
      <c r="BN582" s="31">
        <f t="shared" si="415"/>
        <v>6.6894742987644067E-13</v>
      </c>
      <c r="BO582" s="31">
        <f t="shared" si="416"/>
        <v>9.4767552565829087E-13</v>
      </c>
      <c r="BP582" s="31">
        <f t="shared" si="417"/>
        <v>8.3618428734555071E-13</v>
      </c>
      <c r="BQ582" s="31">
        <f t="shared" si="418"/>
        <v>7.8043866818918073E-13</v>
      </c>
      <c r="BR582" s="31">
        <f t="shared" si="419"/>
        <v>2.229824766254802E-13</v>
      </c>
      <c r="BS582" s="31">
        <f t="shared" si="420"/>
        <v>1.2821492405965109E-12</v>
      </c>
      <c r="BT582" s="31">
        <f t="shared" si="421"/>
        <v>6.1320181072007048E-13</v>
      </c>
      <c r="BU582" s="31">
        <f t="shared" si="422"/>
        <v>2.0068422896293217E-12</v>
      </c>
      <c r="BV582" s="31">
        <f t="shared" si="423"/>
        <v>5.0171057240733042E-13</v>
      </c>
      <c r="BW582" s="31">
        <f t="shared" si="424"/>
        <v>7.2469304903281065E-13</v>
      </c>
      <c r="BX582" s="31">
        <f t="shared" si="425"/>
        <v>7.8043866818918073E-13</v>
      </c>
      <c r="BY582" s="31">
        <f t="shared" si="426"/>
        <v>6.6894742987644067E-13</v>
      </c>
      <c r="BZ582" s="31">
        <f t="shared" si="427"/>
        <v>9.4767552565829087E-13</v>
      </c>
      <c r="CA582" s="31">
        <f t="shared" si="428"/>
        <v>1.0034211448146608E-12</v>
      </c>
      <c r="CB582" s="31">
        <f t="shared" si="429"/>
        <v>1.0034211448146608E-12</v>
      </c>
      <c r="CC582" s="31">
        <f t="shared" si="430"/>
        <v>8.9192990650192079E-13</v>
      </c>
      <c r="CD582" s="31">
        <f t="shared" si="431"/>
        <v>3.9021933409459036E-13</v>
      </c>
      <c r="CE582" s="31">
        <f t="shared" si="432"/>
        <v>3.9021933409459036E-13</v>
      </c>
    </row>
    <row r="583" spans="35:83" x14ac:dyDescent="0.2">
      <c r="AI583" s="29" t="s">
        <v>1282</v>
      </c>
      <c r="AJ583" s="30">
        <v>79936</v>
      </c>
      <c r="AK583">
        <v>715</v>
      </c>
      <c r="AL583" t="s">
        <v>1283</v>
      </c>
      <c r="AM583">
        <v>1.6215277172669428E-10</v>
      </c>
      <c r="AN583">
        <f t="shared" si="390"/>
        <v>1.621527717266943E-11</v>
      </c>
      <c r="AO583">
        <f t="shared" si="391"/>
        <v>7.1481188708071754E-5</v>
      </c>
      <c r="AP583" s="31">
        <f t="shared" si="392"/>
        <v>62</v>
      </c>
      <c r="AQ583" s="31">
        <f t="shared" si="393"/>
        <v>4</v>
      </c>
      <c r="AR583" s="31">
        <f t="shared" si="394"/>
        <v>43</v>
      </c>
      <c r="AS583" s="31">
        <f t="shared" si="395"/>
        <v>35</v>
      </c>
      <c r="AT583" s="31">
        <f t="shared" si="396"/>
        <v>27</v>
      </c>
      <c r="AU583" s="31">
        <f t="shared" si="397"/>
        <v>56</v>
      </c>
      <c r="AV583" s="31">
        <f t="shared" si="398"/>
        <v>19</v>
      </c>
      <c r="AW583" s="31">
        <f t="shared" si="399"/>
        <v>51</v>
      </c>
      <c r="AX583" s="31">
        <f t="shared" si="400"/>
        <v>19</v>
      </c>
      <c r="AY583" s="31">
        <f t="shared" si="401"/>
        <v>100</v>
      </c>
      <c r="AZ583" s="31">
        <f t="shared" si="402"/>
        <v>27</v>
      </c>
      <c r="BA583" s="31">
        <f t="shared" si="403"/>
        <v>13</v>
      </c>
      <c r="BB583" s="31">
        <f t="shared" si="404"/>
        <v>29</v>
      </c>
      <c r="BC583" s="31">
        <f t="shared" si="405"/>
        <v>28</v>
      </c>
      <c r="BD583" s="31">
        <f t="shared" si="406"/>
        <v>60</v>
      </c>
      <c r="BE583" s="31">
        <f t="shared" si="407"/>
        <v>43</v>
      </c>
      <c r="BF583" s="31">
        <f t="shared" si="408"/>
        <v>26</v>
      </c>
      <c r="BG583" s="31">
        <f t="shared" si="409"/>
        <v>48</v>
      </c>
      <c r="BH583" s="31">
        <f t="shared" si="410"/>
        <v>14</v>
      </c>
      <c r="BI583" s="31">
        <f t="shared" si="411"/>
        <v>11</v>
      </c>
      <c r="BJ583" s="6">
        <f t="shared" si="412"/>
        <v>715</v>
      </c>
      <c r="BL583" s="31">
        <f t="shared" si="413"/>
        <v>1.4060799786090972E-12</v>
      </c>
      <c r="BM583" s="31">
        <f t="shared" si="414"/>
        <v>9.0714837329619186E-14</v>
      </c>
      <c r="BN583" s="31">
        <f t="shared" si="415"/>
        <v>9.7518450129340621E-13</v>
      </c>
      <c r="BO583" s="31">
        <f t="shared" si="416"/>
        <v>7.9375482663416788E-13</v>
      </c>
      <c r="BP583" s="31">
        <f t="shared" si="417"/>
        <v>6.1232515197492956E-13</v>
      </c>
      <c r="BQ583" s="31">
        <f t="shared" si="418"/>
        <v>1.2700077226146687E-12</v>
      </c>
      <c r="BR583" s="31">
        <f t="shared" si="419"/>
        <v>4.3089547731569114E-13</v>
      </c>
      <c r="BS583" s="31">
        <f t="shared" si="420"/>
        <v>1.1566141759526445E-12</v>
      </c>
      <c r="BT583" s="31">
        <f t="shared" si="421"/>
        <v>4.3089547731569114E-13</v>
      </c>
      <c r="BU583" s="31">
        <f t="shared" si="422"/>
        <v>2.2678709332404797E-12</v>
      </c>
      <c r="BV583" s="31">
        <f t="shared" si="423"/>
        <v>6.1232515197492956E-13</v>
      </c>
      <c r="BW583" s="31">
        <f t="shared" si="424"/>
        <v>2.9482322132126235E-13</v>
      </c>
      <c r="BX583" s="31">
        <f t="shared" si="425"/>
        <v>6.5768257063973909E-13</v>
      </c>
      <c r="BY583" s="31">
        <f t="shared" si="426"/>
        <v>6.3500386130733433E-13</v>
      </c>
      <c r="BZ583" s="31">
        <f t="shared" si="427"/>
        <v>1.3607225599442879E-12</v>
      </c>
      <c r="CA583" s="31">
        <f t="shared" si="428"/>
        <v>9.7518450129340621E-13</v>
      </c>
      <c r="CB583" s="31">
        <f t="shared" si="429"/>
        <v>5.896464426425247E-13</v>
      </c>
      <c r="CC583" s="31">
        <f t="shared" si="430"/>
        <v>1.0885780479554303E-12</v>
      </c>
      <c r="CD583" s="31">
        <f t="shared" si="431"/>
        <v>3.1750193065366716E-13</v>
      </c>
      <c r="CE583" s="31">
        <f t="shared" si="432"/>
        <v>2.4946580265645277E-13</v>
      </c>
    </row>
    <row r="584" spans="35:83" x14ac:dyDescent="0.2">
      <c r="AI584" s="29" t="s">
        <v>1284</v>
      </c>
      <c r="AJ584" s="30">
        <v>27466</v>
      </c>
      <c r="AK584">
        <v>248</v>
      </c>
      <c r="AL584" t="s">
        <v>1285</v>
      </c>
      <c r="AM584">
        <v>1.6254907334164172E-10</v>
      </c>
      <c r="AN584">
        <f t="shared" si="390"/>
        <v>1.6254907334164173E-11</v>
      </c>
      <c r="AO584">
        <f t="shared" si="391"/>
        <v>7.1655888839446127E-5</v>
      </c>
      <c r="AP584" s="31">
        <f t="shared" si="392"/>
        <v>28</v>
      </c>
      <c r="AQ584" s="31">
        <f t="shared" si="393"/>
        <v>7</v>
      </c>
      <c r="AR584" s="31">
        <f t="shared" si="394"/>
        <v>18</v>
      </c>
      <c r="AS584" s="31">
        <f t="shared" si="395"/>
        <v>6</v>
      </c>
      <c r="AT584" s="31">
        <f t="shared" si="396"/>
        <v>12</v>
      </c>
      <c r="AU584" s="31">
        <f t="shared" si="397"/>
        <v>15</v>
      </c>
      <c r="AV584" s="31">
        <f t="shared" si="398"/>
        <v>6</v>
      </c>
      <c r="AW584" s="31">
        <f t="shared" si="399"/>
        <v>13</v>
      </c>
      <c r="AX584" s="31">
        <f t="shared" si="400"/>
        <v>21</v>
      </c>
      <c r="AY584" s="31">
        <f t="shared" si="401"/>
        <v>21</v>
      </c>
      <c r="AZ584" s="31">
        <f t="shared" si="402"/>
        <v>3</v>
      </c>
      <c r="BA584" s="31">
        <f t="shared" si="403"/>
        <v>7</v>
      </c>
      <c r="BB584" s="31">
        <f t="shared" si="404"/>
        <v>11</v>
      </c>
      <c r="BC584" s="31">
        <f t="shared" si="405"/>
        <v>9</v>
      </c>
      <c r="BD584" s="31">
        <f t="shared" si="406"/>
        <v>11</v>
      </c>
      <c r="BE584" s="31">
        <f t="shared" si="407"/>
        <v>18</v>
      </c>
      <c r="BF584" s="31">
        <f t="shared" si="408"/>
        <v>16</v>
      </c>
      <c r="BG584" s="31">
        <f t="shared" si="409"/>
        <v>12</v>
      </c>
      <c r="BH584" s="31">
        <f t="shared" si="410"/>
        <v>5</v>
      </c>
      <c r="BI584" s="31">
        <f t="shared" si="411"/>
        <v>9</v>
      </c>
      <c r="BJ584" s="6">
        <f t="shared" si="412"/>
        <v>248</v>
      </c>
      <c r="BL584" s="31">
        <f t="shared" si="413"/>
        <v>1.8352314732120839E-12</v>
      </c>
      <c r="BM584" s="31">
        <f t="shared" si="414"/>
        <v>4.5880786830302098E-13</v>
      </c>
      <c r="BN584" s="31">
        <f t="shared" si="415"/>
        <v>1.1797916613506256E-12</v>
      </c>
      <c r="BO584" s="31">
        <f t="shared" si="416"/>
        <v>3.9326388711687513E-13</v>
      </c>
      <c r="BP584" s="31">
        <f t="shared" si="417"/>
        <v>7.8652777423375026E-13</v>
      </c>
      <c r="BQ584" s="31">
        <f t="shared" si="418"/>
        <v>9.8315971779218792E-13</v>
      </c>
      <c r="BR584" s="31">
        <f t="shared" si="419"/>
        <v>3.9326388711687513E-13</v>
      </c>
      <c r="BS584" s="31">
        <f t="shared" si="420"/>
        <v>8.5207175541989621E-13</v>
      </c>
      <c r="BT584" s="31">
        <f t="shared" si="421"/>
        <v>1.3764236049090628E-12</v>
      </c>
      <c r="BU584" s="31">
        <f t="shared" si="422"/>
        <v>1.3764236049090628E-12</v>
      </c>
      <c r="BV584" s="31">
        <f t="shared" si="423"/>
        <v>1.9663194355843756E-13</v>
      </c>
      <c r="BW584" s="31">
        <f t="shared" si="424"/>
        <v>4.5880786830302098E-13</v>
      </c>
      <c r="BX584" s="31">
        <f t="shared" si="425"/>
        <v>7.209837930476045E-13</v>
      </c>
      <c r="BY584" s="31">
        <f t="shared" si="426"/>
        <v>5.8989583067531279E-13</v>
      </c>
      <c r="BZ584" s="31">
        <f t="shared" si="427"/>
        <v>7.209837930476045E-13</v>
      </c>
      <c r="CA584" s="31">
        <f t="shared" si="428"/>
        <v>1.1797916613506256E-12</v>
      </c>
      <c r="CB584" s="31">
        <f t="shared" si="429"/>
        <v>1.0487036989783337E-12</v>
      </c>
      <c r="CC584" s="31">
        <f t="shared" si="430"/>
        <v>7.8652777423375026E-13</v>
      </c>
      <c r="CD584" s="31">
        <f t="shared" si="431"/>
        <v>3.2771990593072927E-13</v>
      </c>
      <c r="CE584" s="31">
        <f t="shared" si="432"/>
        <v>5.8989583067531279E-13</v>
      </c>
    </row>
    <row r="585" spans="35:83" x14ac:dyDescent="0.2">
      <c r="AI585" s="29" t="s">
        <v>1286</v>
      </c>
      <c r="AJ585" s="30">
        <v>27993</v>
      </c>
      <c r="AK585">
        <v>250</v>
      </c>
      <c r="AL585" t="s">
        <v>1287</v>
      </c>
      <c r="AM585">
        <v>1.6340249395113268E-10</v>
      </c>
      <c r="AN585">
        <f t="shared" si="390"/>
        <v>1.6340249395113269E-11</v>
      </c>
      <c r="AO585">
        <f t="shared" si="391"/>
        <v>7.2032098995984185E-5</v>
      </c>
      <c r="AP585" s="31">
        <f t="shared" si="392"/>
        <v>27</v>
      </c>
      <c r="AQ585" s="31">
        <f t="shared" si="393"/>
        <v>0</v>
      </c>
      <c r="AR585" s="31">
        <f t="shared" si="394"/>
        <v>8</v>
      </c>
      <c r="AS585" s="31">
        <f t="shared" si="395"/>
        <v>14</v>
      </c>
      <c r="AT585" s="31">
        <f t="shared" si="396"/>
        <v>16</v>
      </c>
      <c r="AU585" s="31">
        <f t="shared" si="397"/>
        <v>21</v>
      </c>
      <c r="AV585" s="31">
        <f t="shared" si="398"/>
        <v>9</v>
      </c>
      <c r="AW585" s="31">
        <f t="shared" si="399"/>
        <v>16</v>
      </c>
      <c r="AX585" s="31">
        <f t="shared" si="400"/>
        <v>12</v>
      </c>
      <c r="AY585" s="31">
        <f t="shared" si="401"/>
        <v>37</v>
      </c>
      <c r="AZ585" s="31">
        <f t="shared" si="402"/>
        <v>8</v>
      </c>
      <c r="BA585" s="31">
        <f t="shared" si="403"/>
        <v>6</v>
      </c>
      <c r="BB585" s="31">
        <f t="shared" si="404"/>
        <v>12</v>
      </c>
      <c r="BC585" s="31">
        <f t="shared" si="405"/>
        <v>5</v>
      </c>
      <c r="BD585" s="31">
        <f t="shared" si="406"/>
        <v>19</v>
      </c>
      <c r="BE585" s="31">
        <f t="shared" si="407"/>
        <v>12</v>
      </c>
      <c r="BF585" s="31">
        <f t="shared" si="408"/>
        <v>4</v>
      </c>
      <c r="BG585" s="31">
        <f t="shared" si="409"/>
        <v>15</v>
      </c>
      <c r="BH585" s="31">
        <f t="shared" si="410"/>
        <v>4</v>
      </c>
      <c r="BI585" s="31">
        <f t="shared" si="411"/>
        <v>5</v>
      </c>
      <c r="BJ585" s="6">
        <f t="shared" si="412"/>
        <v>250</v>
      </c>
      <c r="BL585" s="31">
        <f t="shared" si="413"/>
        <v>1.7647469346722332E-12</v>
      </c>
      <c r="BM585" s="31">
        <f t="shared" si="414"/>
        <v>0</v>
      </c>
      <c r="BN585" s="31">
        <f t="shared" si="415"/>
        <v>5.2288798064362466E-13</v>
      </c>
      <c r="BO585" s="31">
        <f t="shared" si="416"/>
        <v>9.1505396612634313E-13</v>
      </c>
      <c r="BP585" s="31">
        <f t="shared" si="417"/>
        <v>1.0457759612872493E-12</v>
      </c>
      <c r="BQ585" s="31">
        <f t="shared" si="418"/>
        <v>1.3725809491895148E-12</v>
      </c>
      <c r="BR585" s="31">
        <f t="shared" si="419"/>
        <v>5.8824897822407766E-13</v>
      </c>
      <c r="BS585" s="31">
        <f t="shared" si="420"/>
        <v>1.0457759612872493E-12</v>
      </c>
      <c r="BT585" s="31">
        <f t="shared" si="421"/>
        <v>7.8433197096543694E-13</v>
      </c>
      <c r="BU585" s="31">
        <f t="shared" si="422"/>
        <v>2.4183569104767639E-12</v>
      </c>
      <c r="BV585" s="31">
        <f t="shared" si="423"/>
        <v>5.2288798064362466E-13</v>
      </c>
      <c r="BW585" s="31">
        <f t="shared" si="424"/>
        <v>3.9216598548271847E-13</v>
      </c>
      <c r="BX585" s="31">
        <f t="shared" si="425"/>
        <v>7.8433197096543694E-13</v>
      </c>
      <c r="BY585" s="31">
        <f t="shared" si="426"/>
        <v>3.2680498790226538E-13</v>
      </c>
      <c r="BZ585" s="31">
        <f t="shared" si="427"/>
        <v>1.2418589540286084E-12</v>
      </c>
      <c r="CA585" s="31">
        <f t="shared" si="428"/>
        <v>7.8433197096543694E-13</v>
      </c>
      <c r="CB585" s="31">
        <f t="shared" si="429"/>
        <v>2.6144399032181233E-13</v>
      </c>
      <c r="CC585" s="31">
        <f t="shared" si="430"/>
        <v>9.8041496370679623E-13</v>
      </c>
      <c r="CD585" s="31">
        <f t="shared" si="431"/>
        <v>2.6144399032181233E-13</v>
      </c>
      <c r="CE585" s="31">
        <f t="shared" si="432"/>
        <v>3.2680498790226538E-13</v>
      </c>
    </row>
    <row r="586" spans="35:83" x14ac:dyDescent="0.2">
      <c r="AI586" s="29" t="s">
        <v>1288</v>
      </c>
      <c r="AJ586" s="30">
        <v>97255</v>
      </c>
      <c r="AK586">
        <v>870</v>
      </c>
      <c r="AL586" t="s">
        <v>1289</v>
      </c>
      <c r="AM586">
        <v>1.6408333329113469E-10</v>
      </c>
      <c r="AN586">
        <f t="shared" si="390"/>
        <v>1.640833332911347E-11</v>
      </c>
      <c r="AO586">
        <f t="shared" si="391"/>
        <v>7.2332230808868584E-5</v>
      </c>
      <c r="AP586" s="31">
        <f t="shared" si="392"/>
        <v>90</v>
      </c>
      <c r="AQ586" s="31">
        <f t="shared" si="393"/>
        <v>12</v>
      </c>
      <c r="AR586" s="31">
        <f t="shared" si="394"/>
        <v>66</v>
      </c>
      <c r="AS586" s="31">
        <f t="shared" si="395"/>
        <v>67</v>
      </c>
      <c r="AT586" s="31">
        <f t="shared" si="396"/>
        <v>29</v>
      </c>
      <c r="AU586" s="31">
        <f t="shared" si="397"/>
        <v>58</v>
      </c>
      <c r="AV586" s="31">
        <f t="shared" si="398"/>
        <v>19</v>
      </c>
      <c r="AW586" s="31">
        <f t="shared" si="399"/>
        <v>68</v>
      </c>
      <c r="AX586" s="31">
        <f t="shared" si="400"/>
        <v>41</v>
      </c>
      <c r="AY586" s="31">
        <f t="shared" si="401"/>
        <v>74</v>
      </c>
      <c r="AZ586" s="31">
        <f t="shared" si="402"/>
        <v>26</v>
      </c>
      <c r="BA586" s="31">
        <f t="shared" si="403"/>
        <v>27</v>
      </c>
      <c r="BB586" s="31">
        <f t="shared" si="404"/>
        <v>33</v>
      </c>
      <c r="BC586" s="31">
        <f t="shared" si="405"/>
        <v>27</v>
      </c>
      <c r="BD586" s="31">
        <f t="shared" si="406"/>
        <v>58</v>
      </c>
      <c r="BE586" s="31">
        <f t="shared" si="407"/>
        <v>38</v>
      </c>
      <c r="BF586" s="31">
        <f t="shared" si="408"/>
        <v>38</v>
      </c>
      <c r="BG586" s="31">
        <f t="shared" si="409"/>
        <v>62</v>
      </c>
      <c r="BH586" s="31">
        <f t="shared" si="410"/>
        <v>13</v>
      </c>
      <c r="BI586" s="31">
        <f t="shared" si="411"/>
        <v>24</v>
      </c>
      <c r="BJ586" s="6">
        <f t="shared" si="412"/>
        <v>870</v>
      </c>
      <c r="BL586" s="31">
        <f t="shared" si="413"/>
        <v>1.6974137926669107E-12</v>
      </c>
      <c r="BM586" s="31">
        <f t="shared" si="414"/>
        <v>2.2632183902225476E-13</v>
      </c>
      <c r="BN586" s="31">
        <f t="shared" si="415"/>
        <v>1.2447701146224013E-12</v>
      </c>
      <c r="BO586" s="31">
        <f t="shared" si="416"/>
        <v>1.2636302678742559E-12</v>
      </c>
      <c r="BP586" s="31">
        <f t="shared" si="417"/>
        <v>5.469444443037823E-13</v>
      </c>
      <c r="BQ586" s="31">
        <f t="shared" si="418"/>
        <v>1.0938888886075646E-12</v>
      </c>
      <c r="BR586" s="31">
        <f t="shared" si="419"/>
        <v>3.5834291178523672E-13</v>
      </c>
      <c r="BS586" s="31">
        <f t="shared" si="420"/>
        <v>1.2824904211261104E-12</v>
      </c>
      <c r="BT586" s="31">
        <f t="shared" si="421"/>
        <v>7.7326628332603711E-13</v>
      </c>
      <c r="BU586" s="31">
        <f t="shared" si="422"/>
        <v>1.3956513406372378E-12</v>
      </c>
      <c r="BV586" s="31">
        <f t="shared" si="423"/>
        <v>4.9036398454821863E-13</v>
      </c>
      <c r="BW586" s="31">
        <f t="shared" si="424"/>
        <v>5.0922413780007319E-13</v>
      </c>
      <c r="BX586" s="31">
        <f t="shared" si="425"/>
        <v>6.2238505731120064E-13</v>
      </c>
      <c r="BY586" s="31">
        <f t="shared" si="426"/>
        <v>5.0922413780007319E-13</v>
      </c>
      <c r="BZ586" s="31">
        <f t="shared" si="427"/>
        <v>1.0938888886075646E-12</v>
      </c>
      <c r="CA586" s="31">
        <f t="shared" si="428"/>
        <v>7.1668582357047343E-13</v>
      </c>
      <c r="CB586" s="31">
        <f t="shared" si="429"/>
        <v>7.1668582357047343E-13</v>
      </c>
      <c r="CC586" s="31">
        <f t="shared" si="430"/>
        <v>1.1693295016149828E-12</v>
      </c>
      <c r="CD586" s="31">
        <f t="shared" si="431"/>
        <v>2.4518199227410931E-13</v>
      </c>
      <c r="CE586" s="31">
        <f t="shared" si="432"/>
        <v>4.5264367804450951E-13</v>
      </c>
    </row>
    <row r="587" spans="35:83" x14ac:dyDescent="0.2">
      <c r="AI587" s="29" t="s">
        <v>1290</v>
      </c>
      <c r="AJ587" s="30">
        <v>68663</v>
      </c>
      <c r="AK587">
        <v>621</v>
      </c>
      <c r="AL587" t="s">
        <v>1291</v>
      </c>
      <c r="AM587">
        <v>1.6494202825078111E-10</v>
      </c>
      <c r="AN587">
        <f t="shared" si="390"/>
        <v>1.6494202825078112E-11</v>
      </c>
      <c r="AO587">
        <f t="shared" si="391"/>
        <v>7.2710766037095288E-5</v>
      </c>
      <c r="AP587" s="31">
        <f t="shared" si="392"/>
        <v>63</v>
      </c>
      <c r="AQ587" s="31">
        <f t="shared" si="393"/>
        <v>1</v>
      </c>
      <c r="AR587" s="31">
        <f t="shared" si="394"/>
        <v>49</v>
      </c>
      <c r="AS587" s="31">
        <f t="shared" si="395"/>
        <v>44</v>
      </c>
      <c r="AT587" s="31">
        <f t="shared" si="396"/>
        <v>17</v>
      </c>
      <c r="AU587" s="31">
        <f t="shared" si="397"/>
        <v>41</v>
      </c>
      <c r="AV587" s="31">
        <f t="shared" si="398"/>
        <v>13</v>
      </c>
      <c r="AW587" s="31">
        <f t="shared" si="399"/>
        <v>30</v>
      </c>
      <c r="AX587" s="31">
        <f t="shared" si="400"/>
        <v>36</v>
      </c>
      <c r="AY587" s="31">
        <f t="shared" si="401"/>
        <v>81</v>
      </c>
      <c r="AZ587" s="31">
        <f t="shared" si="402"/>
        <v>15</v>
      </c>
      <c r="BA587" s="31">
        <f t="shared" si="403"/>
        <v>17</v>
      </c>
      <c r="BB587" s="31">
        <f t="shared" si="404"/>
        <v>27</v>
      </c>
      <c r="BC587" s="31">
        <f t="shared" si="405"/>
        <v>28</v>
      </c>
      <c r="BD587" s="31">
        <f t="shared" si="406"/>
        <v>43</v>
      </c>
      <c r="BE587" s="31">
        <f t="shared" si="407"/>
        <v>42</v>
      </c>
      <c r="BF587" s="31">
        <f t="shared" si="408"/>
        <v>33</v>
      </c>
      <c r="BG587" s="31">
        <f t="shared" si="409"/>
        <v>26</v>
      </c>
      <c r="BH587" s="31">
        <f t="shared" si="410"/>
        <v>4</v>
      </c>
      <c r="BI587" s="31">
        <f t="shared" si="411"/>
        <v>11</v>
      </c>
      <c r="BJ587" s="6">
        <f t="shared" si="412"/>
        <v>621</v>
      </c>
      <c r="BL587" s="31">
        <f t="shared" si="413"/>
        <v>1.6733249242832868E-12</v>
      </c>
      <c r="BM587" s="31">
        <f t="shared" si="414"/>
        <v>2.6560713083861692E-14</v>
      </c>
      <c r="BN587" s="31">
        <f t="shared" si="415"/>
        <v>1.301474941109223E-12</v>
      </c>
      <c r="BO587" s="31">
        <f t="shared" si="416"/>
        <v>1.1686713756899144E-12</v>
      </c>
      <c r="BP587" s="31">
        <f t="shared" si="417"/>
        <v>4.515321224256488E-13</v>
      </c>
      <c r="BQ587" s="31">
        <f t="shared" si="418"/>
        <v>1.0889892364383294E-12</v>
      </c>
      <c r="BR587" s="31">
        <f t="shared" si="419"/>
        <v>3.4528927009020199E-13</v>
      </c>
      <c r="BS587" s="31">
        <f t="shared" si="420"/>
        <v>7.968213925158508E-13</v>
      </c>
      <c r="BT587" s="31">
        <f t="shared" si="421"/>
        <v>9.5618567101902095E-13</v>
      </c>
      <c r="BU587" s="31">
        <f t="shared" si="422"/>
        <v>2.151417759792797E-12</v>
      </c>
      <c r="BV587" s="31">
        <f t="shared" si="423"/>
        <v>3.984106962579254E-13</v>
      </c>
      <c r="BW587" s="31">
        <f t="shared" si="424"/>
        <v>4.515321224256488E-13</v>
      </c>
      <c r="BX587" s="31">
        <f t="shared" si="425"/>
        <v>7.1713925326426572E-13</v>
      </c>
      <c r="BY587" s="31">
        <f t="shared" si="426"/>
        <v>7.4369996634812744E-13</v>
      </c>
      <c r="BZ587" s="31">
        <f t="shared" si="427"/>
        <v>1.1421106626060528E-12</v>
      </c>
      <c r="CA587" s="31">
        <f t="shared" si="428"/>
        <v>1.1155499495221911E-12</v>
      </c>
      <c r="CB587" s="31">
        <f t="shared" si="429"/>
        <v>8.7650353176743588E-13</v>
      </c>
      <c r="CC587" s="31">
        <f t="shared" si="430"/>
        <v>6.9057854018040399E-13</v>
      </c>
      <c r="CD587" s="31">
        <f t="shared" si="431"/>
        <v>1.0624285233544677E-13</v>
      </c>
      <c r="CE587" s="31">
        <f t="shared" si="432"/>
        <v>2.9216784392247859E-13</v>
      </c>
    </row>
    <row r="588" spans="35:83" x14ac:dyDescent="0.2">
      <c r="AI588" s="29" t="s">
        <v>1292</v>
      </c>
      <c r="AJ588" s="30">
        <v>22937</v>
      </c>
      <c r="AK588">
        <v>209</v>
      </c>
      <c r="AL588" t="s">
        <v>1293</v>
      </c>
      <c r="AM588">
        <v>1.6505120829306832E-10</v>
      </c>
      <c r="AN588">
        <f t="shared" si="390"/>
        <v>1.6505120829306832E-11</v>
      </c>
      <c r="AO588">
        <f t="shared" si="391"/>
        <v>7.2758895459261683E-5</v>
      </c>
      <c r="AP588" s="31">
        <f t="shared" si="392"/>
        <v>27</v>
      </c>
      <c r="AQ588" s="31">
        <f t="shared" si="393"/>
        <v>4</v>
      </c>
      <c r="AR588" s="31">
        <f t="shared" si="394"/>
        <v>10</v>
      </c>
      <c r="AS588" s="31">
        <f t="shared" si="395"/>
        <v>21</v>
      </c>
      <c r="AT588" s="31">
        <f t="shared" si="396"/>
        <v>10</v>
      </c>
      <c r="AU588" s="31">
        <f t="shared" si="397"/>
        <v>18</v>
      </c>
      <c r="AV588" s="31">
        <f t="shared" si="398"/>
        <v>8</v>
      </c>
      <c r="AW588" s="31">
        <f t="shared" si="399"/>
        <v>7</v>
      </c>
      <c r="AX588" s="31">
        <f t="shared" si="400"/>
        <v>11</v>
      </c>
      <c r="AY588" s="31">
        <f t="shared" si="401"/>
        <v>19</v>
      </c>
      <c r="AZ588" s="31">
        <f t="shared" si="402"/>
        <v>3</v>
      </c>
      <c r="BA588" s="31">
        <f t="shared" si="403"/>
        <v>5</v>
      </c>
      <c r="BB588" s="31">
        <f t="shared" si="404"/>
        <v>10</v>
      </c>
      <c r="BC588" s="31">
        <f t="shared" si="405"/>
        <v>6</v>
      </c>
      <c r="BD588" s="31">
        <f t="shared" si="406"/>
        <v>14</v>
      </c>
      <c r="BE588" s="31">
        <f t="shared" si="407"/>
        <v>14</v>
      </c>
      <c r="BF588" s="31">
        <f t="shared" si="408"/>
        <v>5</v>
      </c>
      <c r="BG588" s="31">
        <f t="shared" si="409"/>
        <v>11</v>
      </c>
      <c r="BH588" s="31">
        <f t="shared" si="410"/>
        <v>4</v>
      </c>
      <c r="BI588" s="31">
        <f t="shared" si="411"/>
        <v>2</v>
      </c>
      <c r="BJ588" s="6">
        <f t="shared" si="412"/>
        <v>209</v>
      </c>
      <c r="BL588" s="31">
        <f t="shared" si="413"/>
        <v>2.1322404899104521E-12</v>
      </c>
      <c r="BM588" s="31">
        <f t="shared" si="414"/>
        <v>3.1588747998673364E-13</v>
      </c>
      <c r="BN588" s="31">
        <f t="shared" si="415"/>
        <v>7.8971869996683406E-13</v>
      </c>
      <c r="BO588" s="31">
        <f t="shared" si="416"/>
        <v>1.6584092699303516E-12</v>
      </c>
      <c r="BP588" s="31">
        <f t="shared" si="417"/>
        <v>7.8971869996683406E-13</v>
      </c>
      <c r="BQ588" s="31">
        <f t="shared" si="418"/>
        <v>1.4214936599403014E-12</v>
      </c>
      <c r="BR588" s="31">
        <f t="shared" si="419"/>
        <v>6.3177495997346727E-13</v>
      </c>
      <c r="BS588" s="31">
        <f t="shared" si="420"/>
        <v>5.5280308997678382E-13</v>
      </c>
      <c r="BT588" s="31">
        <f t="shared" si="421"/>
        <v>8.6869056996351741E-13</v>
      </c>
      <c r="BU588" s="31">
        <f t="shared" si="422"/>
        <v>1.5004655299369847E-12</v>
      </c>
      <c r="BV588" s="31">
        <f t="shared" si="423"/>
        <v>2.3691560999005024E-13</v>
      </c>
      <c r="BW588" s="31">
        <f t="shared" si="424"/>
        <v>3.9485934998341703E-13</v>
      </c>
      <c r="BX588" s="31">
        <f t="shared" si="425"/>
        <v>7.8971869996683406E-13</v>
      </c>
      <c r="BY588" s="31">
        <f t="shared" si="426"/>
        <v>4.7383121998010048E-13</v>
      </c>
      <c r="BZ588" s="31">
        <f t="shared" si="427"/>
        <v>1.1056061799535676E-12</v>
      </c>
      <c r="CA588" s="31">
        <f t="shared" si="428"/>
        <v>1.1056061799535676E-12</v>
      </c>
      <c r="CB588" s="31">
        <f t="shared" si="429"/>
        <v>3.9485934998341703E-13</v>
      </c>
      <c r="CC588" s="31">
        <f t="shared" si="430"/>
        <v>8.6869056996351741E-13</v>
      </c>
      <c r="CD588" s="31">
        <f t="shared" si="431"/>
        <v>3.1588747998673364E-13</v>
      </c>
      <c r="CE588" s="31">
        <f t="shared" si="432"/>
        <v>1.5794373999336682E-13</v>
      </c>
    </row>
    <row r="589" spans="35:83" x14ac:dyDescent="0.2">
      <c r="AI589" s="29" t="s">
        <v>1294</v>
      </c>
      <c r="AJ589" s="30">
        <v>22623</v>
      </c>
      <c r="AK589">
        <v>201</v>
      </c>
      <c r="AL589" t="s">
        <v>1295</v>
      </c>
      <c r="AM589">
        <v>1.6543373359870409E-10</v>
      </c>
      <c r="AN589">
        <f t="shared" si="390"/>
        <v>1.6543373359870409E-11</v>
      </c>
      <c r="AO589">
        <f t="shared" si="391"/>
        <v>7.2927522632677209E-5</v>
      </c>
      <c r="AP589" s="31">
        <f t="shared" si="392"/>
        <v>19</v>
      </c>
      <c r="AQ589" s="31">
        <f t="shared" si="393"/>
        <v>6</v>
      </c>
      <c r="AR589" s="31">
        <f t="shared" si="394"/>
        <v>3</v>
      </c>
      <c r="AS589" s="31">
        <f t="shared" si="395"/>
        <v>9</v>
      </c>
      <c r="AT589" s="31">
        <f t="shared" si="396"/>
        <v>13</v>
      </c>
      <c r="AU589" s="31">
        <f t="shared" si="397"/>
        <v>13</v>
      </c>
      <c r="AV589" s="31">
        <f t="shared" si="398"/>
        <v>5</v>
      </c>
      <c r="AW589" s="31">
        <f t="shared" si="399"/>
        <v>19</v>
      </c>
      <c r="AX589" s="31">
        <f t="shared" si="400"/>
        <v>8</v>
      </c>
      <c r="AY589" s="31">
        <f t="shared" si="401"/>
        <v>24</v>
      </c>
      <c r="AZ589" s="31">
        <f t="shared" si="402"/>
        <v>6</v>
      </c>
      <c r="BA589" s="31">
        <f t="shared" si="403"/>
        <v>6</v>
      </c>
      <c r="BB589" s="31">
        <f t="shared" si="404"/>
        <v>11</v>
      </c>
      <c r="BC589" s="31">
        <f t="shared" si="405"/>
        <v>4</v>
      </c>
      <c r="BD589" s="31">
        <f t="shared" si="406"/>
        <v>9</v>
      </c>
      <c r="BE589" s="31">
        <f t="shared" si="407"/>
        <v>15</v>
      </c>
      <c r="BF589" s="31">
        <f t="shared" si="408"/>
        <v>12</v>
      </c>
      <c r="BG589" s="31">
        <f t="shared" si="409"/>
        <v>5</v>
      </c>
      <c r="BH589" s="31">
        <f t="shared" si="410"/>
        <v>6</v>
      </c>
      <c r="BI589" s="31">
        <f t="shared" si="411"/>
        <v>8</v>
      </c>
      <c r="BJ589" s="6">
        <f t="shared" si="412"/>
        <v>201</v>
      </c>
      <c r="BL589" s="31">
        <f t="shared" si="413"/>
        <v>1.5638014618782973E-12</v>
      </c>
      <c r="BM589" s="31">
        <f t="shared" si="414"/>
        <v>4.9383204059314657E-13</v>
      </c>
      <c r="BN589" s="31">
        <f t="shared" si="415"/>
        <v>2.4691602029657329E-13</v>
      </c>
      <c r="BO589" s="31">
        <f t="shared" si="416"/>
        <v>7.4074806088971981E-13</v>
      </c>
      <c r="BP589" s="31">
        <f t="shared" si="417"/>
        <v>1.0699694212851509E-12</v>
      </c>
      <c r="BQ589" s="31">
        <f t="shared" si="418"/>
        <v>1.0699694212851509E-12</v>
      </c>
      <c r="BR589" s="31">
        <f t="shared" si="419"/>
        <v>4.1152670049428881E-13</v>
      </c>
      <c r="BS589" s="31">
        <f t="shared" si="420"/>
        <v>1.5638014618782973E-12</v>
      </c>
      <c r="BT589" s="31">
        <f t="shared" si="421"/>
        <v>6.584427207908621E-13</v>
      </c>
      <c r="BU589" s="31">
        <f t="shared" si="422"/>
        <v>1.9753281623725863E-12</v>
      </c>
      <c r="BV589" s="31">
        <f t="shared" si="423"/>
        <v>4.9383204059314657E-13</v>
      </c>
      <c r="BW589" s="31">
        <f t="shared" si="424"/>
        <v>4.9383204059314657E-13</v>
      </c>
      <c r="BX589" s="31">
        <f t="shared" si="425"/>
        <v>9.0535874108743533E-13</v>
      </c>
      <c r="BY589" s="31">
        <f t="shared" si="426"/>
        <v>3.2922136039543105E-13</v>
      </c>
      <c r="BZ589" s="31">
        <f t="shared" si="427"/>
        <v>7.4074806088971981E-13</v>
      </c>
      <c r="CA589" s="31">
        <f t="shared" si="428"/>
        <v>1.2345801014828663E-12</v>
      </c>
      <c r="CB589" s="31">
        <f t="shared" si="429"/>
        <v>9.8766408118629315E-13</v>
      </c>
      <c r="CC589" s="31">
        <f t="shared" si="430"/>
        <v>4.1152670049428881E-13</v>
      </c>
      <c r="CD589" s="31">
        <f t="shared" si="431"/>
        <v>4.9383204059314657E-13</v>
      </c>
      <c r="CE589" s="31">
        <f t="shared" si="432"/>
        <v>6.584427207908621E-13</v>
      </c>
    </row>
    <row r="590" spans="35:83" x14ac:dyDescent="0.2">
      <c r="AI590" s="29" t="s">
        <v>1296</v>
      </c>
      <c r="AJ590" s="30">
        <v>14560</v>
      </c>
      <c r="AK590">
        <v>128</v>
      </c>
      <c r="AL590" t="s">
        <v>1297</v>
      </c>
      <c r="AM590">
        <v>1.6548644917134243E-10</v>
      </c>
      <c r="AN590">
        <f t="shared" si="390"/>
        <v>1.6548644917134242E-11</v>
      </c>
      <c r="AO590">
        <f t="shared" si="391"/>
        <v>7.2950761037765736E-5</v>
      </c>
      <c r="AP590" s="31">
        <f t="shared" si="392"/>
        <v>5</v>
      </c>
      <c r="AQ590" s="31">
        <f t="shared" si="393"/>
        <v>5</v>
      </c>
      <c r="AR590" s="31">
        <f t="shared" si="394"/>
        <v>12</v>
      </c>
      <c r="AS590" s="31">
        <f t="shared" si="395"/>
        <v>2</v>
      </c>
      <c r="AT590" s="31">
        <f t="shared" si="396"/>
        <v>2</v>
      </c>
      <c r="AU590" s="31">
        <f t="shared" si="397"/>
        <v>7</v>
      </c>
      <c r="AV590" s="31">
        <f t="shared" si="398"/>
        <v>6</v>
      </c>
      <c r="AW590" s="31">
        <f t="shared" si="399"/>
        <v>8</v>
      </c>
      <c r="AX590" s="31">
        <f t="shared" si="400"/>
        <v>8</v>
      </c>
      <c r="AY590" s="31">
        <f t="shared" si="401"/>
        <v>15</v>
      </c>
      <c r="AZ590" s="31">
        <f t="shared" si="402"/>
        <v>6</v>
      </c>
      <c r="BA590" s="31">
        <f t="shared" si="403"/>
        <v>6</v>
      </c>
      <c r="BB590" s="31">
        <f t="shared" si="404"/>
        <v>3</v>
      </c>
      <c r="BC590" s="31">
        <f t="shared" si="405"/>
        <v>4</v>
      </c>
      <c r="BD590" s="31">
        <f t="shared" si="406"/>
        <v>8</v>
      </c>
      <c r="BE590" s="31">
        <f t="shared" si="407"/>
        <v>11</v>
      </c>
      <c r="BF590" s="31">
        <f t="shared" si="408"/>
        <v>7</v>
      </c>
      <c r="BG590" s="31">
        <f t="shared" si="409"/>
        <v>7</v>
      </c>
      <c r="BH590" s="31">
        <f t="shared" si="410"/>
        <v>1</v>
      </c>
      <c r="BI590" s="31">
        <f t="shared" si="411"/>
        <v>5</v>
      </c>
      <c r="BJ590" s="6">
        <f t="shared" si="412"/>
        <v>128</v>
      </c>
      <c r="BL590" s="31">
        <f t="shared" si="413"/>
        <v>6.4643144207555635E-13</v>
      </c>
      <c r="BM590" s="31">
        <f t="shared" si="414"/>
        <v>6.4643144207555635E-13</v>
      </c>
      <c r="BN590" s="31">
        <f t="shared" si="415"/>
        <v>1.5514354609813351E-12</v>
      </c>
      <c r="BO590" s="31">
        <f t="shared" si="416"/>
        <v>2.5857257683022253E-13</v>
      </c>
      <c r="BP590" s="31">
        <f t="shared" si="417"/>
        <v>2.5857257683022253E-13</v>
      </c>
      <c r="BQ590" s="31">
        <f t="shared" si="418"/>
        <v>9.0500401890577883E-13</v>
      </c>
      <c r="BR590" s="31">
        <f t="shared" si="419"/>
        <v>7.7571773049066754E-13</v>
      </c>
      <c r="BS590" s="31">
        <f t="shared" si="420"/>
        <v>1.0342903073208901E-12</v>
      </c>
      <c r="BT590" s="31">
        <f t="shared" si="421"/>
        <v>1.0342903073208901E-12</v>
      </c>
      <c r="BU590" s="31">
        <f t="shared" si="422"/>
        <v>1.9392943262266688E-12</v>
      </c>
      <c r="BV590" s="31">
        <f t="shared" si="423"/>
        <v>7.7571773049066754E-13</v>
      </c>
      <c r="BW590" s="31">
        <f t="shared" si="424"/>
        <v>7.7571773049066754E-13</v>
      </c>
      <c r="BX590" s="31">
        <f t="shared" si="425"/>
        <v>3.8785886524533377E-13</v>
      </c>
      <c r="BY590" s="31">
        <f t="shared" si="426"/>
        <v>5.1714515366044506E-13</v>
      </c>
      <c r="BZ590" s="31">
        <f t="shared" si="427"/>
        <v>1.0342903073208901E-12</v>
      </c>
      <c r="CA590" s="31">
        <f t="shared" si="428"/>
        <v>1.4221491725662239E-12</v>
      </c>
      <c r="CB590" s="31">
        <f t="shared" si="429"/>
        <v>9.0500401890577883E-13</v>
      </c>
      <c r="CC590" s="31">
        <f t="shared" si="430"/>
        <v>9.0500401890577883E-13</v>
      </c>
      <c r="CD590" s="31">
        <f t="shared" si="431"/>
        <v>1.2928628841511126E-13</v>
      </c>
      <c r="CE590" s="31">
        <f t="shared" si="432"/>
        <v>6.4643144207555635E-13</v>
      </c>
    </row>
    <row r="591" spans="35:83" x14ac:dyDescent="0.2">
      <c r="AI591" s="29" t="s">
        <v>1298</v>
      </c>
      <c r="AJ591" s="30">
        <v>30582</v>
      </c>
      <c r="AK591">
        <v>286</v>
      </c>
      <c r="AL591" t="s">
        <v>1299</v>
      </c>
      <c r="AM591">
        <v>1.6695295390184948E-10</v>
      </c>
      <c r="AN591">
        <f t="shared" si="390"/>
        <v>1.6695295390184949E-11</v>
      </c>
      <c r="AO591">
        <f t="shared" si="391"/>
        <v>7.3597234732087426E-5</v>
      </c>
      <c r="AP591" s="31">
        <f t="shared" si="392"/>
        <v>36</v>
      </c>
      <c r="AQ591" s="31">
        <f t="shared" si="393"/>
        <v>5</v>
      </c>
      <c r="AR591" s="31">
        <f t="shared" si="394"/>
        <v>17</v>
      </c>
      <c r="AS591" s="31">
        <f t="shared" si="395"/>
        <v>13</v>
      </c>
      <c r="AT591" s="31">
        <f t="shared" si="396"/>
        <v>11</v>
      </c>
      <c r="AU591" s="31">
        <f t="shared" si="397"/>
        <v>33</v>
      </c>
      <c r="AV591" s="31">
        <f t="shared" si="398"/>
        <v>9</v>
      </c>
      <c r="AW591" s="31">
        <f t="shared" si="399"/>
        <v>28</v>
      </c>
      <c r="AX591" s="31">
        <f t="shared" si="400"/>
        <v>7</v>
      </c>
      <c r="AY591" s="31">
        <f t="shared" si="401"/>
        <v>28</v>
      </c>
      <c r="AZ591" s="31">
        <f t="shared" si="402"/>
        <v>6</v>
      </c>
      <c r="BA591" s="31">
        <f t="shared" si="403"/>
        <v>8</v>
      </c>
      <c r="BB591" s="31">
        <f t="shared" si="404"/>
        <v>10</v>
      </c>
      <c r="BC591" s="31">
        <f t="shared" si="405"/>
        <v>8</v>
      </c>
      <c r="BD591" s="31">
        <f t="shared" si="406"/>
        <v>14</v>
      </c>
      <c r="BE591" s="31">
        <f t="shared" si="407"/>
        <v>20</v>
      </c>
      <c r="BF591" s="31">
        <f t="shared" si="408"/>
        <v>9</v>
      </c>
      <c r="BG591" s="31">
        <f t="shared" si="409"/>
        <v>11</v>
      </c>
      <c r="BH591" s="31">
        <f t="shared" si="410"/>
        <v>6</v>
      </c>
      <c r="BI591" s="31">
        <f t="shared" si="411"/>
        <v>7</v>
      </c>
      <c r="BJ591" s="6">
        <f t="shared" si="412"/>
        <v>286</v>
      </c>
      <c r="BL591" s="31">
        <f t="shared" si="413"/>
        <v>2.1015057134498541E-12</v>
      </c>
      <c r="BM591" s="31">
        <f t="shared" si="414"/>
        <v>2.9187579353470192E-13</v>
      </c>
      <c r="BN591" s="31">
        <f t="shared" si="415"/>
        <v>9.9237769801798654E-13</v>
      </c>
      <c r="BO591" s="31">
        <f t="shared" si="416"/>
        <v>7.5887706319022498E-13</v>
      </c>
      <c r="BP591" s="31">
        <f t="shared" si="417"/>
        <v>6.4212674577634426E-13</v>
      </c>
      <c r="BQ591" s="31">
        <f t="shared" si="418"/>
        <v>1.9263802373290328E-12</v>
      </c>
      <c r="BR591" s="31">
        <f t="shared" si="419"/>
        <v>5.2537642836246353E-13</v>
      </c>
      <c r="BS591" s="31">
        <f t="shared" si="420"/>
        <v>1.6345044437943308E-12</v>
      </c>
      <c r="BT591" s="31">
        <f t="shared" si="421"/>
        <v>4.086261109485827E-13</v>
      </c>
      <c r="BU591" s="31">
        <f t="shared" si="422"/>
        <v>1.6345044437943308E-12</v>
      </c>
      <c r="BV591" s="31">
        <f t="shared" si="423"/>
        <v>3.5025095224164228E-13</v>
      </c>
      <c r="BW591" s="31">
        <f t="shared" si="424"/>
        <v>4.6700126965552301E-13</v>
      </c>
      <c r="BX591" s="31">
        <f t="shared" si="425"/>
        <v>5.8375158706940384E-13</v>
      </c>
      <c r="BY591" s="31">
        <f t="shared" si="426"/>
        <v>4.6700126965552301E-13</v>
      </c>
      <c r="BZ591" s="31">
        <f t="shared" si="427"/>
        <v>8.172522218971654E-13</v>
      </c>
      <c r="CA591" s="31">
        <f t="shared" si="428"/>
        <v>1.1675031741388077E-12</v>
      </c>
      <c r="CB591" s="31">
        <f t="shared" si="429"/>
        <v>5.2537642836246353E-13</v>
      </c>
      <c r="CC591" s="31">
        <f t="shared" si="430"/>
        <v>6.4212674577634426E-13</v>
      </c>
      <c r="CD591" s="31">
        <f t="shared" si="431"/>
        <v>3.5025095224164228E-13</v>
      </c>
      <c r="CE591" s="31">
        <f t="shared" si="432"/>
        <v>4.086261109485827E-13</v>
      </c>
    </row>
    <row r="592" spans="35:83" x14ac:dyDescent="0.2">
      <c r="AI592" s="29" t="s">
        <v>1300</v>
      </c>
      <c r="AJ592" s="30">
        <v>21601</v>
      </c>
      <c r="AK592">
        <v>198</v>
      </c>
      <c r="AL592" t="s">
        <v>1301</v>
      </c>
      <c r="AM592">
        <v>1.6775025111755367E-10</v>
      </c>
      <c r="AN592">
        <f t="shared" si="390"/>
        <v>1.6775025111755367E-11</v>
      </c>
      <c r="AO592">
        <f t="shared" si="391"/>
        <v>7.3948704226720725E-5</v>
      </c>
      <c r="AP592" s="31">
        <f t="shared" si="392"/>
        <v>20</v>
      </c>
      <c r="AQ592" s="31">
        <f t="shared" si="393"/>
        <v>2</v>
      </c>
      <c r="AR592" s="31">
        <f t="shared" si="394"/>
        <v>15</v>
      </c>
      <c r="AS592" s="31">
        <f t="shared" si="395"/>
        <v>10</v>
      </c>
      <c r="AT592" s="31">
        <f t="shared" si="396"/>
        <v>8</v>
      </c>
      <c r="AU592" s="31">
        <f t="shared" si="397"/>
        <v>13</v>
      </c>
      <c r="AV592" s="31">
        <f t="shared" si="398"/>
        <v>8</v>
      </c>
      <c r="AW592" s="31">
        <f t="shared" si="399"/>
        <v>14</v>
      </c>
      <c r="AX592" s="31">
        <f t="shared" si="400"/>
        <v>8</v>
      </c>
      <c r="AY592" s="31">
        <f t="shared" si="401"/>
        <v>22</v>
      </c>
      <c r="AZ592" s="31">
        <f t="shared" si="402"/>
        <v>2</v>
      </c>
      <c r="BA592" s="31">
        <f t="shared" si="403"/>
        <v>7</v>
      </c>
      <c r="BB592" s="31">
        <f t="shared" si="404"/>
        <v>11</v>
      </c>
      <c r="BC592" s="31">
        <f t="shared" si="405"/>
        <v>10</v>
      </c>
      <c r="BD592" s="31">
        <f t="shared" si="406"/>
        <v>8</v>
      </c>
      <c r="BE592" s="31">
        <f t="shared" si="407"/>
        <v>9</v>
      </c>
      <c r="BF592" s="31">
        <f t="shared" si="408"/>
        <v>13</v>
      </c>
      <c r="BG592" s="31">
        <f t="shared" si="409"/>
        <v>14</v>
      </c>
      <c r="BH592" s="31">
        <f t="shared" si="410"/>
        <v>1</v>
      </c>
      <c r="BI592" s="31">
        <f t="shared" si="411"/>
        <v>3</v>
      </c>
      <c r="BJ592" s="6">
        <f t="shared" si="412"/>
        <v>198</v>
      </c>
      <c r="BL592" s="31">
        <f t="shared" si="413"/>
        <v>1.6944469809853906E-12</v>
      </c>
      <c r="BM592" s="31">
        <f t="shared" si="414"/>
        <v>1.6944469809853908E-13</v>
      </c>
      <c r="BN592" s="31">
        <f t="shared" si="415"/>
        <v>1.2708352357390431E-12</v>
      </c>
      <c r="BO592" s="31">
        <f t="shared" si="416"/>
        <v>8.4722349049269532E-13</v>
      </c>
      <c r="BP592" s="31">
        <f t="shared" si="417"/>
        <v>6.7777879239415634E-13</v>
      </c>
      <c r="BQ592" s="31">
        <f t="shared" si="418"/>
        <v>1.1013905376405041E-12</v>
      </c>
      <c r="BR592" s="31">
        <f t="shared" si="419"/>
        <v>6.7777879239415634E-13</v>
      </c>
      <c r="BS592" s="31">
        <f t="shared" si="420"/>
        <v>1.1861128866897735E-12</v>
      </c>
      <c r="BT592" s="31">
        <f t="shared" si="421"/>
        <v>6.7777879239415634E-13</v>
      </c>
      <c r="BU592" s="31">
        <f t="shared" si="422"/>
        <v>1.8638916790839294E-12</v>
      </c>
      <c r="BV592" s="31">
        <f t="shared" si="423"/>
        <v>1.6944469809853908E-13</v>
      </c>
      <c r="BW592" s="31">
        <f t="shared" si="424"/>
        <v>5.9305644334488675E-13</v>
      </c>
      <c r="BX592" s="31">
        <f t="shared" si="425"/>
        <v>9.3194583954196471E-13</v>
      </c>
      <c r="BY592" s="31">
        <f t="shared" si="426"/>
        <v>8.4722349049269532E-13</v>
      </c>
      <c r="BZ592" s="31">
        <f t="shared" si="427"/>
        <v>6.7777879239415634E-13</v>
      </c>
      <c r="CA592" s="31">
        <f t="shared" si="428"/>
        <v>7.6250114144342583E-13</v>
      </c>
      <c r="CB592" s="31">
        <f t="shared" si="429"/>
        <v>1.1013905376405041E-12</v>
      </c>
      <c r="CC592" s="31">
        <f t="shared" si="430"/>
        <v>1.1861128866897735E-12</v>
      </c>
      <c r="CD592" s="31">
        <f t="shared" si="431"/>
        <v>8.4722349049269542E-14</v>
      </c>
      <c r="CE592" s="31">
        <f t="shared" si="432"/>
        <v>2.5416704714780863E-13</v>
      </c>
    </row>
    <row r="593" spans="35:83" x14ac:dyDescent="0.2">
      <c r="AI593" s="29" t="s">
        <v>1302</v>
      </c>
      <c r="AJ593" s="30">
        <v>9450</v>
      </c>
      <c r="AK593">
        <v>90</v>
      </c>
      <c r="AL593" t="s">
        <v>1303</v>
      </c>
      <c r="AM593">
        <v>1.685889264015085E-10</v>
      </c>
      <c r="AN593">
        <f t="shared" si="390"/>
        <v>1.685889264015085E-11</v>
      </c>
      <c r="AO593">
        <f t="shared" si="391"/>
        <v>7.4318414257568762E-5</v>
      </c>
      <c r="AP593" s="31">
        <f t="shared" si="392"/>
        <v>14</v>
      </c>
      <c r="AQ593" s="31">
        <f t="shared" si="393"/>
        <v>0</v>
      </c>
      <c r="AR593" s="31">
        <f t="shared" si="394"/>
        <v>3</v>
      </c>
      <c r="AS593" s="31">
        <f t="shared" si="395"/>
        <v>6</v>
      </c>
      <c r="AT593" s="31">
        <f t="shared" si="396"/>
        <v>2</v>
      </c>
      <c r="AU593" s="31">
        <f t="shared" si="397"/>
        <v>9</v>
      </c>
      <c r="AV593" s="31">
        <f t="shared" si="398"/>
        <v>1</v>
      </c>
      <c r="AW593" s="31">
        <f t="shared" si="399"/>
        <v>7</v>
      </c>
      <c r="AX593" s="31">
        <f t="shared" si="400"/>
        <v>5</v>
      </c>
      <c r="AY593" s="31">
        <f t="shared" si="401"/>
        <v>6</v>
      </c>
      <c r="AZ593" s="31">
        <f t="shared" si="402"/>
        <v>4</v>
      </c>
      <c r="BA593" s="31">
        <f t="shared" si="403"/>
        <v>2</v>
      </c>
      <c r="BB593" s="31">
        <f t="shared" si="404"/>
        <v>1</v>
      </c>
      <c r="BC593" s="31">
        <f t="shared" si="405"/>
        <v>3</v>
      </c>
      <c r="BD593" s="31">
        <f t="shared" si="406"/>
        <v>5</v>
      </c>
      <c r="BE593" s="31">
        <f t="shared" si="407"/>
        <v>6</v>
      </c>
      <c r="BF593" s="31">
        <f t="shared" si="408"/>
        <v>4</v>
      </c>
      <c r="BG593" s="31">
        <f t="shared" si="409"/>
        <v>10</v>
      </c>
      <c r="BH593" s="31">
        <f t="shared" si="410"/>
        <v>0</v>
      </c>
      <c r="BI593" s="31">
        <f t="shared" si="411"/>
        <v>2</v>
      </c>
      <c r="BJ593" s="6">
        <f t="shared" si="412"/>
        <v>90</v>
      </c>
      <c r="BL593" s="31">
        <f t="shared" si="413"/>
        <v>2.6224944106901322E-12</v>
      </c>
      <c r="BM593" s="31">
        <f t="shared" si="414"/>
        <v>0</v>
      </c>
      <c r="BN593" s="31">
        <f t="shared" si="415"/>
        <v>5.6196308800502832E-13</v>
      </c>
      <c r="BO593" s="31">
        <f t="shared" si="416"/>
        <v>1.1239261760100566E-12</v>
      </c>
      <c r="BP593" s="31">
        <f t="shared" si="417"/>
        <v>3.746420586700189E-13</v>
      </c>
      <c r="BQ593" s="31">
        <f t="shared" si="418"/>
        <v>1.6858892640150851E-12</v>
      </c>
      <c r="BR593" s="31">
        <f t="shared" si="419"/>
        <v>1.8732102933500945E-13</v>
      </c>
      <c r="BS593" s="31">
        <f t="shared" si="420"/>
        <v>1.3112472053450661E-12</v>
      </c>
      <c r="BT593" s="31">
        <f t="shared" si="421"/>
        <v>9.3660514667504717E-13</v>
      </c>
      <c r="BU593" s="31">
        <f t="shared" si="422"/>
        <v>1.1239261760100566E-12</v>
      </c>
      <c r="BV593" s="31">
        <f t="shared" si="423"/>
        <v>7.492841173400378E-13</v>
      </c>
      <c r="BW593" s="31">
        <f t="shared" si="424"/>
        <v>3.746420586700189E-13</v>
      </c>
      <c r="BX593" s="31">
        <f t="shared" si="425"/>
        <v>1.8732102933500945E-13</v>
      </c>
      <c r="BY593" s="31">
        <f t="shared" si="426"/>
        <v>5.6196308800502832E-13</v>
      </c>
      <c r="BZ593" s="31">
        <f t="shared" si="427"/>
        <v>9.3660514667504717E-13</v>
      </c>
      <c r="CA593" s="31">
        <f t="shared" si="428"/>
        <v>1.1239261760100566E-12</v>
      </c>
      <c r="CB593" s="31">
        <f t="shared" si="429"/>
        <v>7.492841173400378E-13</v>
      </c>
      <c r="CC593" s="31">
        <f t="shared" si="430"/>
        <v>1.8732102933500943E-12</v>
      </c>
      <c r="CD593" s="31">
        <f t="shared" si="431"/>
        <v>0</v>
      </c>
      <c r="CE593" s="31">
        <f t="shared" si="432"/>
        <v>3.746420586700189E-13</v>
      </c>
    </row>
    <row r="594" spans="35:83" x14ac:dyDescent="0.2">
      <c r="AI594" s="29" t="s">
        <v>1304</v>
      </c>
      <c r="AJ594" s="30">
        <v>73401</v>
      </c>
      <c r="AK594">
        <v>660</v>
      </c>
      <c r="AL594" t="s">
        <v>1305</v>
      </c>
      <c r="AM594">
        <v>1.6869172097442876E-10</v>
      </c>
      <c r="AN594">
        <f t="shared" si="390"/>
        <v>1.6869172097442877E-11</v>
      </c>
      <c r="AO594">
        <f t="shared" si="391"/>
        <v>7.4363728797596876E-5</v>
      </c>
      <c r="AP594" s="31">
        <f t="shared" si="392"/>
        <v>65</v>
      </c>
      <c r="AQ594" s="31">
        <f t="shared" si="393"/>
        <v>6</v>
      </c>
      <c r="AR594" s="31">
        <f t="shared" si="394"/>
        <v>49</v>
      </c>
      <c r="AS594" s="31">
        <f t="shared" si="395"/>
        <v>44</v>
      </c>
      <c r="AT594" s="31">
        <f t="shared" si="396"/>
        <v>28</v>
      </c>
      <c r="AU594" s="31">
        <f t="shared" si="397"/>
        <v>50</v>
      </c>
      <c r="AV594" s="31">
        <f t="shared" si="398"/>
        <v>15</v>
      </c>
      <c r="AW594" s="31">
        <f t="shared" si="399"/>
        <v>37</v>
      </c>
      <c r="AX594" s="31">
        <f t="shared" si="400"/>
        <v>34</v>
      </c>
      <c r="AY594" s="31">
        <f t="shared" si="401"/>
        <v>62</v>
      </c>
      <c r="AZ594" s="31">
        <f t="shared" si="402"/>
        <v>15</v>
      </c>
      <c r="BA594" s="31">
        <f t="shared" si="403"/>
        <v>19</v>
      </c>
      <c r="BB594" s="31">
        <f t="shared" si="404"/>
        <v>28</v>
      </c>
      <c r="BC594" s="31">
        <f t="shared" si="405"/>
        <v>22</v>
      </c>
      <c r="BD594" s="31">
        <f t="shared" si="406"/>
        <v>56</v>
      </c>
      <c r="BE594" s="31">
        <f t="shared" si="407"/>
        <v>33</v>
      </c>
      <c r="BF594" s="31">
        <f t="shared" si="408"/>
        <v>39</v>
      </c>
      <c r="BG594" s="31">
        <f t="shared" si="409"/>
        <v>40</v>
      </c>
      <c r="BH594" s="31">
        <f t="shared" si="410"/>
        <v>4</v>
      </c>
      <c r="BI594" s="31">
        <f t="shared" si="411"/>
        <v>14</v>
      </c>
      <c r="BJ594" s="6">
        <f t="shared" si="412"/>
        <v>660</v>
      </c>
      <c r="BL594" s="31">
        <f t="shared" si="413"/>
        <v>1.6613578580814955E-12</v>
      </c>
      <c r="BM594" s="31">
        <f t="shared" si="414"/>
        <v>1.5335610997675341E-13</v>
      </c>
      <c r="BN594" s="31">
        <f t="shared" si="415"/>
        <v>1.2524082314768199E-12</v>
      </c>
      <c r="BO594" s="31">
        <f t="shared" si="416"/>
        <v>1.1246114731628586E-12</v>
      </c>
      <c r="BP594" s="31">
        <f t="shared" si="417"/>
        <v>7.1566184655818271E-13</v>
      </c>
      <c r="BQ594" s="31">
        <f t="shared" si="418"/>
        <v>1.277967583139612E-12</v>
      </c>
      <c r="BR594" s="31">
        <f t="shared" si="419"/>
        <v>3.833902749418836E-13</v>
      </c>
      <c r="BS594" s="31">
        <f t="shared" si="420"/>
        <v>9.4569601152331277E-13</v>
      </c>
      <c r="BT594" s="31">
        <f t="shared" si="421"/>
        <v>8.6901795653493605E-13</v>
      </c>
      <c r="BU594" s="31">
        <f t="shared" si="422"/>
        <v>1.5846798030931187E-12</v>
      </c>
      <c r="BV594" s="31">
        <f t="shared" si="423"/>
        <v>3.833902749418836E-13</v>
      </c>
      <c r="BW594" s="31">
        <f t="shared" si="424"/>
        <v>4.8562768159305256E-13</v>
      </c>
      <c r="BX594" s="31">
        <f t="shared" si="425"/>
        <v>7.1566184655818271E-13</v>
      </c>
      <c r="BY594" s="31">
        <f t="shared" si="426"/>
        <v>5.6230573658142928E-13</v>
      </c>
      <c r="BZ594" s="31">
        <f t="shared" si="427"/>
        <v>1.4313236931163654E-12</v>
      </c>
      <c r="CA594" s="31">
        <f t="shared" si="428"/>
        <v>8.4345860487214391E-13</v>
      </c>
      <c r="CB594" s="31">
        <f t="shared" si="429"/>
        <v>9.9681471484889725E-13</v>
      </c>
      <c r="CC594" s="31">
        <f t="shared" si="430"/>
        <v>1.0223740665116896E-12</v>
      </c>
      <c r="CD594" s="31">
        <f t="shared" si="431"/>
        <v>1.0223740665116895E-13</v>
      </c>
      <c r="CE594" s="31">
        <f t="shared" si="432"/>
        <v>3.5783092327909136E-13</v>
      </c>
    </row>
    <row r="595" spans="35:83" x14ac:dyDescent="0.2">
      <c r="AI595" s="29" t="s">
        <v>1306</v>
      </c>
      <c r="AJ595" s="30">
        <v>38226</v>
      </c>
      <c r="AK595">
        <v>329</v>
      </c>
      <c r="AL595" t="s">
        <v>1307</v>
      </c>
      <c r="AM595">
        <v>1.688965935516079E-10</v>
      </c>
      <c r="AN595">
        <f t="shared" si="390"/>
        <v>1.6889659355160791E-11</v>
      </c>
      <c r="AO595">
        <f t="shared" si="391"/>
        <v>7.4454041995419568E-5</v>
      </c>
      <c r="AP595" s="31">
        <f t="shared" si="392"/>
        <v>13</v>
      </c>
      <c r="AQ595" s="31">
        <f t="shared" si="393"/>
        <v>2</v>
      </c>
      <c r="AR595" s="31">
        <f t="shared" si="394"/>
        <v>22</v>
      </c>
      <c r="AS595" s="31">
        <f t="shared" si="395"/>
        <v>31</v>
      </c>
      <c r="AT595" s="31">
        <f t="shared" si="396"/>
        <v>18</v>
      </c>
      <c r="AU595" s="31">
        <f t="shared" si="397"/>
        <v>12</v>
      </c>
      <c r="AV595" s="31">
        <f t="shared" si="398"/>
        <v>6</v>
      </c>
      <c r="AW595" s="31">
        <f t="shared" si="399"/>
        <v>27</v>
      </c>
      <c r="AX595" s="31">
        <f t="shared" si="400"/>
        <v>30</v>
      </c>
      <c r="AY595" s="31">
        <f t="shared" si="401"/>
        <v>35</v>
      </c>
      <c r="AZ595" s="31">
        <f t="shared" si="402"/>
        <v>2</v>
      </c>
      <c r="BA595" s="31">
        <f t="shared" si="403"/>
        <v>25</v>
      </c>
      <c r="BB595" s="31">
        <f t="shared" si="404"/>
        <v>10</v>
      </c>
      <c r="BC595" s="31">
        <f t="shared" si="405"/>
        <v>16</v>
      </c>
      <c r="BD595" s="31">
        <f t="shared" si="406"/>
        <v>15</v>
      </c>
      <c r="BE595" s="31">
        <f t="shared" si="407"/>
        <v>25</v>
      </c>
      <c r="BF595" s="31">
        <f t="shared" si="408"/>
        <v>13</v>
      </c>
      <c r="BG595" s="31">
        <f t="shared" si="409"/>
        <v>14</v>
      </c>
      <c r="BH595" s="31">
        <f t="shared" si="410"/>
        <v>2</v>
      </c>
      <c r="BI595" s="31">
        <f t="shared" si="411"/>
        <v>11</v>
      </c>
      <c r="BJ595" s="6">
        <f t="shared" si="412"/>
        <v>329</v>
      </c>
      <c r="BL595" s="31">
        <f t="shared" si="413"/>
        <v>6.6737255810665735E-13</v>
      </c>
      <c r="BM595" s="31">
        <f t="shared" si="414"/>
        <v>1.0267270124717806E-13</v>
      </c>
      <c r="BN595" s="31">
        <f t="shared" si="415"/>
        <v>1.1293997137189585E-12</v>
      </c>
      <c r="BO595" s="31">
        <f t="shared" si="416"/>
        <v>1.59142686933126E-12</v>
      </c>
      <c r="BP595" s="31">
        <f t="shared" si="417"/>
        <v>9.2405431122460256E-13</v>
      </c>
      <c r="BQ595" s="31">
        <f t="shared" si="418"/>
        <v>6.160362074830683E-13</v>
      </c>
      <c r="BR595" s="31">
        <f t="shared" si="419"/>
        <v>3.0801810374153415E-13</v>
      </c>
      <c r="BS595" s="31">
        <f t="shared" si="420"/>
        <v>1.3860814668369038E-12</v>
      </c>
      <c r="BT595" s="31">
        <f t="shared" si="421"/>
        <v>1.5400905187076709E-12</v>
      </c>
      <c r="BU595" s="31">
        <f t="shared" si="422"/>
        <v>1.796772271825616E-12</v>
      </c>
      <c r="BV595" s="31">
        <f t="shared" si="423"/>
        <v>1.0267270124717806E-13</v>
      </c>
      <c r="BW595" s="31">
        <f t="shared" si="424"/>
        <v>1.2834087655897258E-12</v>
      </c>
      <c r="BX595" s="31">
        <f t="shared" si="425"/>
        <v>5.1336350623589032E-13</v>
      </c>
      <c r="BY595" s="31">
        <f t="shared" si="426"/>
        <v>8.2138160997742447E-13</v>
      </c>
      <c r="BZ595" s="31">
        <f t="shared" si="427"/>
        <v>7.7004525935383543E-13</v>
      </c>
      <c r="CA595" s="31">
        <f t="shared" si="428"/>
        <v>1.2834087655897258E-12</v>
      </c>
      <c r="CB595" s="31">
        <f t="shared" si="429"/>
        <v>6.6737255810665735E-13</v>
      </c>
      <c r="CC595" s="31">
        <f t="shared" si="430"/>
        <v>7.1870890873024639E-13</v>
      </c>
      <c r="CD595" s="31">
        <f t="shared" si="431"/>
        <v>1.0267270124717806E-13</v>
      </c>
      <c r="CE595" s="31">
        <f t="shared" si="432"/>
        <v>5.6469985685947926E-13</v>
      </c>
    </row>
    <row r="596" spans="35:83" x14ac:dyDescent="0.2">
      <c r="AI596" s="29" t="s">
        <v>1308</v>
      </c>
      <c r="AJ596" s="30">
        <v>26275</v>
      </c>
      <c r="AK596">
        <v>239</v>
      </c>
      <c r="AL596" t="s">
        <v>1309</v>
      </c>
      <c r="AM596">
        <v>1.6956967987436296E-10</v>
      </c>
      <c r="AN596">
        <f t="shared" si="390"/>
        <v>1.6956967987436296E-11</v>
      </c>
      <c r="AO596">
        <f t="shared" si="391"/>
        <v>7.475075607524282E-5</v>
      </c>
      <c r="AP596" s="31">
        <f t="shared" si="392"/>
        <v>19</v>
      </c>
      <c r="AQ596" s="31">
        <f t="shared" si="393"/>
        <v>1</v>
      </c>
      <c r="AR596" s="31">
        <f t="shared" si="394"/>
        <v>15</v>
      </c>
      <c r="AS596" s="31">
        <f t="shared" si="395"/>
        <v>7</v>
      </c>
      <c r="AT596" s="31">
        <f t="shared" si="396"/>
        <v>5</v>
      </c>
      <c r="AU596" s="31">
        <f t="shared" si="397"/>
        <v>32</v>
      </c>
      <c r="AV596" s="31">
        <f t="shared" si="398"/>
        <v>1</v>
      </c>
      <c r="AW596" s="31">
        <f t="shared" si="399"/>
        <v>10</v>
      </c>
      <c r="AX596" s="31">
        <f t="shared" si="400"/>
        <v>4</v>
      </c>
      <c r="AY596" s="31">
        <f t="shared" si="401"/>
        <v>8</v>
      </c>
      <c r="AZ596" s="31">
        <f t="shared" si="402"/>
        <v>1</v>
      </c>
      <c r="BA596" s="31">
        <f t="shared" si="403"/>
        <v>13</v>
      </c>
      <c r="BB596" s="31">
        <f t="shared" si="404"/>
        <v>30</v>
      </c>
      <c r="BC596" s="31">
        <f t="shared" si="405"/>
        <v>14</v>
      </c>
      <c r="BD596" s="31">
        <f t="shared" si="406"/>
        <v>17</v>
      </c>
      <c r="BE596" s="31">
        <f t="shared" si="407"/>
        <v>15</v>
      </c>
      <c r="BF596" s="31">
        <f t="shared" si="408"/>
        <v>5</v>
      </c>
      <c r="BG596" s="31">
        <f t="shared" si="409"/>
        <v>13</v>
      </c>
      <c r="BH596" s="31">
        <f t="shared" si="410"/>
        <v>5</v>
      </c>
      <c r="BI596" s="31">
        <f t="shared" si="411"/>
        <v>24</v>
      </c>
      <c r="BJ596" s="6">
        <f t="shared" si="412"/>
        <v>239</v>
      </c>
      <c r="BL596" s="31">
        <f t="shared" si="413"/>
        <v>1.34804348017276E-12</v>
      </c>
      <c r="BM596" s="31">
        <f t="shared" si="414"/>
        <v>7.0949656851197882E-14</v>
      </c>
      <c r="BN596" s="31">
        <f t="shared" si="415"/>
        <v>1.0642448527679684E-12</v>
      </c>
      <c r="BO596" s="31">
        <f t="shared" si="416"/>
        <v>4.966475979583852E-13</v>
      </c>
      <c r="BP596" s="31">
        <f t="shared" si="417"/>
        <v>3.5474828425598944E-13</v>
      </c>
      <c r="BQ596" s="31">
        <f t="shared" si="418"/>
        <v>2.2703890192383322E-12</v>
      </c>
      <c r="BR596" s="31">
        <f t="shared" si="419"/>
        <v>7.0949656851197882E-14</v>
      </c>
      <c r="BS596" s="31">
        <f t="shared" si="420"/>
        <v>7.0949656851197887E-13</v>
      </c>
      <c r="BT596" s="31">
        <f t="shared" si="421"/>
        <v>2.8379862740479153E-13</v>
      </c>
      <c r="BU596" s="31">
        <f t="shared" si="422"/>
        <v>5.6759725480958306E-13</v>
      </c>
      <c r="BV596" s="31">
        <f t="shared" si="423"/>
        <v>7.0949656851197882E-14</v>
      </c>
      <c r="BW596" s="31">
        <f t="shared" si="424"/>
        <v>9.2234553906557265E-13</v>
      </c>
      <c r="BX596" s="31">
        <f t="shared" si="425"/>
        <v>2.1284897055359367E-12</v>
      </c>
      <c r="BY596" s="31">
        <f t="shared" si="426"/>
        <v>9.932951959167704E-13</v>
      </c>
      <c r="BZ596" s="31">
        <f t="shared" si="427"/>
        <v>1.2061441664703643E-12</v>
      </c>
      <c r="CA596" s="31">
        <f t="shared" si="428"/>
        <v>1.0642448527679684E-12</v>
      </c>
      <c r="CB596" s="31">
        <f t="shared" si="429"/>
        <v>3.5474828425598944E-13</v>
      </c>
      <c r="CC596" s="31">
        <f t="shared" si="430"/>
        <v>9.2234553906557265E-13</v>
      </c>
      <c r="CD596" s="31">
        <f t="shared" si="431"/>
        <v>3.5474828425598944E-13</v>
      </c>
      <c r="CE596" s="31">
        <f t="shared" si="432"/>
        <v>1.7027917644287494E-12</v>
      </c>
    </row>
    <row r="597" spans="35:83" x14ac:dyDescent="0.2">
      <c r="AI597" s="29" t="s">
        <v>1310</v>
      </c>
      <c r="AJ597" s="30">
        <v>44959</v>
      </c>
      <c r="AK597">
        <v>406</v>
      </c>
      <c r="AL597" t="s">
        <v>1311</v>
      </c>
      <c r="AM597">
        <v>1.7019343897536277E-10</v>
      </c>
      <c r="AN597">
        <f t="shared" si="390"/>
        <v>1.7019343897536277E-11</v>
      </c>
      <c r="AO597">
        <f t="shared" si="391"/>
        <v>7.5025725423790842E-5</v>
      </c>
      <c r="AP597" s="31">
        <f t="shared" si="392"/>
        <v>50</v>
      </c>
      <c r="AQ597" s="31">
        <f t="shared" si="393"/>
        <v>2</v>
      </c>
      <c r="AR597" s="31">
        <f t="shared" si="394"/>
        <v>23</v>
      </c>
      <c r="AS597" s="31">
        <f t="shared" si="395"/>
        <v>29</v>
      </c>
      <c r="AT597" s="31">
        <f t="shared" si="396"/>
        <v>16</v>
      </c>
      <c r="AU597" s="31">
        <f t="shared" si="397"/>
        <v>23</v>
      </c>
      <c r="AV597" s="31">
        <f t="shared" si="398"/>
        <v>10</v>
      </c>
      <c r="AW597" s="31">
        <f t="shared" si="399"/>
        <v>31</v>
      </c>
      <c r="AX597" s="31">
        <f t="shared" si="400"/>
        <v>21</v>
      </c>
      <c r="AY597" s="31">
        <f t="shared" si="401"/>
        <v>51</v>
      </c>
      <c r="AZ597" s="31">
        <f t="shared" si="402"/>
        <v>7</v>
      </c>
      <c r="BA597" s="31">
        <f t="shared" si="403"/>
        <v>12</v>
      </c>
      <c r="BB597" s="31">
        <f t="shared" si="404"/>
        <v>21</v>
      </c>
      <c r="BC597" s="31">
        <f t="shared" si="405"/>
        <v>12</v>
      </c>
      <c r="BD597" s="31">
        <f t="shared" si="406"/>
        <v>28</v>
      </c>
      <c r="BE597" s="31">
        <f t="shared" si="407"/>
        <v>23</v>
      </c>
      <c r="BF597" s="31">
        <f t="shared" si="408"/>
        <v>19</v>
      </c>
      <c r="BG597" s="31">
        <f t="shared" si="409"/>
        <v>17</v>
      </c>
      <c r="BH597" s="31">
        <f t="shared" si="410"/>
        <v>6</v>
      </c>
      <c r="BI597" s="31">
        <f t="shared" si="411"/>
        <v>5</v>
      </c>
      <c r="BJ597" s="6">
        <f t="shared" si="412"/>
        <v>406</v>
      </c>
      <c r="BL597" s="31">
        <f t="shared" si="413"/>
        <v>2.0959783125044679E-12</v>
      </c>
      <c r="BM597" s="31">
        <f t="shared" si="414"/>
        <v>8.3839132500178712E-14</v>
      </c>
      <c r="BN597" s="31">
        <f t="shared" si="415"/>
        <v>9.6415002375205517E-13</v>
      </c>
      <c r="BO597" s="31">
        <f t="shared" si="416"/>
        <v>1.2156674212525913E-12</v>
      </c>
      <c r="BP597" s="31">
        <f t="shared" si="417"/>
        <v>6.707130600014297E-13</v>
      </c>
      <c r="BQ597" s="31">
        <f t="shared" si="418"/>
        <v>9.6415002375205517E-13</v>
      </c>
      <c r="BR597" s="31">
        <f t="shared" si="419"/>
        <v>4.1919566250089356E-13</v>
      </c>
      <c r="BS597" s="31">
        <f t="shared" si="420"/>
        <v>1.29950655375277E-12</v>
      </c>
      <c r="BT597" s="31">
        <f t="shared" si="421"/>
        <v>8.8031089125187641E-13</v>
      </c>
      <c r="BU597" s="31">
        <f t="shared" si="422"/>
        <v>2.137897878754557E-12</v>
      </c>
      <c r="BV597" s="31">
        <f t="shared" si="423"/>
        <v>2.9343696375062547E-13</v>
      </c>
      <c r="BW597" s="31">
        <f t="shared" si="424"/>
        <v>5.0303479500107217E-13</v>
      </c>
      <c r="BX597" s="31">
        <f t="shared" si="425"/>
        <v>8.8031089125187641E-13</v>
      </c>
      <c r="BY597" s="31">
        <f t="shared" si="426"/>
        <v>5.0303479500107217E-13</v>
      </c>
      <c r="BZ597" s="31">
        <f t="shared" si="427"/>
        <v>1.1737478550025019E-12</v>
      </c>
      <c r="CA597" s="31">
        <f t="shared" si="428"/>
        <v>9.6415002375205517E-13</v>
      </c>
      <c r="CB597" s="31">
        <f t="shared" si="429"/>
        <v>7.9647175875169764E-13</v>
      </c>
      <c r="CC597" s="31">
        <f t="shared" si="430"/>
        <v>7.1263262625151898E-13</v>
      </c>
      <c r="CD597" s="31">
        <f t="shared" si="431"/>
        <v>2.5151739750053609E-13</v>
      </c>
      <c r="CE597" s="31">
        <f t="shared" si="432"/>
        <v>2.0959783125044678E-13</v>
      </c>
    </row>
    <row r="598" spans="35:83" x14ac:dyDescent="0.2">
      <c r="AI598" s="29" t="s">
        <v>1312</v>
      </c>
      <c r="AJ598" s="30">
        <v>18145</v>
      </c>
      <c r="AK598">
        <v>158</v>
      </c>
      <c r="AL598" t="s">
        <v>1313</v>
      </c>
      <c r="AM598">
        <v>1.7027754939185883E-10</v>
      </c>
      <c r="AN598">
        <f t="shared" si="390"/>
        <v>1.7027754939185883E-11</v>
      </c>
      <c r="AO598">
        <f t="shared" si="391"/>
        <v>7.5062803498311838E-5</v>
      </c>
      <c r="AP598" s="31">
        <f t="shared" si="392"/>
        <v>12</v>
      </c>
      <c r="AQ598" s="31">
        <f t="shared" si="393"/>
        <v>1</v>
      </c>
      <c r="AR598" s="31">
        <f t="shared" si="394"/>
        <v>9</v>
      </c>
      <c r="AS598" s="31">
        <f t="shared" si="395"/>
        <v>14</v>
      </c>
      <c r="AT598" s="31">
        <f t="shared" si="396"/>
        <v>1</v>
      </c>
      <c r="AU598" s="31">
        <f t="shared" si="397"/>
        <v>8</v>
      </c>
      <c r="AV598" s="31">
        <f t="shared" si="398"/>
        <v>7</v>
      </c>
      <c r="AW598" s="31">
        <f t="shared" si="399"/>
        <v>8</v>
      </c>
      <c r="AX598" s="31">
        <f t="shared" si="400"/>
        <v>9</v>
      </c>
      <c r="AY598" s="31">
        <f t="shared" si="401"/>
        <v>17</v>
      </c>
      <c r="AZ598" s="31">
        <f t="shared" si="402"/>
        <v>3</v>
      </c>
      <c r="BA598" s="31">
        <f t="shared" si="403"/>
        <v>7</v>
      </c>
      <c r="BB598" s="31">
        <f t="shared" si="404"/>
        <v>6</v>
      </c>
      <c r="BC598" s="31">
        <f t="shared" si="405"/>
        <v>6</v>
      </c>
      <c r="BD598" s="31">
        <f t="shared" si="406"/>
        <v>17</v>
      </c>
      <c r="BE598" s="31">
        <f t="shared" si="407"/>
        <v>16</v>
      </c>
      <c r="BF598" s="31">
        <f t="shared" si="408"/>
        <v>5</v>
      </c>
      <c r="BG598" s="31">
        <f t="shared" si="409"/>
        <v>5</v>
      </c>
      <c r="BH598" s="31">
        <f t="shared" si="410"/>
        <v>2</v>
      </c>
      <c r="BI598" s="31">
        <f t="shared" si="411"/>
        <v>5</v>
      </c>
      <c r="BJ598" s="6">
        <f t="shared" si="412"/>
        <v>158</v>
      </c>
      <c r="BL598" s="31">
        <f t="shared" si="413"/>
        <v>1.2932472105710798E-12</v>
      </c>
      <c r="BM598" s="31">
        <f t="shared" si="414"/>
        <v>1.0777060088092331E-13</v>
      </c>
      <c r="BN598" s="31">
        <f t="shared" si="415"/>
        <v>9.6993540792830986E-13</v>
      </c>
      <c r="BO598" s="31">
        <f t="shared" si="416"/>
        <v>1.5087884123329262E-12</v>
      </c>
      <c r="BP598" s="31">
        <f t="shared" si="417"/>
        <v>1.0777060088092331E-13</v>
      </c>
      <c r="BQ598" s="31">
        <f t="shared" si="418"/>
        <v>8.6216480704738644E-13</v>
      </c>
      <c r="BR598" s="31">
        <f t="shared" si="419"/>
        <v>7.5439420616646312E-13</v>
      </c>
      <c r="BS598" s="31">
        <f t="shared" si="420"/>
        <v>8.6216480704738644E-13</v>
      </c>
      <c r="BT598" s="31">
        <f t="shared" si="421"/>
        <v>9.6993540792830986E-13</v>
      </c>
      <c r="BU598" s="31">
        <f t="shared" si="422"/>
        <v>1.8321002149756962E-12</v>
      </c>
      <c r="BV598" s="31">
        <f t="shared" si="423"/>
        <v>3.2331180264276995E-13</v>
      </c>
      <c r="BW598" s="31">
        <f t="shared" si="424"/>
        <v>7.5439420616646312E-13</v>
      </c>
      <c r="BX598" s="31">
        <f t="shared" si="425"/>
        <v>6.4662360528553991E-13</v>
      </c>
      <c r="BY598" s="31">
        <f t="shared" si="426"/>
        <v>6.4662360528553991E-13</v>
      </c>
      <c r="BZ598" s="31">
        <f t="shared" si="427"/>
        <v>1.8321002149756962E-12</v>
      </c>
      <c r="CA598" s="31">
        <f t="shared" si="428"/>
        <v>1.7243296140947729E-12</v>
      </c>
      <c r="CB598" s="31">
        <f t="shared" si="429"/>
        <v>5.3885300440461659E-13</v>
      </c>
      <c r="CC598" s="31">
        <f t="shared" si="430"/>
        <v>5.3885300440461659E-13</v>
      </c>
      <c r="CD598" s="31">
        <f t="shared" si="431"/>
        <v>2.1554120176184661E-13</v>
      </c>
      <c r="CE598" s="31">
        <f t="shared" si="432"/>
        <v>5.3885300440461659E-13</v>
      </c>
    </row>
    <row r="599" spans="35:83" x14ac:dyDescent="0.2">
      <c r="AI599" s="29" t="s">
        <v>1314</v>
      </c>
      <c r="AJ599" s="30">
        <v>44008</v>
      </c>
      <c r="AK599">
        <v>397</v>
      </c>
      <c r="AL599" t="s">
        <v>1315</v>
      </c>
      <c r="AM599">
        <v>1.7056524272256596E-10</v>
      </c>
      <c r="AN599">
        <f t="shared" si="390"/>
        <v>1.7056524272256595E-11</v>
      </c>
      <c r="AO599">
        <f t="shared" si="391"/>
        <v>7.5189626253441752E-5</v>
      </c>
      <c r="AP599" s="31">
        <f t="shared" si="392"/>
        <v>47</v>
      </c>
      <c r="AQ599" s="31">
        <f t="shared" si="393"/>
        <v>7</v>
      </c>
      <c r="AR599" s="31">
        <f t="shared" si="394"/>
        <v>23</v>
      </c>
      <c r="AS599" s="31">
        <f t="shared" si="395"/>
        <v>25</v>
      </c>
      <c r="AT599" s="31">
        <f t="shared" si="396"/>
        <v>22</v>
      </c>
      <c r="AU599" s="31">
        <f t="shared" si="397"/>
        <v>25</v>
      </c>
      <c r="AV599" s="31">
        <f t="shared" si="398"/>
        <v>12</v>
      </c>
      <c r="AW599" s="31">
        <f t="shared" si="399"/>
        <v>15</v>
      </c>
      <c r="AX599" s="31">
        <f t="shared" si="400"/>
        <v>25</v>
      </c>
      <c r="AY599" s="31">
        <f t="shared" si="401"/>
        <v>44</v>
      </c>
      <c r="AZ599" s="31">
        <f t="shared" si="402"/>
        <v>8</v>
      </c>
      <c r="BA599" s="31">
        <f t="shared" si="403"/>
        <v>7</v>
      </c>
      <c r="BB599" s="31">
        <f t="shared" si="404"/>
        <v>19</v>
      </c>
      <c r="BC599" s="31">
        <f t="shared" si="405"/>
        <v>15</v>
      </c>
      <c r="BD599" s="31">
        <f t="shared" si="406"/>
        <v>22</v>
      </c>
      <c r="BE599" s="31">
        <f t="shared" si="407"/>
        <v>17</v>
      </c>
      <c r="BF599" s="31">
        <f t="shared" si="408"/>
        <v>19</v>
      </c>
      <c r="BG599" s="31">
        <f t="shared" si="409"/>
        <v>32</v>
      </c>
      <c r="BH599" s="31">
        <f t="shared" si="410"/>
        <v>5</v>
      </c>
      <c r="BI599" s="31">
        <f t="shared" si="411"/>
        <v>8</v>
      </c>
      <c r="BJ599" s="6">
        <f t="shared" si="412"/>
        <v>397</v>
      </c>
      <c r="BL599" s="31">
        <f t="shared" si="413"/>
        <v>2.0192862488565745E-12</v>
      </c>
      <c r="BM599" s="31">
        <f t="shared" si="414"/>
        <v>3.0074476046800044E-13</v>
      </c>
      <c r="BN599" s="31">
        <f t="shared" si="415"/>
        <v>9.8816135582342994E-13</v>
      </c>
      <c r="BO599" s="31">
        <f t="shared" si="416"/>
        <v>1.0740884302428588E-12</v>
      </c>
      <c r="BP599" s="31">
        <f t="shared" si="417"/>
        <v>9.4519781861371554E-13</v>
      </c>
      <c r="BQ599" s="31">
        <f t="shared" si="418"/>
        <v>1.0740884302428588E-12</v>
      </c>
      <c r="BR599" s="31">
        <f t="shared" si="419"/>
        <v>5.1556244651657217E-13</v>
      </c>
      <c r="BS599" s="31">
        <f t="shared" si="420"/>
        <v>6.4445305814571529E-13</v>
      </c>
      <c r="BT599" s="31">
        <f t="shared" si="421"/>
        <v>1.0740884302428588E-12</v>
      </c>
      <c r="BU599" s="31">
        <f t="shared" si="422"/>
        <v>1.8903956372274311E-12</v>
      </c>
      <c r="BV599" s="31">
        <f t="shared" si="423"/>
        <v>3.4370829767771475E-13</v>
      </c>
      <c r="BW599" s="31">
        <f t="shared" si="424"/>
        <v>3.0074476046800044E-13</v>
      </c>
      <c r="BX599" s="31">
        <f t="shared" si="425"/>
        <v>8.1630720698457262E-13</v>
      </c>
      <c r="BY599" s="31">
        <f t="shared" si="426"/>
        <v>6.4445305814571529E-13</v>
      </c>
      <c r="BZ599" s="31">
        <f t="shared" si="427"/>
        <v>9.4519781861371554E-13</v>
      </c>
      <c r="CA599" s="31">
        <f t="shared" si="428"/>
        <v>7.3038013256514391E-13</v>
      </c>
      <c r="CB599" s="31">
        <f t="shared" si="429"/>
        <v>8.1630720698457262E-13</v>
      </c>
      <c r="CC599" s="31">
        <f t="shared" si="430"/>
        <v>1.374833190710859E-12</v>
      </c>
      <c r="CD599" s="31">
        <f t="shared" si="431"/>
        <v>2.1481768604857173E-13</v>
      </c>
      <c r="CE599" s="31">
        <f t="shared" si="432"/>
        <v>3.4370829767771475E-13</v>
      </c>
    </row>
    <row r="600" spans="35:83" x14ac:dyDescent="0.2">
      <c r="AI600" s="29" t="s">
        <v>1316</v>
      </c>
      <c r="AJ600" s="30">
        <v>44532</v>
      </c>
      <c r="AK600">
        <v>386</v>
      </c>
      <c r="AL600" t="s">
        <v>1317</v>
      </c>
      <c r="AM600">
        <v>1.7067380793379669E-10</v>
      </c>
      <c r="AN600">
        <f t="shared" si="390"/>
        <v>1.7067380793379669E-11</v>
      </c>
      <c r="AO600">
        <f t="shared" si="391"/>
        <v>7.5237484641975461E-5</v>
      </c>
      <c r="AP600" s="31">
        <f t="shared" si="392"/>
        <v>35</v>
      </c>
      <c r="AQ600" s="31">
        <f t="shared" si="393"/>
        <v>1</v>
      </c>
      <c r="AR600" s="31">
        <f t="shared" si="394"/>
        <v>31</v>
      </c>
      <c r="AS600" s="31">
        <f t="shared" si="395"/>
        <v>25</v>
      </c>
      <c r="AT600" s="31">
        <f t="shared" si="396"/>
        <v>14</v>
      </c>
      <c r="AU600" s="31">
        <f t="shared" si="397"/>
        <v>20</v>
      </c>
      <c r="AV600" s="31">
        <f t="shared" si="398"/>
        <v>18</v>
      </c>
      <c r="AW600" s="31">
        <f t="shared" si="399"/>
        <v>21</v>
      </c>
      <c r="AX600" s="31">
        <f t="shared" si="400"/>
        <v>16</v>
      </c>
      <c r="AY600" s="31">
        <f t="shared" si="401"/>
        <v>44</v>
      </c>
      <c r="AZ600" s="31">
        <f t="shared" si="402"/>
        <v>9</v>
      </c>
      <c r="BA600" s="31">
        <f t="shared" si="403"/>
        <v>13</v>
      </c>
      <c r="BB600" s="31">
        <f t="shared" si="404"/>
        <v>22</v>
      </c>
      <c r="BC600" s="31">
        <f t="shared" si="405"/>
        <v>15</v>
      </c>
      <c r="BD600" s="31">
        <f t="shared" si="406"/>
        <v>34</v>
      </c>
      <c r="BE600" s="31">
        <f t="shared" si="407"/>
        <v>16</v>
      </c>
      <c r="BF600" s="31">
        <f t="shared" si="408"/>
        <v>14</v>
      </c>
      <c r="BG600" s="31">
        <f t="shared" si="409"/>
        <v>18</v>
      </c>
      <c r="BH600" s="31">
        <f t="shared" si="410"/>
        <v>7</v>
      </c>
      <c r="BI600" s="31">
        <f t="shared" si="411"/>
        <v>13</v>
      </c>
      <c r="BJ600" s="6">
        <f t="shared" si="412"/>
        <v>386</v>
      </c>
      <c r="BL600" s="31">
        <f t="shared" si="413"/>
        <v>1.5475604346328716E-12</v>
      </c>
      <c r="BM600" s="31">
        <f t="shared" si="414"/>
        <v>4.4216012418082047E-14</v>
      </c>
      <c r="BN600" s="31">
        <f t="shared" si="415"/>
        <v>1.3706963849605433E-12</v>
      </c>
      <c r="BO600" s="31">
        <f t="shared" si="416"/>
        <v>1.1054003104520509E-12</v>
      </c>
      <c r="BP600" s="31">
        <f t="shared" si="417"/>
        <v>6.1902417385314852E-13</v>
      </c>
      <c r="BQ600" s="31">
        <f t="shared" si="418"/>
        <v>8.8432024836164082E-13</v>
      </c>
      <c r="BR600" s="31">
        <f t="shared" si="419"/>
        <v>7.9588822352547679E-13</v>
      </c>
      <c r="BS600" s="31">
        <f t="shared" si="420"/>
        <v>9.2853626077972288E-13</v>
      </c>
      <c r="BT600" s="31">
        <f t="shared" si="421"/>
        <v>7.0745619868931275E-13</v>
      </c>
      <c r="BU600" s="31">
        <f t="shared" si="422"/>
        <v>1.9455045463956101E-12</v>
      </c>
      <c r="BV600" s="31">
        <f t="shared" si="423"/>
        <v>3.9794411176273839E-13</v>
      </c>
      <c r="BW600" s="31">
        <f t="shared" si="424"/>
        <v>5.7480816143506656E-13</v>
      </c>
      <c r="BX600" s="31">
        <f t="shared" si="425"/>
        <v>9.7275227319780505E-13</v>
      </c>
      <c r="BY600" s="31">
        <f t="shared" si="426"/>
        <v>6.6324018627123069E-13</v>
      </c>
      <c r="BZ600" s="31">
        <f t="shared" si="427"/>
        <v>1.5033444222147894E-12</v>
      </c>
      <c r="CA600" s="31">
        <f t="shared" si="428"/>
        <v>7.0745619868931275E-13</v>
      </c>
      <c r="CB600" s="31">
        <f t="shared" si="429"/>
        <v>6.1902417385314852E-13</v>
      </c>
      <c r="CC600" s="31">
        <f t="shared" si="430"/>
        <v>7.9588822352547679E-13</v>
      </c>
      <c r="CD600" s="31">
        <f t="shared" si="431"/>
        <v>3.0951208692657426E-13</v>
      </c>
      <c r="CE600" s="31">
        <f t="shared" si="432"/>
        <v>5.7480816143506656E-13</v>
      </c>
    </row>
    <row r="601" spans="35:83" x14ac:dyDescent="0.2">
      <c r="AI601" s="29" t="s">
        <v>1318</v>
      </c>
      <c r="AJ601" s="30">
        <v>29341</v>
      </c>
      <c r="AK601">
        <v>264</v>
      </c>
      <c r="AL601" t="s">
        <v>1319</v>
      </c>
      <c r="AM601">
        <v>1.7105450711149019E-10</v>
      </c>
      <c r="AN601">
        <f t="shared" si="390"/>
        <v>1.7105450711149019E-11</v>
      </c>
      <c r="AO601">
        <f t="shared" si="391"/>
        <v>7.5405306810366041E-5</v>
      </c>
      <c r="AP601" s="31">
        <f t="shared" si="392"/>
        <v>33</v>
      </c>
      <c r="AQ601" s="31">
        <f t="shared" si="393"/>
        <v>4</v>
      </c>
      <c r="AR601" s="31">
        <f t="shared" si="394"/>
        <v>23</v>
      </c>
      <c r="AS601" s="31">
        <f t="shared" si="395"/>
        <v>17</v>
      </c>
      <c r="AT601" s="31">
        <f t="shared" si="396"/>
        <v>10</v>
      </c>
      <c r="AU601" s="31">
        <f t="shared" si="397"/>
        <v>16</v>
      </c>
      <c r="AV601" s="31">
        <f t="shared" si="398"/>
        <v>6</v>
      </c>
      <c r="AW601" s="31">
        <f t="shared" si="399"/>
        <v>18</v>
      </c>
      <c r="AX601" s="31">
        <f t="shared" si="400"/>
        <v>16</v>
      </c>
      <c r="AY601" s="31">
        <f t="shared" si="401"/>
        <v>28</v>
      </c>
      <c r="AZ601" s="31">
        <f t="shared" si="402"/>
        <v>6</v>
      </c>
      <c r="BA601" s="31">
        <f t="shared" si="403"/>
        <v>6</v>
      </c>
      <c r="BB601" s="31">
        <f t="shared" si="404"/>
        <v>7</v>
      </c>
      <c r="BC601" s="31">
        <f t="shared" si="405"/>
        <v>12</v>
      </c>
      <c r="BD601" s="31">
        <f t="shared" si="406"/>
        <v>20</v>
      </c>
      <c r="BE601" s="31">
        <f t="shared" si="407"/>
        <v>12</v>
      </c>
      <c r="BF601" s="31">
        <f t="shared" si="408"/>
        <v>10</v>
      </c>
      <c r="BG601" s="31">
        <f t="shared" si="409"/>
        <v>14</v>
      </c>
      <c r="BH601" s="31">
        <f t="shared" si="410"/>
        <v>1</v>
      </c>
      <c r="BI601" s="31">
        <f t="shared" si="411"/>
        <v>5</v>
      </c>
      <c r="BJ601" s="6">
        <f t="shared" si="412"/>
        <v>264</v>
      </c>
      <c r="BL601" s="31">
        <f t="shared" si="413"/>
        <v>2.1381813388936273E-12</v>
      </c>
      <c r="BM601" s="31">
        <f t="shared" si="414"/>
        <v>2.5917349562346997E-13</v>
      </c>
      <c r="BN601" s="31">
        <f t="shared" si="415"/>
        <v>1.4902475998349525E-12</v>
      </c>
      <c r="BO601" s="31">
        <f t="shared" si="416"/>
        <v>1.1014873563997474E-12</v>
      </c>
      <c r="BP601" s="31">
        <f t="shared" si="417"/>
        <v>6.4793373905867493E-13</v>
      </c>
      <c r="BQ601" s="31">
        <f t="shared" si="418"/>
        <v>1.0366939824938799E-12</v>
      </c>
      <c r="BR601" s="31">
        <f t="shared" si="419"/>
        <v>3.8876024343520496E-13</v>
      </c>
      <c r="BS601" s="31">
        <f t="shared" si="420"/>
        <v>1.1662807303056148E-12</v>
      </c>
      <c r="BT601" s="31">
        <f t="shared" si="421"/>
        <v>1.0366939824938799E-12</v>
      </c>
      <c r="BU601" s="31">
        <f t="shared" si="422"/>
        <v>1.8142144693642898E-12</v>
      </c>
      <c r="BV601" s="31">
        <f t="shared" si="423"/>
        <v>3.8876024343520496E-13</v>
      </c>
      <c r="BW601" s="31">
        <f t="shared" si="424"/>
        <v>3.8876024343520496E-13</v>
      </c>
      <c r="BX601" s="31">
        <f t="shared" si="425"/>
        <v>4.5355361734107245E-13</v>
      </c>
      <c r="BY601" s="31">
        <f t="shared" si="426"/>
        <v>7.7752048687040992E-13</v>
      </c>
      <c r="BZ601" s="31">
        <f t="shared" si="427"/>
        <v>1.2958674781173499E-12</v>
      </c>
      <c r="CA601" s="31">
        <f t="shared" si="428"/>
        <v>7.7752048687040992E-13</v>
      </c>
      <c r="CB601" s="31">
        <f t="shared" si="429"/>
        <v>6.4793373905867493E-13</v>
      </c>
      <c r="CC601" s="31">
        <f t="shared" si="430"/>
        <v>9.071072346821449E-13</v>
      </c>
      <c r="CD601" s="31">
        <f t="shared" si="431"/>
        <v>6.4793373905867493E-14</v>
      </c>
      <c r="CE601" s="31">
        <f t="shared" si="432"/>
        <v>3.2396686952933747E-13</v>
      </c>
    </row>
    <row r="602" spans="35:83" x14ac:dyDescent="0.2">
      <c r="AI602" s="29" t="s">
        <v>1320</v>
      </c>
      <c r="AJ602" s="30">
        <v>71772</v>
      </c>
      <c r="AK602">
        <v>646</v>
      </c>
      <c r="AL602" t="s">
        <v>1321</v>
      </c>
      <c r="AM602">
        <v>1.7154110504818761E-10</v>
      </c>
      <c r="AN602">
        <f t="shared" si="390"/>
        <v>1.7154110504818761E-11</v>
      </c>
      <c r="AO602">
        <f t="shared" si="391"/>
        <v>7.5619811925311918E-5</v>
      </c>
      <c r="AP602" s="31">
        <f t="shared" si="392"/>
        <v>81</v>
      </c>
      <c r="AQ602" s="31">
        <f t="shared" si="393"/>
        <v>3</v>
      </c>
      <c r="AR602" s="31">
        <f t="shared" si="394"/>
        <v>32</v>
      </c>
      <c r="AS602" s="31">
        <f t="shared" si="395"/>
        <v>32</v>
      </c>
      <c r="AT602" s="31">
        <f t="shared" si="396"/>
        <v>20</v>
      </c>
      <c r="AU602" s="31">
        <f t="shared" si="397"/>
        <v>31</v>
      </c>
      <c r="AV602" s="31">
        <f t="shared" si="398"/>
        <v>15</v>
      </c>
      <c r="AW602" s="31">
        <f t="shared" si="399"/>
        <v>28</v>
      </c>
      <c r="AX602" s="31">
        <f t="shared" si="400"/>
        <v>37</v>
      </c>
      <c r="AY602" s="31">
        <f t="shared" si="401"/>
        <v>63</v>
      </c>
      <c r="AZ602" s="31">
        <f t="shared" si="402"/>
        <v>12</v>
      </c>
      <c r="BA602" s="31">
        <f t="shared" si="403"/>
        <v>41</v>
      </c>
      <c r="BB602" s="31">
        <f t="shared" si="404"/>
        <v>39</v>
      </c>
      <c r="BC602" s="31">
        <f t="shared" si="405"/>
        <v>34</v>
      </c>
      <c r="BD602" s="31">
        <f t="shared" si="406"/>
        <v>30</v>
      </c>
      <c r="BE602" s="31">
        <f t="shared" si="407"/>
        <v>49</v>
      </c>
      <c r="BF602" s="31">
        <f t="shared" si="408"/>
        <v>29</v>
      </c>
      <c r="BG602" s="31">
        <f t="shared" si="409"/>
        <v>31</v>
      </c>
      <c r="BH602" s="31">
        <f t="shared" si="410"/>
        <v>15</v>
      </c>
      <c r="BI602" s="31">
        <f t="shared" si="411"/>
        <v>24</v>
      </c>
      <c r="BJ602" s="6">
        <f t="shared" si="412"/>
        <v>646</v>
      </c>
      <c r="BL602" s="31">
        <f t="shared" si="413"/>
        <v>2.1509024007590087E-12</v>
      </c>
      <c r="BM602" s="31">
        <f t="shared" si="414"/>
        <v>7.9663051879963281E-14</v>
      </c>
      <c r="BN602" s="31">
        <f t="shared" si="415"/>
        <v>8.4973922005294177E-13</v>
      </c>
      <c r="BO602" s="31">
        <f t="shared" si="416"/>
        <v>8.4973922005294177E-13</v>
      </c>
      <c r="BP602" s="31">
        <f t="shared" si="417"/>
        <v>5.3108701253308864E-13</v>
      </c>
      <c r="BQ602" s="31">
        <f t="shared" si="418"/>
        <v>8.2318486942628731E-13</v>
      </c>
      <c r="BR602" s="31">
        <f t="shared" si="419"/>
        <v>3.9831525939981648E-13</v>
      </c>
      <c r="BS602" s="31">
        <f t="shared" si="420"/>
        <v>7.4352181754632406E-13</v>
      </c>
      <c r="BT602" s="31">
        <f t="shared" si="421"/>
        <v>9.8251097318621383E-13</v>
      </c>
      <c r="BU602" s="31">
        <f t="shared" si="422"/>
        <v>1.6729240894792292E-12</v>
      </c>
      <c r="BV602" s="31">
        <f t="shared" si="423"/>
        <v>3.1865220751985312E-13</v>
      </c>
      <c r="BW602" s="31">
        <f t="shared" si="424"/>
        <v>1.0887283756928316E-12</v>
      </c>
      <c r="BX602" s="31">
        <f t="shared" si="425"/>
        <v>1.0356196744395227E-12</v>
      </c>
      <c r="BY602" s="31">
        <f t="shared" si="426"/>
        <v>9.0284792130625057E-13</v>
      </c>
      <c r="BZ602" s="31">
        <f t="shared" si="427"/>
        <v>7.9663051879963296E-13</v>
      </c>
      <c r="CA602" s="31">
        <f t="shared" si="428"/>
        <v>1.3011631807060671E-12</v>
      </c>
      <c r="CB602" s="31">
        <f t="shared" si="429"/>
        <v>7.7007616817297841E-13</v>
      </c>
      <c r="CC602" s="31">
        <f t="shared" si="430"/>
        <v>8.2318486942628731E-13</v>
      </c>
      <c r="CD602" s="31">
        <f t="shared" si="431"/>
        <v>3.9831525939981648E-13</v>
      </c>
      <c r="CE602" s="31">
        <f t="shared" si="432"/>
        <v>6.3730441503970625E-13</v>
      </c>
    </row>
    <row r="603" spans="35:83" x14ac:dyDescent="0.2">
      <c r="AI603" s="29" t="s">
        <v>1322</v>
      </c>
      <c r="AJ603" s="30">
        <v>19417</v>
      </c>
      <c r="AK603">
        <v>169</v>
      </c>
      <c r="AL603" t="s">
        <v>1323</v>
      </c>
      <c r="AM603">
        <v>1.7216774027850114E-10</v>
      </c>
      <c r="AN603">
        <f t="shared" si="390"/>
        <v>1.7216774027850113E-11</v>
      </c>
      <c r="AO603">
        <f t="shared" si="391"/>
        <v>7.589604914698991E-5</v>
      </c>
      <c r="AP603" s="31">
        <f t="shared" si="392"/>
        <v>18</v>
      </c>
      <c r="AQ603" s="31">
        <f t="shared" si="393"/>
        <v>1</v>
      </c>
      <c r="AR603" s="31">
        <f t="shared" si="394"/>
        <v>12</v>
      </c>
      <c r="AS603" s="31">
        <f t="shared" si="395"/>
        <v>19</v>
      </c>
      <c r="AT603" s="31">
        <f t="shared" si="396"/>
        <v>10</v>
      </c>
      <c r="AU603" s="31">
        <f t="shared" si="397"/>
        <v>8</v>
      </c>
      <c r="AV603" s="31">
        <f t="shared" si="398"/>
        <v>7</v>
      </c>
      <c r="AW603" s="31">
        <f t="shared" si="399"/>
        <v>12</v>
      </c>
      <c r="AX603" s="31">
        <f t="shared" si="400"/>
        <v>2</v>
      </c>
      <c r="AY603" s="31">
        <f t="shared" si="401"/>
        <v>17</v>
      </c>
      <c r="AZ603" s="31">
        <f t="shared" si="402"/>
        <v>3</v>
      </c>
      <c r="BA603" s="31">
        <f t="shared" si="403"/>
        <v>3</v>
      </c>
      <c r="BB603" s="31">
        <f t="shared" si="404"/>
        <v>5</v>
      </c>
      <c r="BC603" s="31">
        <f t="shared" si="405"/>
        <v>8</v>
      </c>
      <c r="BD603" s="31">
        <f t="shared" si="406"/>
        <v>7</v>
      </c>
      <c r="BE603" s="31">
        <f t="shared" si="407"/>
        <v>9</v>
      </c>
      <c r="BF603" s="31">
        <f t="shared" si="408"/>
        <v>7</v>
      </c>
      <c r="BG603" s="31">
        <f t="shared" si="409"/>
        <v>10</v>
      </c>
      <c r="BH603" s="31">
        <f t="shared" si="410"/>
        <v>6</v>
      </c>
      <c r="BI603" s="31">
        <f t="shared" si="411"/>
        <v>5</v>
      </c>
      <c r="BJ603" s="6">
        <f t="shared" si="412"/>
        <v>169</v>
      </c>
      <c r="BL603" s="31">
        <f t="shared" si="413"/>
        <v>1.8337392455698345E-12</v>
      </c>
      <c r="BM603" s="31">
        <f t="shared" si="414"/>
        <v>1.0187440253165747E-13</v>
      </c>
      <c r="BN603" s="31">
        <f t="shared" si="415"/>
        <v>1.2224928303798898E-12</v>
      </c>
      <c r="BO603" s="31">
        <f t="shared" si="416"/>
        <v>1.9356136481014922E-12</v>
      </c>
      <c r="BP603" s="31">
        <f t="shared" si="417"/>
        <v>1.0187440253165748E-12</v>
      </c>
      <c r="BQ603" s="31">
        <f t="shared" si="418"/>
        <v>8.1499522025325973E-13</v>
      </c>
      <c r="BR603" s="31">
        <f t="shared" si="419"/>
        <v>7.1312081772160242E-13</v>
      </c>
      <c r="BS603" s="31">
        <f t="shared" si="420"/>
        <v>1.2224928303798898E-12</v>
      </c>
      <c r="BT603" s="31">
        <f t="shared" si="421"/>
        <v>2.0374880506331493E-13</v>
      </c>
      <c r="BU603" s="31">
        <f t="shared" si="422"/>
        <v>1.7318648430381772E-12</v>
      </c>
      <c r="BV603" s="31">
        <f t="shared" si="423"/>
        <v>3.0562320759497245E-13</v>
      </c>
      <c r="BW603" s="31">
        <f t="shared" si="424"/>
        <v>3.0562320759497245E-13</v>
      </c>
      <c r="BX603" s="31">
        <f t="shared" si="425"/>
        <v>5.0937201265828738E-13</v>
      </c>
      <c r="BY603" s="31">
        <f t="shared" si="426"/>
        <v>8.1499522025325973E-13</v>
      </c>
      <c r="BZ603" s="31">
        <f t="shared" si="427"/>
        <v>7.1312081772160242E-13</v>
      </c>
      <c r="CA603" s="31">
        <f t="shared" si="428"/>
        <v>9.1686962278491725E-13</v>
      </c>
      <c r="CB603" s="31">
        <f t="shared" si="429"/>
        <v>7.1312081772160242E-13</v>
      </c>
      <c r="CC603" s="31">
        <f t="shared" si="430"/>
        <v>1.0187440253165748E-12</v>
      </c>
      <c r="CD603" s="31">
        <f t="shared" si="431"/>
        <v>6.112464151899449E-13</v>
      </c>
      <c r="CE603" s="31">
        <f t="shared" si="432"/>
        <v>5.0937201265828738E-13</v>
      </c>
    </row>
    <row r="604" spans="35:83" x14ac:dyDescent="0.2">
      <c r="AI604" s="29" t="s">
        <v>1324</v>
      </c>
      <c r="AJ604" s="30">
        <v>43538</v>
      </c>
      <c r="AK604">
        <v>393</v>
      </c>
      <c r="AL604" t="s">
        <v>1325</v>
      </c>
      <c r="AM604">
        <v>1.7277565645731109E-10</v>
      </c>
      <c r="AN604">
        <f t="shared" si="390"/>
        <v>1.7277565645731111E-11</v>
      </c>
      <c r="AO604">
        <f t="shared" si="391"/>
        <v>7.6164034520495875E-5</v>
      </c>
      <c r="AP604" s="31">
        <f t="shared" si="392"/>
        <v>37</v>
      </c>
      <c r="AQ604" s="31">
        <f t="shared" si="393"/>
        <v>2</v>
      </c>
      <c r="AR604" s="31">
        <f t="shared" si="394"/>
        <v>26</v>
      </c>
      <c r="AS604" s="31">
        <f t="shared" si="395"/>
        <v>24</v>
      </c>
      <c r="AT604" s="31">
        <f t="shared" si="396"/>
        <v>7</v>
      </c>
      <c r="AU604" s="31">
        <f t="shared" si="397"/>
        <v>19</v>
      </c>
      <c r="AV604" s="31">
        <f t="shared" si="398"/>
        <v>7</v>
      </c>
      <c r="AW604" s="31">
        <f t="shared" si="399"/>
        <v>20</v>
      </c>
      <c r="AX604" s="31">
        <f t="shared" si="400"/>
        <v>20</v>
      </c>
      <c r="AY604" s="31">
        <f t="shared" si="401"/>
        <v>38</v>
      </c>
      <c r="AZ604" s="31">
        <f t="shared" si="402"/>
        <v>11</v>
      </c>
      <c r="BA604" s="31">
        <f t="shared" si="403"/>
        <v>10</v>
      </c>
      <c r="BB604" s="31">
        <f t="shared" si="404"/>
        <v>18</v>
      </c>
      <c r="BC604" s="31">
        <f t="shared" si="405"/>
        <v>17</v>
      </c>
      <c r="BD604" s="31">
        <f t="shared" si="406"/>
        <v>29</v>
      </c>
      <c r="BE604" s="31">
        <f t="shared" si="407"/>
        <v>26</v>
      </c>
      <c r="BF604" s="31">
        <f t="shared" si="408"/>
        <v>29</v>
      </c>
      <c r="BG604" s="31">
        <f t="shared" si="409"/>
        <v>40</v>
      </c>
      <c r="BH604" s="31">
        <f t="shared" si="410"/>
        <v>3</v>
      </c>
      <c r="BI604" s="31">
        <f t="shared" si="411"/>
        <v>10</v>
      </c>
      <c r="BJ604" s="6">
        <f t="shared" si="412"/>
        <v>393</v>
      </c>
      <c r="BL604" s="31">
        <f t="shared" si="413"/>
        <v>1.6266410404377889E-12</v>
      </c>
      <c r="BM604" s="31">
        <f t="shared" si="414"/>
        <v>8.792654272636698E-14</v>
      </c>
      <c r="BN604" s="31">
        <f t="shared" si="415"/>
        <v>1.1430450554427705E-12</v>
      </c>
      <c r="BO604" s="31">
        <f t="shared" si="416"/>
        <v>1.0551185127164037E-12</v>
      </c>
      <c r="BP604" s="31">
        <f t="shared" si="417"/>
        <v>3.0774289954228439E-13</v>
      </c>
      <c r="BQ604" s="31">
        <f t="shared" si="418"/>
        <v>8.3530215590048632E-13</v>
      </c>
      <c r="BR604" s="31">
        <f t="shared" si="419"/>
        <v>3.0774289954228439E-13</v>
      </c>
      <c r="BS604" s="31">
        <f t="shared" si="420"/>
        <v>8.7926542726366975E-13</v>
      </c>
      <c r="BT604" s="31">
        <f t="shared" si="421"/>
        <v>8.7926542726366975E-13</v>
      </c>
      <c r="BU604" s="31">
        <f t="shared" si="422"/>
        <v>1.6706043118009726E-12</v>
      </c>
      <c r="BV604" s="31">
        <f t="shared" si="423"/>
        <v>4.835959849950184E-13</v>
      </c>
      <c r="BW604" s="31">
        <f t="shared" si="424"/>
        <v>4.3963271363183487E-13</v>
      </c>
      <c r="BX604" s="31">
        <f t="shared" si="425"/>
        <v>7.9133888453730279E-13</v>
      </c>
      <c r="BY604" s="31">
        <f t="shared" si="426"/>
        <v>7.4737561317411927E-13</v>
      </c>
      <c r="BZ604" s="31">
        <f t="shared" si="427"/>
        <v>1.2749348695323211E-12</v>
      </c>
      <c r="CA604" s="31">
        <f t="shared" si="428"/>
        <v>1.1430450554427705E-12</v>
      </c>
      <c r="CB604" s="31">
        <f t="shared" si="429"/>
        <v>1.2749348695323211E-12</v>
      </c>
      <c r="CC604" s="31">
        <f t="shared" si="430"/>
        <v>1.7585308545273395E-12</v>
      </c>
      <c r="CD604" s="31">
        <f t="shared" si="431"/>
        <v>1.3188981408955046E-13</v>
      </c>
      <c r="CE604" s="31">
        <f t="shared" si="432"/>
        <v>4.3963271363183487E-13</v>
      </c>
    </row>
    <row r="605" spans="35:83" x14ac:dyDescent="0.2">
      <c r="AI605" s="29" t="s">
        <v>1326</v>
      </c>
      <c r="AJ605" s="30">
        <v>18216</v>
      </c>
      <c r="AK605">
        <v>162</v>
      </c>
      <c r="AL605" t="s">
        <v>1327</v>
      </c>
      <c r="AM605">
        <v>1.728166261313361E-10</v>
      </c>
      <c r="AN605">
        <f t="shared" si="390"/>
        <v>1.7281662613133609E-11</v>
      </c>
      <c r="AO605">
        <f t="shared" si="391"/>
        <v>7.6182095025839719E-5</v>
      </c>
      <c r="AP605" s="31">
        <f t="shared" si="392"/>
        <v>14</v>
      </c>
      <c r="AQ605" s="31">
        <f t="shared" si="393"/>
        <v>1</v>
      </c>
      <c r="AR605" s="31">
        <f t="shared" si="394"/>
        <v>11</v>
      </c>
      <c r="AS605" s="31">
        <f t="shared" si="395"/>
        <v>16</v>
      </c>
      <c r="AT605" s="31">
        <f t="shared" si="396"/>
        <v>7</v>
      </c>
      <c r="AU605" s="31">
        <f t="shared" si="397"/>
        <v>11</v>
      </c>
      <c r="AV605" s="31">
        <f t="shared" si="398"/>
        <v>1</v>
      </c>
      <c r="AW605" s="31">
        <f t="shared" si="399"/>
        <v>11</v>
      </c>
      <c r="AX605" s="31">
        <f t="shared" si="400"/>
        <v>13</v>
      </c>
      <c r="AY605" s="31">
        <f t="shared" si="401"/>
        <v>13</v>
      </c>
      <c r="AZ605" s="31">
        <f t="shared" si="402"/>
        <v>2</v>
      </c>
      <c r="BA605" s="31">
        <f t="shared" si="403"/>
        <v>7</v>
      </c>
      <c r="BB605" s="31">
        <f t="shared" si="404"/>
        <v>6</v>
      </c>
      <c r="BC605" s="31">
        <f t="shared" si="405"/>
        <v>6</v>
      </c>
      <c r="BD605" s="31">
        <f t="shared" si="406"/>
        <v>13</v>
      </c>
      <c r="BE605" s="31">
        <f t="shared" si="407"/>
        <v>8</v>
      </c>
      <c r="BF605" s="31">
        <f t="shared" si="408"/>
        <v>7</v>
      </c>
      <c r="BG605" s="31">
        <f t="shared" si="409"/>
        <v>11</v>
      </c>
      <c r="BH605" s="31">
        <f t="shared" si="410"/>
        <v>0</v>
      </c>
      <c r="BI605" s="31">
        <f t="shared" si="411"/>
        <v>4</v>
      </c>
      <c r="BJ605" s="6">
        <f t="shared" si="412"/>
        <v>162</v>
      </c>
      <c r="BL605" s="31">
        <f t="shared" si="413"/>
        <v>1.493477015949818E-12</v>
      </c>
      <c r="BM605" s="31">
        <f t="shared" si="414"/>
        <v>1.0667692971070128E-13</v>
      </c>
      <c r="BN605" s="31">
        <f t="shared" si="415"/>
        <v>1.1734462268177141E-12</v>
      </c>
      <c r="BO605" s="31">
        <f t="shared" si="416"/>
        <v>1.7068308753712205E-12</v>
      </c>
      <c r="BP605" s="31">
        <f t="shared" si="417"/>
        <v>7.4673850797490902E-13</v>
      </c>
      <c r="BQ605" s="31">
        <f t="shared" si="418"/>
        <v>1.1734462268177141E-12</v>
      </c>
      <c r="BR605" s="31">
        <f t="shared" si="419"/>
        <v>1.0667692971070128E-13</v>
      </c>
      <c r="BS605" s="31">
        <f t="shared" si="420"/>
        <v>1.1734462268177141E-12</v>
      </c>
      <c r="BT605" s="31">
        <f t="shared" si="421"/>
        <v>1.3868000862391168E-12</v>
      </c>
      <c r="BU605" s="31">
        <f t="shared" si="422"/>
        <v>1.3868000862391168E-12</v>
      </c>
      <c r="BV605" s="31">
        <f t="shared" si="423"/>
        <v>2.1335385942140257E-13</v>
      </c>
      <c r="BW605" s="31">
        <f t="shared" si="424"/>
        <v>7.4673850797490902E-13</v>
      </c>
      <c r="BX605" s="31">
        <f t="shared" si="425"/>
        <v>6.4006157826420767E-13</v>
      </c>
      <c r="BY605" s="31">
        <f t="shared" si="426"/>
        <v>6.4006157826420767E-13</v>
      </c>
      <c r="BZ605" s="31">
        <f t="shared" si="427"/>
        <v>1.3868000862391168E-12</v>
      </c>
      <c r="CA605" s="31">
        <f t="shared" si="428"/>
        <v>8.5341543768561027E-13</v>
      </c>
      <c r="CB605" s="31">
        <f t="shared" si="429"/>
        <v>7.4673850797490902E-13</v>
      </c>
      <c r="CC605" s="31">
        <f t="shared" si="430"/>
        <v>1.1734462268177141E-12</v>
      </c>
      <c r="CD605" s="31">
        <f t="shared" si="431"/>
        <v>0</v>
      </c>
      <c r="CE605" s="31">
        <f t="shared" si="432"/>
        <v>4.2670771884280513E-13</v>
      </c>
    </row>
    <row r="606" spans="35:83" x14ac:dyDescent="0.2">
      <c r="AI606" s="29" t="s">
        <v>1328</v>
      </c>
      <c r="AJ606" s="30">
        <v>38204</v>
      </c>
      <c r="AK606">
        <v>351</v>
      </c>
      <c r="AL606" t="s">
        <v>1329</v>
      </c>
      <c r="AM606">
        <v>1.7283438784348103E-10</v>
      </c>
      <c r="AN606">
        <f t="shared" si="390"/>
        <v>1.7283438784348103E-11</v>
      </c>
      <c r="AO606">
        <f t="shared" si="391"/>
        <v>7.6189924853748854E-5</v>
      </c>
      <c r="AP606" s="31">
        <f t="shared" si="392"/>
        <v>44</v>
      </c>
      <c r="AQ606" s="31">
        <f t="shared" si="393"/>
        <v>3</v>
      </c>
      <c r="AR606" s="31">
        <f t="shared" si="394"/>
        <v>24</v>
      </c>
      <c r="AS606" s="31">
        <f t="shared" si="395"/>
        <v>19</v>
      </c>
      <c r="AT606" s="31">
        <f t="shared" si="396"/>
        <v>9</v>
      </c>
      <c r="AU606" s="31">
        <f t="shared" si="397"/>
        <v>27</v>
      </c>
      <c r="AV606" s="31">
        <f t="shared" si="398"/>
        <v>8</v>
      </c>
      <c r="AW606" s="31">
        <f t="shared" si="399"/>
        <v>22</v>
      </c>
      <c r="AX606" s="31">
        <f t="shared" si="400"/>
        <v>18</v>
      </c>
      <c r="AY606" s="31">
        <f t="shared" si="401"/>
        <v>30</v>
      </c>
      <c r="AZ606" s="31">
        <f t="shared" si="402"/>
        <v>16</v>
      </c>
      <c r="BA606" s="31">
        <f t="shared" si="403"/>
        <v>16</v>
      </c>
      <c r="BB606" s="31">
        <f t="shared" si="404"/>
        <v>16</v>
      </c>
      <c r="BC606" s="31">
        <f t="shared" si="405"/>
        <v>10</v>
      </c>
      <c r="BD606" s="31">
        <f t="shared" si="406"/>
        <v>19</v>
      </c>
      <c r="BE606" s="31">
        <f t="shared" si="407"/>
        <v>22</v>
      </c>
      <c r="BF606" s="31">
        <f t="shared" si="408"/>
        <v>18</v>
      </c>
      <c r="BG606" s="31">
        <f t="shared" si="409"/>
        <v>16</v>
      </c>
      <c r="BH606" s="31">
        <f t="shared" si="410"/>
        <v>2</v>
      </c>
      <c r="BI606" s="31">
        <f t="shared" si="411"/>
        <v>12</v>
      </c>
      <c r="BJ606" s="6">
        <f t="shared" si="412"/>
        <v>351</v>
      </c>
      <c r="BL606" s="31">
        <f t="shared" si="413"/>
        <v>2.1665849188356597E-12</v>
      </c>
      <c r="BM606" s="31">
        <f t="shared" si="414"/>
        <v>1.4772169901152227E-13</v>
      </c>
      <c r="BN606" s="31">
        <f t="shared" si="415"/>
        <v>1.1817735920921782E-12</v>
      </c>
      <c r="BO606" s="31">
        <f t="shared" si="416"/>
        <v>9.3557076040630758E-13</v>
      </c>
      <c r="BP606" s="31">
        <f t="shared" si="417"/>
        <v>4.4316509703456671E-13</v>
      </c>
      <c r="BQ606" s="31">
        <f t="shared" si="418"/>
        <v>1.3294952911037002E-12</v>
      </c>
      <c r="BR606" s="31">
        <f t="shared" si="419"/>
        <v>3.939245306973927E-13</v>
      </c>
      <c r="BS606" s="31">
        <f t="shared" si="420"/>
        <v>1.0832924594178298E-12</v>
      </c>
      <c r="BT606" s="31">
        <f t="shared" si="421"/>
        <v>8.8633019406913342E-13</v>
      </c>
      <c r="BU606" s="31">
        <f t="shared" si="422"/>
        <v>1.4772169901152225E-12</v>
      </c>
      <c r="BV606" s="31">
        <f t="shared" si="423"/>
        <v>7.8784906139478541E-13</v>
      </c>
      <c r="BW606" s="31">
        <f t="shared" si="424"/>
        <v>7.8784906139478541E-13</v>
      </c>
      <c r="BX606" s="31">
        <f t="shared" si="425"/>
        <v>7.8784906139478541E-13</v>
      </c>
      <c r="BY606" s="31">
        <f t="shared" si="426"/>
        <v>4.9240566337174087E-13</v>
      </c>
      <c r="BZ606" s="31">
        <f t="shared" si="427"/>
        <v>9.3557076040630758E-13</v>
      </c>
      <c r="CA606" s="31">
        <f t="shared" si="428"/>
        <v>1.0832924594178298E-12</v>
      </c>
      <c r="CB606" s="31">
        <f t="shared" si="429"/>
        <v>8.8633019406913342E-13</v>
      </c>
      <c r="CC606" s="31">
        <f t="shared" si="430"/>
        <v>7.8784906139478541E-13</v>
      </c>
      <c r="CD606" s="31">
        <f t="shared" si="431"/>
        <v>9.8481132674348176E-14</v>
      </c>
      <c r="CE606" s="31">
        <f t="shared" si="432"/>
        <v>5.9088679604608908E-13</v>
      </c>
    </row>
    <row r="607" spans="35:83" x14ac:dyDescent="0.2">
      <c r="AI607" s="29" t="s">
        <v>1330</v>
      </c>
      <c r="AJ607" s="30">
        <v>60593</v>
      </c>
      <c r="AK607">
        <v>544</v>
      </c>
      <c r="AL607" t="s">
        <v>1331</v>
      </c>
      <c r="AM607">
        <v>1.7309430504535844E-10</v>
      </c>
      <c r="AN607">
        <f t="shared" si="390"/>
        <v>1.7309430504535845E-11</v>
      </c>
      <c r="AO607">
        <f t="shared" si="391"/>
        <v>7.6304503163808138E-5</v>
      </c>
      <c r="AP607" s="31">
        <f t="shared" si="392"/>
        <v>67</v>
      </c>
      <c r="AQ607" s="31">
        <f t="shared" si="393"/>
        <v>5</v>
      </c>
      <c r="AR607" s="31">
        <f t="shared" si="394"/>
        <v>31</v>
      </c>
      <c r="AS607" s="31">
        <f t="shared" si="395"/>
        <v>33</v>
      </c>
      <c r="AT607" s="31">
        <f t="shared" si="396"/>
        <v>17</v>
      </c>
      <c r="AU607" s="31">
        <f t="shared" si="397"/>
        <v>27</v>
      </c>
      <c r="AV607" s="31">
        <f t="shared" si="398"/>
        <v>16</v>
      </c>
      <c r="AW607" s="31">
        <f t="shared" si="399"/>
        <v>27</v>
      </c>
      <c r="AX607" s="31">
        <f t="shared" si="400"/>
        <v>23</v>
      </c>
      <c r="AY607" s="31">
        <f t="shared" si="401"/>
        <v>64</v>
      </c>
      <c r="AZ607" s="31">
        <f t="shared" si="402"/>
        <v>7</v>
      </c>
      <c r="BA607" s="31">
        <f t="shared" si="403"/>
        <v>17</v>
      </c>
      <c r="BB607" s="31">
        <f t="shared" si="404"/>
        <v>28</v>
      </c>
      <c r="BC607" s="31">
        <f t="shared" si="405"/>
        <v>25</v>
      </c>
      <c r="BD607" s="31">
        <f t="shared" si="406"/>
        <v>52</v>
      </c>
      <c r="BE607" s="31">
        <f t="shared" si="407"/>
        <v>35</v>
      </c>
      <c r="BF607" s="31">
        <f t="shared" si="408"/>
        <v>20</v>
      </c>
      <c r="BG607" s="31">
        <f t="shared" si="409"/>
        <v>36</v>
      </c>
      <c r="BH607" s="31">
        <f t="shared" si="410"/>
        <v>7</v>
      </c>
      <c r="BI607" s="31">
        <f t="shared" si="411"/>
        <v>7</v>
      </c>
      <c r="BJ607" s="6">
        <f t="shared" si="412"/>
        <v>544</v>
      </c>
      <c r="BL607" s="31">
        <f t="shared" si="413"/>
        <v>2.1318600069924665E-12</v>
      </c>
      <c r="BM607" s="31">
        <f t="shared" si="414"/>
        <v>1.5909403037257211E-13</v>
      </c>
      <c r="BN607" s="31">
        <f t="shared" si="415"/>
        <v>9.8638298830994714E-13</v>
      </c>
      <c r="BO607" s="31">
        <f t="shared" si="416"/>
        <v>1.0500206004589759E-12</v>
      </c>
      <c r="BP607" s="31">
        <f t="shared" si="417"/>
        <v>5.4091970326674516E-13</v>
      </c>
      <c r="BQ607" s="31">
        <f t="shared" si="418"/>
        <v>8.5910776401188934E-13</v>
      </c>
      <c r="BR607" s="31">
        <f t="shared" si="419"/>
        <v>5.0910089719223077E-13</v>
      </c>
      <c r="BS607" s="31">
        <f t="shared" si="420"/>
        <v>8.5910776401188934E-13</v>
      </c>
      <c r="BT607" s="31">
        <f t="shared" si="421"/>
        <v>7.3183253971383175E-13</v>
      </c>
      <c r="BU607" s="31">
        <f t="shared" si="422"/>
        <v>2.0364035887689231E-12</v>
      </c>
      <c r="BV607" s="31">
        <f t="shared" si="423"/>
        <v>2.2273164252160094E-13</v>
      </c>
      <c r="BW607" s="31">
        <f t="shared" si="424"/>
        <v>5.4091970326674516E-13</v>
      </c>
      <c r="BX607" s="31">
        <f t="shared" si="425"/>
        <v>8.9092657008640374E-13</v>
      </c>
      <c r="BY607" s="31">
        <f t="shared" si="426"/>
        <v>7.9547015186286055E-13</v>
      </c>
      <c r="BZ607" s="31">
        <f t="shared" si="427"/>
        <v>1.6545779158747499E-12</v>
      </c>
      <c r="CA607" s="31">
        <f t="shared" si="428"/>
        <v>1.1136582126080047E-12</v>
      </c>
      <c r="CB607" s="31">
        <f t="shared" si="429"/>
        <v>6.3637612149028846E-13</v>
      </c>
      <c r="CC607" s="31">
        <f t="shared" si="430"/>
        <v>1.1454770186825191E-12</v>
      </c>
      <c r="CD607" s="31">
        <f t="shared" si="431"/>
        <v>2.2273164252160094E-13</v>
      </c>
      <c r="CE607" s="31">
        <f t="shared" si="432"/>
        <v>2.2273164252160094E-13</v>
      </c>
    </row>
    <row r="608" spans="35:83" x14ac:dyDescent="0.2">
      <c r="AI608" s="29" t="s">
        <v>1332</v>
      </c>
      <c r="AJ608" s="30">
        <v>11999</v>
      </c>
      <c r="AK608">
        <v>104</v>
      </c>
      <c r="AL608" t="s">
        <v>1333</v>
      </c>
      <c r="AM608">
        <v>1.7309583974608079E-10</v>
      </c>
      <c r="AN608">
        <f t="shared" si="390"/>
        <v>1.730958397460808E-11</v>
      </c>
      <c r="AO608">
        <f t="shared" si="391"/>
        <v>7.6305179700081782E-5</v>
      </c>
      <c r="AP608" s="31">
        <f t="shared" si="392"/>
        <v>9</v>
      </c>
      <c r="AQ608" s="31">
        <f t="shared" si="393"/>
        <v>1</v>
      </c>
      <c r="AR608" s="31">
        <f t="shared" si="394"/>
        <v>4</v>
      </c>
      <c r="AS608" s="31">
        <f t="shared" si="395"/>
        <v>3</v>
      </c>
      <c r="AT608" s="31">
        <f t="shared" si="396"/>
        <v>7</v>
      </c>
      <c r="AU608" s="31">
        <f t="shared" si="397"/>
        <v>3</v>
      </c>
      <c r="AV608" s="31">
        <f t="shared" si="398"/>
        <v>1</v>
      </c>
      <c r="AW608" s="31">
        <f t="shared" si="399"/>
        <v>8</v>
      </c>
      <c r="AX608" s="31">
        <f t="shared" si="400"/>
        <v>3</v>
      </c>
      <c r="AY608" s="31">
        <f t="shared" si="401"/>
        <v>14</v>
      </c>
      <c r="AZ608" s="31">
        <f t="shared" si="402"/>
        <v>4</v>
      </c>
      <c r="BA608" s="31">
        <f t="shared" si="403"/>
        <v>7</v>
      </c>
      <c r="BB608" s="31">
        <f t="shared" si="404"/>
        <v>6</v>
      </c>
      <c r="BC608" s="31">
        <f t="shared" si="405"/>
        <v>5</v>
      </c>
      <c r="BD608" s="31">
        <f t="shared" si="406"/>
        <v>6</v>
      </c>
      <c r="BE608" s="31">
        <f t="shared" si="407"/>
        <v>6</v>
      </c>
      <c r="BF608" s="31">
        <f t="shared" si="408"/>
        <v>5</v>
      </c>
      <c r="BG608" s="31">
        <f t="shared" si="409"/>
        <v>6</v>
      </c>
      <c r="BH608" s="31">
        <f t="shared" si="410"/>
        <v>4</v>
      </c>
      <c r="BI608" s="31">
        <f t="shared" si="411"/>
        <v>2</v>
      </c>
      <c r="BJ608" s="6">
        <f t="shared" si="412"/>
        <v>104</v>
      </c>
      <c r="BL608" s="31">
        <f t="shared" si="413"/>
        <v>1.4979447670333915E-12</v>
      </c>
      <c r="BM608" s="31">
        <f t="shared" si="414"/>
        <v>1.6643830744815464E-13</v>
      </c>
      <c r="BN608" s="31">
        <f t="shared" si="415"/>
        <v>6.6575322979261854E-13</v>
      </c>
      <c r="BO608" s="31">
        <f t="shared" si="416"/>
        <v>4.9931492234446391E-13</v>
      </c>
      <c r="BP608" s="31">
        <f t="shared" si="417"/>
        <v>1.1650681521370822E-12</v>
      </c>
      <c r="BQ608" s="31">
        <f t="shared" si="418"/>
        <v>4.9931492234446391E-13</v>
      </c>
      <c r="BR608" s="31">
        <f t="shared" si="419"/>
        <v>1.6643830744815464E-13</v>
      </c>
      <c r="BS608" s="31">
        <f t="shared" si="420"/>
        <v>1.3315064595852371E-12</v>
      </c>
      <c r="BT608" s="31">
        <f t="shared" si="421"/>
        <v>4.9931492234446391E-13</v>
      </c>
      <c r="BU608" s="31">
        <f t="shared" si="422"/>
        <v>2.3301363042741645E-12</v>
      </c>
      <c r="BV608" s="31">
        <f t="shared" si="423"/>
        <v>6.6575322979261854E-13</v>
      </c>
      <c r="BW608" s="31">
        <f t="shared" si="424"/>
        <v>1.1650681521370822E-12</v>
      </c>
      <c r="BX608" s="31">
        <f t="shared" si="425"/>
        <v>9.9862984468892781E-13</v>
      </c>
      <c r="BY608" s="31">
        <f t="shared" si="426"/>
        <v>8.3219153724077318E-13</v>
      </c>
      <c r="BZ608" s="31">
        <f t="shared" si="427"/>
        <v>9.9862984468892781E-13</v>
      </c>
      <c r="CA608" s="31">
        <f t="shared" si="428"/>
        <v>9.9862984468892781E-13</v>
      </c>
      <c r="CB608" s="31">
        <f t="shared" si="429"/>
        <v>8.3219153724077318E-13</v>
      </c>
      <c r="CC608" s="31">
        <f t="shared" si="430"/>
        <v>9.9862984468892781E-13</v>
      </c>
      <c r="CD608" s="31">
        <f t="shared" si="431"/>
        <v>6.6575322979261854E-13</v>
      </c>
      <c r="CE608" s="31">
        <f t="shared" si="432"/>
        <v>3.3287661489630927E-13</v>
      </c>
    </row>
    <row r="609" spans="35:83" x14ac:dyDescent="0.2">
      <c r="AI609" s="29" t="s">
        <v>1334</v>
      </c>
      <c r="AJ609" s="30">
        <v>77883</v>
      </c>
      <c r="AK609">
        <v>703</v>
      </c>
      <c r="AL609" t="s">
        <v>1335</v>
      </c>
      <c r="AM609">
        <v>1.7392957713370847E-10</v>
      </c>
      <c r="AN609">
        <f t="shared" si="390"/>
        <v>1.7392957713370847E-11</v>
      </c>
      <c r="AO609">
        <f t="shared" si="391"/>
        <v>7.6672712976900745E-5</v>
      </c>
      <c r="AP609" s="31">
        <f t="shared" si="392"/>
        <v>48</v>
      </c>
      <c r="AQ609" s="31">
        <f t="shared" si="393"/>
        <v>2</v>
      </c>
      <c r="AR609" s="31">
        <f t="shared" si="394"/>
        <v>41</v>
      </c>
      <c r="AS609" s="31">
        <f t="shared" si="395"/>
        <v>28</v>
      </c>
      <c r="AT609" s="31">
        <f t="shared" si="396"/>
        <v>23</v>
      </c>
      <c r="AU609" s="31">
        <f t="shared" si="397"/>
        <v>73</v>
      </c>
      <c r="AV609" s="31">
        <f t="shared" si="398"/>
        <v>16</v>
      </c>
      <c r="AW609" s="31">
        <f t="shared" si="399"/>
        <v>33</v>
      </c>
      <c r="AX609" s="31">
        <f t="shared" si="400"/>
        <v>37</v>
      </c>
      <c r="AY609" s="31">
        <f t="shared" si="401"/>
        <v>48</v>
      </c>
      <c r="AZ609" s="31">
        <f t="shared" si="402"/>
        <v>13</v>
      </c>
      <c r="BA609" s="31">
        <f t="shared" si="403"/>
        <v>42</v>
      </c>
      <c r="BB609" s="31">
        <f t="shared" si="404"/>
        <v>23</v>
      </c>
      <c r="BC609" s="31">
        <f t="shared" si="405"/>
        <v>25</v>
      </c>
      <c r="BD609" s="31">
        <f t="shared" si="406"/>
        <v>43</v>
      </c>
      <c r="BE609" s="31">
        <f t="shared" si="407"/>
        <v>61</v>
      </c>
      <c r="BF609" s="31">
        <f t="shared" si="408"/>
        <v>51</v>
      </c>
      <c r="BG609" s="31">
        <f t="shared" si="409"/>
        <v>43</v>
      </c>
      <c r="BH609" s="31">
        <f t="shared" si="410"/>
        <v>10</v>
      </c>
      <c r="BI609" s="31">
        <f t="shared" si="411"/>
        <v>43</v>
      </c>
      <c r="BJ609" s="6">
        <f t="shared" si="412"/>
        <v>703</v>
      </c>
      <c r="BL609" s="31">
        <f t="shared" si="413"/>
        <v>1.1875703701874832E-12</v>
      </c>
      <c r="BM609" s="31">
        <f t="shared" si="414"/>
        <v>4.9482098757811803E-14</v>
      </c>
      <c r="BN609" s="31">
        <f t="shared" si="415"/>
        <v>1.0143830245351418E-12</v>
      </c>
      <c r="BO609" s="31">
        <f t="shared" si="416"/>
        <v>6.9274938260936511E-13</v>
      </c>
      <c r="BP609" s="31">
        <f t="shared" si="417"/>
        <v>5.6904413571483562E-13</v>
      </c>
      <c r="BQ609" s="31">
        <f t="shared" si="418"/>
        <v>1.8060966046601306E-12</v>
      </c>
      <c r="BR609" s="31">
        <f t="shared" si="419"/>
        <v>3.9585679006249442E-13</v>
      </c>
      <c r="BS609" s="31">
        <f t="shared" si="420"/>
        <v>8.164546295038947E-13</v>
      </c>
      <c r="BT609" s="31">
        <f t="shared" si="421"/>
        <v>9.1541882701951813E-13</v>
      </c>
      <c r="BU609" s="31">
        <f t="shared" si="422"/>
        <v>1.1875703701874832E-12</v>
      </c>
      <c r="BV609" s="31">
        <f t="shared" si="423"/>
        <v>3.216336419257767E-13</v>
      </c>
      <c r="BW609" s="31">
        <f t="shared" si="424"/>
        <v>1.0391240739140478E-12</v>
      </c>
      <c r="BX609" s="31">
        <f t="shared" si="425"/>
        <v>5.6904413571483562E-13</v>
      </c>
      <c r="BY609" s="31">
        <f t="shared" si="426"/>
        <v>6.1852623447264754E-13</v>
      </c>
      <c r="BZ609" s="31">
        <f t="shared" si="427"/>
        <v>1.0638651232929537E-12</v>
      </c>
      <c r="CA609" s="31">
        <f t="shared" si="428"/>
        <v>1.5092040121132599E-12</v>
      </c>
      <c r="CB609" s="31">
        <f t="shared" si="429"/>
        <v>1.2617935183242007E-12</v>
      </c>
      <c r="CC609" s="31">
        <f t="shared" si="430"/>
        <v>1.0638651232929537E-12</v>
      </c>
      <c r="CD609" s="31">
        <f t="shared" si="431"/>
        <v>2.4741049378905897E-13</v>
      </c>
      <c r="CE609" s="31">
        <f t="shared" si="432"/>
        <v>1.0638651232929537E-12</v>
      </c>
    </row>
    <row r="610" spans="35:83" x14ac:dyDescent="0.2">
      <c r="AI610" s="29" t="s">
        <v>1336</v>
      </c>
      <c r="AJ610" s="30">
        <v>17026</v>
      </c>
      <c r="AK610">
        <v>149</v>
      </c>
      <c r="AL610" t="s">
        <v>1337</v>
      </c>
      <c r="AM610">
        <v>1.7399192552964569E-10</v>
      </c>
      <c r="AN610">
        <f t="shared" si="390"/>
        <v>1.739919255296457E-11</v>
      </c>
      <c r="AO610">
        <f t="shared" si="391"/>
        <v>7.6700197782791983E-5</v>
      </c>
      <c r="AP610" s="31">
        <f t="shared" si="392"/>
        <v>11</v>
      </c>
      <c r="AQ610" s="31">
        <f t="shared" si="393"/>
        <v>1</v>
      </c>
      <c r="AR610" s="31">
        <f t="shared" si="394"/>
        <v>2</v>
      </c>
      <c r="AS610" s="31">
        <f t="shared" si="395"/>
        <v>14</v>
      </c>
      <c r="AT610" s="31">
        <f t="shared" si="396"/>
        <v>6</v>
      </c>
      <c r="AU610" s="31">
        <f t="shared" si="397"/>
        <v>5</v>
      </c>
      <c r="AV610" s="31">
        <f t="shared" si="398"/>
        <v>0</v>
      </c>
      <c r="AW610" s="31">
        <f t="shared" si="399"/>
        <v>10</v>
      </c>
      <c r="AX610" s="31">
        <f t="shared" si="400"/>
        <v>14</v>
      </c>
      <c r="AY610" s="31">
        <f t="shared" si="401"/>
        <v>16</v>
      </c>
      <c r="AZ610" s="31">
        <f t="shared" si="402"/>
        <v>5</v>
      </c>
      <c r="BA610" s="31">
        <f t="shared" si="403"/>
        <v>7</v>
      </c>
      <c r="BB610" s="31">
        <f t="shared" si="404"/>
        <v>8</v>
      </c>
      <c r="BC610" s="31">
        <f t="shared" si="405"/>
        <v>9</v>
      </c>
      <c r="BD610" s="31">
        <f t="shared" si="406"/>
        <v>10</v>
      </c>
      <c r="BE610" s="31">
        <f t="shared" si="407"/>
        <v>15</v>
      </c>
      <c r="BF610" s="31">
        <f t="shared" si="408"/>
        <v>8</v>
      </c>
      <c r="BG610" s="31">
        <f t="shared" si="409"/>
        <v>4</v>
      </c>
      <c r="BH610" s="31">
        <f t="shared" si="410"/>
        <v>3</v>
      </c>
      <c r="BI610" s="31">
        <f t="shared" si="411"/>
        <v>1</v>
      </c>
      <c r="BJ610" s="6">
        <f t="shared" si="412"/>
        <v>149</v>
      </c>
      <c r="BL610" s="31">
        <f t="shared" si="413"/>
        <v>1.2845041482054381E-12</v>
      </c>
      <c r="BM610" s="31">
        <f t="shared" si="414"/>
        <v>1.1677310438231255E-13</v>
      </c>
      <c r="BN610" s="31">
        <f t="shared" si="415"/>
        <v>2.335462087646251E-13</v>
      </c>
      <c r="BO610" s="31">
        <f t="shared" si="416"/>
        <v>1.6348234613523758E-12</v>
      </c>
      <c r="BP610" s="31">
        <f t="shared" si="417"/>
        <v>7.0063862629387531E-13</v>
      </c>
      <c r="BQ610" s="31">
        <f t="shared" si="418"/>
        <v>5.8386552191156281E-13</v>
      </c>
      <c r="BR610" s="31">
        <f t="shared" si="419"/>
        <v>0</v>
      </c>
      <c r="BS610" s="31">
        <f t="shared" si="420"/>
        <v>1.1677310438231256E-12</v>
      </c>
      <c r="BT610" s="31">
        <f t="shared" si="421"/>
        <v>1.6348234613523758E-12</v>
      </c>
      <c r="BU610" s="31">
        <f t="shared" si="422"/>
        <v>1.8683696701170008E-12</v>
      </c>
      <c r="BV610" s="31">
        <f t="shared" si="423"/>
        <v>5.8386552191156281E-13</v>
      </c>
      <c r="BW610" s="31">
        <f t="shared" si="424"/>
        <v>8.1741173067618792E-13</v>
      </c>
      <c r="BX610" s="31">
        <f t="shared" si="425"/>
        <v>9.3418483505850042E-13</v>
      </c>
      <c r="BY610" s="31">
        <f t="shared" si="426"/>
        <v>1.0509579394408129E-12</v>
      </c>
      <c r="BZ610" s="31">
        <f t="shared" si="427"/>
        <v>1.1677310438231256E-12</v>
      </c>
      <c r="CA610" s="31">
        <f t="shared" si="428"/>
        <v>1.7515965657346881E-12</v>
      </c>
      <c r="CB610" s="31">
        <f t="shared" si="429"/>
        <v>9.3418483505850042E-13</v>
      </c>
      <c r="CC610" s="31">
        <f t="shared" si="430"/>
        <v>4.6709241752925021E-13</v>
      </c>
      <c r="CD610" s="31">
        <f t="shared" si="431"/>
        <v>3.5031931314693766E-13</v>
      </c>
      <c r="CE610" s="31">
        <f t="shared" si="432"/>
        <v>1.1677310438231255E-13</v>
      </c>
    </row>
    <row r="611" spans="35:83" x14ac:dyDescent="0.2">
      <c r="AI611" s="29" t="s">
        <v>1338</v>
      </c>
      <c r="AJ611" s="30">
        <v>43534</v>
      </c>
      <c r="AK611">
        <v>382</v>
      </c>
      <c r="AL611" t="s">
        <v>1339</v>
      </c>
      <c r="AM611">
        <v>1.7443128419079208E-10</v>
      </c>
      <c r="AN611">
        <f t="shared" si="390"/>
        <v>1.7443128419079208E-11</v>
      </c>
      <c r="AO611">
        <f t="shared" si="391"/>
        <v>7.6893878587834671E-5</v>
      </c>
      <c r="AP611" s="31">
        <f t="shared" si="392"/>
        <v>27</v>
      </c>
      <c r="AQ611" s="31">
        <f t="shared" si="393"/>
        <v>5</v>
      </c>
      <c r="AR611" s="31">
        <f t="shared" si="394"/>
        <v>27</v>
      </c>
      <c r="AS611" s="31">
        <f t="shared" si="395"/>
        <v>20</v>
      </c>
      <c r="AT611" s="31">
        <f t="shared" si="396"/>
        <v>19</v>
      </c>
      <c r="AU611" s="31">
        <f t="shared" si="397"/>
        <v>26</v>
      </c>
      <c r="AV611" s="31">
        <f t="shared" si="398"/>
        <v>10</v>
      </c>
      <c r="AW611" s="31">
        <f t="shared" si="399"/>
        <v>28</v>
      </c>
      <c r="AX611" s="31">
        <f t="shared" si="400"/>
        <v>18</v>
      </c>
      <c r="AY611" s="31">
        <f t="shared" si="401"/>
        <v>38</v>
      </c>
      <c r="AZ611" s="31">
        <f t="shared" si="402"/>
        <v>6</v>
      </c>
      <c r="BA611" s="31">
        <f t="shared" si="403"/>
        <v>22</v>
      </c>
      <c r="BB611" s="31">
        <f t="shared" si="404"/>
        <v>18</v>
      </c>
      <c r="BC611" s="31">
        <f t="shared" si="405"/>
        <v>15</v>
      </c>
      <c r="BD611" s="31">
        <f t="shared" si="406"/>
        <v>28</v>
      </c>
      <c r="BE611" s="31">
        <f t="shared" si="407"/>
        <v>24</v>
      </c>
      <c r="BF611" s="31">
        <f t="shared" si="408"/>
        <v>16</v>
      </c>
      <c r="BG611" s="31">
        <f t="shared" si="409"/>
        <v>16</v>
      </c>
      <c r="BH611" s="31">
        <f t="shared" si="410"/>
        <v>10</v>
      </c>
      <c r="BI611" s="31">
        <f t="shared" si="411"/>
        <v>9</v>
      </c>
      <c r="BJ611" s="6">
        <f t="shared" si="412"/>
        <v>382</v>
      </c>
      <c r="BL611" s="31">
        <f t="shared" si="413"/>
        <v>1.2328912756940802E-12</v>
      </c>
      <c r="BM611" s="31">
        <f t="shared" si="414"/>
        <v>2.2831319920260742E-13</v>
      </c>
      <c r="BN611" s="31">
        <f t="shared" si="415"/>
        <v>1.2328912756940802E-12</v>
      </c>
      <c r="BO611" s="31">
        <f t="shared" si="416"/>
        <v>9.132527968104297E-13</v>
      </c>
      <c r="BP611" s="31">
        <f t="shared" si="417"/>
        <v>8.6759015696990818E-13</v>
      </c>
      <c r="BQ611" s="31">
        <f t="shared" si="418"/>
        <v>1.1872286358535588E-12</v>
      </c>
      <c r="BR611" s="31">
        <f t="shared" si="419"/>
        <v>4.5662639840521485E-13</v>
      </c>
      <c r="BS611" s="31">
        <f t="shared" si="420"/>
        <v>1.2785539155346016E-12</v>
      </c>
      <c r="BT611" s="31">
        <f t="shared" si="421"/>
        <v>8.2192751712938677E-13</v>
      </c>
      <c r="BU611" s="31">
        <f t="shared" si="422"/>
        <v>1.7351803139398164E-12</v>
      </c>
      <c r="BV611" s="31">
        <f t="shared" si="423"/>
        <v>2.7397583904312889E-13</v>
      </c>
      <c r="BW611" s="31">
        <f t="shared" si="424"/>
        <v>1.0045780764914727E-12</v>
      </c>
      <c r="BX611" s="31">
        <f t="shared" si="425"/>
        <v>8.2192751712938677E-13</v>
      </c>
      <c r="BY611" s="31">
        <f t="shared" si="426"/>
        <v>6.8493959760782232E-13</v>
      </c>
      <c r="BZ611" s="31">
        <f t="shared" si="427"/>
        <v>1.2785539155346016E-12</v>
      </c>
      <c r="CA611" s="31">
        <f t="shared" si="428"/>
        <v>1.0959033561725156E-12</v>
      </c>
      <c r="CB611" s="31">
        <f t="shared" si="429"/>
        <v>7.3060223744834384E-13</v>
      </c>
      <c r="CC611" s="31">
        <f t="shared" si="430"/>
        <v>7.3060223744834384E-13</v>
      </c>
      <c r="CD611" s="31">
        <f t="shared" si="431"/>
        <v>4.5662639840521485E-13</v>
      </c>
      <c r="CE611" s="31">
        <f t="shared" si="432"/>
        <v>4.1096375856469338E-13</v>
      </c>
    </row>
    <row r="612" spans="35:83" x14ac:dyDescent="0.2">
      <c r="AI612" s="29" t="s">
        <v>1340</v>
      </c>
      <c r="AJ612" s="30">
        <v>27209</v>
      </c>
      <c r="AK612">
        <v>252</v>
      </c>
      <c r="AL612" t="s">
        <v>1341</v>
      </c>
      <c r="AM612">
        <v>1.7456379853907453E-10</v>
      </c>
      <c r="AN612">
        <f t="shared" si="390"/>
        <v>1.7456379853907455E-11</v>
      </c>
      <c r="AO612">
        <f t="shared" si="391"/>
        <v>7.6952294383230837E-5</v>
      </c>
      <c r="AP612" s="31">
        <f t="shared" si="392"/>
        <v>31</v>
      </c>
      <c r="AQ612" s="31">
        <f t="shared" si="393"/>
        <v>3</v>
      </c>
      <c r="AR612" s="31">
        <f t="shared" si="394"/>
        <v>15</v>
      </c>
      <c r="AS612" s="31">
        <f t="shared" si="395"/>
        <v>11</v>
      </c>
      <c r="AT612" s="31">
        <f t="shared" si="396"/>
        <v>10</v>
      </c>
      <c r="AU612" s="31">
        <f t="shared" si="397"/>
        <v>24</v>
      </c>
      <c r="AV612" s="31">
        <f t="shared" si="398"/>
        <v>8</v>
      </c>
      <c r="AW612" s="31">
        <f t="shared" si="399"/>
        <v>16</v>
      </c>
      <c r="AX612" s="31">
        <f t="shared" si="400"/>
        <v>11</v>
      </c>
      <c r="AY612" s="31">
        <f t="shared" si="401"/>
        <v>21</v>
      </c>
      <c r="AZ612" s="31">
        <f t="shared" si="402"/>
        <v>4</v>
      </c>
      <c r="BA612" s="31">
        <f t="shared" si="403"/>
        <v>6</v>
      </c>
      <c r="BB612" s="31">
        <f t="shared" si="404"/>
        <v>6</v>
      </c>
      <c r="BC612" s="31">
        <f t="shared" si="405"/>
        <v>13</v>
      </c>
      <c r="BD612" s="31">
        <f t="shared" si="406"/>
        <v>14</v>
      </c>
      <c r="BE612" s="31">
        <f t="shared" si="407"/>
        <v>17</v>
      </c>
      <c r="BF612" s="31">
        <f t="shared" si="408"/>
        <v>11</v>
      </c>
      <c r="BG612" s="31">
        <f t="shared" si="409"/>
        <v>21</v>
      </c>
      <c r="BH612" s="31">
        <f t="shared" si="410"/>
        <v>2</v>
      </c>
      <c r="BI612" s="31">
        <f t="shared" si="411"/>
        <v>8</v>
      </c>
      <c r="BJ612" s="6">
        <f t="shared" si="412"/>
        <v>252</v>
      </c>
      <c r="BL612" s="31">
        <f t="shared" si="413"/>
        <v>2.1474118074251232E-12</v>
      </c>
      <c r="BM612" s="31">
        <f t="shared" si="414"/>
        <v>2.0781404587985064E-13</v>
      </c>
      <c r="BN612" s="31">
        <f t="shared" si="415"/>
        <v>1.0390702293992533E-12</v>
      </c>
      <c r="BO612" s="31">
        <f t="shared" si="416"/>
        <v>7.6198483489278569E-13</v>
      </c>
      <c r="BP612" s="31">
        <f t="shared" si="417"/>
        <v>6.9271348626616881E-13</v>
      </c>
      <c r="BQ612" s="31">
        <f t="shared" si="418"/>
        <v>1.6625123670388052E-12</v>
      </c>
      <c r="BR612" s="31">
        <f t="shared" si="419"/>
        <v>5.5417078901293505E-13</v>
      </c>
      <c r="BS612" s="31">
        <f t="shared" si="420"/>
        <v>1.1083415780258701E-12</v>
      </c>
      <c r="BT612" s="31">
        <f t="shared" si="421"/>
        <v>7.6198483489278569E-13</v>
      </c>
      <c r="BU612" s="31">
        <f t="shared" si="422"/>
        <v>1.4546983211589546E-12</v>
      </c>
      <c r="BV612" s="31">
        <f t="shared" si="423"/>
        <v>2.7708539450646753E-13</v>
      </c>
      <c r="BW612" s="31">
        <f t="shared" si="424"/>
        <v>4.1562809175970129E-13</v>
      </c>
      <c r="BX612" s="31">
        <f t="shared" si="425"/>
        <v>4.1562809175970129E-13</v>
      </c>
      <c r="BY612" s="31">
        <f t="shared" si="426"/>
        <v>9.0052753214601946E-13</v>
      </c>
      <c r="BZ612" s="31">
        <f t="shared" si="427"/>
        <v>9.6979888077263634E-13</v>
      </c>
      <c r="CA612" s="31">
        <f t="shared" si="428"/>
        <v>1.1776129266524871E-12</v>
      </c>
      <c r="CB612" s="31">
        <f t="shared" si="429"/>
        <v>7.6198483489278569E-13</v>
      </c>
      <c r="CC612" s="31">
        <f t="shared" si="430"/>
        <v>1.4546983211589546E-12</v>
      </c>
      <c r="CD612" s="31">
        <f t="shared" si="431"/>
        <v>1.3854269725323376E-13</v>
      </c>
      <c r="CE612" s="31">
        <f t="shared" si="432"/>
        <v>5.5417078901293505E-13</v>
      </c>
    </row>
    <row r="613" spans="35:83" x14ac:dyDescent="0.2">
      <c r="AI613" s="29" t="s">
        <v>1342</v>
      </c>
      <c r="AJ613" s="30">
        <v>47461</v>
      </c>
      <c r="AK613">
        <v>434</v>
      </c>
      <c r="AL613" t="s">
        <v>1343</v>
      </c>
      <c r="AM613">
        <v>1.752377282751139E-10</v>
      </c>
      <c r="AN613">
        <f t="shared" si="390"/>
        <v>1.7523772827511392E-11</v>
      </c>
      <c r="AO613">
        <f t="shared" si="391"/>
        <v>7.7249380261719579E-5</v>
      </c>
      <c r="AP613" s="31">
        <f t="shared" si="392"/>
        <v>54</v>
      </c>
      <c r="AQ613" s="31">
        <f t="shared" si="393"/>
        <v>4</v>
      </c>
      <c r="AR613" s="31">
        <f t="shared" si="394"/>
        <v>30</v>
      </c>
      <c r="AS613" s="31">
        <f t="shared" si="395"/>
        <v>40</v>
      </c>
      <c r="AT613" s="31">
        <f t="shared" si="396"/>
        <v>10</v>
      </c>
      <c r="AU613" s="31">
        <f t="shared" si="397"/>
        <v>31</v>
      </c>
      <c r="AV613" s="31">
        <f t="shared" si="398"/>
        <v>7</v>
      </c>
      <c r="AW613" s="31">
        <f t="shared" si="399"/>
        <v>33</v>
      </c>
      <c r="AX613" s="31">
        <f t="shared" si="400"/>
        <v>20</v>
      </c>
      <c r="AY613" s="31">
        <f t="shared" si="401"/>
        <v>54</v>
      </c>
      <c r="AZ613" s="31">
        <f t="shared" si="402"/>
        <v>8</v>
      </c>
      <c r="BA613" s="31">
        <f t="shared" si="403"/>
        <v>8</v>
      </c>
      <c r="BB613" s="31">
        <f t="shared" si="404"/>
        <v>18</v>
      </c>
      <c r="BC613" s="31">
        <f t="shared" si="405"/>
        <v>16</v>
      </c>
      <c r="BD613" s="31">
        <f t="shared" si="406"/>
        <v>34</v>
      </c>
      <c r="BE613" s="31">
        <f t="shared" si="407"/>
        <v>20</v>
      </c>
      <c r="BF613" s="31">
        <f t="shared" si="408"/>
        <v>21</v>
      </c>
      <c r="BG613" s="31">
        <f t="shared" si="409"/>
        <v>20</v>
      </c>
      <c r="BH613" s="31">
        <f t="shared" si="410"/>
        <v>3</v>
      </c>
      <c r="BI613" s="31">
        <f t="shared" si="411"/>
        <v>3</v>
      </c>
      <c r="BJ613" s="6">
        <f t="shared" si="412"/>
        <v>434</v>
      </c>
      <c r="BL613" s="31">
        <f t="shared" si="413"/>
        <v>2.1803772642525696E-12</v>
      </c>
      <c r="BM613" s="31">
        <f t="shared" si="414"/>
        <v>1.6150942698167181E-13</v>
      </c>
      <c r="BN613" s="31">
        <f t="shared" si="415"/>
        <v>1.2113207023625386E-12</v>
      </c>
      <c r="BO613" s="31">
        <f t="shared" si="416"/>
        <v>1.6150942698167182E-12</v>
      </c>
      <c r="BP613" s="31">
        <f t="shared" si="417"/>
        <v>4.0377356745417956E-13</v>
      </c>
      <c r="BQ613" s="31">
        <f t="shared" si="418"/>
        <v>1.2516980591079566E-12</v>
      </c>
      <c r="BR613" s="31">
        <f t="shared" si="419"/>
        <v>2.8264149721792569E-13</v>
      </c>
      <c r="BS613" s="31">
        <f t="shared" si="420"/>
        <v>1.3324527725987925E-12</v>
      </c>
      <c r="BT613" s="31">
        <f t="shared" si="421"/>
        <v>8.0754713490835912E-13</v>
      </c>
      <c r="BU613" s="31">
        <f t="shared" si="422"/>
        <v>2.1803772642525696E-12</v>
      </c>
      <c r="BV613" s="31">
        <f t="shared" si="423"/>
        <v>3.2301885396334363E-13</v>
      </c>
      <c r="BW613" s="31">
        <f t="shared" si="424"/>
        <v>3.2301885396334363E-13</v>
      </c>
      <c r="BX613" s="31">
        <f t="shared" si="425"/>
        <v>7.2679242141752314E-13</v>
      </c>
      <c r="BY613" s="31">
        <f t="shared" si="426"/>
        <v>6.4603770792668726E-13</v>
      </c>
      <c r="BZ613" s="31">
        <f t="shared" si="427"/>
        <v>1.3728301293442104E-12</v>
      </c>
      <c r="CA613" s="31">
        <f t="shared" si="428"/>
        <v>8.0754713490835912E-13</v>
      </c>
      <c r="CB613" s="31">
        <f t="shared" si="429"/>
        <v>8.4792449165377696E-13</v>
      </c>
      <c r="CC613" s="31">
        <f t="shared" si="430"/>
        <v>8.0754713490835912E-13</v>
      </c>
      <c r="CD613" s="31">
        <f t="shared" si="431"/>
        <v>1.2113207023625387E-13</v>
      </c>
      <c r="CE613" s="31">
        <f t="shared" si="432"/>
        <v>1.2113207023625387E-13</v>
      </c>
    </row>
    <row r="614" spans="35:83" x14ac:dyDescent="0.2">
      <c r="AI614" s="29" t="s">
        <v>1344</v>
      </c>
      <c r="AJ614" s="30">
        <v>33851</v>
      </c>
      <c r="AK614">
        <v>305</v>
      </c>
      <c r="AL614" t="s">
        <v>1345</v>
      </c>
      <c r="AM614">
        <v>1.7572610861217112E-10</v>
      </c>
      <c r="AN614">
        <f t="shared" si="390"/>
        <v>1.7572610861217112E-11</v>
      </c>
      <c r="AO614">
        <f t="shared" si="391"/>
        <v>7.7464671105426767E-5</v>
      </c>
      <c r="AP614" s="31">
        <f t="shared" si="392"/>
        <v>25</v>
      </c>
      <c r="AQ614" s="31">
        <f t="shared" si="393"/>
        <v>3</v>
      </c>
      <c r="AR614" s="31">
        <f t="shared" si="394"/>
        <v>15</v>
      </c>
      <c r="AS614" s="31">
        <f t="shared" si="395"/>
        <v>20</v>
      </c>
      <c r="AT614" s="31">
        <f t="shared" si="396"/>
        <v>11</v>
      </c>
      <c r="AU614" s="31">
        <f t="shared" si="397"/>
        <v>19</v>
      </c>
      <c r="AV614" s="31">
        <f t="shared" si="398"/>
        <v>8</v>
      </c>
      <c r="AW614" s="31">
        <f t="shared" si="399"/>
        <v>18</v>
      </c>
      <c r="AX614" s="31">
        <f t="shared" si="400"/>
        <v>15</v>
      </c>
      <c r="AY614" s="31">
        <f t="shared" si="401"/>
        <v>43</v>
      </c>
      <c r="AZ614" s="31">
        <f t="shared" si="402"/>
        <v>7</v>
      </c>
      <c r="BA614" s="31">
        <f t="shared" si="403"/>
        <v>11</v>
      </c>
      <c r="BB614" s="31">
        <f t="shared" si="404"/>
        <v>12</v>
      </c>
      <c r="BC614" s="31">
        <f t="shared" si="405"/>
        <v>16</v>
      </c>
      <c r="BD614" s="31">
        <f t="shared" si="406"/>
        <v>16</v>
      </c>
      <c r="BE614" s="31">
        <f t="shared" si="407"/>
        <v>21</v>
      </c>
      <c r="BF614" s="31">
        <f t="shared" si="408"/>
        <v>18</v>
      </c>
      <c r="BG614" s="31">
        <f t="shared" si="409"/>
        <v>18</v>
      </c>
      <c r="BH614" s="31">
        <f t="shared" si="410"/>
        <v>1</v>
      </c>
      <c r="BI614" s="31">
        <f t="shared" si="411"/>
        <v>8</v>
      </c>
      <c r="BJ614" s="6">
        <f t="shared" si="412"/>
        <v>305</v>
      </c>
      <c r="BL614" s="31">
        <f t="shared" si="413"/>
        <v>1.4403779394440255E-12</v>
      </c>
      <c r="BM614" s="31">
        <f t="shared" si="414"/>
        <v>1.7284535273328309E-13</v>
      </c>
      <c r="BN614" s="31">
        <f t="shared" si="415"/>
        <v>8.6422676366641533E-13</v>
      </c>
      <c r="BO614" s="31">
        <f t="shared" si="416"/>
        <v>1.1523023515552205E-12</v>
      </c>
      <c r="BP614" s="31">
        <f t="shared" si="417"/>
        <v>6.3376629335537135E-13</v>
      </c>
      <c r="BQ614" s="31">
        <f t="shared" si="418"/>
        <v>1.0946872339774595E-12</v>
      </c>
      <c r="BR614" s="31">
        <f t="shared" si="419"/>
        <v>4.6092094062208816E-13</v>
      </c>
      <c r="BS614" s="31">
        <f t="shared" si="420"/>
        <v>1.0370721163996985E-12</v>
      </c>
      <c r="BT614" s="31">
        <f t="shared" si="421"/>
        <v>8.6422676366641533E-13</v>
      </c>
      <c r="BU614" s="31">
        <f t="shared" si="422"/>
        <v>2.4774500558437238E-12</v>
      </c>
      <c r="BV614" s="31">
        <f t="shared" si="423"/>
        <v>4.0330582304432717E-13</v>
      </c>
      <c r="BW614" s="31">
        <f t="shared" si="424"/>
        <v>6.3376629335537135E-13</v>
      </c>
      <c r="BX614" s="31">
        <f t="shared" si="425"/>
        <v>6.9138141093313235E-13</v>
      </c>
      <c r="BY614" s="31">
        <f t="shared" si="426"/>
        <v>9.2184188124417633E-13</v>
      </c>
      <c r="BZ614" s="31">
        <f t="shared" si="427"/>
        <v>9.2184188124417633E-13</v>
      </c>
      <c r="CA614" s="31">
        <f t="shared" si="428"/>
        <v>1.2099174691329815E-12</v>
      </c>
      <c r="CB614" s="31">
        <f t="shared" si="429"/>
        <v>1.0370721163996985E-12</v>
      </c>
      <c r="CC614" s="31">
        <f t="shared" si="430"/>
        <v>1.0370721163996985E-12</v>
      </c>
      <c r="CD614" s="31">
        <f t="shared" si="431"/>
        <v>5.761511757776102E-14</v>
      </c>
      <c r="CE614" s="31">
        <f t="shared" si="432"/>
        <v>4.6092094062208816E-13</v>
      </c>
    </row>
    <row r="615" spans="35:83" x14ac:dyDescent="0.2">
      <c r="AI615" s="29" t="s">
        <v>1346</v>
      </c>
      <c r="AJ615" s="30">
        <v>35380</v>
      </c>
      <c r="AK615">
        <v>316</v>
      </c>
      <c r="AL615" t="s">
        <v>1347</v>
      </c>
      <c r="AM615">
        <v>1.7576145159255245E-10</v>
      </c>
      <c r="AN615">
        <f t="shared" si="390"/>
        <v>1.7576145159255245E-11</v>
      </c>
      <c r="AO615">
        <f t="shared" si="391"/>
        <v>7.7480251216844172E-5</v>
      </c>
      <c r="AP615" s="31">
        <f t="shared" si="392"/>
        <v>37</v>
      </c>
      <c r="AQ615" s="31">
        <f t="shared" si="393"/>
        <v>0</v>
      </c>
      <c r="AR615" s="31">
        <f t="shared" si="394"/>
        <v>17</v>
      </c>
      <c r="AS615" s="31">
        <f t="shared" si="395"/>
        <v>14</v>
      </c>
      <c r="AT615" s="31">
        <f t="shared" si="396"/>
        <v>7</v>
      </c>
      <c r="AU615" s="31">
        <f t="shared" si="397"/>
        <v>19</v>
      </c>
      <c r="AV615" s="31">
        <f t="shared" si="398"/>
        <v>14</v>
      </c>
      <c r="AW615" s="31">
        <f t="shared" si="399"/>
        <v>21</v>
      </c>
      <c r="AX615" s="31">
        <f t="shared" si="400"/>
        <v>14</v>
      </c>
      <c r="AY615" s="31">
        <f t="shared" si="401"/>
        <v>38</v>
      </c>
      <c r="AZ615" s="31">
        <f t="shared" si="402"/>
        <v>6</v>
      </c>
      <c r="BA615" s="31">
        <f t="shared" si="403"/>
        <v>10</v>
      </c>
      <c r="BB615" s="31">
        <f t="shared" si="404"/>
        <v>22</v>
      </c>
      <c r="BC615" s="31">
        <f t="shared" si="405"/>
        <v>8</v>
      </c>
      <c r="BD615" s="31">
        <f t="shared" si="406"/>
        <v>31</v>
      </c>
      <c r="BE615" s="31">
        <f t="shared" si="407"/>
        <v>16</v>
      </c>
      <c r="BF615" s="31">
        <f t="shared" si="408"/>
        <v>11</v>
      </c>
      <c r="BG615" s="31">
        <f t="shared" si="409"/>
        <v>19</v>
      </c>
      <c r="BH615" s="31">
        <f t="shared" si="410"/>
        <v>8</v>
      </c>
      <c r="BI615" s="31">
        <f t="shared" si="411"/>
        <v>4</v>
      </c>
      <c r="BJ615" s="6">
        <f t="shared" si="412"/>
        <v>316</v>
      </c>
      <c r="BL615" s="31">
        <f t="shared" si="413"/>
        <v>2.0579663635836836E-12</v>
      </c>
      <c r="BM615" s="31">
        <f t="shared" si="414"/>
        <v>0</v>
      </c>
      <c r="BN615" s="31">
        <f t="shared" si="415"/>
        <v>9.4555211299790876E-13</v>
      </c>
      <c r="BO615" s="31">
        <f t="shared" si="416"/>
        <v>7.7868997541004245E-13</v>
      </c>
      <c r="BP615" s="31">
        <f t="shared" si="417"/>
        <v>3.8934498770502122E-13</v>
      </c>
      <c r="BQ615" s="31">
        <f t="shared" si="418"/>
        <v>1.0567935380564862E-12</v>
      </c>
      <c r="BR615" s="31">
        <f t="shared" si="419"/>
        <v>7.7868997541004245E-13</v>
      </c>
      <c r="BS615" s="31">
        <f t="shared" si="420"/>
        <v>1.1680349631150636E-12</v>
      </c>
      <c r="BT615" s="31">
        <f t="shared" si="421"/>
        <v>7.7868997541004245E-13</v>
      </c>
      <c r="BU615" s="31">
        <f t="shared" si="422"/>
        <v>2.1135870761129723E-12</v>
      </c>
      <c r="BV615" s="31">
        <f t="shared" si="423"/>
        <v>3.3372427517573252E-13</v>
      </c>
      <c r="BW615" s="31">
        <f t="shared" si="424"/>
        <v>5.5620712529288754E-13</v>
      </c>
      <c r="BX615" s="31">
        <f t="shared" si="425"/>
        <v>1.2236556756443525E-12</v>
      </c>
      <c r="BY615" s="31">
        <f t="shared" si="426"/>
        <v>4.4496570023430998E-13</v>
      </c>
      <c r="BZ615" s="31">
        <f t="shared" si="427"/>
        <v>1.7242420884079512E-12</v>
      </c>
      <c r="CA615" s="31">
        <f t="shared" si="428"/>
        <v>8.8993140046861996E-13</v>
      </c>
      <c r="CB615" s="31">
        <f t="shared" si="429"/>
        <v>6.1182783782217624E-13</v>
      </c>
      <c r="CC615" s="31">
        <f t="shared" si="430"/>
        <v>1.0567935380564862E-12</v>
      </c>
      <c r="CD615" s="31">
        <f t="shared" si="431"/>
        <v>4.4496570023430998E-13</v>
      </c>
      <c r="CE615" s="31">
        <f t="shared" si="432"/>
        <v>2.2248285011715499E-13</v>
      </c>
    </row>
    <row r="616" spans="35:83" x14ac:dyDescent="0.2">
      <c r="AI616" s="29" t="s">
        <v>1348</v>
      </c>
      <c r="AJ616" s="30">
        <v>35888</v>
      </c>
      <c r="AK616">
        <v>323</v>
      </c>
      <c r="AL616" t="s">
        <v>1349</v>
      </c>
      <c r="AM616">
        <v>1.7593720992982259E-10</v>
      </c>
      <c r="AN616">
        <f t="shared" si="390"/>
        <v>1.7593720992982261E-11</v>
      </c>
      <c r="AO616">
        <f t="shared" si="391"/>
        <v>7.7557730095186134E-5</v>
      </c>
      <c r="AP616" s="31">
        <f t="shared" si="392"/>
        <v>28</v>
      </c>
      <c r="AQ616" s="31">
        <f t="shared" si="393"/>
        <v>0</v>
      </c>
      <c r="AR616" s="31">
        <f t="shared" si="394"/>
        <v>8</v>
      </c>
      <c r="AS616" s="31">
        <f t="shared" si="395"/>
        <v>21</v>
      </c>
      <c r="AT616" s="31">
        <f t="shared" si="396"/>
        <v>10</v>
      </c>
      <c r="AU616" s="31">
        <f t="shared" si="397"/>
        <v>23</v>
      </c>
      <c r="AV616" s="31">
        <f t="shared" si="398"/>
        <v>11</v>
      </c>
      <c r="AW616" s="31">
        <f t="shared" si="399"/>
        <v>20</v>
      </c>
      <c r="AX616" s="31">
        <f t="shared" si="400"/>
        <v>18</v>
      </c>
      <c r="AY616" s="31">
        <f t="shared" si="401"/>
        <v>39</v>
      </c>
      <c r="AZ616" s="31">
        <f t="shared" si="402"/>
        <v>10</v>
      </c>
      <c r="BA616" s="31">
        <f t="shared" si="403"/>
        <v>15</v>
      </c>
      <c r="BB616" s="31">
        <f t="shared" si="404"/>
        <v>23</v>
      </c>
      <c r="BC616" s="31">
        <f t="shared" si="405"/>
        <v>10</v>
      </c>
      <c r="BD616" s="31">
        <f t="shared" si="406"/>
        <v>19</v>
      </c>
      <c r="BE616" s="31">
        <f t="shared" si="407"/>
        <v>22</v>
      </c>
      <c r="BF616" s="31">
        <f t="shared" si="408"/>
        <v>12</v>
      </c>
      <c r="BG616" s="31">
        <f t="shared" si="409"/>
        <v>20</v>
      </c>
      <c r="BH616" s="31">
        <f t="shared" si="410"/>
        <v>3</v>
      </c>
      <c r="BI616" s="31">
        <f t="shared" si="411"/>
        <v>11</v>
      </c>
      <c r="BJ616" s="6">
        <f t="shared" si="412"/>
        <v>323</v>
      </c>
      <c r="BL616" s="31">
        <f t="shared" si="413"/>
        <v>1.5251522842213724E-12</v>
      </c>
      <c r="BM616" s="31">
        <f t="shared" si="414"/>
        <v>0</v>
      </c>
      <c r="BN616" s="31">
        <f t="shared" si="415"/>
        <v>4.3575779549182072E-13</v>
      </c>
      <c r="BO616" s="31">
        <f t="shared" si="416"/>
        <v>1.1438642131660294E-12</v>
      </c>
      <c r="BP616" s="31">
        <f t="shared" si="417"/>
        <v>5.4469724436477585E-13</v>
      </c>
      <c r="BQ616" s="31">
        <f t="shared" si="418"/>
        <v>1.2528036620389845E-12</v>
      </c>
      <c r="BR616" s="31">
        <f t="shared" si="419"/>
        <v>5.9916696880125342E-13</v>
      </c>
      <c r="BS616" s="31">
        <f t="shared" si="420"/>
        <v>1.0893944887295517E-12</v>
      </c>
      <c r="BT616" s="31">
        <f t="shared" si="421"/>
        <v>9.8045503985659658E-13</v>
      </c>
      <c r="BU616" s="31">
        <f t="shared" si="422"/>
        <v>2.1243192530226262E-12</v>
      </c>
      <c r="BV616" s="31">
        <f t="shared" si="423"/>
        <v>5.4469724436477585E-13</v>
      </c>
      <c r="BW616" s="31">
        <f t="shared" si="424"/>
        <v>8.1704586654716388E-13</v>
      </c>
      <c r="BX616" s="31">
        <f t="shared" si="425"/>
        <v>1.2528036620389845E-12</v>
      </c>
      <c r="BY616" s="31">
        <f t="shared" si="426"/>
        <v>5.4469724436477585E-13</v>
      </c>
      <c r="BZ616" s="31">
        <f t="shared" si="427"/>
        <v>1.0349247642930742E-12</v>
      </c>
      <c r="CA616" s="31">
        <f t="shared" si="428"/>
        <v>1.1983339376025068E-12</v>
      </c>
      <c r="CB616" s="31">
        <f t="shared" si="429"/>
        <v>6.5363669323773109E-13</v>
      </c>
      <c r="CC616" s="31">
        <f t="shared" si="430"/>
        <v>1.0893944887295517E-12</v>
      </c>
      <c r="CD616" s="31">
        <f t="shared" si="431"/>
        <v>1.6340917330943277E-13</v>
      </c>
      <c r="CE616" s="31">
        <f t="shared" si="432"/>
        <v>5.9916696880125342E-13</v>
      </c>
    </row>
    <row r="617" spans="35:83" x14ac:dyDescent="0.2">
      <c r="AI617" s="29" t="s">
        <v>1350</v>
      </c>
      <c r="AJ617" s="30">
        <v>41579</v>
      </c>
      <c r="AK617">
        <v>376</v>
      </c>
      <c r="AL617" t="s">
        <v>1351</v>
      </c>
      <c r="AM617">
        <v>1.7608731146081859E-10</v>
      </c>
      <c r="AN617">
        <f t="shared" si="390"/>
        <v>1.7608731146081859E-11</v>
      </c>
      <c r="AO617">
        <f t="shared" si="391"/>
        <v>7.7623898781346981E-5</v>
      </c>
      <c r="AP617" s="31">
        <f t="shared" si="392"/>
        <v>33</v>
      </c>
      <c r="AQ617" s="31">
        <f t="shared" si="393"/>
        <v>7</v>
      </c>
      <c r="AR617" s="31">
        <f t="shared" si="394"/>
        <v>15</v>
      </c>
      <c r="AS617" s="31">
        <f t="shared" si="395"/>
        <v>22</v>
      </c>
      <c r="AT617" s="31">
        <f t="shared" si="396"/>
        <v>23</v>
      </c>
      <c r="AU617" s="31">
        <f t="shared" si="397"/>
        <v>25</v>
      </c>
      <c r="AV617" s="31">
        <f t="shared" si="398"/>
        <v>6</v>
      </c>
      <c r="AW617" s="31">
        <f t="shared" si="399"/>
        <v>32</v>
      </c>
      <c r="AX617" s="31">
        <f t="shared" si="400"/>
        <v>13</v>
      </c>
      <c r="AY617" s="31">
        <f t="shared" si="401"/>
        <v>44</v>
      </c>
      <c r="AZ617" s="31">
        <f t="shared" si="402"/>
        <v>5</v>
      </c>
      <c r="BA617" s="31">
        <f t="shared" si="403"/>
        <v>18</v>
      </c>
      <c r="BB617" s="31">
        <f t="shared" si="404"/>
        <v>5</v>
      </c>
      <c r="BC617" s="31">
        <f t="shared" si="405"/>
        <v>16</v>
      </c>
      <c r="BD617" s="31">
        <f t="shared" si="406"/>
        <v>19</v>
      </c>
      <c r="BE617" s="31">
        <f t="shared" si="407"/>
        <v>28</v>
      </c>
      <c r="BF617" s="31">
        <f t="shared" si="408"/>
        <v>24</v>
      </c>
      <c r="BG617" s="31">
        <f t="shared" si="409"/>
        <v>29</v>
      </c>
      <c r="BH617" s="31">
        <f t="shared" si="410"/>
        <v>5</v>
      </c>
      <c r="BI617" s="31">
        <f t="shared" si="411"/>
        <v>7</v>
      </c>
      <c r="BJ617" s="6">
        <f t="shared" si="412"/>
        <v>376</v>
      </c>
      <c r="BL617" s="31">
        <f t="shared" si="413"/>
        <v>1.5454471484593121E-12</v>
      </c>
      <c r="BM617" s="31">
        <f t="shared" si="414"/>
        <v>3.2782212240046015E-13</v>
      </c>
      <c r="BN617" s="31">
        <f t="shared" si="415"/>
        <v>7.0247597657241466E-13</v>
      </c>
      <c r="BO617" s="31">
        <f t="shared" si="416"/>
        <v>1.0302980989728748E-12</v>
      </c>
      <c r="BP617" s="31">
        <f t="shared" si="417"/>
        <v>1.0771298307443691E-12</v>
      </c>
      <c r="BQ617" s="31">
        <f t="shared" si="418"/>
        <v>1.1707932942873576E-12</v>
      </c>
      <c r="BR617" s="31">
        <f t="shared" si="419"/>
        <v>2.8099039062896583E-13</v>
      </c>
      <c r="BS617" s="31">
        <f t="shared" si="420"/>
        <v>1.4986154166878178E-12</v>
      </c>
      <c r="BT617" s="31">
        <f t="shared" si="421"/>
        <v>6.0881251302942603E-13</v>
      </c>
      <c r="BU617" s="31">
        <f t="shared" si="422"/>
        <v>2.0605961979457496E-12</v>
      </c>
      <c r="BV617" s="31">
        <f t="shared" si="423"/>
        <v>2.3415865885747152E-13</v>
      </c>
      <c r="BW617" s="31">
        <f t="shared" si="424"/>
        <v>8.4297117188689755E-13</v>
      </c>
      <c r="BX617" s="31">
        <f t="shared" si="425"/>
        <v>2.3415865885747152E-13</v>
      </c>
      <c r="BY617" s="31">
        <f t="shared" si="426"/>
        <v>7.4930770834390892E-13</v>
      </c>
      <c r="BZ617" s="31">
        <f t="shared" si="427"/>
        <v>8.8980290365839171E-13</v>
      </c>
      <c r="CA617" s="31">
        <f t="shared" si="428"/>
        <v>1.3112884896018406E-12</v>
      </c>
      <c r="CB617" s="31">
        <f t="shared" si="429"/>
        <v>1.1239615625158633E-12</v>
      </c>
      <c r="CC617" s="31">
        <f t="shared" si="430"/>
        <v>1.3581202213733349E-12</v>
      </c>
      <c r="CD617" s="31">
        <f t="shared" si="431"/>
        <v>2.3415865885747152E-13</v>
      </c>
      <c r="CE617" s="31">
        <f t="shared" si="432"/>
        <v>3.2782212240046015E-13</v>
      </c>
    </row>
    <row r="618" spans="35:83" x14ac:dyDescent="0.2">
      <c r="AI618" s="29" t="s">
        <v>1352</v>
      </c>
      <c r="AJ618" s="30">
        <v>12390</v>
      </c>
      <c r="AK618">
        <v>112</v>
      </c>
      <c r="AL618" t="s">
        <v>1353</v>
      </c>
      <c r="AM618">
        <v>1.772228087657077E-10</v>
      </c>
      <c r="AN618">
        <f t="shared" si="390"/>
        <v>1.7722280876570771E-11</v>
      </c>
      <c r="AO618">
        <f t="shared" si="391"/>
        <v>7.8124455733065881E-5</v>
      </c>
      <c r="AP618" s="31">
        <f t="shared" si="392"/>
        <v>11</v>
      </c>
      <c r="AQ618" s="31">
        <f t="shared" si="393"/>
        <v>0</v>
      </c>
      <c r="AR618" s="31">
        <f t="shared" si="394"/>
        <v>4</v>
      </c>
      <c r="AS618" s="31">
        <f t="shared" si="395"/>
        <v>10</v>
      </c>
      <c r="AT618" s="31">
        <f t="shared" si="396"/>
        <v>1</v>
      </c>
      <c r="AU618" s="31">
        <f t="shared" si="397"/>
        <v>9</v>
      </c>
      <c r="AV618" s="31">
        <f t="shared" si="398"/>
        <v>2</v>
      </c>
      <c r="AW618" s="31">
        <f t="shared" si="399"/>
        <v>7</v>
      </c>
      <c r="AX618" s="31">
        <f t="shared" si="400"/>
        <v>8</v>
      </c>
      <c r="AY618" s="31">
        <f t="shared" si="401"/>
        <v>12</v>
      </c>
      <c r="AZ618" s="31">
        <f t="shared" si="402"/>
        <v>2</v>
      </c>
      <c r="BA618" s="31">
        <f t="shared" si="403"/>
        <v>3</v>
      </c>
      <c r="BB618" s="31">
        <f t="shared" si="404"/>
        <v>6</v>
      </c>
      <c r="BC618" s="31">
        <f t="shared" si="405"/>
        <v>6</v>
      </c>
      <c r="BD618" s="31">
        <f t="shared" si="406"/>
        <v>8</v>
      </c>
      <c r="BE618" s="31">
        <f t="shared" si="407"/>
        <v>4</v>
      </c>
      <c r="BF618" s="31">
        <f t="shared" si="408"/>
        <v>6</v>
      </c>
      <c r="BG618" s="31">
        <f t="shared" si="409"/>
        <v>9</v>
      </c>
      <c r="BH618" s="31">
        <f t="shared" si="410"/>
        <v>1</v>
      </c>
      <c r="BI618" s="31">
        <f t="shared" si="411"/>
        <v>3</v>
      </c>
      <c r="BJ618" s="6">
        <f t="shared" si="412"/>
        <v>112</v>
      </c>
      <c r="BL618" s="31">
        <f t="shared" si="413"/>
        <v>1.7405811575203435E-12</v>
      </c>
      <c r="BM618" s="31">
        <f t="shared" si="414"/>
        <v>0</v>
      </c>
      <c r="BN618" s="31">
        <f t="shared" si="415"/>
        <v>6.3293860273467034E-13</v>
      </c>
      <c r="BO618" s="31">
        <f t="shared" si="416"/>
        <v>1.5823465068366761E-12</v>
      </c>
      <c r="BP618" s="31">
        <f t="shared" si="417"/>
        <v>1.5823465068366759E-13</v>
      </c>
      <c r="BQ618" s="31">
        <f t="shared" si="418"/>
        <v>1.4241118561530086E-12</v>
      </c>
      <c r="BR618" s="31">
        <f t="shared" si="419"/>
        <v>3.1646930136733517E-13</v>
      </c>
      <c r="BS618" s="31">
        <f t="shared" si="420"/>
        <v>1.1076425547856732E-12</v>
      </c>
      <c r="BT618" s="31">
        <f t="shared" si="421"/>
        <v>1.2658772054693407E-12</v>
      </c>
      <c r="BU618" s="31">
        <f t="shared" si="422"/>
        <v>1.898815808204011E-12</v>
      </c>
      <c r="BV618" s="31">
        <f t="shared" si="423"/>
        <v>3.1646930136733517E-13</v>
      </c>
      <c r="BW618" s="31">
        <f t="shared" si="424"/>
        <v>4.7470395205100276E-13</v>
      </c>
      <c r="BX618" s="31">
        <f t="shared" si="425"/>
        <v>9.4940790410200551E-13</v>
      </c>
      <c r="BY618" s="31">
        <f t="shared" si="426"/>
        <v>9.4940790410200551E-13</v>
      </c>
      <c r="BZ618" s="31">
        <f t="shared" si="427"/>
        <v>1.2658772054693407E-12</v>
      </c>
      <c r="CA618" s="31">
        <f t="shared" si="428"/>
        <v>6.3293860273467034E-13</v>
      </c>
      <c r="CB618" s="31">
        <f t="shared" si="429"/>
        <v>9.4940790410200551E-13</v>
      </c>
      <c r="CC618" s="31">
        <f t="shared" si="430"/>
        <v>1.4241118561530086E-12</v>
      </c>
      <c r="CD618" s="31">
        <f t="shared" si="431"/>
        <v>1.5823465068366759E-13</v>
      </c>
      <c r="CE618" s="31">
        <f t="shared" si="432"/>
        <v>4.7470395205100276E-13</v>
      </c>
    </row>
    <row r="619" spans="35:83" x14ac:dyDescent="0.2">
      <c r="AI619" s="29" t="s">
        <v>1354</v>
      </c>
      <c r="AJ619" s="30">
        <v>21263</v>
      </c>
      <c r="AK619">
        <v>186</v>
      </c>
      <c r="AL619" t="s">
        <v>1355</v>
      </c>
      <c r="AM619">
        <v>1.7743495617124435E-10</v>
      </c>
      <c r="AN619">
        <f t="shared" si="390"/>
        <v>1.7743495617124435E-11</v>
      </c>
      <c r="AO619">
        <f t="shared" si="391"/>
        <v>7.8217975865763049E-5</v>
      </c>
      <c r="AP619" s="31">
        <f t="shared" si="392"/>
        <v>13</v>
      </c>
      <c r="AQ619" s="31">
        <f t="shared" si="393"/>
        <v>2</v>
      </c>
      <c r="AR619" s="31">
        <f t="shared" si="394"/>
        <v>11</v>
      </c>
      <c r="AS619" s="31">
        <f t="shared" si="395"/>
        <v>7</v>
      </c>
      <c r="AT619" s="31">
        <f t="shared" si="396"/>
        <v>12</v>
      </c>
      <c r="AU619" s="31">
        <f t="shared" si="397"/>
        <v>11</v>
      </c>
      <c r="AV619" s="31">
        <f t="shared" si="398"/>
        <v>3</v>
      </c>
      <c r="AW619" s="31">
        <f t="shared" si="399"/>
        <v>17</v>
      </c>
      <c r="AX619" s="31">
        <f t="shared" si="400"/>
        <v>15</v>
      </c>
      <c r="AY619" s="31">
        <f t="shared" si="401"/>
        <v>14</v>
      </c>
      <c r="AZ619" s="31">
        <f t="shared" si="402"/>
        <v>6</v>
      </c>
      <c r="BA619" s="31">
        <f t="shared" si="403"/>
        <v>18</v>
      </c>
      <c r="BB619" s="31">
        <f t="shared" si="404"/>
        <v>3</v>
      </c>
      <c r="BC619" s="31">
        <f t="shared" si="405"/>
        <v>10</v>
      </c>
      <c r="BD619" s="31">
        <f t="shared" si="406"/>
        <v>10</v>
      </c>
      <c r="BE619" s="31">
        <f t="shared" si="407"/>
        <v>12</v>
      </c>
      <c r="BF619" s="31">
        <f t="shared" si="408"/>
        <v>7</v>
      </c>
      <c r="BG619" s="31">
        <f t="shared" si="409"/>
        <v>8</v>
      </c>
      <c r="BH619" s="31">
        <f t="shared" si="410"/>
        <v>2</v>
      </c>
      <c r="BI619" s="31">
        <f t="shared" si="411"/>
        <v>5</v>
      </c>
      <c r="BJ619" s="6">
        <f t="shared" si="412"/>
        <v>186</v>
      </c>
      <c r="BL619" s="31">
        <f t="shared" si="413"/>
        <v>1.2401367904441809E-12</v>
      </c>
      <c r="BM619" s="31">
        <f t="shared" si="414"/>
        <v>1.9079027545295093E-13</v>
      </c>
      <c r="BN619" s="31">
        <f t="shared" si="415"/>
        <v>1.0493465149912301E-12</v>
      </c>
      <c r="BO619" s="31">
        <f t="shared" si="416"/>
        <v>6.6776596408532818E-13</v>
      </c>
      <c r="BP619" s="31">
        <f t="shared" si="417"/>
        <v>1.1447416527177055E-12</v>
      </c>
      <c r="BQ619" s="31">
        <f t="shared" si="418"/>
        <v>1.0493465149912301E-12</v>
      </c>
      <c r="BR619" s="31">
        <f t="shared" si="419"/>
        <v>2.8618541317942638E-13</v>
      </c>
      <c r="BS619" s="31">
        <f t="shared" si="420"/>
        <v>1.6217173413500828E-12</v>
      </c>
      <c r="BT619" s="31">
        <f t="shared" si="421"/>
        <v>1.4309270658971318E-12</v>
      </c>
      <c r="BU619" s="31">
        <f t="shared" si="422"/>
        <v>1.3355319281706564E-12</v>
      </c>
      <c r="BV619" s="31">
        <f t="shared" si="423"/>
        <v>5.7237082635885275E-13</v>
      </c>
      <c r="BW619" s="31">
        <f t="shared" si="424"/>
        <v>1.7171124790765583E-12</v>
      </c>
      <c r="BX619" s="31">
        <f t="shared" si="425"/>
        <v>2.8618541317942638E-13</v>
      </c>
      <c r="BY619" s="31">
        <f t="shared" si="426"/>
        <v>9.5395137726475466E-13</v>
      </c>
      <c r="BZ619" s="31">
        <f t="shared" si="427"/>
        <v>9.5395137726475466E-13</v>
      </c>
      <c r="CA619" s="31">
        <f t="shared" si="428"/>
        <v>1.1447416527177055E-12</v>
      </c>
      <c r="CB619" s="31">
        <f t="shared" si="429"/>
        <v>6.6776596408532818E-13</v>
      </c>
      <c r="CC619" s="31">
        <f t="shared" si="430"/>
        <v>7.6316110181180371E-13</v>
      </c>
      <c r="CD619" s="31">
        <f t="shared" si="431"/>
        <v>1.9079027545295093E-13</v>
      </c>
      <c r="CE619" s="31">
        <f t="shared" si="432"/>
        <v>4.7697568863237733E-13</v>
      </c>
    </row>
    <row r="620" spans="35:83" x14ac:dyDescent="0.2">
      <c r="AI620" s="29" t="s">
        <v>1356</v>
      </c>
      <c r="AJ620" s="30">
        <v>116993</v>
      </c>
      <c r="AK620">
        <v>1083</v>
      </c>
      <c r="AL620" t="s">
        <v>1357</v>
      </c>
      <c r="AM620">
        <v>1.7762679964438425E-10</v>
      </c>
      <c r="AN620">
        <f t="shared" si="390"/>
        <v>1.7762679964438427E-11</v>
      </c>
      <c r="AO620">
        <f t="shared" si="391"/>
        <v>7.8302545493280981E-5</v>
      </c>
      <c r="AP620" s="31">
        <f t="shared" si="392"/>
        <v>103</v>
      </c>
      <c r="AQ620" s="31">
        <f t="shared" si="393"/>
        <v>4</v>
      </c>
      <c r="AR620" s="31">
        <f t="shared" si="394"/>
        <v>45</v>
      </c>
      <c r="AS620" s="31">
        <f t="shared" si="395"/>
        <v>37</v>
      </c>
      <c r="AT620" s="31">
        <f t="shared" si="396"/>
        <v>50</v>
      </c>
      <c r="AU620" s="31">
        <f t="shared" si="397"/>
        <v>81</v>
      </c>
      <c r="AV620" s="31">
        <f t="shared" si="398"/>
        <v>21</v>
      </c>
      <c r="AW620" s="31">
        <f t="shared" si="399"/>
        <v>103</v>
      </c>
      <c r="AX620" s="31">
        <f t="shared" si="400"/>
        <v>34</v>
      </c>
      <c r="AY620" s="31">
        <f t="shared" si="401"/>
        <v>112</v>
      </c>
      <c r="AZ620" s="31">
        <f t="shared" si="402"/>
        <v>33</v>
      </c>
      <c r="BA620" s="31">
        <f t="shared" si="403"/>
        <v>40</v>
      </c>
      <c r="BB620" s="31">
        <f t="shared" si="404"/>
        <v>64</v>
      </c>
      <c r="BC620" s="31">
        <f t="shared" si="405"/>
        <v>45</v>
      </c>
      <c r="BD620" s="31">
        <f t="shared" si="406"/>
        <v>47</v>
      </c>
      <c r="BE620" s="31">
        <f t="shared" si="407"/>
        <v>79</v>
      </c>
      <c r="BF620" s="31">
        <f t="shared" si="408"/>
        <v>68</v>
      </c>
      <c r="BG620" s="31">
        <f t="shared" si="409"/>
        <v>86</v>
      </c>
      <c r="BH620" s="31">
        <f t="shared" si="410"/>
        <v>8</v>
      </c>
      <c r="BI620" s="31">
        <f t="shared" si="411"/>
        <v>23</v>
      </c>
      <c r="BJ620" s="6">
        <f t="shared" si="412"/>
        <v>1083</v>
      </c>
      <c r="BL620" s="31">
        <f t="shared" si="413"/>
        <v>1.6893407537739223E-12</v>
      </c>
      <c r="BM620" s="31">
        <f t="shared" si="414"/>
        <v>6.5605466165977565E-14</v>
      </c>
      <c r="BN620" s="31">
        <f t="shared" si="415"/>
        <v>7.3806149436724763E-13</v>
      </c>
      <c r="BO620" s="31">
        <f t="shared" si="416"/>
        <v>6.0685056203529252E-13</v>
      </c>
      <c r="BP620" s="31">
        <f t="shared" si="417"/>
        <v>8.2006832707471973E-13</v>
      </c>
      <c r="BQ620" s="31">
        <f t="shared" si="418"/>
        <v>1.3285106898610456E-12</v>
      </c>
      <c r="BR620" s="31">
        <f t="shared" si="419"/>
        <v>3.4442869737138221E-13</v>
      </c>
      <c r="BS620" s="31">
        <f t="shared" si="420"/>
        <v>1.6893407537739223E-12</v>
      </c>
      <c r="BT620" s="31">
        <f t="shared" si="421"/>
        <v>5.5764646241080932E-13</v>
      </c>
      <c r="BU620" s="31">
        <f t="shared" si="422"/>
        <v>1.8369530526473721E-12</v>
      </c>
      <c r="BV620" s="31">
        <f t="shared" si="423"/>
        <v>5.4124509586931502E-13</v>
      </c>
      <c r="BW620" s="31">
        <f t="shared" si="424"/>
        <v>6.5605466165977572E-13</v>
      </c>
      <c r="BX620" s="31">
        <f t="shared" si="425"/>
        <v>1.049687458655641E-12</v>
      </c>
      <c r="BY620" s="31">
        <f t="shared" si="426"/>
        <v>7.3806149436724763E-13</v>
      </c>
      <c r="BZ620" s="31">
        <f t="shared" si="427"/>
        <v>7.7086422745023653E-13</v>
      </c>
      <c r="CA620" s="31">
        <f t="shared" si="428"/>
        <v>1.295707956778057E-12</v>
      </c>
      <c r="CB620" s="31">
        <f t="shared" si="429"/>
        <v>1.1152929248216186E-12</v>
      </c>
      <c r="CC620" s="31">
        <f t="shared" si="430"/>
        <v>1.4105175225685179E-12</v>
      </c>
      <c r="CD620" s="31">
        <f t="shared" si="431"/>
        <v>1.3121093233195513E-13</v>
      </c>
      <c r="CE620" s="31">
        <f t="shared" si="432"/>
        <v>3.7723143045437101E-13</v>
      </c>
    </row>
    <row r="621" spans="35:83" x14ac:dyDescent="0.2">
      <c r="AI621" s="29" t="s">
        <v>1358</v>
      </c>
      <c r="AJ621" s="30">
        <v>32177</v>
      </c>
      <c r="AK621">
        <v>304</v>
      </c>
      <c r="AL621" t="s">
        <v>1359</v>
      </c>
      <c r="AM621">
        <v>1.8060237871825831E-10</v>
      </c>
      <c r="AN621">
        <f t="shared" si="390"/>
        <v>1.8060237871825833E-11</v>
      </c>
      <c r="AO621">
        <f t="shared" si="391"/>
        <v>7.9614258682210486E-5</v>
      </c>
      <c r="AP621" s="31">
        <f t="shared" si="392"/>
        <v>44</v>
      </c>
      <c r="AQ621" s="31">
        <f t="shared" si="393"/>
        <v>3</v>
      </c>
      <c r="AR621" s="31">
        <f t="shared" si="394"/>
        <v>20</v>
      </c>
      <c r="AS621" s="31">
        <f t="shared" si="395"/>
        <v>14</v>
      </c>
      <c r="AT621" s="31">
        <f t="shared" si="396"/>
        <v>6</v>
      </c>
      <c r="AU621" s="31">
        <f t="shared" si="397"/>
        <v>29</v>
      </c>
      <c r="AV621" s="31">
        <f t="shared" si="398"/>
        <v>4</v>
      </c>
      <c r="AW621" s="31">
        <f t="shared" si="399"/>
        <v>12</v>
      </c>
      <c r="AX621" s="31">
        <f t="shared" si="400"/>
        <v>11</v>
      </c>
      <c r="AY621" s="31">
        <f t="shared" si="401"/>
        <v>23</v>
      </c>
      <c r="AZ621" s="31">
        <f t="shared" si="402"/>
        <v>4</v>
      </c>
      <c r="BA621" s="31">
        <f t="shared" si="403"/>
        <v>17</v>
      </c>
      <c r="BB621" s="31">
        <f t="shared" si="404"/>
        <v>10</v>
      </c>
      <c r="BC621" s="31">
        <f t="shared" si="405"/>
        <v>13</v>
      </c>
      <c r="BD621" s="31">
        <f t="shared" si="406"/>
        <v>18</v>
      </c>
      <c r="BE621" s="31">
        <f t="shared" si="407"/>
        <v>17</v>
      </c>
      <c r="BF621" s="31">
        <f t="shared" si="408"/>
        <v>27</v>
      </c>
      <c r="BG621" s="31">
        <f t="shared" si="409"/>
        <v>20</v>
      </c>
      <c r="BH621" s="31">
        <f t="shared" si="410"/>
        <v>4</v>
      </c>
      <c r="BI621" s="31">
        <f t="shared" si="411"/>
        <v>8</v>
      </c>
      <c r="BJ621" s="6">
        <f t="shared" si="412"/>
        <v>304</v>
      </c>
      <c r="BL621" s="31">
        <f t="shared" si="413"/>
        <v>2.6139817972379494E-12</v>
      </c>
      <c r="BM621" s="31">
        <f t="shared" si="414"/>
        <v>1.7822603162986017E-13</v>
      </c>
      <c r="BN621" s="31">
        <f t="shared" si="415"/>
        <v>1.1881735441990678E-12</v>
      </c>
      <c r="BO621" s="31">
        <f t="shared" si="416"/>
        <v>8.317214809393475E-13</v>
      </c>
      <c r="BP621" s="31">
        <f t="shared" si="417"/>
        <v>3.5645206325972035E-13</v>
      </c>
      <c r="BQ621" s="31">
        <f t="shared" si="418"/>
        <v>1.7228516390886486E-12</v>
      </c>
      <c r="BR621" s="31">
        <f t="shared" si="419"/>
        <v>2.376347088398136E-13</v>
      </c>
      <c r="BS621" s="31">
        <f t="shared" si="420"/>
        <v>7.129041265194407E-13</v>
      </c>
      <c r="BT621" s="31">
        <f t="shared" si="421"/>
        <v>6.5349544930948735E-13</v>
      </c>
      <c r="BU621" s="31">
        <f t="shared" si="422"/>
        <v>1.3663995758289281E-12</v>
      </c>
      <c r="BV621" s="31">
        <f t="shared" si="423"/>
        <v>2.376347088398136E-13</v>
      </c>
      <c r="BW621" s="31">
        <f t="shared" si="424"/>
        <v>1.0099475125692078E-12</v>
      </c>
      <c r="BX621" s="31">
        <f t="shared" si="425"/>
        <v>5.940867720995339E-13</v>
      </c>
      <c r="BY621" s="31">
        <f t="shared" si="426"/>
        <v>7.7231280372939415E-13</v>
      </c>
      <c r="BZ621" s="31">
        <f t="shared" si="427"/>
        <v>1.0693561897791611E-12</v>
      </c>
      <c r="CA621" s="31">
        <f t="shared" si="428"/>
        <v>1.0099475125692078E-12</v>
      </c>
      <c r="CB621" s="31">
        <f t="shared" si="429"/>
        <v>1.6040342846687417E-12</v>
      </c>
      <c r="CC621" s="31">
        <f t="shared" si="430"/>
        <v>1.1881735441990678E-12</v>
      </c>
      <c r="CD621" s="31">
        <f t="shared" si="431"/>
        <v>2.376347088398136E-13</v>
      </c>
      <c r="CE621" s="31">
        <f t="shared" si="432"/>
        <v>4.752694176796272E-13</v>
      </c>
    </row>
    <row r="622" spans="35:83" x14ac:dyDescent="0.2">
      <c r="AI622" s="29" t="s">
        <v>1360</v>
      </c>
      <c r="AJ622" s="30">
        <v>12724</v>
      </c>
      <c r="AK622">
        <v>117</v>
      </c>
      <c r="AL622" t="s">
        <v>1361</v>
      </c>
      <c r="AM622">
        <v>1.8077322650978384E-10</v>
      </c>
      <c r="AN622">
        <f t="shared" si="390"/>
        <v>1.8077322650978384E-11</v>
      </c>
      <c r="AO622">
        <f t="shared" si="391"/>
        <v>7.9689572863376475E-5</v>
      </c>
      <c r="AP622" s="31">
        <f t="shared" si="392"/>
        <v>14</v>
      </c>
      <c r="AQ622" s="31">
        <f t="shared" si="393"/>
        <v>0</v>
      </c>
      <c r="AR622" s="31">
        <f t="shared" si="394"/>
        <v>8</v>
      </c>
      <c r="AS622" s="31">
        <f t="shared" si="395"/>
        <v>8</v>
      </c>
      <c r="AT622" s="31">
        <f t="shared" si="396"/>
        <v>4</v>
      </c>
      <c r="AU622" s="31">
        <f t="shared" si="397"/>
        <v>8</v>
      </c>
      <c r="AV622" s="31">
        <f t="shared" si="398"/>
        <v>0</v>
      </c>
      <c r="AW622" s="31">
        <f t="shared" si="399"/>
        <v>7</v>
      </c>
      <c r="AX622" s="31">
        <f t="shared" si="400"/>
        <v>5</v>
      </c>
      <c r="AY622" s="31">
        <f t="shared" si="401"/>
        <v>9</v>
      </c>
      <c r="AZ622" s="31">
        <f t="shared" si="402"/>
        <v>6</v>
      </c>
      <c r="BA622" s="31">
        <f t="shared" si="403"/>
        <v>9</v>
      </c>
      <c r="BB622" s="31">
        <f t="shared" si="404"/>
        <v>3</v>
      </c>
      <c r="BC622" s="31">
        <f t="shared" si="405"/>
        <v>5</v>
      </c>
      <c r="BD622" s="31">
        <f t="shared" si="406"/>
        <v>6</v>
      </c>
      <c r="BE622" s="31">
        <f t="shared" si="407"/>
        <v>9</v>
      </c>
      <c r="BF622" s="31">
        <f t="shared" si="408"/>
        <v>8</v>
      </c>
      <c r="BG622" s="31">
        <f t="shared" si="409"/>
        <v>5</v>
      </c>
      <c r="BH622" s="31">
        <f t="shared" si="410"/>
        <v>0</v>
      </c>
      <c r="BI622" s="31">
        <f t="shared" si="411"/>
        <v>3</v>
      </c>
      <c r="BJ622" s="6">
        <f t="shared" si="412"/>
        <v>117</v>
      </c>
      <c r="BL622" s="31">
        <f t="shared" si="413"/>
        <v>2.1630984368692084E-12</v>
      </c>
      <c r="BM622" s="31">
        <f t="shared" si="414"/>
        <v>0</v>
      </c>
      <c r="BN622" s="31">
        <f t="shared" si="415"/>
        <v>1.2360562496395477E-12</v>
      </c>
      <c r="BO622" s="31">
        <f t="shared" si="416"/>
        <v>1.2360562496395477E-12</v>
      </c>
      <c r="BP622" s="31">
        <f t="shared" si="417"/>
        <v>6.1802812481977385E-13</v>
      </c>
      <c r="BQ622" s="31">
        <f t="shared" si="418"/>
        <v>1.2360562496395477E-12</v>
      </c>
      <c r="BR622" s="31">
        <f t="shared" si="419"/>
        <v>0</v>
      </c>
      <c r="BS622" s="31">
        <f t="shared" si="420"/>
        <v>1.0815492184346042E-12</v>
      </c>
      <c r="BT622" s="31">
        <f t="shared" si="421"/>
        <v>7.7253515602471727E-13</v>
      </c>
      <c r="BU622" s="31">
        <f t="shared" si="422"/>
        <v>1.3905632808444912E-12</v>
      </c>
      <c r="BV622" s="31">
        <f t="shared" si="423"/>
        <v>9.2704218722966068E-13</v>
      </c>
      <c r="BW622" s="31">
        <f t="shared" si="424"/>
        <v>1.3905632808444912E-12</v>
      </c>
      <c r="BX622" s="31">
        <f t="shared" si="425"/>
        <v>4.6352109361483034E-13</v>
      </c>
      <c r="BY622" s="31">
        <f t="shared" si="426"/>
        <v>7.7253515602471727E-13</v>
      </c>
      <c r="BZ622" s="31">
        <f t="shared" si="427"/>
        <v>9.2704218722966068E-13</v>
      </c>
      <c r="CA622" s="31">
        <f t="shared" si="428"/>
        <v>1.3905632808444912E-12</v>
      </c>
      <c r="CB622" s="31">
        <f t="shared" si="429"/>
        <v>1.2360562496395477E-12</v>
      </c>
      <c r="CC622" s="31">
        <f t="shared" si="430"/>
        <v>7.7253515602471727E-13</v>
      </c>
      <c r="CD622" s="31">
        <f t="shared" si="431"/>
        <v>0</v>
      </c>
      <c r="CE622" s="31">
        <f t="shared" si="432"/>
        <v>4.6352109361483034E-13</v>
      </c>
    </row>
    <row r="623" spans="35:83" x14ac:dyDescent="0.2">
      <c r="AI623" s="29" t="s">
        <v>1362</v>
      </c>
      <c r="AJ623" s="30">
        <v>35355</v>
      </c>
      <c r="AK623">
        <v>314</v>
      </c>
      <c r="AL623" t="s">
        <v>1363</v>
      </c>
      <c r="AM623">
        <v>1.808113406543422E-10</v>
      </c>
      <c r="AN623">
        <f t="shared" si="390"/>
        <v>1.8081134065434222E-11</v>
      </c>
      <c r="AO623">
        <f t="shared" si="391"/>
        <v>7.9706374576542485E-5</v>
      </c>
      <c r="AP623" s="31">
        <f t="shared" si="392"/>
        <v>29</v>
      </c>
      <c r="AQ623" s="31">
        <f t="shared" si="393"/>
        <v>1</v>
      </c>
      <c r="AR623" s="31">
        <f t="shared" si="394"/>
        <v>21</v>
      </c>
      <c r="AS623" s="31">
        <f t="shared" si="395"/>
        <v>20</v>
      </c>
      <c r="AT623" s="31">
        <f t="shared" si="396"/>
        <v>7</v>
      </c>
      <c r="AU623" s="31">
        <f t="shared" si="397"/>
        <v>19</v>
      </c>
      <c r="AV623" s="31">
        <f t="shared" si="398"/>
        <v>11</v>
      </c>
      <c r="AW623" s="31">
        <f t="shared" si="399"/>
        <v>21</v>
      </c>
      <c r="AX623" s="31">
        <f t="shared" si="400"/>
        <v>18</v>
      </c>
      <c r="AY623" s="31">
        <f t="shared" si="401"/>
        <v>46</v>
      </c>
      <c r="AZ623" s="31">
        <f t="shared" si="402"/>
        <v>8</v>
      </c>
      <c r="BA623" s="31">
        <f t="shared" si="403"/>
        <v>6</v>
      </c>
      <c r="BB623" s="31">
        <f t="shared" si="404"/>
        <v>8</v>
      </c>
      <c r="BC623" s="31">
        <f t="shared" si="405"/>
        <v>15</v>
      </c>
      <c r="BD623" s="31">
        <f t="shared" si="406"/>
        <v>24</v>
      </c>
      <c r="BE623" s="31">
        <f t="shared" si="407"/>
        <v>24</v>
      </c>
      <c r="BF623" s="31">
        <f t="shared" si="408"/>
        <v>10</v>
      </c>
      <c r="BG623" s="31">
        <f t="shared" si="409"/>
        <v>16</v>
      </c>
      <c r="BH623" s="31">
        <f t="shared" si="410"/>
        <v>7</v>
      </c>
      <c r="BI623" s="31">
        <f t="shared" si="411"/>
        <v>3</v>
      </c>
      <c r="BJ623" s="6">
        <f t="shared" si="412"/>
        <v>314</v>
      </c>
      <c r="BL623" s="31">
        <f t="shared" si="413"/>
        <v>1.6699136557248164E-12</v>
      </c>
      <c r="BM623" s="31">
        <f t="shared" si="414"/>
        <v>5.7583229507752302E-14</v>
      </c>
      <c r="BN623" s="31">
        <f t="shared" si="415"/>
        <v>1.2092478196627983E-12</v>
      </c>
      <c r="BO623" s="31">
        <f t="shared" si="416"/>
        <v>1.151664590155046E-12</v>
      </c>
      <c r="BP623" s="31">
        <f t="shared" si="417"/>
        <v>4.0308260655426607E-13</v>
      </c>
      <c r="BQ623" s="31">
        <f t="shared" si="418"/>
        <v>1.0940813606472936E-12</v>
      </c>
      <c r="BR623" s="31">
        <f t="shared" si="419"/>
        <v>6.3341552458527523E-13</v>
      </c>
      <c r="BS623" s="31">
        <f t="shared" si="420"/>
        <v>1.2092478196627983E-12</v>
      </c>
      <c r="BT623" s="31">
        <f t="shared" si="421"/>
        <v>1.0364981311395413E-12</v>
      </c>
      <c r="BU623" s="31">
        <f t="shared" si="422"/>
        <v>2.6488285573566056E-12</v>
      </c>
      <c r="BV623" s="31">
        <f t="shared" si="423"/>
        <v>4.6066583606201841E-13</v>
      </c>
      <c r="BW623" s="31">
        <f t="shared" si="424"/>
        <v>3.4549937704651379E-13</v>
      </c>
      <c r="BX623" s="31">
        <f t="shared" si="425"/>
        <v>4.6066583606201841E-13</v>
      </c>
      <c r="BY623" s="31">
        <f t="shared" si="426"/>
        <v>8.6374844261628449E-13</v>
      </c>
      <c r="BZ623" s="31">
        <f t="shared" si="427"/>
        <v>1.3819975081860551E-12</v>
      </c>
      <c r="CA623" s="31">
        <f t="shared" si="428"/>
        <v>1.3819975081860551E-12</v>
      </c>
      <c r="CB623" s="31">
        <f t="shared" si="429"/>
        <v>5.7583229507752299E-13</v>
      </c>
      <c r="CC623" s="31">
        <f t="shared" si="430"/>
        <v>9.2133167212403683E-13</v>
      </c>
      <c r="CD623" s="31">
        <f t="shared" si="431"/>
        <v>4.0308260655426607E-13</v>
      </c>
      <c r="CE623" s="31">
        <f t="shared" si="432"/>
        <v>1.7274968852325689E-13</v>
      </c>
    </row>
    <row r="624" spans="35:83" x14ac:dyDescent="0.2">
      <c r="AI624" s="29" t="s">
        <v>1364</v>
      </c>
      <c r="AJ624" s="30">
        <v>46164</v>
      </c>
      <c r="AK624">
        <v>424</v>
      </c>
      <c r="AL624" t="s">
        <v>1365</v>
      </c>
      <c r="AM624">
        <v>1.8155307324274281E-10</v>
      </c>
      <c r="AN624">
        <f t="shared" si="390"/>
        <v>1.8155307324274281E-11</v>
      </c>
      <c r="AO624">
        <f t="shared" si="391"/>
        <v>8.0033349728171428E-5</v>
      </c>
      <c r="AP624" s="31">
        <f t="shared" si="392"/>
        <v>45</v>
      </c>
      <c r="AQ624" s="31">
        <f t="shared" si="393"/>
        <v>0</v>
      </c>
      <c r="AR624" s="31">
        <f t="shared" si="394"/>
        <v>31</v>
      </c>
      <c r="AS624" s="31">
        <f t="shared" si="395"/>
        <v>25</v>
      </c>
      <c r="AT624" s="31">
        <f t="shared" si="396"/>
        <v>9</v>
      </c>
      <c r="AU624" s="31">
        <f t="shared" si="397"/>
        <v>23</v>
      </c>
      <c r="AV624" s="31">
        <f t="shared" si="398"/>
        <v>2</v>
      </c>
      <c r="AW624" s="31">
        <f t="shared" si="399"/>
        <v>25</v>
      </c>
      <c r="AX624" s="31">
        <f t="shared" si="400"/>
        <v>32</v>
      </c>
      <c r="AY624" s="31">
        <f t="shared" si="401"/>
        <v>44</v>
      </c>
      <c r="AZ624" s="31">
        <f t="shared" si="402"/>
        <v>9</v>
      </c>
      <c r="BA624" s="31">
        <f t="shared" si="403"/>
        <v>22</v>
      </c>
      <c r="BB624" s="31">
        <f t="shared" si="404"/>
        <v>20</v>
      </c>
      <c r="BC624" s="31">
        <f t="shared" si="405"/>
        <v>26</v>
      </c>
      <c r="BD624" s="31">
        <f t="shared" si="406"/>
        <v>19</v>
      </c>
      <c r="BE624" s="31">
        <f t="shared" si="407"/>
        <v>31</v>
      </c>
      <c r="BF624" s="31">
        <f t="shared" si="408"/>
        <v>27</v>
      </c>
      <c r="BG624" s="31">
        <f t="shared" si="409"/>
        <v>25</v>
      </c>
      <c r="BH624" s="31">
        <f t="shared" si="410"/>
        <v>1</v>
      </c>
      <c r="BI624" s="31">
        <f t="shared" si="411"/>
        <v>8</v>
      </c>
      <c r="BJ624" s="6">
        <f t="shared" si="412"/>
        <v>424</v>
      </c>
      <c r="BL624" s="31">
        <f t="shared" si="413"/>
        <v>1.9268604471517518E-12</v>
      </c>
      <c r="BM624" s="31">
        <f t="shared" si="414"/>
        <v>0</v>
      </c>
      <c r="BN624" s="31">
        <f t="shared" si="415"/>
        <v>1.3273927524823178E-12</v>
      </c>
      <c r="BO624" s="31">
        <f t="shared" si="416"/>
        <v>1.0704780261954175E-12</v>
      </c>
      <c r="BP624" s="31">
        <f t="shared" si="417"/>
        <v>3.8537208943035031E-13</v>
      </c>
      <c r="BQ624" s="31">
        <f t="shared" si="418"/>
        <v>9.8483978409978418E-13</v>
      </c>
      <c r="BR624" s="31">
        <f t="shared" si="419"/>
        <v>8.5638242095633396E-14</v>
      </c>
      <c r="BS624" s="31">
        <f t="shared" si="420"/>
        <v>1.0704780261954175E-12</v>
      </c>
      <c r="BT624" s="31">
        <f t="shared" si="421"/>
        <v>1.3702118735301343E-12</v>
      </c>
      <c r="BU624" s="31">
        <f t="shared" si="422"/>
        <v>1.8840413261039348E-12</v>
      </c>
      <c r="BV624" s="31">
        <f t="shared" si="423"/>
        <v>3.8537208943035031E-13</v>
      </c>
      <c r="BW624" s="31">
        <f t="shared" si="424"/>
        <v>9.420206630519674E-13</v>
      </c>
      <c r="BX624" s="31">
        <f t="shared" si="425"/>
        <v>8.5638242095633406E-13</v>
      </c>
      <c r="BY624" s="31">
        <f t="shared" si="426"/>
        <v>1.1132971472432343E-12</v>
      </c>
      <c r="BZ624" s="31">
        <f t="shared" si="427"/>
        <v>8.1356329990851728E-13</v>
      </c>
      <c r="CA624" s="31">
        <f t="shared" si="428"/>
        <v>1.3273927524823178E-12</v>
      </c>
      <c r="CB624" s="31">
        <f t="shared" si="429"/>
        <v>1.1561162682910509E-12</v>
      </c>
      <c r="CC624" s="31">
        <f t="shared" si="430"/>
        <v>1.0704780261954175E-12</v>
      </c>
      <c r="CD624" s="31">
        <f t="shared" si="431"/>
        <v>4.2819121047816698E-14</v>
      </c>
      <c r="CE624" s="31">
        <f t="shared" si="432"/>
        <v>3.4255296838253358E-13</v>
      </c>
    </row>
    <row r="625" spans="35:83" x14ac:dyDescent="0.2">
      <c r="AI625" s="29" t="s">
        <v>1366</v>
      </c>
      <c r="AJ625" s="30">
        <v>35035</v>
      </c>
      <c r="AK625">
        <v>322</v>
      </c>
      <c r="AL625" t="s">
        <v>1367</v>
      </c>
      <c r="AM625">
        <v>1.8167684272994981E-10</v>
      </c>
      <c r="AN625">
        <f t="shared" si="390"/>
        <v>1.8167684272994981E-11</v>
      </c>
      <c r="AO625">
        <f t="shared" si="391"/>
        <v>8.0087910559769519E-5</v>
      </c>
      <c r="AP625" s="31">
        <f t="shared" si="392"/>
        <v>33</v>
      </c>
      <c r="AQ625" s="31">
        <f t="shared" si="393"/>
        <v>3</v>
      </c>
      <c r="AR625" s="31">
        <f t="shared" si="394"/>
        <v>17</v>
      </c>
      <c r="AS625" s="31">
        <f t="shared" si="395"/>
        <v>13</v>
      </c>
      <c r="AT625" s="31">
        <f t="shared" si="396"/>
        <v>14</v>
      </c>
      <c r="AU625" s="31">
        <f t="shared" si="397"/>
        <v>23</v>
      </c>
      <c r="AV625" s="31">
        <f t="shared" si="398"/>
        <v>26</v>
      </c>
      <c r="AW625" s="31">
        <f t="shared" si="399"/>
        <v>37</v>
      </c>
      <c r="AX625" s="31">
        <f t="shared" si="400"/>
        <v>8</v>
      </c>
      <c r="AY625" s="31">
        <f t="shared" si="401"/>
        <v>30</v>
      </c>
      <c r="AZ625" s="31">
        <f t="shared" si="402"/>
        <v>8</v>
      </c>
      <c r="BA625" s="31">
        <f t="shared" si="403"/>
        <v>14</v>
      </c>
      <c r="BB625" s="31">
        <f t="shared" si="404"/>
        <v>8</v>
      </c>
      <c r="BC625" s="31">
        <f t="shared" si="405"/>
        <v>3</v>
      </c>
      <c r="BD625" s="31">
        <f t="shared" si="406"/>
        <v>10</v>
      </c>
      <c r="BE625" s="31">
        <f t="shared" si="407"/>
        <v>30</v>
      </c>
      <c r="BF625" s="31">
        <f t="shared" si="408"/>
        <v>12</v>
      </c>
      <c r="BG625" s="31">
        <f t="shared" si="409"/>
        <v>24</v>
      </c>
      <c r="BH625" s="31">
        <f t="shared" si="410"/>
        <v>6</v>
      </c>
      <c r="BI625" s="31">
        <f t="shared" si="411"/>
        <v>3</v>
      </c>
      <c r="BJ625" s="6">
        <f t="shared" si="412"/>
        <v>322</v>
      </c>
      <c r="BL625" s="31">
        <f t="shared" si="413"/>
        <v>1.8619055310833366E-12</v>
      </c>
      <c r="BM625" s="31">
        <f t="shared" si="414"/>
        <v>1.6926413918939424E-13</v>
      </c>
      <c r="BN625" s="31">
        <f t="shared" si="415"/>
        <v>9.5916345540656729E-13</v>
      </c>
      <c r="BO625" s="31">
        <f t="shared" si="416"/>
        <v>7.3347793648737497E-13</v>
      </c>
      <c r="BP625" s="31">
        <f t="shared" si="417"/>
        <v>7.8989931621717307E-13</v>
      </c>
      <c r="BQ625" s="31">
        <f t="shared" si="418"/>
        <v>1.2976917337853557E-12</v>
      </c>
      <c r="BR625" s="31">
        <f t="shared" si="419"/>
        <v>1.4669558729747499E-12</v>
      </c>
      <c r="BS625" s="31">
        <f t="shared" si="420"/>
        <v>2.0875910500025286E-12</v>
      </c>
      <c r="BT625" s="31">
        <f t="shared" si="421"/>
        <v>4.5137103783838459E-13</v>
      </c>
      <c r="BU625" s="31">
        <f t="shared" si="422"/>
        <v>1.6926413918939422E-12</v>
      </c>
      <c r="BV625" s="31">
        <f t="shared" si="423"/>
        <v>4.5137103783838459E-13</v>
      </c>
      <c r="BW625" s="31">
        <f t="shared" si="424"/>
        <v>7.8989931621717307E-13</v>
      </c>
      <c r="BX625" s="31">
        <f t="shared" si="425"/>
        <v>4.5137103783838459E-13</v>
      </c>
      <c r="BY625" s="31">
        <f t="shared" si="426"/>
        <v>1.6926413918939424E-13</v>
      </c>
      <c r="BZ625" s="31">
        <f t="shared" si="427"/>
        <v>5.6421379729798075E-13</v>
      </c>
      <c r="CA625" s="31">
        <f t="shared" si="428"/>
        <v>1.6926413918939422E-12</v>
      </c>
      <c r="CB625" s="31">
        <f t="shared" si="429"/>
        <v>6.7705655675757696E-13</v>
      </c>
      <c r="CC625" s="31">
        <f t="shared" si="430"/>
        <v>1.3541131135151539E-12</v>
      </c>
      <c r="CD625" s="31">
        <f t="shared" si="431"/>
        <v>3.3852827837878848E-13</v>
      </c>
      <c r="CE625" s="31">
        <f t="shared" si="432"/>
        <v>1.6926413918939424E-13</v>
      </c>
    </row>
    <row r="626" spans="35:83" x14ac:dyDescent="0.2">
      <c r="AI626" s="29" t="s">
        <v>1368</v>
      </c>
      <c r="AJ626" s="30">
        <v>86764</v>
      </c>
      <c r="AK626">
        <v>768</v>
      </c>
      <c r="AL626" t="s">
        <v>1369</v>
      </c>
      <c r="AM626">
        <v>1.8192381635970627E-10</v>
      </c>
      <c r="AN626">
        <f t="shared" si="390"/>
        <v>1.819238163597063E-11</v>
      </c>
      <c r="AO626">
        <f t="shared" si="391"/>
        <v>8.0196783004233787E-5</v>
      </c>
      <c r="AP626" s="31">
        <f t="shared" si="392"/>
        <v>76</v>
      </c>
      <c r="AQ626" s="31">
        <f t="shared" si="393"/>
        <v>5</v>
      </c>
      <c r="AR626" s="31">
        <f t="shared" si="394"/>
        <v>52</v>
      </c>
      <c r="AS626" s="31">
        <f t="shared" si="395"/>
        <v>53</v>
      </c>
      <c r="AT626" s="31">
        <f t="shared" si="396"/>
        <v>26</v>
      </c>
      <c r="AU626" s="31">
        <f t="shared" si="397"/>
        <v>48</v>
      </c>
      <c r="AV626" s="31">
        <f t="shared" si="398"/>
        <v>17</v>
      </c>
      <c r="AW626" s="31">
        <f t="shared" si="399"/>
        <v>46</v>
      </c>
      <c r="AX626" s="31">
        <f t="shared" si="400"/>
        <v>49</v>
      </c>
      <c r="AY626" s="31">
        <f t="shared" si="401"/>
        <v>83</v>
      </c>
      <c r="AZ626" s="31">
        <f t="shared" si="402"/>
        <v>16</v>
      </c>
      <c r="BA626" s="31">
        <f t="shared" si="403"/>
        <v>26</v>
      </c>
      <c r="BB626" s="31">
        <f t="shared" si="404"/>
        <v>28</v>
      </c>
      <c r="BC626" s="31">
        <f t="shared" si="405"/>
        <v>37</v>
      </c>
      <c r="BD626" s="31">
        <f t="shared" si="406"/>
        <v>54</v>
      </c>
      <c r="BE626" s="31">
        <f t="shared" si="407"/>
        <v>43</v>
      </c>
      <c r="BF626" s="31">
        <f t="shared" si="408"/>
        <v>33</v>
      </c>
      <c r="BG626" s="31">
        <f t="shared" si="409"/>
        <v>40</v>
      </c>
      <c r="BH626" s="31">
        <f t="shared" si="410"/>
        <v>15</v>
      </c>
      <c r="BI626" s="31">
        <f t="shared" si="411"/>
        <v>21</v>
      </c>
      <c r="BJ626" s="6">
        <f t="shared" si="412"/>
        <v>768</v>
      </c>
      <c r="BL626" s="31">
        <f t="shared" si="413"/>
        <v>1.8002877660595936E-12</v>
      </c>
      <c r="BM626" s="31">
        <f t="shared" si="414"/>
        <v>1.1843998460918379E-13</v>
      </c>
      <c r="BN626" s="31">
        <f t="shared" si="415"/>
        <v>1.2317758399355114E-12</v>
      </c>
      <c r="BO626" s="31">
        <f t="shared" si="416"/>
        <v>1.2554638368573483E-12</v>
      </c>
      <c r="BP626" s="31">
        <f t="shared" si="417"/>
        <v>6.1588791996775569E-13</v>
      </c>
      <c r="BQ626" s="31">
        <f t="shared" si="418"/>
        <v>1.1370238522481644E-12</v>
      </c>
      <c r="BR626" s="31">
        <f t="shared" si="419"/>
        <v>4.0269594767122488E-13</v>
      </c>
      <c r="BS626" s="31">
        <f t="shared" si="420"/>
        <v>1.0896478584044909E-12</v>
      </c>
      <c r="BT626" s="31">
        <f t="shared" si="421"/>
        <v>1.1607118491700011E-12</v>
      </c>
      <c r="BU626" s="31">
        <f t="shared" si="422"/>
        <v>1.9661037445124511E-12</v>
      </c>
      <c r="BV626" s="31">
        <f t="shared" si="423"/>
        <v>3.7900795074938812E-13</v>
      </c>
      <c r="BW626" s="31">
        <f t="shared" si="424"/>
        <v>6.1588791996775569E-13</v>
      </c>
      <c r="BX626" s="31">
        <f t="shared" si="425"/>
        <v>6.6326391381142921E-13</v>
      </c>
      <c r="BY626" s="31">
        <f t="shared" si="426"/>
        <v>8.7645588610796007E-13</v>
      </c>
      <c r="BZ626" s="31">
        <f t="shared" si="427"/>
        <v>1.279151833779185E-12</v>
      </c>
      <c r="CA626" s="31">
        <f t="shared" si="428"/>
        <v>1.0185838676389806E-12</v>
      </c>
      <c r="CB626" s="31">
        <f t="shared" si="429"/>
        <v>7.8170389842061294E-13</v>
      </c>
      <c r="CC626" s="31">
        <f t="shared" si="430"/>
        <v>9.475198768734703E-13</v>
      </c>
      <c r="CD626" s="31">
        <f t="shared" si="431"/>
        <v>3.5531995382755136E-13</v>
      </c>
      <c r="CE626" s="31">
        <f t="shared" si="432"/>
        <v>4.9744793535857186E-13</v>
      </c>
    </row>
    <row r="627" spans="35:83" x14ac:dyDescent="0.2">
      <c r="AI627" s="29" t="s">
        <v>1370</v>
      </c>
      <c r="AJ627" s="30">
        <v>22225</v>
      </c>
      <c r="AK627">
        <v>198</v>
      </c>
      <c r="AL627" t="s">
        <v>1371</v>
      </c>
      <c r="AM627">
        <v>1.8223923211022849E-10</v>
      </c>
      <c r="AN627">
        <f t="shared" si="390"/>
        <v>1.822392321102285E-11</v>
      </c>
      <c r="AO627">
        <f t="shared" si="391"/>
        <v>8.0335826528093969E-5</v>
      </c>
      <c r="AP627" s="31">
        <f t="shared" si="392"/>
        <v>18</v>
      </c>
      <c r="AQ627" s="31">
        <f t="shared" si="393"/>
        <v>2</v>
      </c>
      <c r="AR627" s="31">
        <f t="shared" si="394"/>
        <v>14</v>
      </c>
      <c r="AS627" s="31">
        <f t="shared" si="395"/>
        <v>12</v>
      </c>
      <c r="AT627" s="31">
        <f t="shared" si="396"/>
        <v>7</v>
      </c>
      <c r="AU627" s="31">
        <f t="shared" si="397"/>
        <v>14</v>
      </c>
      <c r="AV627" s="31">
        <f t="shared" si="398"/>
        <v>3</v>
      </c>
      <c r="AW627" s="31">
        <f t="shared" si="399"/>
        <v>12</v>
      </c>
      <c r="AX627" s="31">
        <f t="shared" si="400"/>
        <v>15</v>
      </c>
      <c r="AY627" s="31">
        <f t="shared" si="401"/>
        <v>26</v>
      </c>
      <c r="AZ627" s="31">
        <f t="shared" si="402"/>
        <v>4</v>
      </c>
      <c r="BA627" s="31">
        <f t="shared" si="403"/>
        <v>4</v>
      </c>
      <c r="BB627" s="31">
        <f t="shared" si="404"/>
        <v>7</v>
      </c>
      <c r="BC627" s="31">
        <f t="shared" si="405"/>
        <v>7</v>
      </c>
      <c r="BD627" s="31">
        <f t="shared" si="406"/>
        <v>19</v>
      </c>
      <c r="BE627" s="31">
        <f t="shared" si="407"/>
        <v>15</v>
      </c>
      <c r="BF627" s="31">
        <f t="shared" si="408"/>
        <v>8</v>
      </c>
      <c r="BG627" s="31">
        <f t="shared" si="409"/>
        <v>6</v>
      </c>
      <c r="BH627" s="31">
        <f t="shared" si="410"/>
        <v>2</v>
      </c>
      <c r="BI627" s="31">
        <f t="shared" si="411"/>
        <v>3</v>
      </c>
      <c r="BJ627" s="6">
        <f t="shared" si="412"/>
        <v>198</v>
      </c>
      <c r="BL627" s="31">
        <f t="shared" si="413"/>
        <v>1.6567202919111682E-12</v>
      </c>
      <c r="BM627" s="31">
        <f t="shared" si="414"/>
        <v>1.8408003243457426E-13</v>
      </c>
      <c r="BN627" s="31">
        <f t="shared" si="415"/>
        <v>1.2885602270420196E-12</v>
      </c>
      <c r="BO627" s="31">
        <f t="shared" si="416"/>
        <v>1.1044801946074455E-12</v>
      </c>
      <c r="BP627" s="31">
        <f t="shared" si="417"/>
        <v>6.4428011352100979E-13</v>
      </c>
      <c r="BQ627" s="31">
        <f t="shared" si="418"/>
        <v>1.2885602270420196E-12</v>
      </c>
      <c r="BR627" s="31">
        <f t="shared" si="419"/>
        <v>2.7612004865186137E-13</v>
      </c>
      <c r="BS627" s="31">
        <f t="shared" si="420"/>
        <v>1.1044801946074455E-12</v>
      </c>
      <c r="BT627" s="31">
        <f t="shared" si="421"/>
        <v>1.3806002432593067E-12</v>
      </c>
      <c r="BU627" s="31">
        <f t="shared" si="422"/>
        <v>2.3930404216494653E-12</v>
      </c>
      <c r="BV627" s="31">
        <f t="shared" si="423"/>
        <v>3.6816006486914852E-13</v>
      </c>
      <c r="BW627" s="31">
        <f t="shared" si="424"/>
        <v>3.6816006486914852E-13</v>
      </c>
      <c r="BX627" s="31">
        <f t="shared" si="425"/>
        <v>6.4428011352100979E-13</v>
      </c>
      <c r="BY627" s="31">
        <f t="shared" si="426"/>
        <v>6.4428011352100979E-13</v>
      </c>
      <c r="BZ627" s="31">
        <f t="shared" si="427"/>
        <v>1.7487603081284552E-12</v>
      </c>
      <c r="CA627" s="31">
        <f t="shared" si="428"/>
        <v>1.3806002432593067E-12</v>
      </c>
      <c r="CB627" s="31">
        <f t="shared" si="429"/>
        <v>7.3632012973829705E-13</v>
      </c>
      <c r="CC627" s="31">
        <f t="shared" si="430"/>
        <v>5.5224009730372274E-13</v>
      </c>
      <c r="CD627" s="31">
        <f t="shared" si="431"/>
        <v>1.8408003243457426E-13</v>
      </c>
      <c r="CE627" s="31">
        <f t="shared" si="432"/>
        <v>2.7612004865186137E-13</v>
      </c>
    </row>
    <row r="628" spans="35:83" x14ac:dyDescent="0.2">
      <c r="AI628" s="29" t="s">
        <v>1372</v>
      </c>
      <c r="AJ628" s="30">
        <v>18166</v>
      </c>
      <c r="AK628">
        <v>161</v>
      </c>
      <c r="AL628" t="s">
        <v>1373</v>
      </c>
      <c r="AM628">
        <v>1.8247128785531733E-10</v>
      </c>
      <c r="AN628">
        <f t="shared" si="390"/>
        <v>1.8247128785531734E-11</v>
      </c>
      <c r="AO628">
        <f t="shared" si="391"/>
        <v>8.0438122778283544E-5</v>
      </c>
      <c r="AP628" s="31">
        <f t="shared" si="392"/>
        <v>10</v>
      </c>
      <c r="AQ628" s="31">
        <f t="shared" si="393"/>
        <v>2</v>
      </c>
      <c r="AR628" s="31">
        <f t="shared" si="394"/>
        <v>7</v>
      </c>
      <c r="AS628" s="31">
        <f t="shared" si="395"/>
        <v>5</v>
      </c>
      <c r="AT628" s="31">
        <f t="shared" si="396"/>
        <v>8</v>
      </c>
      <c r="AU628" s="31">
        <f t="shared" si="397"/>
        <v>9</v>
      </c>
      <c r="AV628" s="31">
        <f t="shared" si="398"/>
        <v>8</v>
      </c>
      <c r="AW628" s="31">
        <f t="shared" si="399"/>
        <v>9</v>
      </c>
      <c r="AX628" s="31">
        <f t="shared" si="400"/>
        <v>12</v>
      </c>
      <c r="AY628" s="31">
        <f t="shared" si="401"/>
        <v>16</v>
      </c>
      <c r="AZ628" s="31">
        <f t="shared" si="402"/>
        <v>3</v>
      </c>
      <c r="BA628" s="31">
        <f t="shared" si="403"/>
        <v>7</v>
      </c>
      <c r="BB628" s="31">
        <f t="shared" si="404"/>
        <v>5</v>
      </c>
      <c r="BC628" s="31">
        <f t="shared" si="405"/>
        <v>9</v>
      </c>
      <c r="BD628" s="31">
        <f t="shared" si="406"/>
        <v>5</v>
      </c>
      <c r="BE628" s="31">
        <f t="shared" si="407"/>
        <v>18</v>
      </c>
      <c r="BF628" s="31">
        <f t="shared" si="408"/>
        <v>12</v>
      </c>
      <c r="BG628" s="31">
        <f t="shared" si="409"/>
        <v>7</v>
      </c>
      <c r="BH628" s="31">
        <f t="shared" si="410"/>
        <v>3</v>
      </c>
      <c r="BI628" s="31">
        <f t="shared" si="411"/>
        <v>6</v>
      </c>
      <c r="BJ628" s="6">
        <f t="shared" si="412"/>
        <v>161</v>
      </c>
      <c r="BL628" s="31">
        <f t="shared" si="413"/>
        <v>1.1333620363684307E-12</v>
      </c>
      <c r="BM628" s="31">
        <f t="shared" si="414"/>
        <v>2.2667240727368612E-13</v>
      </c>
      <c r="BN628" s="31">
        <f t="shared" si="415"/>
        <v>7.9335342545790142E-13</v>
      </c>
      <c r="BO628" s="31">
        <f t="shared" si="416"/>
        <v>5.6668101818421537E-13</v>
      </c>
      <c r="BP628" s="31">
        <f t="shared" si="417"/>
        <v>9.066896290947445E-13</v>
      </c>
      <c r="BQ628" s="31">
        <f t="shared" si="418"/>
        <v>1.0200258327315876E-12</v>
      </c>
      <c r="BR628" s="31">
        <f t="shared" si="419"/>
        <v>9.066896290947445E-13</v>
      </c>
      <c r="BS628" s="31">
        <f t="shared" si="420"/>
        <v>1.0200258327315876E-12</v>
      </c>
      <c r="BT628" s="31">
        <f t="shared" si="421"/>
        <v>1.3600344436421169E-12</v>
      </c>
      <c r="BU628" s="31">
        <f t="shared" si="422"/>
        <v>1.813379258189489E-12</v>
      </c>
      <c r="BV628" s="31">
        <f t="shared" si="423"/>
        <v>3.4000861091052922E-13</v>
      </c>
      <c r="BW628" s="31">
        <f t="shared" si="424"/>
        <v>7.9335342545790142E-13</v>
      </c>
      <c r="BX628" s="31">
        <f t="shared" si="425"/>
        <v>5.6668101818421537E-13</v>
      </c>
      <c r="BY628" s="31">
        <f t="shared" si="426"/>
        <v>1.0200258327315876E-12</v>
      </c>
      <c r="BZ628" s="31">
        <f t="shared" si="427"/>
        <v>5.6668101818421537E-13</v>
      </c>
      <c r="CA628" s="31">
        <f t="shared" si="428"/>
        <v>2.0400516654631751E-12</v>
      </c>
      <c r="CB628" s="31">
        <f t="shared" si="429"/>
        <v>1.3600344436421169E-12</v>
      </c>
      <c r="CC628" s="31">
        <f t="shared" si="430"/>
        <v>7.9335342545790142E-13</v>
      </c>
      <c r="CD628" s="31">
        <f t="shared" si="431"/>
        <v>3.4000861091052922E-13</v>
      </c>
      <c r="CE628" s="31">
        <f t="shared" si="432"/>
        <v>6.8001722182105845E-13</v>
      </c>
    </row>
    <row r="629" spans="35:83" x14ac:dyDescent="0.2">
      <c r="AI629" s="29" t="s">
        <v>1374</v>
      </c>
      <c r="AJ629" s="30">
        <v>32260</v>
      </c>
      <c r="AK629">
        <v>287</v>
      </c>
      <c r="AL629" t="s">
        <v>1375</v>
      </c>
      <c r="AM629">
        <v>1.8268887611528782E-10</v>
      </c>
      <c r="AN629">
        <f t="shared" si="390"/>
        <v>1.8268887611528784E-11</v>
      </c>
      <c r="AO629">
        <f t="shared" si="391"/>
        <v>8.0534041382116157E-5</v>
      </c>
      <c r="AP629" s="31">
        <f t="shared" si="392"/>
        <v>22</v>
      </c>
      <c r="AQ629" s="31">
        <f t="shared" si="393"/>
        <v>3</v>
      </c>
      <c r="AR629" s="31">
        <f t="shared" si="394"/>
        <v>21</v>
      </c>
      <c r="AS629" s="31">
        <f t="shared" si="395"/>
        <v>19</v>
      </c>
      <c r="AT629" s="31">
        <f t="shared" si="396"/>
        <v>7</v>
      </c>
      <c r="AU629" s="31">
        <f t="shared" si="397"/>
        <v>12</v>
      </c>
      <c r="AV629" s="31">
        <f t="shared" si="398"/>
        <v>9</v>
      </c>
      <c r="AW629" s="31">
        <f t="shared" si="399"/>
        <v>33</v>
      </c>
      <c r="AX629" s="31">
        <f t="shared" si="400"/>
        <v>18</v>
      </c>
      <c r="AY629" s="31">
        <f t="shared" si="401"/>
        <v>29</v>
      </c>
      <c r="AZ629" s="31">
        <f t="shared" si="402"/>
        <v>5</v>
      </c>
      <c r="BA629" s="31">
        <f t="shared" si="403"/>
        <v>9</v>
      </c>
      <c r="BB629" s="31">
        <f t="shared" si="404"/>
        <v>12</v>
      </c>
      <c r="BC629" s="31">
        <f t="shared" si="405"/>
        <v>14</v>
      </c>
      <c r="BD629" s="31">
        <f t="shared" si="406"/>
        <v>20</v>
      </c>
      <c r="BE629" s="31">
        <f t="shared" si="407"/>
        <v>14</v>
      </c>
      <c r="BF629" s="31">
        <f t="shared" si="408"/>
        <v>10</v>
      </c>
      <c r="BG629" s="31">
        <f t="shared" si="409"/>
        <v>26</v>
      </c>
      <c r="BH629" s="31">
        <f t="shared" si="410"/>
        <v>0</v>
      </c>
      <c r="BI629" s="31">
        <f t="shared" si="411"/>
        <v>4</v>
      </c>
      <c r="BJ629" s="6">
        <f t="shared" si="412"/>
        <v>287</v>
      </c>
      <c r="BL629" s="31">
        <f t="shared" si="413"/>
        <v>1.4004025346816489E-12</v>
      </c>
      <c r="BM629" s="31">
        <f t="shared" si="414"/>
        <v>1.9096398200204307E-13</v>
      </c>
      <c r="BN629" s="31">
        <f t="shared" si="415"/>
        <v>1.3367478740143011E-12</v>
      </c>
      <c r="BO629" s="31">
        <f t="shared" si="416"/>
        <v>1.2094385526796059E-12</v>
      </c>
      <c r="BP629" s="31">
        <f t="shared" si="417"/>
        <v>4.4558262467143376E-13</v>
      </c>
      <c r="BQ629" s="31">
        <f t="shared" si="418"/>
        <v>7.6385592800817226E-13</v>
      </c>
      <c r="BR629" s="31">
        <f t="shared" si="419"/>
        <v>5.7289194600612907E-13</v>
      </c>
      <c r="BS629" s="31">
        <f t="shared" si="420"/>
        <v>2.1006038020224735E-12</v>
      </c>
      <c r="BT629" s="31">
        <f t="shared" si="421"/>
        <v>1.1457838920122581E-12</v>
      </c>
      <c r="BU629" s="31">
        <f t="shared" si="422"/>
        <v>1.8459851593530826E-12</v>
      </c>
      <c r="BV629" s="31">
        <f t="shared" si="423"/>
        <v>3.182733033367384E-13</v>
      </c>
      <c r="BW629" s="31">
        <f t="shared" si="424"/>
        <v>5.7289194600612907E-13</v>
      </c>
      <c r="BX629" s="31">
        <f t="shared" si="425"/>
        <v>7.6385592800817226E-13</v>
      </c>
      <c r="BY629" s="31">
        <f t="shared" si="426"/>
        <v>8.9116524934286752E-13</v>
      </c>
      <c r="BZ629" s="31">
        <f t="shared" si="427"/>
        <v>1.2730932133469536E-12</v>
      </c>
      <c r="CA629" s="31">
        <f t="shared" si="428"/>
        <v>8.9116524934286752E-13</v>
      </c>
      <c r="CB629" s="31">
        <f t="shared" si="429"/>
        <v>6.365466066734768E-13</v>
      </c>
      <c r="CC629" s="31">
        <f t="shared" si="430"/>
        <v>1.6550211773510398E-12</v>
      </c>
      <c r="CD629" s="31">
        <f t="shared" si="431"/>
        <v>0</v>
      </c>
      <c r="CE629" s="31">
        <f t="shared" si="432"/>
        <v>2.5461864266939072E-13</v>
      </c>
    </row>
    <row r="630" spans="35:83" x14ac:dyDescent="0.2">
      <c r="AI630" s="29" t="s">
        <v>1376</v>
      </c>
      <c r="AJ630" s="30">
        <v>20841</v>
      </c>
      <c r="AK630">
        <v>185</v>
      </c>
      <c r="AL630" t="s">
        <v>1377</v>
      </c>
      <c r="AM630">
        <v>1.8358753893499518E-10</v>
      </c>
      <c r="AN630">
        <f t="shared" si="390"/>
        <v>1.835875389349952E-11</v>
      </c>
      <c r="AO630">
        <f t="shared" si="391"/>
        <v>8.0930195489852915E-5</v>
      </c>
      <c r="AP630" s="31">
        <f t="shared" si="392"/>
        <v>22</v>
      </c>
      <c r="AQ630" s="31">
        <f t="shared" si="393"/>
        <v>2</v>
      </c>
      <c r="AR630" s="31">
        <f t="shared" si="394"/>
        <v>6</v>
      </c>
      <c r="AS630" s="31">
        <f t="shared" si="395"/>
        <v>24</v>
      </c>
      <c r="AT630" s="31">
        <f t="shared" si="396"/>
        <v>4</v>
      </c>
      <c r="AU630" s="31">
        <f t="shared" si="397"/>
        <v>13</v>
      </c>
      <c r="AV630" s="31">
        <f t="shared" si="398"/>
        <v>7</v>
      </c>
      <c r="AW630" s="31">
        <f t="shared" si="399"/>
        <v>14</v>
      </c>
      <c r="AX630" s="31">
        <f t="shared" si="400"/>
        <v>12</v>
      </c>
      <c r="AY630" s="31">
        <f t="shared" si="401"/>
        <v>16</v>
      </c>
      <c r="AZ630" s="31">
        <f t="shared" si="402"/>
        <v>8</v>
      </c>
      <c r="BA630" s="31">
        <f t="shared" si="403"/>
        <v>1</v>
      </c>
      <c r="BB630" s="31">
        <f t="shared" si="404"/>
        <v>6</v>
      </c>
      <c r="BC630" s="31">
        <f t="shared" si="405"/>
        <v>6</v>
      </c>
      <c r="BD630" s="31">
        <f t="shared" si="406"/>
        <v>14</v>
      </c>
      <c r="BE630" s="31">
        <f t="shared" si="407"/>
        <v>10</v>
      </c>
      <c r="BF630" s="31">
        <f t="shared" si="408"/>
        <v>7</v>
      </c>
      <c r="BG630" s="31">
        <f t="shared" si="409"/>
        <v>6</v>
      </c>
      <c r="BH630" s="31">
        <f t="shared" si="410"/>
        <v>1</v>
      </c>
      <c r="BI630" s="31">
        <f t="shared" si="411"/>
        <v>6</v>
      </c>
      <c r="BJ630" s="6">
        <f t="shared" si="412"/>
        <v>185</v>
      </c>
      <c r="BL630" s="31">
        <f t="shared" si="413"/>
        <v>2.1832031657134566E-12</v>
      </c>
      <c r="BM630" s="31">
        <f t="shared" si="414"/>
        <v>1.9847301506485969E-13</v>
      </c>
      <c r="BN630" s="31">
        <f t="shared" si="415"/>
        <v>5.9541904519457911E-13</v>
      </c>
      <c r="BO630" s="31">
        <f t="shared" si="416"/>
        <v>2.3816761807783164E-12</v>
      </c>
      <c r="BP630" s="31">
        <f t="shared" si="417"/>
        <v>3.9694603012971939E-13</v>
      </c>
      <c r="BQ630" s="31">
        <f t="shared" si="418"/>
        <v>1.290074597921588E-12</v>
      </c>
      <c r="BR630" s="31">
        <f t="shared" si="419"/>
        <v>6.9465555272700894E-13</v>
      </c>
      <c r="BS630" s="31">
        <f t="shared" si="420"/>
        <v>1.3893111054540179E-12</v>
      </c>
      <c r="BT630" s="31">
        <f t="shared" si="421"/>
        <v>1.1908380903891582E-12</v>
      </c>
      <c r="BU630" s="31">
        <f t="shared" si="422"/>
        <v>1.5877841205188776E-12</v>
      </c>
      <c r="BV630" s="31">
        <f t="shared" si="423"/>
        <v>7.9389206025943878E-13</v>
      </c>
      <c r="BW630" s="31">
        <f t="shared" si="424"/>
        <v>9.9236507532429847E-14</v>
      </c>
      <c r="BX630" s="31">
        <f t="shared" si="425"/>
        <v>5.9541904519457911E-13</v>
      </c>
      <c r="BY630" s="31">
        <f t="shared" si="426"/>
        <v>5.9541904519457911E-13</v>
      </c>
      <c r="BZ630" s="31">
        <f t="shared" si="427"/>
        <v>1.3893111054540179E-12</v>
      </c>
      <c r="CA630" s="31">
        <f t="shared" si="428"/>
        <v>9.9236507532429835E-13</v>
      </c>
      <c r="CB630" s="31">
        <f t="shared" si="429"/>
        <v>6.9465555272700894E-13</v>
      </c>
      <c r="CC630" s="31">
        <f t="shared" si="430"/>
        <v>5.9541904519457911E-13</v>
      </c>
      <c r="CD630" s="31">
        <f t="shared" si="431"/>
        <v>9.9236507532429847E-14</v>
      </c>
      <c r="CE630" s="31">
        <f t="shared" si="432"/>
        <v>5.9541904519457911E-13</v>
      </c>
    </row>
    <row r="631" spans="35:83" x14ac:dyDescent="0.2">
      <c r="AI631" s="29" t="s">
        <v>1378</v>
      </c>
      <c r="AJ631" s="30">
        <v>11699</v>
      </c>
      <c r="AK631">
        <v>107</v>
      </c>
      <c r="AL631" t="s">
        <v>1379</v>
      </c>
      <c r="AM631">
        <v>1.8370303705471111E-10</v>
      </c>
      <c r="AN631">
        <f t="shared" si="390"/>
        <v>1.8370303705471113E-11</v>
      </c>
      <c r="AO631">
        <f t="shared" si="391"/>
        <v>8.0981110086026181E-5</v>
      </c>
      <c r="AP631" s="31">
        <f t="shared" si="392"/>
        <v>16</v>
      </c>
      <c r="AQ631" s="31">
        <f t="shared" si="393"/>
        <v>0</v>
      </c>
      <c r="AR631" s="31">
        <f t="shared" si="394"/>
        <v>4</v>
      </c>
      <c r="AS631" s="31">
        <f t="shared" si="395"/>
        <v>14</v>
      </c>
      <c r="AT631" s="31">
        <f t="shared" si="396"/>
        <v>4</v>
      </c>
      <c r="AU631" s="31">
        <f t="shared" si="397"/>
        <v>5</v>
      </c>
      <c r="AV631" s="31">
        <f t="shared" si="398"/>
        <v>4</v>
      </c>
      <c r="AW631" s="31">
        <f t="shared" si="399"/>
        <v>5</v>
      </c>
      <c r="AX631" s="31">
        <f t="shared" si="400"/>
        <v>6</v>
      </c>
      <c r="AY631" s="31">
        <f t="shared" si="401"/>
        <v>9</v>
      </c>
      <c r="AZ631" s="31">
        <f t="shared" si="402"/>
        <v>1</v>
      </c>
      <c r="BA631" s="31">
        <f t="shared" si="403"/>
        <v>1</v>
      </c>
      <c r="BB631" s="31">
        <f t="shared" si="404"/>
        <v>2</v>
      </c>
      <c r="BC631" s="31">
        <f t="shared" si="405"/>
        <v>2</v>
      </c>
      <c r="BD631" s="31">
        <f t="shared" si="406"/>
        <v>8</v>
      </c>
      <c r="BE631" s="31">
        <f t="shared" si="407"/>
        <v>13</v>
      </c>
      <c r="BF631" s="31">
        <f t="shared" si="408"/>
        <v>3</v>
      </c>
      <c r="BG631" s="31">
        <f t="shared" si="409"/>
        <v>8</v>
      </c>
      <c r="BH631" s="31">
        <f t="shared" si="410"/>
        <v>0</v>
      </c>
      <c r="BI631" s="31">
        <f t="shared" si="411"/>
        <v>2</v>
      </c>
      <c r="BJ631" s="6">
        <f t="shared" si="412"/>
        <v>107</v>
      </c>
      <c r="BL631" s="31">
        <f t="shared" si="413"/>
        <v>2.7469613017526897E-12</v>
      </c>
      <c r="BM631" s="31">
        <f t="shared" si="414"/>
        <v>0</v>
      </c>
      <c r="BN631" s="31">
        <f t="shared" si="415"/>
        <v>6.8674032543817242E-13</v>
      </c>
      <c r="BO631" s="31">
        <f t="shared" si="416"/>
        <v>2.4035911390336035E-12</v>
      </c>
      <c r="BP631" s="31">
        <f t="shared" si="417"/>
        <v>6.8674032543817242E-13</v>
      </c>
      <c r="BQ631" s="31">
        <f t="shared" si="418"/>
        <v>8.5842540679771552E-13</v>
      </c>
      <c r="BR631" s="31">
        <f t="shared" si="419"/>
        <v>6.8674032543817242E-13</v>
      </c>
      <c r="BS631" s="31">
        <f t="shared" si="420"/>
        <v>8.5842540679771552E-13</v>
      </c>
      <c r="BT631" s="31">
        <f t="shared" si="421"/>
        <v>1.0301104881572586E-12</v>
      </c>
      <c r="BU631" s="31">
        <f t="shared" si="422"/>
        <v>1.5451657322358879E-12</v>
      </c>
      <c r="BV631" s="31">
        <f t="shared" si="423"/>
        <v>1.716850813595431E-13</v>
      </c>
      <c r="BW631" s="31">
        <f t="shared" si="424"/>
        <v>1.716850813595431E-13</v>
      </c>
      <c r="BX631" s="31">
        <f t="shared" si="425"/>
        <v>3.4337016271908621E-13</v>
      </c>
      <c r="BY631" s="31">
        <f t="shared" si="426"/>
        <v>3.4337016271908621E-13</v>
      </c>
      <c r="BZ631" s="31">
        <f t="shared" si="427"/>
        <v>1.3734806508763448E-12</v>
      </c>
      <c r="CA631" s="31">
        <f t="shared" si="428"/>
        <v>2.2319060576740604E-12</v>
      </c>
      <c r="CB631" s="31">
        <f t="shared" si="429"/>
        <v>5.1505524407862931E-13</v>
      </c>
      <c r="CC631" s="31">
        <f t="shared" si="430"/>
        <v>1.3734806508763448E-12</v>
      </c>
      <c r="CD631" s="31">
        <f t="shared" si="431"/>
        <v>0</v>
      </c>
      <c r="CE631" s="31">
        <f t="shared" si="432"/>
        <v>3.4337016271908621E-13</v>
      </c>
    </row>
    <row r="632" spans="35:83" x14ac:dyDescent="0.2">
      <c r="AI632" s="29" t="s">
        <v>1380</v>
      </c>
      <c r="AJ632" s="30">
        <v>25307</v>
      </c>
      <c r="AK632">
        <v>235</v>
      </c>
      <c r="AL632" t="s">
        <v>1381</v>
      </c>
      <c r="AM632">
        <v>1.8379549189551342E-10</v>
      </c>
      <c r="AN632">
        <f t="shared" si="390"/>
        <v>1.8379549189551342E-11</v>
      </c>
      <c r="AO632">
        <f t="shared" si="391"/>
        <v>8.1021866601329551E-5</v>
      </c>
      <c r="AP632" s="31">
        <f t="shared" si="392"/>
        <v>31</v>
      </c>
      <c r="AQ632" s="31">
        <f t="shared" si="393"/>
        <v>0</v>
      </c>
      <c r="AR632" s="31">
        <f t="shared" si="394"/>
        <v>12</v>
      </c>
      <c r="AS632" s="31">
        <f t="shared" si="395"/>
        <v>14</v>
      </c>
      <c r="AT632" s="31">
        <f t="shared" si="396"/>
        <v>4</v>
      </c>
      <c r="AU632" s="31">
        <f t="shared" si="397"/>
        <v>8</v>
      </c>
      <c r="AV632" s="31">
        <f t="shared" si="398"/>
        <v>11</v>
      </c>
      <c r="AW632" s="31">
        <f t="shared" si="399"/>
        <v>17</v>
      </c>
      <c r="AX632" s="31">
        <f t="shared" si="400"/>
        <v>17</v>
      </c>
      <c r="AY632" s="31">
        <f t="shared" si="401"/>
        <v>22</v>
      </c>
      <c r="AZ632" s="31">
        <f t="shared" si="402"/>
        <v>5</v>
      </c>
      <c r="BA632" s="31">
        <f t="shared" si="403"/>
        <v>5</v>
      </c>
      <c r="BB632" s="31">
        <f t="shared" si="404"/>
        <v>12</v>
      </c>
      <c r="BC632" s="31">
        <f t="shared" si="405"/>
        <v>13</v>
      </c>
      <c r="BD632" s="31">
        <f t="shared" si="406"/>
        <v>6</v>
      </c>
      <c r="BE632" s="31">
        <f t="shared" si="407"/>
        <v>22</v>
      </c>
      <c r="BF632" s="31">
        <f t="shared" si="408"/>
        <v>17</v>
      </c>
      <c r="BG632" s="31">
        <f t="shared" si="409"/>
        <v>16</v>
      </c>
      <c r="BH632" s="31">
        <f t="shared" si="410"/>
        <v>2</v>
      </c>
      <c r="BI632" s="31">
        <f t="shared" si="411"/>
        <v>1</v>
      </c>
      <c r="BJ632" s="6">
        <f t="shared" si="412"/>
        <v>235</v>
      </c>
      <c r="BL632" s="31">
        <f t="shared" si="413"/>
        <v>2.424536276068475E-12</v>
      </c>
      <c r="BM632" s="31">
        <f t="shared" si="414"/>
        <v>0</v>
      </c>
      <c r="BN632" s="31">
        <f t="shared" si="415"/>
        <v>9.3853017138134507E-13</v>
      </c>
      <c r="BO632" s="31">
        <f t="shared" si="416"/>
        <v>1.0949518666115695E-12</v>
      </c>
      <c r="BP632" s="31">
        <f t="shared" si="417"/>
        <v>3.1284339046044841E-13</v>
      </c>
      <c r="BQ632" s="31">
        <f t="shared" si="418"/>
        <v>6.2568678092089682E-13</v>
      </c>
      <c r="BR632" s="31">
        <f t="shared" si="419"/>
        <v>8.6031932376623298E-13</v>
      </c>
      <c r="BS632" s="31">
        <f t="shared" si="420"/>
        <v>1.3295844094569055E-12</v>
      </c>
      <c r="BT632" s="31">
        <f t="shared" si="421"/>
        <v>1.3295844094569055E-12</v>
      </c>
      <c r="BU632" s="31">
        <f t="shared" si="422"/>
        <v>1.720638647532466E-12</v>
      </c>
      <c r="BV632" s="31">
        <f t="shared" si="423"/>
        <v>3.9105423807556045E-13</v>
      </c>
      <c r="BW632" s="31">
        <f t="shared" si="424"/>
        <v>3.9105423807556045E-13</v>
      </c>
      <c r="BX632" s="31">
        <f t="shared" si="425"/>
        <v>9.3853017138134507E-13</v>
      </c>
      <c r="BY632" s="31">
        <f t="shared" si="426"/>
        <v>1.0167410189964572E-12</v>
      </c>
      <c r="BZ632" s="31">
        <f t="shared" si="427"/>
        <v>4.6926508569067254E-13</v>
      </c>
      <c r="CA632" s="31">
        <f t="shared" si="428"/>
        <v>1.720638647532466E-12</v>
      </c>
      <c r="CB632" s="31">
        <f t="shared" si="429"/>
        <v>1.3295844094569055E-12</v>
      </c>
      <c r="CC632" s="31">
        <f t="shared" si="430"/>
        <v>1.2513735618417936E-12</v>
      </c>
      <c r="CD632" s="31">
        <f t="shared" si="431"/>
        <v>1.564216952302242E-13</v>
      </c>
      <c r="CE632" s="31">
        <f t="shared" si="432"/>
        <v>7.8210847615112102E-14</v>
      </c>
    </row>
    <row r="633" spans="35:83" x14ac:dyDescent="0.2">
      <c r="AI633" s="29" t="s">
        <v>1382</v>
      </c>
      <c r="AJ633" s="30">
        <v>85995</v>
      </c>
      <c r="AK633">
        <v>785</v>
      </c>
      <c r="AL633" t="s">
        <v>1383</v>
      </c>
      <c r="AM633">
        <v>1.8380902520952917E-10</v>
      </c>
      <c r="AN633">
        <f t="shared" si="390"/>
        <v>1.8380902520952917E-11</v>
      </c>
      <c r="AO633">
        <f t="shared" si="391"/>
        <v>8.1027832440597704E-5</v>
      </c>
      <c r="AP633" s="31">
        <f t="shared" si="392"/>
        <v>75</v>
      </c>
      <c r="AQ633" s="31">
        <f t="shared" si="393"/>
        <v>4</v>
      </c>
      <c r="AR633" s="31">
        <f t="shared" si="394"/>
        <v>41</v>
      </c>
      <c r="AS633" s="31">
        <f t="shared" si="395"/>
        <v>52</v>
      </c>
      <c r="AT633" s="31">
        <f t="shared" si="396"/>
        <v>23</v>
      </c>
      <c r="AU633" s="31">
        <f t="shared" si="397"/>
        <v>57</v>
      </c>
      <c r="AV633" s="31">
        <f t="shared" si="398"/>
        <v>16</v>
      </c>
      <c r="AW633" s="31">
        <f t="shared" si="399"/>
        <v>48</v>
      </c>
      <c r="AX633" s="31">
        <f t="shared" si="400"/>
        <v>31</v>
      </c>
      <c r="AY633" s="31">
        <f t="shared" si="401"/>
        <v>78</v>
      </c>
      <c r="AZ633" s="31">
        <f t="shared" si="402"/>
        <v>24</v>
      </c>
      <c r="BA633" s="31">
        <f t="shared" si="403"/>
        <v>18</v>
      </c>
      <c r="BB633" s="31">
        <f t="shared" si="404"/>
        <v>43</v>
      </c>
      <c r="BC633" s="31">
        <f t="shared" si="405"/>
        <v>33</v>
      </c>
      <c r="BD633" s="31">
        <f t="shared" si="406"/>
        <v>49</v>
      </c>
      <c r="BE633" s="31">
        <f t="shared" si="407"/>
        <v>58</v>
      </c>
      <c r="BF633" s="31">
        <f t="shared" si="408"/>
        <v>34</v>
      </c>
      <c r="BG633" s="31">
        <f t="shared" si="409"/>
        <v>73</v>
      </c>
      <c r="BH633" s="31">
        <f t="shared" si="410"/>
        <v>8</v>
      </c>
      <c r="BI633" s="31">
        <f t="shared" si="411"/>
        <v>20</v>
      </c>
      <c r="BJ633" s="6">
        <f t="shared" si="412"/>
        <v>785</v>
      </c>
      <c r="BL633" s="31">
        <f t="shared" si="413"/>
        <v>1.7561371835305337E-12</v>
      </c>
      <c r="BM633" s="31">
        <f t="shared" si="414"/>
        <v>9.3660649788295114E-14</v>
      </c>
      <c r="BN633" s="31">
        <f t="shared" si="415"/>
        <v>9.6002166033002508E-13</v>
      </c>
      <c r="BO633" s="31">
        <f t="shared" si="416"/>
        <v>1.2175884472478366E-12</v>
      </c>
      <c r="BP633" s="31">
        <f t="shared" si="417"/>
        <v>5.3854873628269694E-13</v>
      </c>
      <c r="BQ633" s="31">
        <f t="shared" si="418"/>
        <v>1.3346642594832054E-12</v>
      </c>
      <c r="BR633" s="31">
        <f t="shared" si="419"/>
        <v>3.7464259915318046E-13</v>
      </c>
      <c r="BS633" s="31">
        <f t="shared" si="420"/>
        <v>1.1239277974595415E-12</v>
      </c>
      <c r="BT633" s="31">
        <f t="shared" si="421"/>
        <v>7.2587003585928719E-13</v>
      </c>
      <c r="BU633" s="31">
        <f t="shared" si="422"/>
        <v>1.8263826708717549E-12</v>
      </c>
      <c r="BV633" s="31">
        <f t="shared" si="423"/>
        <v>5.6196389872977076E-13</v>
      </c>
      <c r="BW633" s="31">
        <f t="shared" si="424"/>
        <v>4.2147292404732799E-13</v>
      </c>
      <c r="BX633" s="31">
        <f t="shared" si="425"/>
        <v>1.0068519852241725E-12</v>
      </c>
      <c r="BY633" s="31">
        <f t="shared" si="426"/>
        <v>7.7270036075343473E-13</v>
      </c>
      <c r="BZ633" s="31">
        <f t="shared" si="427"/>
        <v>1.1473429599066152E-12</v>
      </c>
      <c r="CA633" s="31">
        <f t="shared" si="428"/>
        <v>1.3580794219302793E-12</v>
      </c>
      <c r="CB633" s="31">
        <f t="shared" si="429"/>
        <v>7.9611552320050845E-13</v>
      </c>
      <c r="CC633" s="31">
        <f t="shared" si="430"/>
        <v>1.7093068586363859E-12</v>
      </c>
      <c r="CD633" s="31">
        <f t="shared" si="431"/>
        <v>1.8732129957659023E-13</v>
      </c>
      <c r="CE633" s="31">
        <f t="shared" si="432"/>
        <v>4.6830324894147558E-13</v>
      </c>
    </row>
    <row r="634" spans="35:83" x14ac:dyDescent="0.2">
      <c r="AI634" s="29" t="s">
        <v>1384</v>
      </c>
      <c r="AJ634" s="30">
        <v>17762</v>
      </c>
      <c r="AK634">
        <v>150</v>
      </c>
      <c r="AL634" t="s">
        <v>1385</v>
      </c>
      <c r="AM634">
        <v>1.8466892112360732E-10</v>
      </c>
      <c r="AN634">
        <f t="shared" si="390"/>
        <v>1.8466892112360732E-11</v>
      </c>
      <c r="AO634">
        <f t="shared" si="391"/>
        <v>8.140689708099201E-5</v>
      </c>
      <c r="AP634" s="31">
        <f t="shared" si="392"/>
        <v>6</v>
      </c>
      <c r="AQ634" s="31">
        <f t="shared" si="393"/>
        <v>3</v>
      </c>
      <c r="AR634" s="31">
        <f t="shared" si="394"/>
        <v>2</v>
      </c>
      <c r="AS634" s="31">
        <f t="shared" si="395"/>
        <v>3</v>
      </c>
      <c r="AT634" s="31">
        <f t="shared" si="396"/>
        <v>16</v>
      </c>
      <c r="AU634" s="31">
        <f t="shared" si="397"/>
        <v>13</v>
      </c>
      <c r="AV634" s="31">
        <f t="shared" si="398"/>
        <v>5</v>
      </c>
      <c r="AW634" s="31">
        <f t="shared" si="399"/>
        <v>4</v>
      </c>
      <c r="AX634" s="31">
        <f t="shared" si="400"/>
        <v>6</v>
      </c>
      <c r="AY634" s="31">
        <f t="shared" si="401"/>
        <v>24</v>
      </c>
      <c r="AZ634" s="31">
        <f t="shared" si="402"/>
        <v>6</v>
      </c>
      <c r="BA634" s="31">
        <f t="shared" si="403"/>
        <v>7</v>
      </c>
      <c r="BB634" s="31">
        <f t="shared" si="404"/>
        <v>5</v>
      </c>
      <c r="BC634" s="31">
        <f t="shared" si="405"/>
        <v>3</v>
      </c>
      <c r="BD634" s="31">
        <f t="shared" si="406"/>
        <v>10</v>
      </c>
      <c r="BE634" s="31">
        <f t="shared" si="407"/>
        <v>7</v>
      </c>
      <c r="BF634" s="31">
        <f t="shared" si="408"/>
        <v>6</v>
      </c>
      <c r="BG634" s="31">
        <f t="shared" si="409"/>
        <v>10</v>
      </c>
      <c r="BH634" s="31">
        <f t="shared" si="410"/>
        <v>7</v>
      </c>
      <c r="BI634" s="31">
        <f t="shared" si="411"/>
        <v>7</v>
      </c>
      <c r="BJ634" s="6">
        <f t="shared" si="412"/>
        <v>150</v>
      </c>
      <c r="BL634" s="31">
        <f t="shared" si="413"/>
        <v>7.3867568449442932E-13</v>
      </c>
      <c r="BM634" s="31">
        <f t="shared" si="414"/>
        <v>3.6933784224721466E-13</v>
      </c>
      <c r="BN634" s="31">
        <f t="shared" si="415"/>
        <v>2.4622522816480976E-13</v>
      </c>
      <c r="BO634" s="31">
        <f t="shared" si="416"/>
        <v>3.6933784224721466E-13</v>
      </c>
      <c r="BP634" s="31">
        <f t="shared" si="417"/>
        <v>1.9698018253184781E-12</v>
      </c>
      <c r="BQ634" s="31">
        <f t="shared" si="418"/>
        <v>1.6004639830712636E-12</v>
      </c>
      <c r="BR634" s="31">
        <f t="shared" si="419"/>
        <v>6.1556307041202437E-13</v>
      </c>
      <c r="BS634" s="31">
        <f t="shared" si="420"/>
        <v>4.9245045632961951E-13</v>
      </c>
      <c r="BT634" s="31">
        <f t="shared" si="421"/>
        <v>7.3867568449442932E-13</v>
      </c>
      <c r="BU634" s="31">
        <f t="shared" si="422"/>
        <v>2.9547027379777173E-12</v>
      </c>
      <c r="BV634" s="31">
        <f t="shared" si="423"/>
        <v>7.3867568449442932E-13</v>
      </c>
      <c r="BW634" s="31">
        <f t="shared" si="424"/>
        <v>8.6178829857683418E-13</v>
      </c>
      <c r="BX634" s="31">
        <f t="shared" si="425"/>
        <v>6.1556307041202437E-13</v>
      </c>
      <c r="BY634" s="31">
        <f t="shared" si="426"/>
        <v>3.6933784224721466E-13</v>
      </c>
      <c r="BZ634" s="31">
        <f t="shared" si="427"/>
        <v>1.2311261408240487E-12</v>
      </c>
      <c r="CA634" s="31">
        <f t="shared" si="428"/>
        <v>8.6178829857683418E-13</v>
      </c>
      <c r="CB634" s="31">
        <f t="shared" si="429"/>
        <v>7.3867568449442932E-13</v>
      </c>
      <c r="CC634" s="31">
        <f t="shared" si="430"/>
        <v>1.2311261408240487E-12</v>
      </c>
      <c r="CD634" s="31">
        <f t="shared" si="431"/>
        <v>8.6178829857683418E-13</v>
      </c>
      <c r="CE634" s="31">
        <f t="shared" si="432"/>
        <v>8.6178829857683418E-13</v>
      </c>
    </row>
    <row r="635" spans="35:83" x14ac:dyDescent="0.2">
      <c r="AI635" s="29" t="s">
        <v>1386</v>
      </c>
      <c r="AJ635" s="30">
        <v>17049</v>
      </c>
      <c r="AK635">
        <v>153</v>
      </c>
      <c r="AL635" t="s">
        <v>1387</v>
      </c>
      <c r="AM635">
        <v>1.849107944515705E-10</v>
      </c>
      <c r="AN635">
        <f t="shared" si="390"/>
        <v>1.8491079445157051E-11</v>
      </c>
      <c r="AO635">
        <f t="shared" si="391"/>
        <v>8.1513521178844172E-5</v>
      </c>
      <c r="AP635" s="31">
        <f t="shared" si="392"/>
        <v>14</v>
      </c>
      <c r="AQ635" s="31">
        <f t="shared" si="393"/>
        <v>1</v>
      </c>
      <c r="AR635" s="31">
        <f t="shared" si="394"/>
        <v>11</v>
      </c>
      <c r="AS635" s="31">
        <f t="shared" si="395"/>
        <v>10</v>
      </c>
      <c r="AT635" s="31">
        <f t="shared" si="396"/>
        <v>10</v>
      </c>
      <c r="AU635" s="31">
        <f t="shared" si="397"/>
        <v>12</v>
      </c>
      <c r="AV635" s="31">
        <f t="shared" si="398"/>
        <v>5</v>
      </c>
      <c r="AW635" s="31">
        <f t="shared" si="399"/>
        <v>9</v>
      </c>
      <c r="AX635" s="31">
        <f t="shared" si="400"/>
        <v>9</v>
      </c>
      <c r="AY635" s="31">
        <f t="shared" si="401"/>
        <v>21</v>
      </c>
      <c r="AZ635" s="31">
        <f t="shared" si="402"/>
        <v>1</v>
      </c>
      <c r="BA635" s="31">
        <f t="shared" si="403"/>
        <v>5</v>
      </c>
      <c r="BB635" s="31">
        <f t="shared" si="404"/>
        <v>7</v>
      </c>
      <c r="BC635" s="31">
        <f t="shared" si="405"/>
        <v>3</v>
      </c>
      <c r="BD635" s="31">
        <f t="shared" si="406"/>
        <v>12</v>
      </c>
      <c r="BE635" s="31">
        <f t="shared" si="407"/>
        <v>8</v>
      </c>
      <c r="BF635" s="31">
        <f t="shared" si="408"/>
        <v>5</v>
      </c>
      <c r="BG635" s="31">
        <f t="shared" si="409"/>
        <v>8</v>
      </c>
      <c r="BH635" s="31">
        <f t="shared" si="410"/>
        <v>1</v>
      </c>
      <c r="BI635" s="31">
        <f t="shared" si="411"/>
        <v>1</v>
      </c>
      <c r="BJ635" s="6">
        <f t="shared" si="412"/>
        <v>153</v>
      </c>
      <c r="BL635" s="31">
        <f t="shared" si="413"/>
        <v>1.6919941975960699E-12</v>
      </c>
      <c r="BM635" s="31">
        <f t="shared" si="414"/>
        <v>1.2085672839971929E-13</v>
      </c>
      <c r="BN635" s="31">
        <f t="shared" si="415"/>
        <v>1.3294240123969121E-12</v>
      </c>
      <c r="BO635" s="31">
        <f t="shared" si="416"/>
        <v>1.208567283997193E-12</v>
      </c>
      <c r="BP635" s="31">
        <f t="shared" si="417"/>
        <v>1.208567283997193E-12</v>
      </c>
      <c r="BQ635" s="31">
        <f t="shared" si="418"/>
        <v>1.4502807407966314E-12</v>
      </c>
      <c r="BR635" s="31">
        <f t="shared" si="419"/>
        <v>6.0428364199859652E-13</v>
      </c>
      <c r="BS635" s="31">
        <f t="shared" si="420"/>
        <v>1.0877105555974736E-12</v>
      </c>
      <c r="BT635" s="31">
        <f t="shared" si="421"/>
        <v>1.0877105555974736E-12</v>
      </c>
      <c r="BU635" s="31">
        <f t="shared" si="422"/>
        <v>2.5379912963941054E-12</v>
      </c>
      <c r="BV635" s="31">
        <f t="shared" si="423"/>
        <v>1.2085672839971929E-13</v>
      </c>
      <c r="BW635" s="31">
        <f t="shared" si="424"/>
        <v>6.0428364199859652E-13</v>
      </c>
      <c r="BX635" s="31">
        <f t="shared" si="425"/>
        <v>8.4599709879803495E-13</v>
      </c>
      <c r="BY635" s="31">
        <f t="shared" si="426"/>
        <v>3.6257018519915784E-13</v>
      </c>
      <c r="BZ635" s="31">
        <f t="shared" si="427"/>
        <v>1.4502807407966314E-12</v>
      </c>
      <c r="CA635" s="31">
        <f t="shared" si="428"/>
        <v>9.6685382719775432E-13</v>
      </c>
      <c r="CB635" s="31">
        <f t="shared" si="429"/>
        <v>6.0428364199859652E-13</v>
      </c>
      <c r="CC635" s="31">
        <f t="shared" si="430"/>
        <v>9.6685382719775432E-13</v>
      </c>
      <c r="CD635" s="31">
        <f t="shared" si="431"/>
        <v>1.2085672839971929E-13</v>
      </c>
      <c r="CE635" s="31">
        <f t="shared" si="432"/>
        <v>1.2085672839971929E-13</v>
      </c>
    </row>
    <row r="636" spans="35:83" x14ac:dyDescent="0.2">
      <c r="AI636" s="29" t="s">
        <v>1388</v>
      </c>
      <c r="AJ636" s="30">
        <v>17649</v>
      </c>
      <c r="AK636">
        <v>161</v>
      </c>
      <c r="AL636" t="s">
        <v>1389</v>
      </c>
      <c r="AM636">
        <v>1.8718695753565329E-10</v>
      </c>
      <c r="AN636">
        <f t="shared" si="390"/>
        <v>1.8718695753565329E-11</v>
      </c>
      <c r="AO636">
        <f t="shared" si="391"/>
        <v>8.2516913481122539E-5</v>
      </c>
      <c r="AP636" s="31">
        <f t="shared" si="392"/>
        <v>21</v>
      </c>
      <c r="AQ636" s="31">
        <f t="shared" si="393"/>
        <v>6</v>
      </c>
      <c r="AR636" s="31">
        <f t="shared" si="394"/>
        <v>10</v>
      </c>
      <c r="AS636" s="31">
        <f t="shared" si="395"/>
        <v>10</v>
      </c>
      <c r="AT636" s="31">
        <f t="shared" si="396"/>
        <v>4</v>
      </c>
      <c r="AU636" s="31">
        <f t="shared" si="397"/>
        <v>7</v>
      </c>
      <c r="AV636" s="31">
        <f t="shared" si="398"/>
        <v>9</v>
      </c>
      <c r="AW636" s="31">
        <f t="shared" si="399"/>
        <v>10</v>
      </c>
      <c r="AX636" s="31">
        <f t="shared" si="400"/>
        <v>8</v>
      </c>
      <c r="AY636" s="31">
        <f t="shared" si="401"/>
        <v>13</v>
      </c>
      <c r="AZ636" s="31">
        <f t="shared" si="402"/>
        <v>2</v>
      </c>
      <c r="BA636" s="31">
        <f t="shared" si="403"/>
        <v>6</v>
      </c>
      <c r="BB636" s="31">
        <f t="shared" si="404"/>
        <v>3</v>
      </c>
      <c r="BC636" s="31">
        <f t="shared" si="405"/>
        <v>6</v>
      </c>
      <c r="BD636" s="31">
        <f t="shared" si="406"/>
        <v>9</v>
      </c>
      <c r="BE636" s="31">
        <f t="shared" si="407"/>
        <v>17</v>
      </c>
      <c r="BF636" s="31">
        <f t="shared" si="408"/>
        <v>4</v>
      </c>
      <c r="BG636" s="31">
        <f t="shared" si="409"/>
        <v>11</v>
      </c>
      <c r="BH636" s="31">
        <f t="shared" si="410"/>
        <v>1</v>
      </c>
      <c r="BI636" s="31">
        <f t="shared" si="411"/>
        <v>4</v>
      </c>
      <c r="BJ636" s="6">
        <f t="shared" si="412"/>
        <v>161</v>
      </c>
      <c r="BL636" s="31">
        <f t="shared" si="413"/>
        <v>2.4415690113346078E-12</v>
      </c>
      <c r="BM636" s="31">
        <f t="shared" si="414"/>
        <v>6.9759114609560231E-13</v>
      </c>
      <c r="BN636" s="31">
        <f t="shared" si="415"/>
        <v>1.1626519101593372E-12</v>
      </c>
      <c r="BO636" s="31">
        <f t="shared" si="416"/>
        <v>1.1626519101593372E-12</v>
      </c>
      <c r="BP636" s="31">
        <f t="shared" si="417"/>
        <v>4.6506076406373484E-13</v>
      </c>
      <c r="BQ636" s="31">
        <f t="shared" si="418"/>
        <v>8.1385633711153605E-13</v>
      </c>
      <c r="BR636" s="31">
        <f t="shared" si="419"/>
        <v>1.0463867191434034E-12</v>
      </c>
      <c r="BS636" s="31">
        <f t="shared" si="420"/>
        <v>1.1626519101593372E-12</v>
      </c>
      <c r="BT636" s="31">
        <f t="shared" si="421"/>
        <v>9.3012152812746968E-13</v>
      </c>
      <c r="BU636" s="31">
        <f t="shared" si="422"/>
        <v>1.5114474832071384E-12</v>
      </c>
      <c r="BV636" s="31">
        <f t="shared" si="423"/>
        <v>2.3253038203186742E-13</v>
      </c>
      <c r="BW636" s="31">
        <f t="shared" si="424"/>
        <v>6.9759114609560231E-13</v>
      </c>
      <c r="BX636" s="31">
        <f t="shared" si="425"/>
        <v>3.4879557304780116E-13</v>
      </c>
      <c r="BY636" s="31">
        <f t="shared" si="426"/>
        <v>6.9759114609560231E-13</v>
      </c>
      <c r="BZ636" s="31">
        <f t="shared" si="427"/>
        <v>1.0463867191434034E-12</v>
      </c>
      <c r="CA636" s="31">
        <f t="shared" si="428"/>
        <v>1.9765082472708733E-12</v>
      </c>
      <c r="CB636" s="31">
        <f t="shared" si="429"/>
        <v>4.6506076406373484E-13</v>
      </c>
      <c r="CC636" s="31">
        <f t="shared" si="430"/>
        <v>1.2789171011752709E-12</v>
      </c>
      <c r="CD636" s="31">
        <f t="shared" si="431"/>
        <v>1.1626519101593371E-13</v>
      </c>
      <c r="CE636" s="31">
        <f t="shared" si="432"/>
        <v>4.6506076406373484E-13</v>
      </c>
    </row>
    <row r="637" spans="35:83" x14ac:dyDescent="0.2">
      <c r="AI637" s="29" t="s">
        <v>1390</v>
      </c>
      <c r="AJ637" s="30">
        <v>3855</v>
      </c>
      <c r="AK637">
        <v>35</v>
      </c>
      <c r="AL637" t="s">
        <v>1391</v>
      </c>
      <c r="AM637">
        <v>1.8855615245844916E-10</v>
      </c>
      <c r="AN637">
        <f t="shared" si="390"/>
        <v>1.8855615245844917E-11</v>
      </c>
      <c r="AO637">
        <f t="shared" si="391"/>
        <v>8.3120490463571345E-5</v>
      </c>
      <c r="AP637" s="31">
        <f t="shared" si="392"/>
        <v>1</v>
      </c>
      <c r="AQ637" s="31">
        <f t="shared" si="393"/>
        <v>0</v>
      </c>
      <c r="AR637" s="31">
        <f t="shared" si="394"/>
        <v>2</v>
      </c>
      <c r="AS637" s="31">
        <f t="shared" si="395"/>
        <v>1</v>
      </c>
      <c r="AT637" s="31">
        <f t="shared" si="396"/>
        <v>0</v>
      </c>
      <c r="AU637" s="31">
        <f t="shared" si="397"/>
        <v>2</v>
      </c>
      <c r="AV637" s="31">
        <f t="shared" si="398"/>
        <v>0</v>
      </c>
      <c r="AW637" s="31">
        <f t="shared" si="399"/>
        <v>4</v>
      </c>
      <c r="AX637" s="31">
        <f t="shared" si="400"/>
        <v>0</v>
      </c>
      <c r="AY637" s="31">
        <f t="shared" si="401"/>
        <v>2</v>
      </c>
      <c r="AZ637" s="31">
        <f t="shared" si="402"/>
        <v>1</v>
      </c>
      <c r="BA637" s="31">
        <f t="shared" si="403"/>
        <v>2</v>
      </c>
      <c r="BB637" s="31">
        <f t="shared" si="404"/>
        <v>1</v>
      </c>
      <c r="BC637" s="31">
        <f t="shared" si="405"/>
        <v>1</v>
      </c>
      <c r="BD637" s="31">
        <f t="shared" si="406"/>
        <v>3</v>
      </c>
      <c r="BE637" s="31">
        <f t="shared" si="407"/>
        <v>5</v>
      </c>
      <c r="BF637" s="31">
        <f t="shared" si="408"/>
        <v>3</v>
      </c>
      <c r="BG637" s="31">
        <f t="shared" si="409"/>
        <v>5</v>
      </c>
      <c r="BH637" s="31">
        <f t="shared" si="410"/>
        <v>0</v>
      </c>
      <c r="BI637" s="31">
        <f t="shared" si="411"/>
        <v>2</v>
      </c>
      <c r="BJ637" s="6">
        <f t="shared" si="412"/>
        <v>35</v>
      </c>
      <c r="BL637" s="31">
        <f t="shared" si="413"/>
        <v>5.3873186416699757E-13</v>
      </c>
      <c r="BM637" s="31">
        <f t="shared" si="414"/>
        <v>0</v>
      </c>
      <c r="BN637" s="31">
        <f t="shared" si="415"/>
        <v>1.0774637283339951E-12</v>
      </c>
      <c r="BO637" s="31">
        <f t="shared" si="416"/>
        <v>5.3873186416699757E-13</v>
      </c>
      <c r="BP637" s="31">
        <f t="shared" si="417"/>
        <v>0</v>
      </c>
      <c r="BQ637" s="31">
        <f t="shared" si="418"/>
        <v>1.0774637283339951E-12</v>
      </c>
      <c r="BR637" s="31">
        <f t="shared" si="419"/>
        <v>0</v>
      </c>
      <c r="BS637" s="31">
        <f t="shared" si="420"/>
        <v>2.1549274566679903E-12</v>
      </c>
      <c r="BT637" s="31">
        <f t="shared" si="421"/>
        <v>0</v>
      </c>
      <c r="BU637" s="31">
        <f t="shared" si="422"/>
        <v>1.0774637283339951E-12</v>
      </c>
      <c r="BV637" s="31">
        <f t="shared" si="423"/>
        <v>5.3873186416699757E-13</v>
      </c>
      <c r="BW637" s="31">
        <f t="shared" si="424"/>
        <v>1.0774637283339951E-12</v>
      </c>
      <c r="BX637" s="31">
        <f t="shared" si="425"/>
        <v>5.3873186416699757E-13</v>
      </c>
      <c r="BY637" s="31">
        <f t="shared" si="426"/>
        <v>5.3873186416699757E-13</v>
      </c>
      <c r="BZ637" s="31">
        <f t="shared" si="427"/>
        <v>1.6161955925009928E-12</v>
      </c>
      <c r="CA637" s="31">
        <f t="shared" si="428"/>
        <v>2.6936593208349882E-12</v>
      </c>
      <c r="CB637" s="31">
        <f t="shared" si="429"/>
        <v>1.6161955925009928E-12</v>
      </c>
      <c r="CC637" s="31">
        <f t="shared" si="430"/>
        <v>2.6936593208349882E-12</v>
      </c>
      <c r="CD637" s="31">
        <f t="shared" si="431"/>
        <v>0</v>
      </c>
      <c r="CE637" s="31">
        <f t="shared" si="432"/>
        <v>1.0774637283339951E-12</v>
      </c>
    </row>
    <row r="638" spans="35:83" x14ac:dyDescent="0.2">
      <c r="AI638" s="29" t="s">
        <v>1392</v>
      </c>
      <c r="AJ638" s="30">
        <v>41949</v>
      </c>
      <c r="AK638">
        <v>374</v>
      </c>
      <c r="AL638" t="s">
        <v>1393</v>
      </c>
      <c r="AM638">
        <v>1.8982164565694592E-10</v>
      </c>
      <c r="AN638">
        <f t="shared" si="390"/>
        <v>1.8982164565694595E-11</v>
      </c>
      <c r="AO638">
        <f t="shared" si="391"/>
        <v>8.3678353009905088E-5</v>
      </c>
      <c r="AP638" s="31">
        <f t="shared" si="392"/>
        <v>46</v>
      </c>
      <c r="AQ638" s="31">
        <f t="shared" si="393"/>
        <v>7</v>
      </c>
      <c r="AR638" s="31">
        <f t="shared" si="394"/>
        <v>29</v>
      </c>
      <c r="AS638" s="31">
        <f t="shared" si="395"/>
        <v>29</v>
      </c>
      <c r="AT638" s="31">
        <f t="shared" si="396"/>
        <v>16</v>
      </c>
      <c r="AU638" s="31">
        <f t="shared" si="397"/>
        <v>9</v>
      </c>
      <c r="AV638" s="31">
        <f t="shared" si="398"/>
        <v>5</v>
      </c>
      <c r="AW638" s="31">
        <f t="shared" si="399"/>
        <v>23</v>
      </c>
      <c r="AX638" s="31">
        <f t="shared" si="400"/>
        <v>31</v>
      </c>
      <c r="AY638" s="31">
        <f t="shared" si="401"/>
        <v>49</v>
      </c>
      <c r="AZ638" s="31">
        <f t="shared" si="402"/>
        <v>5</v>
      </c>
      <c r="BA638" s="31">
        <f t="shared" si="403"/>
        <v>22</v>
      </c>
      <c r="BB638" s="31">
        <f t="shared" si="404"/>
        <v>9</v>
      </c>
      <c r="BC638" s="31">
        <f t="shared" si="405"/>
        <v>17</v>
      </c>
      <c r="BD638" s="31">
        <f t="shared" si="406"/>
        <v>14</v>
      </c>
      <c r="BE638" s="31">
        <f t="shared" si="407"/>
        <v>24</v>
      </c>
      <c r="BF638" s="31">
        <f t="shared" si="408"/>
        <v>15</v>
      </c>
      <c r="BG638" s="31">
        <f t="shared" si="409"/>
        <v>12</v>
      </c>
      <c r="BH638" s="31">
        <f t="shared" si="410"/>
        <v>1</v>
      </c>
      <c r="BI638" s="31">
        <f t="shared" si="411"/>
        <v>11</v>
      </c>
      <c r="BJ638" s="6">
        <f t="shared" si="412"/>
        <v>374</v>
      </c>
      <c r="BL638" s="31">
        <f t="shared" si="413"/>
        <v>2.3347047326790145E-12</v>
      </c>
      <c r="BM638" s="31">
        <f t="shared" si="414"/>
        <v>3.5528115497289345E-13</v>
      </c>
      <c r="BN638" s="31">
        <f t="shared" si="415"/>
        <v>1.4718790706019874E-12</v>
      </c>
      <c r="BO638" s="31">
        <f t="shared" si="416"/>
        <v>1.4718790706019874E-12</v>
      </c>
      <c r="BP638" s="31">
        <f t="shared" si="417"/>
        <v>8.1207121136661361E-13</v>
      </c>
      <c r="BQ638" s="31">
        <f t="shared" si="418"/>
        <v>4.5679005639372016E-13</v>
      </c>
      <c r="BR638" s="31">
        <f t="shared" si="419"/>
        <v>2.5377225355206675E-13</v>
      </c>
      <c r="BS638" s="31">
        <f t="shared" si="420"/>
        <v>1.1673523663395073E-12</v>
      </c>
      <c r="BT638" s="31">
        <f t="shared" si="421"/>
        <v>1.5733879720228139E-12</v>
      </c>
      <c r="BU638" s="31">
        <f t="shared" si="422"/>
        <v>2.4869680848102542E-12</v>
      </c>
      <c r="BV638" s="31">
        <f t="shared" si="423"/>
        <v>2.5377225355206675E-13</v>
      </c>
      <c r="BW638" s="31">
        <f t="shared" si="424"/>
        <v>1.1165979156290937E-12</v>
      </c>
      <c r="BX638" s="31">
        <f t="shared" si="425"/>
        <v>4.5679005639372016E-13</v>
      </c>
      <c r="BY638" s="31">
        <f t="shared" si="426"/>
        <v>8.6282566207702706E-13</v>
      </c>
      <c r="BZ638" s="31">
        <f t="shared" si="427"/>
        <v>7.1056230994578691E-13</v>
      </c>
      <c r="CA638" s="31">
        <f t="shared" si="428"/>
        <v>1.2181068170499206E-12</v>
      </c>
      <c r="CB638" s="31">
        <f t="shared" si="429"/>
        <v>7.6131676065620036E-13</v>
      </c>
      <c r="CC638" s="31">
        <f t="shared" si="430"/>
        <v>6.0905340852496031E-13</v>
      </c>
      <c r="CD638" s="31">
        <f t="shared" si="431"/>
        <v>5.0754450710413351E-14</v>
      </c>
      <c r="CE638" s="31">
        <f t="shared" si="432"/>
        <v>5.5829895781454686E-13</v>
      </c>
    </row>
    <row r="639" spans="35:83" x14ac:dyDescent="0.2">
      <c r="AI639" s="29" t="s">
        <v>1394</v>
      </c>
      <c r="AJ639" s="30">
        <v>34844</v>
      </c>
      <c r="AK639">
        <v>329</v>
      </c>
      <c r="AL639" t="s">
        <v>1395</v>
      </c>
      <c r="AM639">
        <v>1.9039135954518442E-10</v>
      </c>
      <c r="AN639">
        <f t="shared" si="390"/>
        <v>1.9039135954518442E-11</v>
      </c>
      <c r="AO639">
        <f t="shared" si="391"/>
        <v>8.3929497813173837E-5</v>
      </c>
      <c r="AP639" s="31">
        <f t="shared" si="392"/>
        <v>44</v>
      </c>
      <c r="AQ639" s="31">
        <f t="shared" si="393"/>
        <v>1</v>
      </c>
      <c r="AR639" s="31">
        <f t="shared" si="394"/>
        <v>16</v>
      </c>
      <c r="AS639" s="31">
        <f t="shared" si="395"/>
        <v>20</v>
      </c>
      <c r="AT639" s="31">
        <f t="shared" si="396"/>
        <v>9</v>
      </c>
      <c r="AU639" s="31">
        <f t="shared" si="397"/>
        <v>27</v>
      </c>
      <c r="AV639" s="31">
        <f t="shared" si="398"/>
        <v>8</v>
      </c>
      <c r="AW639" s="31">
        <f t="shared" si="399"/>
        <v>29</v>
      </c>
      <c r="AX639" s="31">
        <f t="shared" si="400"/>
        <v>17</v>
      </c>
      <c r="AY639" s="31">
        <f t="shared" si="401"/>
        <v>29</v>
      </c>
      <c r="AZ639" s="31">
        <f t="shared" si="402"/>
        <v>4</v>
      </c>
      <c r="BA639" s="31">
        <f t="shared" si="403"/>
        <v>11</v>
      </c>
      <c r="BB639" s="31">
        <f t="shared" si="404"/>
        <v>25</v>
      </c>
      <c r="BC639" s="31">
        <f t="shared" si="405"/>
        <v>12</v>
      </c>
      <c r="BD639" s="31">
        <f t="shared" si="406"/>
        <v>13</v>
      </c>
      <c r="BE639" s="31">
        <f t="shared" si="407"/>
        <v>25</v>
      </c>
      <c r="BF639" s="31">
        <f t="shared" si="408"/>
        <v>13</v>
      </c>
      <c r="BG639" s="31">
        <f t="shared" si="409"/>
        <v>17</v>
      </c>
      <c r="BH639" s="31">
        <f t="shared" si="410"/>
        <v>2</v>
      </c>
      <c r="BI639" s="31">
        <f t="shared" si="411"/>
        <v>7</v>
      </c>
      <c r="BJ639" s="6">
        <f t="shared" si="412"/>
        <v>329</v>
      </c>
      <c r="BL639" s="31">
        <f t="shared" si="413"/>
        <v>2.5462674224887882E-12</v>
      </c>
      <c r="BM639" s="31">
        <f t="shared" si="414"/>
        <v>5.7869714147472471E-14</v>
      </c>
      <c r="BN639" s="31">
        <f t="shared" si="415"/>
        <v>9.2591542635955953E-13</v>
      </c>
      <c r="BO639" s="31">
        <f t="shared" si="416"/>
        <v>1.1573942829494495E-12</v>
      </c>
      <c r="BP639" s="31">
        <f t="shared" si="417"/>
        <v>5.208274273272522E-13</v>
      </c>
      <c r="BQ639" s="31">
        <f t="shared" si="418"/>
        <v>1.5624822819817565E-12</v>
      </c>
      <c r="BR639" s="31">
        <f t="shared" si="419"/>
        <v>4.6295771317977976E-13</v>
      </c>
      <c r="BS639" s="31">
        <f t="shared" si="420"/>
        <v>1.6782217102767016E-12</v>
      </c>
      <c r="BT639" s="31">
        <f t="shared" si="421"/>
        <v>9.8378514050703196E-13</v>
      </c>
      <c r="BU639" s="31">
        <f t="shared" si="422"/>
        <v>1.6782217102767016E-12</v>
      </c>
      <c r="BV639" s="31">
        <f t="shared" si="423"/>
        <v>2.3147885658988988E-13</v>
      </c>
      <c r="BW639" s="31">
        <f t="shared" si="424"/>
        <v>6.3656685562219706E-13</v>
      </c>
      <c r="BX639" s="31">
        <f t="shared" si="425"/>
        <v>1.4467428536868116E-12</v>
      </c>
      <c r="BY639" s="31">
        <f t="shared" si="426"/>
        <v>6.944365697696696E-13</v>
      </c>
      <c r="BZ639" s="31">
        <f t="shared" si="427"/>
        <v>7.5230628391714203E-13</v>
      </c>
      <c r="CA639" s="31">
        <f t="shared" si="428"/>
        <v>1.4467428536868116E-12</v>
      </c>
      <c r="CB639" s="31">
        <f t="shared" si="429"/>
        <v>7.5230628391714203E-13</v>
      </c>
      <c r="CC639" s="31">
        <f t="shared" si="430"/>
        <v>9.8378514050703196E-13</v>
      </c>
      <c r="CD639" s="31">
        <f t="shared" si="431"/>
        <v>1.1573942829494494E-13</v>
      </c>
      <c r="CE639" s="31">
        <f t="shared" si="432"/>
        <v>4.0508799903230728E-13</v>
      </c>
    </row>
    <row r="640" spans="35:83" x14ac:dyDescent="0.2">
      <c r="AI640" s="29" t="s">
        <v>1396</v>
      </c>
      <c r="AJ640" s="30">
        <v>23785</v>
      </c>
      <c r="AK640">
        <v>216</v>
      </c>
      <c r="AL640" t="s">
        <v>1397</v>
      </c>
      <c r="AM640">
        <v>1.9184262750045617E-10</v>
      </c>
      <c r="AN640">
        <f t="shared" si="390"/>
        <v>1.9184262750045617E-11</v>
      </c>
      <c r="AO640">
        <f t="shared" si="391"/>
        <v>8.4569254737906573E-5</v>
      </c>
      <c r="AP640" s="31">
        <f t="shared" si="392"/>
        <v>21</v>
      </c>
      <c r="AQ640" s="31">
        <f t="shared" si="393"/>
        <v>3</v>
      </c>
      <c r="AR640" s="31">
        <f t="shared" si="394"/>
        <v>14</v>
      </c>
      <c r="AS640" s="31">
        <f t="shared" si="395"/>
        <v>17</v>
      </c>
      <c r="AT640" s="31">
        <f t="shared" si="396"/>
        <v>7</v>
      </c>
      <c r="AU640" s="31">
        <f t="shared" si="397"/>
        <v>22</v>
      </c>
      <c r="AV640" s="31">
        <f t="shared" si="398"/>
        <v>8</v>
      </c>
      <c r="AW640" s="31">
        <f t="shared" si="399"/>
        <v>13</v>
      </c>
      <c r="AX640" s="31">
        <f t="shared" si="400"/>
        <v>11</v>
      </c>
      <c r="AY640" s="31">
        <f t="shared" si="401"/>
        <v>26</v>
      </c>
      <c r="AZ640" s="31">
        <f t="shared" si="402"/>
        <v>1</v>
      </c>
      <c r="BA640" s="31">
        <f t="shared" si="403"/>
        <v>5</v>
      </c>
      <c r="BB640" s="31">
        <f t="shared" si="404"/>
        <v>7</v>
      </c>
      <c r="BC640" s="31">
        <f t="shared" si="405"/>
        <v>8</v>
      </c>
      <c r="BD640" s="31">
        <f t="shared" si="406"/>
        <v>18</v>
      </c>
      <c r="BE640" s="31">
        <f t="shared" si="407"/>
        <v>10</v>
      </c>
      <c r="BF640" s="31">
        <f t="shared" si="408"/>
        <v>10</v>
      </c>
      <c r="BG640" s="31">
        <f t="shared" si="409"/>
        <v>10</v>
      </c>
      <c r="BH640" s="31">
        <f t="shared" si="410"/>
        <v>2</v>
      </c>
      <c r="BI640" s="31">
        <f t="shared" si="411"/>
        <v>3</v>
      </c>
      <c r="BJ640" s="6">
        <f t="shared" si="412"/>
        <v>216</v>
      </c>
      <c r="BL640" s="31">
        <f t="shared" si="413"/>
        <v>1.8651366562544349E-12</v>
      </c>
      <c r="BM640" s="31">
        <f t="shared" si="414"/>
        <v>2.6644809375063356E-13</v>
      </c>
      <c r="BN640" s="31">
        <f t="shared" si="415"/>
        <v>1.2434244375029566E-12</v>
      </c>
      <c r="BO640" s="31">
        <f t="shared" si="416"/>
        <v>1.5098725312535902E-12</v>
      </c>
      <c r="BP640" s="31">
        <f t="shared" si="417"/>
        <v>6.2171221875147831E-13</v>
      </c>
      <c r="BQ640" s="31">
        <f t="shared" si="418"/>
        <v>1.9539526875046461E-12</v>
      </c>
      <c r="BR640" s="31">
        <f t="shared" si="419"/>
        <v>7.105282500016895E-13</v>
      </c>
      <c r="BS640" s="31">
        <f t="shared" si="420"/>
        <v>1.1546084062527454E-12</v>
      </c>
      <c r="BT640" s="31">
        <f t="shared" si="421"/>
        <v>9.7697634375232307E-13</v>
      </c>
      <c r="BU640" s="31">
        <f t="shared" si="422"/>
        <v>2.3092168125054909E-12</v>
      </c>
      <c r="BV640" s="31">
        <f t="shared" si="423"/>
        <v>8.8816031250211188E-14</v>
      </c>
      <c r="BW640" s="31">
        <f t="shared" si="424"/>
        <v>4.4408015625105594E-13</v>
      </c>
      <c r="BX640" s="31">
        <f t="shared" si="425"/>
        <v>6.2171221875147831E-13</v>
      </c>
      <c r="BY640" s="31">
        <f t="shared" si="426"/>
        <v>7.105282500016895E-13</v>
      </c>
      <c r="BZ640" s="31">
        <f t="shared" si="427"/>
        <v>1.5986885625038014E-12</v>
      </c>
      <c r="CA640" s="31">
        <f t="shared" si="428"/>
        <v>8.8816031250211188E-13</v>
      </c>
      <c r="CB640" s="31">
        <f t="shared" si="429"/>
        <v>8.8816031250211188E-13</v>
      </c>
      <c r="CC640" s="31">
        <f t="shared" si="430"/>
        <v>8.8816031250211188E-13</v>
      </c>
      <c r="CD640" s="31">
        <f t="shared" si="431"/>
        <v>1.7763206250042238E-13</v>
      </c>
      <c r="CE640" s="31">
        <f t="shared" si="432"/>
        <v>2.6644809375063356E-13</v>
      </c>
    </row>
    <row r="641" spans="35:83" x14ac:dyDescent="0.2">
      <c r="AI641" s="29" t="s">
        <v>1398</v>
      </c>
      <c r="AJ641" s="30">
        <v>57416</v>
      </c>
      <c r="AK641">
        <v>564</v>
      </c>
      <c r="AL641" t="s">
        <v>1399</v>
      </c>
      <c r="AM641">
        <v>1.9253929424038009E-10</v>
      </c>
      <c r="AN641">
        <f t="shared" si="390"/>
        <v>1.9253929424038009E-11</v>
      </c>
      <c r="AO641">
        <f t="shared" si="391"/>
        <v>8.4876363683210776E-5</v>
      </c>
      <c r="AP641" s="31">
        <f t="shared" si="392"/>
        <v>52</v>
      </c>
      <c r="AQ641" s="31">
        <f t="shared" si="393"/>
        <v>0</v>
      </c>
      <c r="AR641" s="31">
        <f t="shared" si="394"/>
        <v>31</v>
      </c>
      <c r="AS641" s="31">
        <f t="shared" si="395"/>
        <v>9</v>
      </c>
      <c r="AT641" s="31">
        <f t="shared" si="396"/>
        <v>9</v>
      </c>
      <c r="AU641" s="31">
        <f t="shared" si="397"/>
        <v>44</v>
      </c>
      <c r="AV641" s="31">
        <f t="shared" si="398"/>
        <v>0</v>
      </c>
      <c r="AW641" s="31">
        <f t="shared" si="399"/>
        <v>26</v>
      </c>
      <c r="AX641" s="31">
        <f t="shared" si="400"/>
        <v>23</v>
      </c>
      <c r="AY641" s="31">
        <f t="shared" si="401"/>
        <v>50</v>
      </c>
      <c r="AZ641" s="31">
        <f t="shared" si="402"/>
        <v>9</v>
      </c>
      <c r="BA641" s="31">
        <f t="shared" si="403"/>
        <v>31</v>
      </c>
      <c r="BB641" s="31">
        <f t="shared" si="404"/>
        <v>6</v>
      </c>
      <c r="BC641" s="31">
        <f t="shared" si="405"/>
        <v>27</v>
      </c>
      <c r="BD641" s="31">
        <f t="shared" si="406"/>
        <v>9</v>
      </c>
      <c r="BE641" s="31">
        <f t="shared" si="407"/>
        <v>109</v>
      </c>
      <c r="BF641" s="31">
        <f t="shared" si="408"/>
        <v>81</v>
      </c>
      <c r="BG641" s="31">
        <f t="shared" si="409"/>
        <v>33</v>
      </c>
      <c r="BH641" s="31">
        <f t="shared" si="410"/>
        <v>1</v>
      </c>
      <c r="BI641" s="31">
        <f t="shared" si="411"/>
        <v>14</v>
      </c>
      <c r="BJ641" s="6">
        <f t="shared" si="412"/>
        <v>564</v>
      </c>
      <c r="BL641" s="31">
        <f t="shared" si="413"/>
        <v>1.7751849823581142E-12</v>
      </c>
      <c r="BM641" s="31">
        <f t="shared" si="414"/>
        <v>0</v>
      </c>
      <c r="BN641" s="31">
        <f t="shared" si="415"/>
        <v>1.0582833548673374E-12</v>
      </c>
      <c r="BO641" s="31">
        <f t="shared" si="416"/>
        <v>3.0724355463890439E-13</v>
      </c>
      <c r="BP641" s="31">
        <f t="shared" si="417"/>
        <v>3.0724355463890439E-13</v>
      </c>
      <c r="BQ641" s="31">
        <f t="shared" si="418"/>
        <v>1.502079600456866E-12</v>
      </c>
      <c r="BR641" s="31">
        <f t="shared" si="419"/>
        <v>0</v>
      </c>
      <c r="BS641" s="31">
        <f t="shared" si="420"/>
        <v>8.8759249117905711E-13</v>
      </c>
      <c r="BT641" s="31">
        <f t="shared" si="421"/>
        <v>7.8517797296608913E-13</v>
      </c>
      <c r="BU641" s="31">
        <f t="shared" si="422"/>
        <v>1.7069086368828024E-12</v>
      </c>
      <c r="BV641" s="31">
        <f t="shared" si="423"/>
        <v>3.0724355463890439E-13</v>
      </c>
      <c r="BW641" s="31">
        <f t="shared" si="424"/>
        <v>1.0582833548673374E-12</v>
      </c>
      <c r="BX641" s="31">
        <f t="shared" si="425"/>
        <v>2.0482903642593626E-13</v>
      </c>
      <c r="BY641" s="31">
        <f t="shared" si="426"/>
        <v>9.2173066391671313E-13</v>
      </c>
      <c r="BZ641" s="31">
        <f t="shared" si="427"/>
        <v>3.0724355463890439E-13</v>
      </c>
      <c r="CA641" s="31">
        <f t="shared" si="428"/>
        <v>3.7210608284045086E-12</v>
      </c>
      <c r="CB641" s="31">
        <f t="shared" si="429"/>
        <v>2.7651919917501398E-12</v>
      </c>
      <c r="CC641" s="31">
        <f t="shared" si="430"/>
        <v>1.1265597003426495E-12</v>
      </c>
      <c r="CD641" s="31">
        <f t="shared" si="431"/>
        <v>3.4138172737656046E-14</v>
      </c>
      <c r="CE641" s="31">
        <f t="shared" si="432"/>
        <v>4.7793441832718468E-13</v>
      </c>
    </row>
    <row r="642" spans="35:83" x14ac:dyDescent="0.2">
      <c r="AI642" s="29" t="s">
        <v>1400</v>
      </c>
      <c r="AJ642" s="30">
        <v>32098</v>
      </c>
      <c r="AK642">
        <v>295</v>
      </c>
      <c r="AL642" t="s">
        <v>1401</v>
      </c>
      <c r="AM642">
        <v>1.9263191594882723E-10</v>
      </c>
      <c r="AN642">
        <f t="shared" si="390"/>
        <v>1.9263191594882725E-11</v>
      </c>
      <c r="AO642">
        <f t="shared" si="391"/>
        <v>8.4917193758142425E-5</v>
      </c>
      <c r="AP642" s="31">
        <f t="shared" si="392"/>
        <v>34</v>
      </c>
      <c r="AQ642" s="31">
        <f t="shared" si="393"/>
        <v>2</v>
      </c>
      <c r="AR642" s="31">
        <f t="shared" si="394"/>
        <v>17</v>
      </c>
      <c r="AS642" s="31">
        <f t="shared" si="395"/>
        <v>18</v>
      </c>
      <c r="AT642" s="31">
        <f t="shared" si="396"/>
        <v>6</v>
      </c>
      <c r="AU642" s="31">
        <f t="shared" si="397"/>
        <v>15</v>
      </c>
      <c r="AV642" s="31">
        <f t="shared" si="398"/>
        <v>7</v>
      </c>
      <c r="AW642" s="31">
        <f t="shared" si="399"/>
        <v>20</v>
      </c>
      <c r="AX642" s="31">
        <f t="shared" si="400"/>
        <v>18</v>
      </c>
      <c r="AY642" s="31">
        <f t="shared" si="401"/>
        <v>40</v>
      </c>
      <c r="AZ642" s="31">
        <f t="shared" si="402"/>
        <v>3</v>
      </c>
      <c r="BA642" s="31">
        <f t="shared" si="403"/>
        <v>6</v>
      </c>
      <c r="BB642" s="31">
        <f t="shared" si="404"/>
        <v>18</v>
      </c>
      <c r="BC642" s="31">
        <f t="shared" si="405"/>
        <v>15</v>
      </c>
      <c r="BD642" s="31">
        <f t="shared" si="406"/>
        <v>15</v>
      </c>
      <c r="BE642" s="31">
        <f t="shared" si="407"/>
        <v>20</v>
      </c>
      <c r="BF642" s="31">
        <f t="shared" si="408"/>
        <v>18</v>
      </c>
      <c r="BG642" s="31">
        <f t="shared" si="409"/>
        <v>16</v>
      </c>
      <c r="BH642" s="31">
        <f t="shared" si="410"/>
        <v>0</v>
      </c>
      <c r="BI642" s="31">
        <f t="shared" si="411"/>
        <v>7</v>
      </c>
      <c r="BJ642" s="6">
        <f t="shared" si="412"/>
        <v>295</v>
      </c>
      <c r="BL642" s="31">
        <f t="shared" si="413"/>
        <v>2.2201644550034328E-12</v>
      </c>
      <c r="BM642" s="31">
        <f t="shared" si="414"/>
        <v>1.3059790911784899E-13</v>
      </c>
      <c r="BN642" s="31">
        <f t="shared" si="415"/>
        <v>1.1100822275017164E-12</v>
      </c>
      <c r="BO642" s="31">
        <f t="shared" si="416"/>
        <v>1.1753811820606409E-12</v>
      </c>
      <c r="BP642" s="31">
        <f t="shared" si="417"/>
        <v>3.9179372735354692E-13</v>
      </c>
      <c r="BQ642" s="31">
        <f t="shared" si="418"/>
        <v>9.7948431838386742E-13</v>
      </c>
      <c r="BR642" s="31">
        <f t="shared" si="419"/>
        <v>4.5709268191247146E-13</v>
      </c>
      <c r="BS642" s="31">
        <f t="shared" si="420"/>
        <v>1.3059790911784899E-12</v>
      </c>
      <c r="BT642" s="31">
        <f t="shared" si="421"/>
        <v>1.1753811820606409E-12</v>
      </c>
      <c r="BU642" s="31">
        <f t="shared" si="422"/>
        <v>2.6119581823569798E-12</v>
      </c>
      <c r="BV642" s="31">
        <f t="shared" si="423"/>
        <v>1.9589686367677346E-13</v>
      </c>
      <c r="BW642" s="31">
        <f t="shared" si="424"/>
        <v>3.9179372735354692E-13</v>
      </c>
      <c r="BX642" s="31">
        <f t="shared" si="425"/>
        <v>1.1753811820606409E-12</v>
      </c>
      <c r="BY642" s="31">
        <f t="shared" si="426"/>
        <v>9.7948431838386742E-13</v>
      </c>
      <c r="BZ642" s="31">
        <f t="shared" si="427"/>
        <v>9.7948431838386742E-13</v>
      </c>
      <c r="CA642" s="31">
        <f t="shared" si="428"/>
        <v>1.3059790911784899E-12</v>
      </c>
      <c r="CB642" s="31">
        <f t="shared" si="429"/>
        <v>1.1753811820606409E-12</v>
      </c>
      <c r="CC642" s="31">
        <f t="shared" si="430"/>
        <v>1.0447832729427919E-12</v>
      </c>
      <c r="CD642" s="31">
        <f t="shared" si="431"/>
        <v>0</v>
      </c>
      <c r="CE642" s="31">
        <f t="shared" si="432"/>
        <v>4.5709268191247146E-13</v>
      </c>
    </row>
    <row r="643" spans="35:83" x14ac:dyDescent="0.2">
      <c r="AI643" s="29" t="s">
        <v>1402</v>
      </c>
      <c r="AJ643" s="30">
        <v>9957</v>
      </c>
      <c r="AK643">
        <v>89</v>
      </c>
      <c r="AL643" t="s">
        <v>1403</v>
      </c>
      <c r="AM643">
        <v>1.9405540817486501E-10</v>
      </c>
      <c r="AN643">
        <f t="shared" ref="AN643:AN706" si="433">AM643*0.1</f>
        <v>1.9405540817486503E-11</v>
      </c>
      <c r="AO643">
        <f t="shared" ref="AO643:AO706" si="434">AN643/$AN$1588</f>
        <v>8.5544706413956796E-5</v>
      </c>
      <c r="AP643" s="31">
        <f t="shared" ref="AP643:AP706" si="435">LEN(AL643)-LEN(SUBSTITUTE(AL643,"A",""))</f>
        <v>10</v>
      </c>
      <c r="AQ643" s="31">
        <f t="shared" ref="AQ643:AQ706" si="436">LEN(AL643)-LEN(SUBSTITUTE(AL643,"C",""))</f>
        <v>1</v>
      </c>
      <c r="AR643" s="31">
        <f t="shared" ref="AR643:AR706" si="437">LEN(AL643)-LEN(SUBSTITUTE(AL643,"D",""))</f>
        <v>8</v>
      </c>
      <c r="AS643" s="31">
        <f t="shared" ref="AS643:AS706" si="438">LEN(AL643)-LEN(SUBSTITUTE(AL643,"E",""))</f>
        <v>7</v>
      </c>
      <c r="AT643" s="31">
        <f t="shared" ref="AT643:AT706" si="439">LEN(AL643)-LEN(SUBSTITUTE(AL643,"F",""))</f>
        <v>8</v>
      </c>
      <c r="AU643" s="31">
        <f t="shared" ref="AU643:AU706" si="440">LEN(AL643)-LEN(SUBSTITUTE(AL643,"G",""))</f>
        <v>5</v>
      </c>
      <c r="AV643" s="31">
        <f t="shared" ref="AV643:AV706" si="441">LEN(AL643)-LEN(SUBSTITUTE(AL643,"H",""))</f>
        <v>2</v>
      </c>
      <c r="AW643" s="31">
        <f t="shared" ref="AW643:AW706" si="442">LEN(AL643)-LEN(SUBSTITUTE(AL643,"I",""))</f>
        <v>8</v>
      </c>
      <c r="AX643" s="31">
        <f t="shared" ref="AX643:AX706" si="443">LEN(AL643)-LEN(SUBSTITUTE(AL643,"K",""))</f>
        <v>3</v>
      </c>
      <c r="AY643" s="31">
        <f t="shared" ref="AY643:AY706" si="444">LEN(AL643)-LEN(SUBSTITUTE(AL643,"L",""))</f>
        <v>2</v>
      </c>
      <c r="AZ643" s="31">
        <f t="shared" ref="AZ643:AZ706" si="445">LEN(AL643)-LEN(SUBSTITUTE(AL643,"M",""))</f>
        <v>3</v>
      </c>
      <c r="BA643" s="31">
        <f t="shared" ref="BA643:BA706" si="446">LEN(AL643)-LEN(SUBSTITUTE(AL643,"N",""))</f>
        <v>3</v>
      </c>
      <c r="BB643" s="31">
        <f t="shared" ref="BB643:BB706" si="447">LEN(AL643)-LEN(SUBSTITUTE(AL643,"P",""))</f>
        <v>1</v>
      </c>
      <c r="BC643" s="31">
        <f t="shared" ref="BC643:BC706" si="448">LEN(AL643)-LEN(SUBSTITUTE(AL643,"Q",""))</f>
        <v>3</v>
      </c>
      <c r="BD643" s="31">
        <f t="shared" ref="BD643:BD706" si="449">LEN(AL643)-LEN(SUBSTITUTE(AL643,"R",""))</f>
        <v>3</v>
      </c>
      <c r="BE643" s="31">
        <f t="shared" ref="BE643:BE706" si="450">LEN(AL643)-LEN(SUBSTITUTE(AL643,"S",""))</f>
        <v>4</v>
      </c>
      <c r="BF643" s="31">
        <f t="shared" ref="BF643:BF706" si="451">LEN(AL643)-LEN(SUBSTITUTE(AL643,"T",""))</f>
        <v>7</v>
      </c>
      <c r="BG643" s="31">
        <f t="shared" ref="BG643:BG706" si="452">LEN(AL643)-LEN(SUBSTITUTE(AL643,"V",""))</f>
        <v>8</v>
      </c>
      <c r="BH643" s="31">
        <f t="shared" ref="BH643:BH706" si="453">LEN(AL643)-LEN(SUBSTITUTE(AL643,"W",""))</f>
        <v>1</v>
      </c>
      <c r="BI643" s="31">
        <f t="shared" ref="BI643:BI706" si="454">LEN(AL643)-LEN(SUBSTITUTE(AL643,"Y",""))</f>
        <v>2</v>
      </c>
      <c r="BJ643" s="6">
        <f t="shared" ref="BJ643:BJ706" si="455">SUM(AP643:BI643)</f>
        <v>89</v>
      </c>
      <c r="BL643" s="31">
        <f t="shared" ref="BL643:BL706" si="456">(AP643/$BJ643)*$AN643</f>
        <v>2.1803978446614049E-12</v>
      </c>
      <c r="BM643" s="31">
        <f t="shared" ref="BM643:BM706" si="457">(AQ643/$BJ643)*$AN643</f>
        <v>2.1803978446614047E-13</v>
      </c>
      <c r="BN643" s="31">
        <f t="shared" ref="BN643:BN706" si="458">(AR643/$BJ643)*$AN643</f>
        <v>1.7443182757291238E-12</v>
      </c>
      <c r="BO643" s="31">
        <f t="shared" ref="BO643:BO706" si="459">(AS643/$BJ643)*$AN643</f>
        <v>1.5262784912629833E-12</v>
      </c>
      <c r="BP643" s="31">
        <f t="shared" ref="BP643:BP706" si="460">(AT643/$BJ643)*$AN643</f>
        <v>1.7443182757291238E-12</v>
      </c>
      <c r="BQ643" s="31">
        <f t="shared" ref="BQ643:BQ706" si="461">(AU643/$BJ643)*$AN643</f>
        <v>1.0901989223307024E-12</v>
      </c>
      <c r="BR643" s="31">
        <f t="shared" ref="BR643:BR706" si="462">(AV643/$BJ643)*$AN643</f>
        <v>4.3607956893228094E-13</v>
      </c>
      <c r="BS643" s="31">
        <f t="shared" ref="BS643:BS706" si="463">(AW643/$BJ643)*$AN643</f>
        <v>1.7443182757291238E-12</v>
      </c>
      <c r="BT643" s="31">
        <f t="shared" ref="BT643:BT706" si="464">(AX643/$BJ643)*$AN643</f>
        <v>6.5411935339842144E-13</v>
      </c>
      <c r="BU643" s="31">
        <f t="shared" ref="BU643:BU706" si="465">(AY643/$BJ643)*$AN643</f>
        <v>4.3607956893228094E-13</v>
      </c>
      <c r="BV643" s="31">
        <f t="shared" ref="BV643:BV706" si="466">(AZ643/$BJ643)*$AN643</f>
        <v>6.5411935339842144E-13</v>
      </c>
      <c r="BW643" s="31">
        <f t="shared" ref="BW643:BW706" si="467">(BA643/$BJ643)*$AN643</f>
        <v>6.5411935339842144E-13</v>
      </c>
      <c r="BX643" s="31">
        <f t="shared" ref="BX643:BX706" si="468">(BB643/$BJ643)*$AN643</f>
        <v>2.1803978446614047E-13</v>
      </c>
      <c r="BY643" s="31">
        <f t="shared" ref="BY643:BY706" si="469">(BC643/$BJ643)*$AN643</f>
        <v>6.5411935339842144E-13</v>
      </c>
      <c r="BZ643" s="31">
        <f t="shared" ref="BZ643:BZ706" si="470">(BD643/$BJ643)*$AN643</f>
        <v>6.5411935339842144E-13</v>
      </c>
      <c r="CA643" s="31">
        <f t="shared" ref="CA643:CA706" si="471">(BE643/$BJ643)*$AN643</f>
        <v>8.7215913786456188E-13</v>
      </c>
      <c r="CB643" s="31">
        <f t="shared" ref="CB643:CB706" si="472">(BF643/$BJ643)*$AN643</f>
        <v>1.5262784912629833E-12</v>
      </c>
      <c r="CC643" s="31">
        <f t="shared" ref="CC643:CC706" si="473">(BG643/$BJ643)*$AN643</f>
        <v>1.7443182757291238E-12</v>
      </c>
      <c r="CD643" s="31">
        <f t="shared" ref="CD643:CD706" si="474">(BH643/$BJ643)*$AN643</f>
        <v>2.1803978446614047E-13</v>
      </c>
      <c r="CE643" s="31">
        <f t="shared" ref="CE643:CE706" si="475">(BI643/$BJ643)*$AN643</f>
        <v>4.3607956893228094E-13</v>
      </c>
    </row>
    <row r="644" spans="35:83" x14ac:dyDescent="0.2">
      <c r="AI644" s="29" t="s">
        <v>1404</v>
      </c>
      <c r="AJ644" s="30">
        <v>36876</v>
      </c>
      <c r="AK644">
        <v>332</v>
      </c>
      <c r="AL644" t="s">
        <v>1405</v>
      </c>
      <c r="AM644">
        <v>1.9478916924229861E-10</v>
      </c>
      <c r="AN644">
        <f t="shared" si="433"/>
        <v>1.9478916924229864E-11</v>
      </c>
      <c r="AO644">
        <f t="shared" si="434"/>
        <v>8.5868167510361984E-5</v>
      </c>
      <c r="AP644" s="31">
        <f t="shared" si="435"/>
        <v>29</v>
      </c>
      <c r="AQ644" s="31">
        <f t="shared" si="436"/>
        <v>0</v>
      </c>
      <c r="AR644" s="31">
        <f t="shared" si="437"/>
        <v>19</v>
      </c>
      <c r="AS644" s="31">
        <f t="shared" si="438"/>
        <v>31</v>
      </c>
      <c r="AT644" s="31">
        <f t="shared" si="439"/>
        <v>11</v>
      </c>
      <c r="AU644" s="31">
        <f t="shared" si="440"/>
        <v>22</v>
      </c>
      <c r="AV644" s="31">
        <f t="shared" si="441"/>
        <v>4</v>
      </c>
      <c r="AW644" s="31">
        <f t="shared" si="442"/>
        <v>27</v>
      </c>
      <c r="AX644" s="31">
        <f t="shared" si="443"/>
        <v>17</v>
      </c>
      <c r="AY644" s="31">
        <f t="shared" si="444"/>
        <v>30</v>
      </c>
      <c r="AZ644" s="31">
        <f t="shared" si="445"/>
        <v>10</v>
      </c>
      <c r="BA644" s="31">
        <f t="shared" si="446"/>
        <v>6</v>
      </c>
      <c r="BB644" s="31">
        <f t="shared" si="447"/>
        <v>20</v>
      </c>
      <c r="BC644" s="31">
        <f t="shared" si="448"/>
        <v>12</v>
      </c>
      <c r="BD644" s="31">
        <f t="shared" si="449"/>
        <v>24</v>
      </c>
      <c r="BE644" s="31">
        <f t="shared" si="450"/>
        <v>19</v>
      </c>
      <c r="BF644" s="31">
        <f t="shared" si="451"/>
        <v>20</v>
      </c>
      <c r="BG644" s="31">
        <f t="shared" si="452"/>
        <v>23</v>
      </c>
      <c r="BH644" s="31">
        <f t="shared" si="453"/>
        <v>3</v>
      </c>
      <c r="BI644" s="31">
        <f t="shared" si="454"/>
        <v>5</v>
      </c>
      <c r="BJ644" s="6">
        <f t="shared" si="455"/>
        <v>332</v>
      </c>
      <c r="BL644" s="31">
        <f t="shared" si="456"/>
        <v>1.7014716590441749E-12</v>
      </c>
      <c r="BM644" s="31">
        <f t="shared" si="457"/>
        <v>0</v>
      </c>
      <c r="BN644" s="31">
        <f t="shared" si="458"/>
        <v>1.1147572938565282E-12</v>
      </c>
      <c r="BO644" s="31">
        <f t="shared" si="459"/>
        <v>1.818814532081704E-12</v>
      </c>
      <c r="BP644" s="31">
        <f t="shared" si="460"/>
        <v>6.4538580170641124E-13</v>
      </c>
      <c r="BQ644" s="31">
        <f t="shared" si="461"/>
        <v>1.2907716034128225E-12</v>
      </c>
      <c r="BR644" s="31">
        <f t="shared" si="462"/>
        <v>2.3468574607505859E-13</v>
      </c>
      <c r="BS644" s="31">
        <f t="shared" si="463"/>
        <v>1.5841287860066455E-12</v>
      </c>
      <c r="BT644" s="31">
        <f t="shared" si="464"/>
        <v>9.9741442081899905E-13</v>
      </c>
      <c r="BU644" s="31">
        <f t="shared" si="465"/>
        <v>1.7601430955629396E-12</v>
      </c>
      <c r="BV644" s="31">
        <f t="shared" si="466"/>
        <v>5.8671436518764645E-13</v>
      </c>
      <c r="BW644" s="31">
        <f t="shared" si="467"/>
        <v>3.5202861911258786E-13</v>
      </c>
      <c r="BX644" s="31">
        <f t="shared" si="468"/>
        <v>1.1734287303752929E-12</v>
      </c>
      <c r="BY644" s="31">
        <f t="shared" si="469"/>
        <v>7.0405723822517572E-13</v>
      </c>
      <c r="BZ644" s="31">
        <f t="shared" si="470"/>
        <v>1.4081144764503514E-12</v>
      </c>
      <c r="CA644" s="31">
        <f t="shared" si="471"/>
        <v>1.1147572938565282E-12</v>
      </c>
      <c r="CB644" s="31">
        <f t="shared" si="472"/>
        <v>1.1734287303752929E-12</v>
      </c>
      <c r="CC644" s="31">
        <f t="shared" si="473"/>
        <v>1.349443039931587E-12</v>
      </c>
      <c r="CD644" s="31">
        <f t="shared" si="474"/>
        <v>1.7601430955629393E-13</v>
      </c>
      <c r="CE644" s="31">
        <f t="shared" si="475"/>
        <v>2.9335718259382323E-13</v>
      </c>
    </row>
    <row r="645" spans="35:83" x14ac:dyDescent="0.2">
      <c r="AI645" s="29" t="s">
        <v>1406</v>
      </c>
      <c r="AJ645" s="30">
        <v>17749</v>
      </c>
      <c r="AK645">
        <v>164</v>
      </c>
      <c r="AL645" t="s">
        <v>1407</v>
      </c>
      <c r="AM645">
        <v>1.9560555920204686E-10</v>
      </c>
      <c r="AN645">
        <f t="shared" si="433"/>
        <v>1.9560555920204687E-11</v>
      </c>
      <c r="AO645">
        <f t="shared" si="434"/>
        <v>8.6228053586626525E-5</v>
      </c>
      <c r="AP645" s="31">
        <f t="shared" si="435"/>
        <v>18</v>
      </c>
      <c r="AQ645" s="31">
        <f t="shared" si="436"/>
        <v>1</v>
      </c>
      <c r="AR645" s="31">
        <f t="shared" si="437"/>
        <v>13</v>
      </c>
      <c r="AS645" s="31">
        <f t="shared" si="438"/>
        <v>11</v>
      </c>
      <c r="AT645" s="31">
        <f t="shared" si="439"/>
        <v>6</v>
      </c>
      <c r="AU645" s="31">
        <f t="shared" si="440"/>
        <v>12</v>
      </c>
      <c r="AV645" s="31">
        <f t="shared" si="441"/>
        <v>5</v>
      </c>
      <c r="AW645" s="31">
        <f t="shared" si="442"/>
        <v>11</v>
      </c>
      <c r="AX645" s="31">
        <f t="shared" si="443"/>
        <v>10</v>
      </c>
      <c r="AY645" s="31">
        <f t="shared" si="444"/>
        <v>13</v>
      </c>
      <c r="AZ645" s="31">
        <f t="shared" si="445"/>
        <v>7</v>
      </c>
      <c r="BA645" s="31">
        <f t="shared" si="446"/>
        <v>6</v>
      </c>
      <c r="BB645" s="31">
        <f t="shared" si="447"/>
        <v>10</v>
      </c>
      <c r="BC645" s="31">
        <f t="shared" si="448"/>
        <v>4</v>
      </c>
      <c r="BD645" s="31">
        <f t="shared" si="449"/>
        <v>7</v>
      </c>
      <c r="BE645" s="31">
        <f t="shared" si="450"/>
        <v>13</v>
      </c>
      <c r="BF645" s="31">
        <f t="shared" si="451"/>
        <v>5</v>
      </c>
      <c r="BG645" s="31">
        <f t="shared" si="452"/>
        <v>10</v>
      </c>
      <c r="BH645" s="31">
        <f t="shared" si="453"/>
        <v>2</v>
      </c>
      <c r="BI645" s="31">
        <f t="shared" si="454"/>
        <v>0</v>
      </c>
      <c r="BJ645" s="6">
        <f t="shared" si="455"/>
        <v>164</v>
      </c>
      <c r="BL645" s="31">
        <f t="shared" si="456"/>
        <v>2.1468902839249045E-12</v>
      </c>
      <c r="BM645" s="31">
        <f t="shared" si="457"/>
        <v>1.1927168244027248E-13</v>
      </c>
      <c r="BN645" s="31">
        <f t="shared" si="458"/>
        <v>1.5505318717235424E-12</v>
      </c>
      <c r="BO645" s="31">
        <f t="shared" si="459"/>
        <v>1.3119885068429973E-12</v>
      </c>
      <c r="BP645" s="31">
        <f t="shared" si="460"/>
        <v>7.1563009464163487E-13</v>
      </c>
      <c r="BQ645" s="31">
        <f t="shared" si="461"/>
        <v>1.4312601892832697E-12</v>
      </c>
      <c r="BR645" s="31">
        <f t="shared" si="462"/>
        <v>5.9635841220136244E-13</v>
      </c>
      <c r="BS645" s="31">
        <f t="shared" si="463"/>
        <v>1.3119885068429973E-12</v>
      </c>
      <c r="BT645" s="31">
        <f t="shared" si="464"/>
        <v>1.1927168244027249E-12</v>
      </c>
      <c r="BU645" s="31">
        <f t="shared" si="465"/>
        <v>1.5505318717235424E-12</v>
      </c>
      <c r="BV645" s="31">
        <f t="shared" si="466"/>
        <v>8.349017770819074E-13</v>
      </c>
      <c r="BW645" s="31">
        <f t="shared" si="467"/>
        <v>7.1563009464163487E-13</v>
      </c>
      <c r="BX645" s="31">
        <f t="shared" si="468"/>
        <v>1.1927168244027249E-12</v>
      </c>
      <c r="BY645" s="31">
        <f t="shared" si="469"/>
        <v>4.7708672976108991E-13</v>
      </c>
      <c r="BZ645" s="31">
        <f t="shared" si="470"/>
        <v>8.349017770819074E-13</v>
      </c>
      <c r="CA645" s="31">
        <f t="shared" si="471"/>
        <v>1.5505318717235424E-12</v>
      </c>
      <c r="CB645" s="31">
        <f t="shared" si="472"/>
        <v>5.9635841220136244E-13</v>
      </c>
      <c r="CC645" s="31">
        <f t="shared" si="473"/>
        <v>1.1927168244027249E-12</v>
      </c>
      <c r="CD645" s="31">
        <f t="shared" si="474"/>
        <v>2.3854336488054496E-13</v>
      </c>
      <c r="CE645" s="31">
        <f t="shared" si="475"/>
        <v>0</v>
      </c>
    </row>
    <row r="646" spans="35:83" x14ac:dyDescent="0.2">
      <c r="AI646" s="29" t="s">
        <v>1408</v>
      </c>
      <c r="AJ646" s="30">
        <v>41489</v>
      </c>
      <c r="AK646">
        <v>375</v>
      </c>
      <c r="AL646" t="s">
        <v>1409</v>
      </c>
      <c r="AM646">
        <v>1.9563253268562756E-10</v>
      </c>
      <c r="AN646">
        <f t="shared" si="433"/>
        <v>1.9563253268562757E-11</v>
      </c>
      <c r="AO646">
        <f t="shared" si="434"/>
        <v>8.6239944204649361E-5</v>
      </c>
      <c r="AP646" s="31">
        <f t="shared" si="435"/>
        <v>62</v>
      </c>
      <c r="AQ646" s="31">
        <f t="shared" si="436"/>
        <v>1</v>
      </c>
      <c r="AR646" s="31">
        <f t="shared" si="437"/>
        <v>14</v>
      </c>
      <c r="AS646" s="31">
        <f t="shared" si="438"/>
        <v>14</v>
      </c>
      <c r="AT646" s="31">
        <f t="shared" si="439"/>
        <v>14</v>
      </c>
      <c r="AU646" s="31">
        <f t="shared" si="440"/>
        <v>30</v>
      </c>
      <c r="AV646" s="31">
        <f t="shared" si="441"/>
        <v>6</v>
      </c>
      <c r="AW646" s="31">
        <f t="shared" si="442"/>
        <v>5</v>
      </c>
      <c r="AX646" s="31">
        <f t="shared" si="443"/>
        <v>30</v>
      </c>
      <c r="AY646" s="31">
        <f t="shared" si="444"/>
        <v>33</v>
      </c>
      <c r="AZ646" s="31">
        <f t="shared" si="445"/>
        <v>10</v>
      </c>
      <c r="BA646" s="31">
        <f t="shared" si="446"/>
        <v>18</v>
      </c>
      <c r="BB646" s="31">
        <f t="shared" si="447"/>
        <v>9</v>
      </c>
      <c r="BC646" s="31">
        <f t="shared" si="448"/>
        <v>35</v>
      </c>
      <c r="BD646" s="31">
        <f t="shared" si="449"/>
        <v>7</v>
      </c>
      <c r="BE646" s="31">
        <f t="shared" si="450"/>
        <v>15</v>
      </c>
      <c r="BF646" s="31">
        <f t="shared" si="451"/>
        <v>14</v>
      </c>
      <c r="BG646" s="31">
        <f t="shared" si="452"/>
        <v>22</v>
      </c>
      <c r="BH646" s="31">
        <f t="shared" si="453"/>
        <v>9</v>
      </c>
      <c r="BI646" s="31">
        <f t="shared" si="454"/>
        <v>27</v>
      </c>
      <c r="BJ646" s="6">
        <f t="shared" si="455"/>
        <v>375</v>
      </c>
      <c r="BL646" s="31">
        <f t="shared" si="456"/>
        <v>3.2344578737357093E-12</v>
      </c>
      <c r="BM646" s="31">
        <f t="shared" si="457"/>
        <v>5.2168675382834019E-14</v>
      </c>
      <c r="BN646" s="31">
        <f t="shared" si="458"/>
        <v>7.3036145535967635E-13</v>
      </c>
      <c r="BO646" s="31">
        <f t="shared" si="459"/>
        <v>7.3036145535967635E-13</v>
      </c>
      <c r="BP646" s="31">
        <f t="shared" si="460"/>
        <v>7.3036145535967635E-13</v>
      </c>
      <c r="BQ646" s="31">
        <f t="shared" si="461"/>
        <v>1.5650602614850207E-12</v>
      </c>
      <c r="BR646" s="31">
        <f t="shared" si="462"/>
        <v>3.1301205229700414E-13</v>
      </c>
      <c r="BS646" s="31">
        <f t="shared" si="463"/>
        <v>2.6084337691417011E-13</v>
      </c>
      <c r="BT646" s="31">
        <f t="shared" si="464"/>
        <v>1.5650602614850207E-12</v>
      </c>
      <c r="BU646" s="31">
        <f t="shared" si="465"/>
        <v>1.7215662876335226E-12</v>
      </c>
      <c r="BV646" s="31">
        <f t="shared" si="466"/>
        <v>5.2168675382834022E-13</v>
      </c>
      <c r="BW646" s="31">
        <f t="shared" si="467"/>
        <v>9.3903615689101248E-13</v>
      </c>
      <c r="BX646" s="31">
        <f t="shared" si="468"/>
        <v>4.6951807844550624E-13</v>
      </c>
      <c r="BY646" s="31">
        <f t="shared" si="469"/>
        <v>1.8259036383991908E-12</v>
      </c>
      <c r="BZ646" s="31">
        <f t="shared" si="470"/>
        <v>3.6518072767983817E-13</v>
      </c>
      <c r="CA646" s="31">
        <f t="shared" si="471"/>
        <v>7.8253013074251033E-13</v>
      </c>
      <c r="CB646" s="31">
        <f t="shared" si="472"/>
        <v>7.3036145535967635E-13</v>
      </c>
      <c r="CC646" s="31">
        <f t="shared" si="473"/>
        <v>1.1477108584223484E-12</v>
      </c>
      <c r="CD646" s="31">
        <f t="shared" si="474"/>
        <v>4.6951807844550624E-13</v>
      </c>
      <c r="CE646" s="31">
        <f t="shared" si="475"/>
        <v>1.4085542353365185E-12</v>
      </c>
    </row>
    <row r="647" spans="35:83" x14ac:dyDescent="0.2">
      <c r="AI647" s="29" t="s">
        <v>1410</v>
      </c>
      <c r="AJ647" s="30">
        <v>23424</v>
      </c>
      <c r="AK647">
        <v>212</v>
      </c>
      <c r="AL647" t="s">
        <v>1411</v>
      </c>
      <c r="AM647">
        <v>1.963087395373686E-10</v>
      </c>
      <c r="AN647">
        <f t="shared" si="433"/>
        <v>1.9630873953736863E-11</v>
      </c>
      <c r="AO647">
        <f t="shared" si="434"/>
        <v>8.6538033895379183E-5</v>
      </c>
      <c r="AP647" s="31">
        <f t="shared" si="435"/>
        <v>26</v>
      </c>
      <c r="AQ647" s="31">
        <f t="shared" si="436"/>
        <v>0</v>
      </c>
      <c r="AR647" s="31">
        <f t="shared" si="437"/>
        <v>13</v>
      </c>
      <c r="AS647" s="31">
        <f t="shared" si="438"/>
        <v>13</v>
      </c>
      <c r="AT647" s="31">
        <f t="shared" si="439"/>
        <v>8</v>
      </c>
      <c r="AU647" s="31">
        <f t="shared" si="440"/>
        <v>12</v>
      </c>
      <c r="AV647" s="31">
        <f t="shared" si="441"/>
        <v>2</v>
      </c>
      <c r="AW647" s="31">
        <f t="shared" si="442"/>
        <v>14</v>
      </c>
      <c r="AX647" s="31">
        <f t="shared" si="443"/>
        <v>16</v>
      </c>
      <c r="AY647" s="31">
        <f t="shared" si="444"/>
        <v>21</v>
      </c>
      <c r="AZ647" s="31">
        <f t="shared" si="445"/>
        <v>6</v>
      </c>
      <c r="BA647" s="31">
        <f t="shared" si="446"/>
        <v>8</v>
      </c>
      <c r="BB647" s="31">
        <f t="shared" si="447"/>
        <v>11</v>
      </c>
      <c r="BC647" s="31">
        <f t="shared" si="448"/>
        <v>2</v>
      </c>
      <c r="BD647" s="31">
        <f t="shared" si="449"/>
        <v>17</v>
      </c>
      <c r="BE647" s="31">
        <f t="shared" si="450"/>
        <v>13</v>
      </c>
      <c r="BF647" s="31">
        <f t="shared" si="451"/>
        <v>10</v>
      </c>
      <c r="BG647" s="31">
        <f t="shared" si="452"/>
        <v>14</v>
      </c>
      <c r="BH647" s="31">
        <f t="shared" si="453"/>
        <v>2</v>
      </c>
      <c r="BI647" s="31">
        <f t="shared" si="454"/>
        <v>4</v>
      </c>
      <c r="BJ647" s="6">
        <f t="shared" si="455"/>
        <v>212</v>
      </c>
      <c r="BL647" s="31">
        <f t="shared" si="456"/>
        <v>2.4075600131941434E-12</v>
      </c>
      <c r="BM647" s="31">
        <f t="shared" si="457"/>
        <v>0</v>
      </c>
      <c r="BN647" s="31">
        <f t="shared" si="458"/>
        <v>1.2037800065970717E-12</v>
      </c>
      <c r="BO647" s="31">
        <f t="shared" si="459"/>
        <v>1.2037800065970717E-12</v>
      </c>
      <c r="BP647" s="31">
        <f t="shared" si="460"/>
        <v>7.4078769636742877E-13</v>
      </c>
      <c r="BQ647" s="31">
        <f t="shared" si="461"/>
        <v>1.1111815445511432E-12</v>
      </c>
      <c r="BR647" s="31">
        <f t="shared" si="462"/>
        <v>1.8519692409185719E-13</v>
      </c>
      <c r="BS647" s="31">
        <f t="shared" si="463"/>
        <v>1.2963784686430004E-12</v>
      </c>
      <c r="BT647" s="31">
        <f t="shared" si="464"/>
        <v>1.4815753927348575E-12</v>
      </c>
      <c r="BU647" s="31">
        <f t="shared" si="465"/>
        <v>1.9445677029645006E-12</v>
      </c>
      <c r="BV647" s="31">
        <f t="shared" si="466"/>
        <v>5.555907722755716E-13</v>
      </c>
      <c r="BW647" s="31">
        <f t="shared" si="467"/>
        <v>7.4078769636742877E-13</v>
      </c>
      <c r="BX647" s="31">
        <f t="shared" si="468"/>
        <v>1.0185830825052145E-12</v>
      </c>
      <c r="BY647" s="31">
        <f t="shared" si="469"/>
        <v>1.8519692409185719E-13</v>
      </c>
      <c r="BZ647" s="31">
        <f t="shared" si="470"/>
        <v>1.574173854780786E-12</v>
      </c>
      <c r="CA647" s="31">
        <f t="shared" si="471"/>
        <v>1.2037800065970717E-12</v>
      </c>
      <c r="CB647" s="31">
        <f t="shared" si="472"/>
        <v>9.2598462045928604E-13</v>
      </c>
      <c r="CC647" s="31">
        <f t="shared" si="473"/>
        <v>1.2963784686430004E-12</v>
      </c>
      <c r="CD647" s="31">
        <f t="shared" si="474"/>
        <v>1.8519692409185719E-13</v>
      </c>
      <c r="CE647" s="31">
        <f t="shared" si="475"/>
        <v>3.7039384818371438E-13</v>
      </c>
    </row>
    <row r="648" spans="35:83" x14ac:dyDescent="0.2">
      <c r="AI648" s="29" t="s">
        <v>1412</v>
      </c>
      <c r="AJ648" s="30">
        <v>84303</v>
      </c>
      <c r="AK648">
        <v>754</v>
      </c>
      <c r="AL648" t="s">
        <v>1413</v>
      </c>
      <c r="AM648">
        <v>1.9746654252460032E-10</v>
      </c>
      <c r="AN648">
        <f t="shared" si="433"/>
        <v>1.9746654252460034E-11</v>
      </c>
      <c r="AO648">
        <f t="shared" si="434"/>
        <v>8.7048423776081146E-5</v>
      </c>
      <c r="AP648" s="31">
        <f t="shared" si="435"/>
        <v>68</v>
      </c>
      <c r="AQ648" s="31">
        <f t="shared" si="436"/>
        <v>2</v>
      </c>
      <c r="AR648" s="31">
        <f t="shared" si="437"/>
        <v>48</v>
      </c>
      <c r="AS648" s="31">
        <f t="shared" si="438"/>
        <v>63</v>
      </c>
      <c r="AT648" s="31">
        <f t="shared" si="439"/>
        <v>27</v>
      </c>
      <c r="AU648" s="31">
        <f t="shared" si="440"/>
        <v>37</v>
      </c>
      <c r="AV648" s="31">
        <f t="shared" si="441"/>
        <v>18</v>
      </c>
      <c r="AW648" s="31">
        <f t="shared" si="442"/>
        <v>48</v>
      </c>
      <c r="AX648" s="31">
        <f t="shared" si="443"/>
        <v>36</v>
      </c>
      <c r="AY648" s="31">
        <f t="shared" si="444"/>
        <v>73</v>
      </c>
      <c r="AZ648" s="31">
        <f t="shared" si="445"/>
        <v>15</v>
      </c>
      <c r="BA648" s="31">
        <f t="shared" si="446"/>
        <v>25</v>
      </c>
      <c r="BB648" s="31">
        <f t="shared" si="447"/>
        <v>52</v>
      </c>
      <c r="BC648" s="31">
        <f t="shared" si="448"/>
        <v>45</v>
      </c>
      <c r="BD648" s="31">
        <f t="shared" si="449"/>
        <v>48</v>
      </c>
      <c r="BE648" s="31">
        <f t="shared" si="450"/>
        <v>55</v>
      </c>
      <c r="BF648" s="31">
        <f t="shared" si="451"/>
        <v>34</v>
      </c>
      <c r="BG648" s="31">
        <f t="shared" si="452"/>
        <v>40</v>
      </c>
      <c r="BH648" s="31">
        <f t="shared" si="453"/>
        <v>6</v>
      </c>
      <c r="BI648" s="31">
        <f t="shared" si="454"/>
        <v>14</v>
      </c>
      <c r="BJ648" s="6">
        <f t="shared" si="455"/>
        <v>754</v>
      </c>
      <c r="BL648" s="31">
        <f t="shared" si="456"/>
        <v>1.780865370248385E-12</v>
      </c>
      <c r="BM648" s="31">
        <f t="shared" si="457"/>
        <v>5.2378393242599554E-14</v>
      </c>
      <c r="BN648" s="31">
        <f t="shared" si="458"/>
        <v>1.2570814378223894E-12</v>
      </c>
      <c r="BO648" s="31">
        <f t="shared" si="459"/>
        <v>1.6499193871418861E-12</v>
      </c>
      <c r="BP648" s="31">
        <f t="shared" si="460"/>
        <v>7.0710830877509406E-13</v>
      </c>
      <c r="BQ648" s="31">
        <f t="shared" si="461"/>
        <v>9.6900027498809188E-13</v>
      </c>
      <c r="BR648" s="31">
        <f t="shared" si="462"/>
        <v>4.7140553918339601E-13</v>
      </c>
      <c r="BS648" s="31">
        <f t="shared" si="463"/>
        <v>1.2570814378223894E-12</v>
      </c>
      <c r="BT648" s="31">
        <f t="shared" si="464"/>
        <v>9.4281107836679202E-13</v>
      </c>
      <c r="BU648" s="31">
        <f t="shared" si="465"/>
        <v>1.9118113533548839E-12</v>
      </c>
      <c r="BV648" s="31">
        <f t="shared" si="466"/>
        <v>3.9283794931949667E-13</v>
      </c>
      <c r="BW648" s="31">
        <f t="shared" si="467"/>
        <v>6.5472991553249454E-13</v>
      </c>
      <c r="BX648" s="31">
        <f t="shared" si="468"/>
        <v>1.3618382243075886E-12</v>
      </c>
      <c r="BY648" s="31">
        <f t="shared" si="469"/>
        <v>1.17851384795849E-12</v>
      </c>
      <c r="BZ648" s="31">
        <f t="shared" si="470"/>
        <v>1.2570814378223894E-12</v>
      </c>
      <c r="CA648" s="31">
        <f t="shared" si="471"/>
        <v>1.440405814171488E-12</v>
      </c>
      <c r="CB648" s="31">
        <f t="shared" si="472"/>
        <v>8.9043268512419249E-13</v>
      </c>
      <c r="CC648" s="31">
        <f t="shared" si="473"/>
        <v>1.0475678648519913E-12</v>
      </c>
      <c r="CD648" s="31">
        <f t="shared" si="474"/>
        <v>1.5713517972779867E-13</v>
      </c>
      <c r="CE648" s="31">
        <f t="shared" si="475"/>
        <v>3.6664875269819691E-13</v>
      </c>
    </row>
    <row r="649" spans="35:83" x14ac:dyDescent="0.2">
      <c r="AI649" s="29" t="s">
        <v>1414</v>
      </c>
      <c r="AJ649" s="30">
        <v>15922</v>
      </c>
      <c r="AK649">
        <v>146</v>
      </c>
      <c r="AL649" t="s">
        <v>1415</v>
      </c>
      <c r="AM649">
        <v>1.978961304410576E-10</v>
      </c>
      <c r="AN649">
        <f t="shared" si="433"/>
        <v>1.9789613044105761E-11</v>
      </c>
      <c r="AO649">
        <f t="shared" si="434"/>
        <v>8.7237797380960039E-5</v>
      </c>
      <c r="AP649" s="31">
        <f t="shared" si="435"/>
        <v>20</v>
      </c>
      <c r="AQ649" s="31">
        <f t="shared" si="436"/>
        <v>0</v>
      </c>
      <c r="AR649" s="31">
        <f t="shared" si="437"/>
        <v>7</v>
      </c>
      <c r="AS649" s="31">
        <f t="shared" si="438"/>
        <v>6</v>
      </c>
      <c r="AT649" s="31">
        <f t="shared" si="439"/>
        <v>8</v>
      </c>
      <c r="AU649" s="31">
        <f t="shared" si="440"/>
        <v>12</v>
      </c>
      <c r="AV649" s="31">
        <f t="shared" si="441"/>
        <v>5</v>
      </c>
      <c r="AW649" s="31">
        <f t="shared" si="442"/>
        <v>10</v>
      </c>
      <c r="AX649" s="31">
        <f t="shared" si="443"/>
        <v>8</v>
      </c>
      <c r="AY649" s="31">
        <f t="shared" si="444"/>
        <v>11</v>
      </c>
      <c r="AZ649" s="31">
        <f t="shared" si="445"/>
        <v>3</v>
      </c>
      <c r="BA649" s="31">
        <f t="shared" si="446"/>
        <v>2</v>
      </c>
      <c r="BB649" s="31">
        <f t="shared" si="447"/>
        <v>6</v>
      </c>
      <c r="BC649" s="31">
        <f t="shared" si="448"/>
        <v>9</v>
      </c>
      <c r="BD649" s="31">
        <f t="shared" si="449"/>
        <v>9</v>
      </c>
      <c r="BE649" s="31">
        <f t="shared" si="450"/>
        <v>5</v>
      </c>
      <c r="BF649" s="31">
        <f t="shared" si="451"/>
        <v>10</v>
      </c>
      <c r="BG649" s="31">
        <f t="shared" si="452"/>
        <v>11</v>
      </c>
      <c r="BH649" s="31">
        <f t="shared" si="453"/>
        <v>0</v>
      </c>
      <c r="BI649" s="31">
        <f t="shared" si="454"/>
        <v>4</v>
      </c>
      <c r="BJ649" s="6">
        <f t="shared" si="455"/>
        <v>146</v>
      </c>
      <c r="BL649" s="31">
        <f t="shared" si="456"/>
        <v>2.7109058964528438E-12</v>
      </c>
      <c r="BM649" s="31">
        <f t="shared" si="457"/>
        <v>0</v>
      </c>
      <c r="BN649" s="31">
        <f t="shared" si="458"/>
        <v>9.4881706375849544E-13</v>
      </c>
      <c r="BO649" s="31">
        <f t="shared" si="459"/>
        <v>8.1327176893585314E-13</v>
      </c>
      <c r="BP649" s="31">
        <f t="shared" si="460"/>
        <v>1.0843623585811375E-12</v>
      </c>
      <c r="BQ649" s="31">
        <f t="shared" si="461"/>
        <v>1.6265435378717063E-12</v>
      </c>
      <c r="BR649" s="31">
        <f t="shared" si="462"/>
        <v>6.7772647411321095E-13</v>
      </c>
      <c r="BS649" s="31">
        <f t="shared" si="463"/>
        <v>1.3554529482264219E-12</v>
      </c>
      <c r="BT649" s="31">
        <f t="shared" si="464"/>
        <v>1.0843623585811375E-12</v>
      </c>
      <c r="BU649" s="31">
        <f t="shared" si="465"/>
        <v>1.4909982430490642E-12</v>
      </c>
      <c r="BV649" s="31">
        <f t="shared" si="466"/>
        <v>4.0663588446792657E-13</v>
      </c>
      <c r="BW649" s="31">
        <f t="shared" si="467"/>
        <v>2.7109058964528438E-13</v>
      </c>
      <c r="BX649" s="31">
        <f t="shared" si="468"/>
        <v>8.1327176893585314E-13</v>
      </c>
      <c r="BY649" s="31">
        <f t="shared" si="469"/>
        <v>1.2199076534037798E-12</v>
      </c>
      <c r="BZ649" s="31">
        <f t="shared" si="470"/>
        <v>1.2199076534037798E-12</v>
      </c>
      <c r="CA649" s="31">
        <f t="shared" si="471"/>
        <v>6.7772647411321095E-13</v>
      </c>
      <c r="CB649" s="31">
        <f t="shared" si="472"/>
        <v>1.3554529482264219E-12</v>
      </c>
      <c r="CC649" s="31">
        <f t="shared" si="473"/>
        <v>1.4909982430490642E-12</v>
      </c>
      <c r="CD649" s="31">
        <f t="shared" si="474"/>
        <v>0</v>
      </c>
      <c r="CE649" s="31">
        <f t="shared" si="475"/>
        <v>5.4218117929056876E-13</v>
      </c>
    </row>
    <row r="650" spans="35:83" x14ac:dyDescent="0.2">
      <c r="AI650" s="29" t="s">
        <v>1416</v>
      </c>
      <c r="AJ650" s="30">
        <v>27821</v>
      </c>
      <c r="AK650">
        <v>249</v>
      </c>
      <c r="AL650" t="s">
        <v>1417</v>
      </c>
      <c r="AM650">
        <v>1.9835543916659432E-10</v>
      </c>
      <c r="AN650">
        <f t="shared" si="433"/>
        <v>1.9835543916659433E-11</v>
      </c>
      <c r="AO650">
        <f t="shared" si="434"/>
        <v>8.7440272696896615E-5</v>
      </c>
      <c r="AP650" s="31">
        <f t="shared" si="435"/>
        <v>22</v>
      </c>
      <c r="AQ650" s="31">
        <f t="shared" si="436"/>
        <v>3</v>
      </c>
      <c r="AR650" s="31">
        <f t="shared" si="437"/>
        <v>14</v>
      </c>
      <c r="AS650" s="31">
        <f t="shared" si="438"/>
        <v>20</v>
      </c>
      <c r="AT650" s="31">
        <f t="shared" si="439"/>
        <v>6</v>
      </c>
      <c r="AU650" s="31">
        <f t="shared" si="440"/>
        <v>21</v>
      </c>
      <c r="AV650" s="31">
        <f t="shared" si="441"/>
        <v>7</v>
      </c>
      <c r="AW650" s="31">
        <f t="shared" si="442"/>
        <v>15</v>
      </c>
      <c r="AX650" s="31">
        <f t="shared" si="443"/>
        <v>8</v>
      </c>
      <c r="AY650" s="31">
        <f t="shared" si="444"/>
        <v>25</v>
      </c>
      <c r="AZ650" s="31">
        <f t="shared" si="445"/>
        <v>9</v>
      </c>
      <c r="BA650" s="31">
        <f t="shared" si="446"/>
        <v>7</v>
      </c>
      <c r="BB650" s="31">
        <f t="shared" si="447"/>
        <v>16</v>
      </c>
      <c r="BC650" s="31">
        <f t="shared" si="448"/>
        <v>5</v>
      </c>
      <c r="BD650" s="31">
        <f t="shared" si="449"/>
        <v>24</v>
      </c>
      <c r="BE650" s="31">
        <f t="shared" si="450"/>
        <v>16</v>
      </c>
      <c r="BF650" s="31">
        <f t="shared" si="451"/>
        <v>11</v>
      </c>
      <c r="BG650" s="31">
        <f t="shared" si="452"/>
        <v>10</v>
      </c>
      <c r="BH650" s="31">
        <f t="shared" si="453"/>
        <v>4</v>
      </c>
      <c r="BI650" s="31">
        <f t="shared" si="454"/>
        <v>6</v>
      </c>
      <c r="BJ650" s="6">
        <f t="shared" si="455"/>
        <v>249</v>
      </c>
      <c r="BL650" s="31">
        <f t="shared" si="456"/>
        <v>1.7525380167329621E-12</v>
      </c>
      <c r="BM650" s="31">
        <f t="shared" si="457"/>
        <v>2.3898245682722208E-13</v>
      </c>
      <c r="BN650" s="31">
        <f t="shared" si="458"/>
        <v>1.1152514651937029E-12</v>
      </c>
      <c r="BO650" s="31">
        <f t="shared" si="459"/>
        <v>1.5932163788481473E-12</v>
      </c>
      <c r="BP650" s="31">
        <f t="shared" si="460"/>
        <v>4.7796491365444416E-13</v>
      </c>
      <c r="BQ650" s="31">
        <f t="shared" si="461"/>
        <v>1.6728771977905544E-12</v>
      </c>
      <c r="BR650" s="31">
        <f t="shared" si="462"/>
        <v>5.5762573259685146E-13</v>
      </c>
      <c r="BS650" s="31">
        <f t="shared" si="463"/>
        <v>1.1949122841361104E-12</v>
      </c>
      <c r="BT650" s="31">
        <f t="shared" si="464"/>
        <v>6.3728655153925885E-13</v>
      </c>
      <c r="BU650" s="31">
        <f t="shared" si="465"/>
        <v>1.9915204735601842E-12</v>
      </c>
      <c r="BV650" s="31">
        <f t="shared" si="466"/>
        <v>7.1694737048166625E-13</v>
      </c>
      <c r="BW650" s="31">
        <f t="shared" si="467"/>
        <v>5.5762573259685146E-13</v>
      </c>
      <c r="BX650" s="31">
        <f t="shared" si="468"/>
        <v>1.2745731030785177E-12</v>
      </c>
      <c r="BY650" s="31">
        <f t="shared" si="469"/>
        <v>3.9830409471203682E-13</v>
      </c>
      <c r="BZ650" s="31">
        <f t="shared" si="470"/>
        <v>1.9118596546177767E-12</v>
      </c>
      <c r="CA650" s="31">
        <f t="shared" si="471"/>
        <v>1.2745731030785177E-12</v>
      </c>
      <c r="CB650" s="31">
        <f t="shared" si="472"/>
        <v>8.7626900836648104E-13</v>
      </c>
      <c r="CC650" s="31">
        <f t="shared" si="473"/>
        <v>7.9660818942407364E-13</v>
      </c>
      <c r="CD650" s="31">
        <f t="shared" si="474"/>
        <v>3.1864327576962943E-13</v>
      </c>
      <c r="CE650" s="31">
        <f t="shared" si="475"/>
        <v>4.7796491365444416E-13</v>
      </c>
    </row>
    <row r="651" spans="35:83" x14ac:dyDescent="0.2">
      <c r="AI651" s="29" t="s">
        <v>1418</v>
      </c>
      <c r="AJ651" s="30">
        <v>37423</v>
      </c>
      <c r="AK651">
        <v>351</v>
      </c>
      <c r="AL651" t="s">
        <v>1419</v>
      </c>
      <c r="AM651">
        <v>1.9852308847804497E-10</v>
      </c>
      <c r="AN651">
        <f t="shared" si="433"/>
        <v>1.9852308847804499E-11</v>
      </c>
      <c r="AO651">
        <f t="shared" si="434"/>
        <v>8.7514176904274462E-5</v>
      </c>
      <c r="AP651" s="31">
        <f t="shared" si="435"/>
        <v>47</v>
      </c>
      <c r="AQ651" s="31">
        <f t="shared" si="436"/>
        <v>4</v>
      </c>
      <c r="AR651" s="31">
        <f t="shared" si="437"/>
        <v>21</v>
      </c>
      <c r="AS651" s="31">
        <f t="shared" si="438"/>
        <v>13</v>
      </c>
      <c r="AT651" s="31">
        <f t="shared" si="439"/>
        <v>14</v>
      </c>
      <c r="AU651" s="31">
        <f t="shared" si="440"/>
        <v>30</v>
      </c>
      <c r="AV651" s="31">
        <f t="shared" si="441"/>
        <v>3</v>
      </c>
      <c r="AW651" s="31">
        <f t="shared" si="442"/>
        <v>20</v>
      </c>
      <c r="AX651" s="31">
        <f t="shared" si="443"/>
        <v>13</v>
      </c>
      <c r="AY651" s="31">
        <f t="shared" si="444"/>
        <v>42</v>
      </c>
      <c r="AZ651" s="31">
        <f t="shared" si="445"/>
        <v>15</v>
      </c>
      <c r="BA651" s="31">
        <f t="shared" si="446"/>
        <v>16</v>
      </c>
      <c r="BB651" s="31">
        <f t="shared" si="447"/>
        <v>13</v>
      </c>
      <c r="BC651" s="31">
        <f t="shared" si="448"/>
        <v>11</v>
      </c>
      <c r="BD651" s="31">
        <f t="shared" si="449"/>
        <v>23</v>
      </c>
      <c r="BE651" s="31">
        <f t="shared" si="450"/>
        <v>22</v>
      </c>
      <c r="BF651" s="31">
        <f t="shared" si="451"/>
        <v>18</v>
      </c>
      <c r="BG651" s="31">
        <f t="shared" si="452"/>
        <v>21</v>
      </c>
      <c r="BH651" s="31">
        <f t="shared" si="453"/>
        <v>0</v>
      </c>
      <c r="BI651" s="31">
        <f t="shared" si="454"/>
        <v>5</v>
      </c>
      <c r="BJ651" s="6">
        <f t="shared" si="455"/>
        <v>351</v>
      </c>
      <c r="BL651" s="31">
        <f t="shared" si="456"/>
        <v>2.6582863699339359E-12</v>
      </c>
      <c r="BM651" s="31">
        <f t="shared" si="457"/>
        <v>2.2623713786671795E-13</v>
      </c>
      <c r="BN651" s="31">
        <f t="shared" si="458"/>
        <v>1.1877449738002692E-12</v>
      </c>
      <c r="BO651" s="31">
        <f t="shared" si="459"/>
        <v>7.3527069806683322E-13</v>
      </c>
      <c r="BP651" s="31">
        <f t="shared" si="460"/>
        <v>7.9182998253351275E-13</v>
      </c>
      <c r="BQ651" s="31">
        <f t="shared" si="461"/>
        <v>1.6967785340003845E-12</v>
      </c>
      <c r="BR651" s="31">
        <f t="shared" si="462"/>
        <v>1.6967785340003848E-13</v>
      </c>
      <c r="BS651" s="31">
        <f t="shared" si="463"/>
        <v>1.1311856893335897E-12</v>
      </c>
      <c r="BT651" s="31">
        <f t="shared" si="464"/>
        <v>7.3527069806683322E-13</v>
      </c>
      <c r="BU651" s="31">
        <f t="shared" si="465"/>
        <v>2.3754899476005385E-12</v>
      </c>
      <c r="BV651" s="31">
        <f t="shared" si="466"/>
        <v>8.4838926700019227E-13</v>
      </c>
      <c r="BW651" s="31">
        <f t="shared" si="467"/>
        <v>9.049485514668718E-13</v>
      </c>
      <c r="BX651" s="31">
        <f t="shared" si="468"/>
        <v>7.3527069806683322E-13</v>
      </c>
      <c r="BY651" s="31">
        <f t="shared" si="469"/>
        <v>6.2215212913347438E-13</v>
      </c>
      <c r="BZ651" s="31">
        <f t="shared" si="470"/>
        <v>1.3008635427336281E-12</v>
      </c>
      <c r="CA651" s="31">
        <f t="shared" si="471"/>
        <v>1.2443042582669488E-12</v>
      </c>
      <c r="CB651" s="31">
        <f t="shared" si="472"/>
        <v>1.0180671204002306E-12</v>
      </c>
      <c r="CC651" s="31">
        <f t="shared" si="473"/>
        <v>1.1877449738002692E-12</v>
      </c>
      <c r="CD651" s="31">
        <f t="shared" si="474"/>
        <v>0</v>
      </c>
      <c r="CE651" s="31">
        <f t="shared" si="475"/>
        <v>2.8279642233339742E-13</v>
      </c>
    </row>
    <row r="652" spans="35:83" x14ac:dyDescent="0.2">
      <c r="AI652" s="29" t="s">
        <v>1420</v>
      </c>
      <c r="AJ652" s="30">
        <v>28966</v>
      </c>
      <c r="AK652">
        <v>266</v>
      </c>
      <c r="AL652" t="s">
        <v>1421</v>
      </c>
      <c r="AM652">
        <v>1.9966167816308317E-10</v>
      </c>
      <c r="AN652">
        <f t="shared" si="433"/>
        <v>1.9966167816308319E-11</v>
      </c>
      <c r="AO652">
        <f t="shared" si="434"/>
        <v>8.8016097058155382E-5</v>
      </c>
      <c r="AP652" s="31">
        <f t="shared" si="435"/>
        <v>30</v>
      </c>
      <c r="AQ652" s="31">
        <f t="shared" si="436"/>
        <v>1</v>
      </c>
      <c r="AR652" s="31">
        <f t="shared" si="437"/>
        <v>4</v>
      </c>
      <c r="AS652" s="31">
        <f t="shared" si="438"/>
        <v>6</v>
      </c>
      <c r="AT652" s="31">
        <f t="shared" si="439"/>
        <v>26</v>
      </c>
      <c r="AU652" s="31">
        <f t="shared" si="440"/>
        <v>20</v>
      </c>
      <c r="AV652" s="31">
        <f t="shared" si="441"/>
        <v>8</v>
      </c>
      <c r="AW652" s="31">
        <f t="shared" si="442"/>
        <v>19</v>
      </c>
      <c r="AX652" s="31">
        <f t="shared" si="443"/>
        <v>4</v>
      </c>
      <c r="AY652" s="31">
        <f t="shared" si="444"/>
        <v>37</v>
      </c>
      <c r="AZ652" s="31">
        <f t="shared" si="445"/>
        <v>12</v>
      </c>
      <c r="BA652" s="31">
        <f t="shared" si="446"/>
        <v>10</v>
      </c>
      <c r="BB652" s="31">
        <f t="shared" si="447"/>
        <v>17</v>
      </c>
      <c r="BC652" s="31">
        <f t="shared" si="448"/>
        <v>4</v>
      </c>
      <c r="BD652" s="31">
        <f t="shared" si="449"/>
        <v>8</v>
      </c>
      <c r="BE652" s="31">
        <f t="shared" si="450"/>
        <v>11</v>
      </c>
      <c r="BF652" s="31">
        <f t="shared" si="451"/>
        <v>19</v>
      </c>
      <c r="BG652" s="31">
        <f t="shared" si="452"/>
        <v>22</v>
      </c>
      <c r="BH652" s="31">
        <f t="shared" si="453"/>
        <v>3</v>
      </c>
      <c r="BI652" s="31">
        <f t="shared" si="454"/>
        <v>5</v>
      </c>
      <c r="BJ652" s="6">
        <f t="shared" si="455"/>
        <v>266</v>
      </c>
      <c r="BL652" s="31">
        <f t="shared" si="456"/>
        <v>2.2518234379295095E-12</v>
      </c>
      <c r="BM652" s="31">
        <f t="shared" si="457"/>
        <v>7.5060781264316987E-14</v>
      </c>
      <c r="BN652" s="31">
        <f t="shared" si="458"/>
        <v>3.0024312505726795E-13</v>
      </c>
      <c r="BO652" s="31">
        <f t="shared" si="459"/>
        <v>4.5036468758590192E-13</v>
      </c>
      <c r="BP652" s="31">
        <f t="shared" si="460"/>
        <v>1.9515803128722416E-12</v>
      </c>
      <c r="BQ652" s="31">
        <f t="shared" si="461"/>
        <v>1.5012156252863396E-12</v>
      </c>
      <c r="BR652" s="31">
        <f t="shared" si="462"/>
        <v>6.0048625011453589E-13</v>
      </c>
      <c r="BS652" s="31">
        <f t="shared" si="463"/>
        <v>1.4261548440220228E-12</v>
      </c>
      <c r="BT652" s="31">
        <f t="shared" si="464"/>
        <v>3.0024312505726795E-13</v>
      </c>
      <c r="BU652" s="31">
        <f t="shared" si="465"/>
        <v>2.7772489067797285E-12</v>
      </c>
      <c r="BV652" s="31">
        <f t="shared" si="466"/>
        <v>9.0072937517180384E-13</v>
      </c>
      <c r="BW652" s="31">
        <f t="shared" si="467"/>
        <v>7.5060781264316982E-13</v>
      </c>
      <c r="BX652" s="31">
        <f t="shared" si="468"/>
        <v>1.2760332814933889E-12</v>
      </c>
      <c r="BY652" s="31">
        <f t="shared" si="469"/>
        <v>3.0024312505726795E-13</v>
      </c>
      <c r="BZ652" s="31">
        <f t="shared" si="470"/>
        <v>6.0048625011453589E-13</v>
      </c>
      <c r="CA652" s="31">
        <f t="shared" si="471"/>
        <v>8.2566859390748688E-13</v>
      </c>
      <c r="CB652" s="31">
        <f t="shared" si="472"/>
        <v>1.4261548440220228E-12</v>
      </c>
      <c r="CC652" s="31">
        <f t="shared" si="473"/>
        <v>1.6513371878149738E-12</v>
      </c>
      <c r="CD652" s="31">
        <f t="shared" si="474"/>
        <v>2.2518234379295096E-13</v>
      </c>
      <c r="CE652" s="31">
        <f t="shared" si="475"/>
        <v>3.7530390632158491E-13</v>
      </c>
    </row>
    <row r="653" spans="35:83" x14ac:dyDescent="0.2">
      <c r="AI653" s="29" t="s">
        <v>1422</v>
      </c>
      <c r="AJ653" s="30">
        <v>47561</v>
      </c>
      <c r="AK653">
        <v>451</v>
      </c>
      <c r="AL653" t="s">
        <v>1423</v>
      </c>
      <c r="AM653">
        <v>1.9980791728530102E-10</v>
      </c>
      <c r="AN653">
        <f t="shared" si="433"/>
        <v>1.9980791728530102E-11</v>
      </c>
      <c r="AO653">
        <f t="shared" si="434"/>
        <v>8.8080563093366758E-5</v>
      </c>
      <c r="AP653" s="31">
        <f t="shared" si="435"/>
        <v>41</v>
      </c>
      <c r="AQ653" s="31">
        <f t="shared" si="436"/>
        <v>3</v>
      </c>
      <c r="AR653" s="31">
        <f t="shared" si="437"/>
        <v>9</v>
      </c>
      <c r="AS653" s="31">
        <f t="shared" si="438"/>
        <v>8</v>
      </c>
      <c r="AT653" s="31">
        <f t="shared" si="439"/>
        <v>26</v>
      </c>
      <c r="AU653" s="31">
        <f t="shared" si="440"/>
        <v>49</v>
      </c>
      <c r="AV653" s="31">
        <f t="shared" si="441"/>
        <v>11</v>
      </c>
      <c r="AW653" s="31">
        <f t="shared" si="442"/>
        <v>46</v>
      </c>
      <c r="AX653" s="31">
        <f t="shared" si="443"/>
        <v>11</v>
      </c>
      <c r="AY653" s="31">
        <f t="shared" si="444"/>
        <v>68</v>
      </c>
      <c r="AZ653" s="31">
        <f t="shared" si="445"/>
        <v>20</v>
      </c>
      <c r="BA653" s="31">
        <f t="shared" si="446"/>
        <v>13</v>
      </c>
      <c r="BB653" s="31">
        <f t="shared" si="447"/>
        <v>23</v>
      </c>
      <c r="BC653" s="31">
        <f t="shared" si="448"/>
        <v>8</v>
      </c>
      <c r="BD653" s="31">
        <f t="shared" si="449"/>
        <v>8</v>
      </c>
      <c r="BE653" s="31">
        <f t="shared" si="450"/>
        <v>38</v>
      </c>
      <c r="BF653" s="31">
        <f t="shared" si="451"/>
        <v>26</v>
      </c>
      <c r="BG653" s="31">
        <f t="shared" si="452"/>
        <v>30</v>
      </c>
      <c r="BH653" s="31">
        <f t="shared" si="453"/>
        <v>7</v>
      </c>
      <c r="BI653" s="31">
        <f t="shared" si="454"/>
        <v>6</v>
      </c>
      <c r="BJ653" s="6">
        <f t="shared" si="455"/>
        <v>451</v>
      </c>
      <c r="BL653" s="31">
        <f t="shared" si="456"/>
        <v>1.8164356116845548E-12</v>
      </c>
      <c r="BM653" s="31">
        <f t="shared" si="457"/>
        <v>1.3290992280618693E-13</v>
      </c>
      <c r="BN653" s="31">
        <f t="shared" si="458"/>
        <v>3.9872976841856076E-13</v>
      </c>
      <c r="BO653" s="31">
        <f t="shared" si="459"/>
        <v>3.5442646081649849E-13</v>
      </c>
      <c r="BP653" s="31">
        <f t="shared" si="460"/>
        <v>1.15188599765362E-12</v>
      </c>
      <c r="BQ653" s="31">
        <f t="shared" si="461"/>
        <v>2.1708620725010533E-12</v>
      </c>
      <c r="BR653" s="31">
        <f t="shared" si="462"/>
        <v>4.8733638362268545E-13</v>
      </c>
      <c r="BS653" s="31">
        <f t="shared" si="463"/>
        <v>2.0379521496948663E-12</v>
      </c>
      <c r="BT653" s="31">
        <f t="shared" si="464"/>
        <v>4.8733638362268545E-13</v>
      </c>
      <c r="BU653" s="31">
        <f t="shared" si="465"/>
        <v>3.0126249169402374E-12</v>
      </c>
      <c r="BV653" s="31">
        <f t="shared" si="466"/>
        <v>8.8606615204124626E-13</v>
      </c>
      <c r="BW653" s="31">
        <f t="shared" si="467"/>
        <v>5.7594299882680998E-13</v>
      </c>
      <c r="BX653" s="31">
        <f t="shared" si="468"/>
        <v>1.0189760748474332E-12</v>
      </c>
      <c r="BY653" s="31">
        <f t="shared" si="469"/>
        <v>3.5442646081649849E-13</v>
      </c>
      <c r="BZ653" s="31">
        <f t="shared" si="470"/>
        <v>3.5442646081649849E-13</v>
      </c>
      <c r="CA653" s="31">
        <f t="shared" si="471"/>
        <v>1.6835256888783678E-12</v>
      </c>
      <c r="CB653" s="31">
        <f t="shared" si="472"/>
        <v>1.15188599765362E-12</v>
      </c>
      <c r="CC653" s="31">
        <f t="shared" si="473"/>
        <v>1.3290992280618692E-12</v>
      </c>
      <c r="CD653" s="31">
        <f t="shared" si="474"/>
        <v>3.1012315321443618E-13</v>
      </c>
      <c r="CE653" s="31">
        <f t="shared" si="475"/>
        <v>2.6581984561237386E-13</v>
      </c>
    </row>
    <row r="654" spans="35:83" x14ac:dyDescent="0.2">
      <c r="AI654" s="29" t="s">
        <v>1424</v>
      </c>
      <c r="AJ654" s="30">
        <v>82191</v>
      </c>
      <c r="AK654">
        <v>731</v>
      </c>
      <c r="AL654" t="s">
        <v>1425</v>
      </c>
      <c r="AM654">
        <v>2.026366684687441E-10</v>
      </c>
      <c r="AN654">
        <f t="shared" si="433"/>
        <v>2.0263666846874412E-11</v>
      </c>
      <c r="AO654">
        <f t="shared" si="434"/>
        <v>8.9327550702636169E-5</v>
      </c>
      <c r="AP654" s="31">
        <f t="shared" si="435"/>
        <v>62</v>
      </c>
      <c r="AQ654" s="31">
        <f t="shared" si="436"/>
        <v>7</v>
      </c>
      <c r="AR654" s="31">
        <f t="shared" si="437"/>
        <v>58</v>
      </c>
      <c r="AS654" s="31">
        <f t="shared" si="438"/>
        <v>53</v>
      </c>
      <c r="AT654" s="31">
        <f t="shared" si="439"/>
        <v>33</v>
      </c>
      <c r="AU654" s="31">
        <f t="shared" si="440"/>
        <v>42</v>
      </c>
      <c r="AV654" s="31">
        <f t="shared" si="441"/>
        <v>15</v>
      </c>
      <c r="AW654" s="31">
        <f t="shared" si="442"/>
        <v>51</v>
      </c>
      <c r="AX654" s="31">
        <f t="shared" si="443"/>
        <v>42</v>
      </c>
      <c r="AY654" s="31">
        <f t="shared" si="444"/>
        <v>72</v>
      </c>
      <c r="AZ654" s="31">
        <f t="shared" si="445"/>
        <v>7</v>
      </c>
      <c r="BA654" s="31">
        <f t="shared" si="446"/>
        <v>25</v>
      </c>
      <c r="BB654" s="31">
        <f t="shared" si="447"/>
        <v>33</v>
      </c>
      <c r="BC654" s="31">
        <f t="shared" si="448"/>
        <v>29</v>
      </c>
      <c r="BD654" s="31">
        <f t="shared" si="449"/>
        <v>56</v>
      </c>
      <c r="BE654" s="31">
        <f t="shared" si="450"/>
        <v>48</v>
      </c>
      <c r="BF654" s="31">
        <f t="shared" si="451"/>
        <v>26</v>
      </c>
      <c r="BG654" s="31">
        <f t="shared" si="452"/>
        <v>51</v>
      </c>
      <c r="BH654" s="31">
        <f t="shared" si="453"/>
        <v>8</v>
      </c>
      <c r="BI654" s="31">
        <f t="shared" si="454"/>
        <v>13</v>
      </c>
      <c r="BJ654" s="6">
        <f t="shared" si="455"/>
        <v>731</v>
      </c>
      <c r="BL654" s="31">
        <f t="shared" si="456"/>
        <v>1.7186694179291568E-12</v>
      </c>
      <c r="BM654" s="31">
        <f t="shared" si="457"/>
        <v>1.9404332137909833E-13</v>
      </c>
      <c r="BN654" s="31">
        <f t="shared" si="458"/>
        <v>1.6077875199982434E-12</v>
      </c>
      <c r="BO654" s="31">
        <f t="shared" si="459"/>
        <v>1.4691851475846017E-12</v>
      </c>
      <c r="BP654" s="31">
        <f t="shared" si="460"/>
        <v>9.1477565793003511E-13</v>
      </c>
      <c r="BQ654" s="31">
        <f t="shared" si="461"/>
        <v>1.16425992827459E-12</v>
      </c>
      <c r="BR654" s="31">
        <f t="shared" si="462"/>
        <v>4.1580711724092502E-13</v>
      </c>
      <c r="BS654" s="31">
        <f t="shared" si="463"/>
        <v>1.4137441986191449E-12</v>
      </c>
      <c r="BT654" s="31">
        <f t="shared" si="464"/>
        <v>1.16425992827459E-12</v>
      </c>
      <c r="BU654" s="31">
        <f t="shared" si="465"/>
        <v>1.9958741627564402E-12</v>
      </c>
      <c r="BV654" s="31">
        <f t="shared" si="466"/>
        <v>1.9404332137909833E-13</v>
      </c>
      <c r="BW654" s="31">
        <f t="shared" si="467"/>
        <v>6.9301186206820835E-13</v>
      </c>
      <c r="BX654" s="31">
        <f t="shared" si="468"/>
        <v>9.1477565793003511E-13</v>
      </c>
      <c r="BY654" s="31">
        <f t="shared" si="469"/>
        <v>8.0389375999912168E-13</v>
      </c>
      <c r="BZ654" s="31">
        <f t="shared" si="470"/>
        <v>1.5523465710327866E-12</v>
      </c>
      <c r="CA654" s="31">
        <f t="shared" si="471"/>
        <v>1.33058277517096E-12</v>
      </c>
      <c r="CB654" s="31">
        <f t="shared" si="472"/>
        <v>7.207323365509367E-13</v>
      </c>
      <c r="CC654" s="31">
        <f t="shared" si="473"/>
        <v>1.4137441986191449E-12</v>
      </c>
      <c r="CD654" s="31">
        <f t="shared" si="474"/>
        <v>2.2176379586182666E-13</v>
      </c>
      <c r="CE654" s="31">
        <f t="shared" si="475"/>
        <v>3.6036616827546835E-13</v>
      </c>
    </row>
    <row r="655" spans="35:83" x14ac:dyDescent="0.2">
      <c r="AI655" s="29" t="s">
        <v>1426</v>
      </c>
      <c r="AJ655" s="30">
        <v>36471</v>
      </c>
      <c r="AK655">
        <v>334</v>
      </c>
      <c r="AL655" t="s">
        <v>1427</v>
      </c>
      <c r="AM655">
        <v>2.0297862964829547E-10</v>
      </c>
      <c r="AN655">
        <f t="shared" si="433"/>
        <v>2.0297862964829548E-11</v>
      </c>
      <c r="AO655">
        <f t="shared" si="434"/>
        <v>8.9478296146861712E-5</v>
      </c>
      <c r="AP655" s="31">
        <f t="shared" si="435"/>
        <v>52</v>
      </c>
      <c r="AQ655" s="31">
        <f t="shared" si="436"/>
        <v>1</v>
      </c>
      <c r="AR655" s="31">
        <f t="shared" si="437"/>
        <v>15</v>
      </c>
      <c r="AS655" s="31">
        <f t="shared" si="438"/>
        <v>17</v>
      </c>
      <c r="AT655" s="31">
        <f t="shared" si="439"/>
        <v>11</v>
      </c>
      <c r="AU655" s="31">
        <f t="shared" si="440"/>
        <v>23</v>
      </c>
      <c r="AV655" s="31">
        <f t="shared" si="441"/>
        <v>7</v>
      </c>
      <c r="AW655" s="31">
        <f t="shared" si="442"/>
        <v>12</v>
      </c>
      <c r="AX655" s="31">
        <f t="shared" si="443"/>
        <v>24</v>
      </c>
      <c r="AY655" s="31">
        <f t="shared" si="444"/>
        <v>33</v>
      </c>
      <c r="AZ655" s="31">
        <f t="shared" si="445"/>
        <v>7</v>
      </c>
      <c r="BA655" s="31">
        <f t="shared" si="446"/>
        <v>21</v>
      </c>
      <c r="BB655" s="31">
        <f t="shared" si="447"/>
        <v>19</v>
      </c>
      <c r="BC655" s="31">
        <f t="shared" si="448"/>
        <v>14</v>
      </c>
      <c r="BD655" s="31">
        <f t="shared" si="449"/>
        <v>14</v>
      </c>
      <c r="BE655" s="31">
        <f t="shared" si="450"/>
        <v>15</v>
      </c>
      <c r="BF655" s="31">
        <f t="shared" si="451"/>
        <v>16</v>
      </c>
      <c r="BG655" s="31">
        <f t="shared" si="452"/>
        <v>15</v>
      </c>
      <c r="BH655" s="31">
        <f t="shared" si="453"/>
        <v>8</v>
      </c>
      <c r="BI655" s="31">
        <f t="shared" si="454"/>
        <v>10</v>
      </c>
      <c r="BJ655" s="6">
        <f t="shared" si="455"/>
        <v>334</v>
      </c>
      <c r="BL655" s="31">
        <f t="shared" si="456"/>
        <v>3.1601463298537023E-12</v>
      </c>
      <c r="BM655" s="31">
        <f t="shared" si="457"/>
        <v>6.0772044804878884E-14</v>
      </c>
      <c r="BN655" s="31">
        <f t="shared" si="458"/>
        <v>9.1158067207318339E-13</v>
      </c>
      <c r="BO655" s="31">
        <f t="shared" si="459"/>
        <v>1.0331247616829411E-12</v>
      </c>
      <c r="BP655" s="31">
        <f t="shared" si="460"/>
        <v>6.6849249285366785E-13</v>
      </c>
      <c r="BQ655" s="31">
        <f t="shared" si="461"/>
        <v>1.3977570305122145E-12</v>
      </c>
      <c r="BR655" s="31">
        <f t="shared" si="462"/>
        <v>4.2540431363415216E-13</v>
      </c>
      <c r="BS655" s="31">
        <f t="shared" si="463"/>
        <v>7.2926453765854661E-13</v>
      </c>
      <c r="BT655" s="31">
        <f t="shared" si="464"/>
        <v>1.4585290753170932E-12</v>
      </c>
      <c r="BU655" s="31">
        <f t="shared" si="465"/>
        <v>2.0054774785610035E-12</v>
      </c>
      <c r="BV655" s="31">
        <f t="shared" si="466"/>
        <v>4.2540431363415216E-13</v>
      </c>
      <c r="BW655" s="31">
        <f t="shared" si="467"/>
        <v>1.2762129409024565E-12</v>
      </c>
      <c r="BX655" s="31">
        <f t="shared" si="468"/>
        <v>1.1546688512926988E-12</v>
      </c>
      <c r="BY655" s="31">
        <f t="shared" si="469"/>
        <v>8.5080862726830433E-13</v>
      </c>
      <c r="BZ655" s="31">
        <f t="shared" si="470"/>
        <v>8.5080862726830433E-13</v>
      </c>
      <c r="CA655" s="31">
        <f t="shared" si="471"/>
        <v>9.1158067207318339E-13</v>
      </c>
      <c r="CB655" s="31">
        <f t="shared" si="472"/>
        <v>9.7235271687806215E-13</v>
      </c>
      <c r="CC655" s="31">
        <f t="shared" si="473"/>
        <v>9.1158067207318339E-13</v>
      </c>
      <c r="CD655" s="31">
        <f t="shared" si="474"/>
        <v>4.8617635843903107E-13</v>
      </c>
      <c r="CE655" s="31">
        <f t="shared" si="475"/>
        <v>6.0772044804878889E-13</v>
      </c>
    </row>
    <row r="656" spans="35:83" x14ac:dyDescent="0.2">
      <c r="AI656" s="29" t="s">
        <v>1428</v>
      </c>
      <c r="AJ656" s="30">
        <v>67383</v>
      </c>
      <c r="AK656">
        <v>621</v>
      </c>
      <c r="AL656" t="s">
        <v>1429</v>
      </c>
      <c r="AM656">
        <v>2.0318184050590389E-10</v>
      </c>
      <c r="AN656">
        <f t="shared" si="433"/>
        <v>2.0318184050590391E-11</v>
      </c>
      <c r="AO656">
        <f t="shared" si="434"/>
        <v>8.9567876815175673E-5</v>
      </c>
      <c r="AP656" s="31">
        <f t="shared" si="435"/>
        <v>81</v>
      </c>
      <c r="AQ656" s="31">
        <f t="shared" si="436"/>
        <v>8</v>
      </c>
      <c r="AR656" s="31">
        <f t="shared" si="437"/>
        <v>35</v>
      </c>
      <c r="AS656" s="31">
        <f t="shared" si="438"/>
        <v>41</v>
      </c>
      <c r="AT656" s="31">
        <f t="shared" si="439"/>
        <v>20</v>
      </c>
      <c r="AU656" s="31">
        <f t="shared" si="440"/>
        <v>55</v>
      </c>
      <c r="AV656" s="31">
        <f t="shared" si="441"/>
        <v>12</v>
      </c>
      <c r="AW656" s="31">
        <f t="shared" si="442"/>
        <v>38</v>
      </c>
      <c r="AX656" s="31">
        <f t="shared" si="443"/>
        <v>30</v>
      </c>
      <c r="AY656" s="31">
        <f t="shared" si="444"/>
        <v>58</v>
      </c>
      <c r="AZ656" s="31">
        <f t="shared" si="445"/>
        <v>18</v>
      </c>
      <c r="BA656" s="31">
        <f t="shared" si="446"/>
        <v>13</v>
      </c>
      <c r="BB656" s="31">
        <f t="shared" si="447"/>
        <v>29</v>
      </c>
      <c r="BC656" s="31">
        <f t="shared" si="448"/>
        <v>25</v>
      </c>
      <c r="BD656" s="31">
        <f t="shared" si="449"/>
        <v>41</v>
      </c>
      <c r="BE656" s="31">
        <f t="shared" si="450"/>
        <v>32</v>
      </c>
      <c r="BF656" s="31">
        <f t="shared" si="451"/>
        <v>31</v>
      </c>
      <c r="BG656" s="31">
        <f t="shared" si="452"/>
        <v>33</v>
      </c>
      <c r="BH656" s="31">
        <f t="shared" si="453"/>
        <v>6</v>
      </c>
      <c r="BI656" s="31">
        <f t="shared" si="454"/>
        <v>15</v>
      </c>
      <c r="BJ656" s="6">
        <f t="shared" si="455"/>
        <v>621</v>
      </c>
      <c r="BL656" s="31">
        <f t="shared" si="456"/>
        <v>2.6501979196422249E-12</v>
      </c>
      <c r="BM656" s="31">
        <f t="shared" si="457"/>
        <v>2.6174794268071355E-13</v>
      </c>
      <c r="BN656" s="31">
        <f t="shared" si="458"/>
        <v>1.145147249228122E-12</v>
      </c>
      <c r="BO656" s="31">
        <f t="shared" si="459"/>
        <v>1.3414582062386572E-12</v>
      </c>
      <c r="BP656" s="31">
        <f t="shared" si="460"/>
        <v>6.5436985670178388E-13</v>
      </c>
      <c r="BQ656" s="31">
        <f t="shared" si="461"/>
        <v>1.7995171059299059E-12</v>
      </c>
      <c r="BR656" s="31">
        <f t="shared" si="462"/>
        <v>3.9262191402107033E-13</v>
      </c>
      <c r="BS656" s="31">
        <f t="shared" si="463"/>
        <v>1.2433027277333896E-12</v>
      </c>
      <c r="BT656" s="31">
        <f t="shared" si="464"/>
        <v>9.8155478505267582E-13</v>
      </c>
      <c r="BU656" s="31">
        <f t="shared" si="465"/>
        <v>1.8976725844351733E-12</v>
      </c>
      <c r="BV656" s="31">
        <f t="shared" si="466"/>
        <v>5.8893287103160559E-13</v>
      </c>
      <c r="BW656" s="31">
        <f t="shared" si="467"/>
        <v>4.2534040685615952E-13</v>
      </c>
      <c r="BX656" s="31">
        <f t="shared" si="468"/>
        <v>9.4883629221758663E-13</v>
      </c>
      <c r="BY656" s="31">
        <f t="shared" si="469"/>
        <v>8.1796232087722985E-13</v>
      </c>
      <c r="BZ656" s="31">
        <f t="shared" si="470"/>
        <v>1.3414582062386572E-12</v>
      </c>
      <c r="CA656" s="31">
        <f t="shared" si="471"/>
        <v>1.0469917707228542E-12</v>
      </c>
      <c r="CB656" s="31">
        <f t="shared" si="472"/>
        <v>1.014273277887765E-12</v>
      </c>
      <c r="CC656" s="31">
        <f t="shared" si="473"/>
        <v>1.0797102635579434E-12</v>
      </c>
      <c r="CD656" s="31">
        <f t="shared" si="474"/>
        <v>1.9631095701053516E-13</v>
      </c>
      <c r="CE656" s="31">
        <f t="shared" si="475"/>
        <v>4.9077739252633791E-13</v>
      </c>
    </row>
    <row r="657" spans="35:83" x14ac:dyDescent="0.2">
      <c r="AI657" s="29" t="s">
        <v>1430</v>
      </c>
      <c r="AJ657" s="30">
        <v>41125</v>
      </c>
      <c r="AK657">
        <v>381</v>
      </c>
      <c r="AL657" t="s">
        <v>1431</v>
      </c>
      <c r="AM657">
        <v>2.0411642039467363E-10</v>
      </c>
      <c r="AN657">
        <f t="shared" si="433"/>
        <v>2.0411642039467364E-11</v>
      </c>
      <c r="AO657">
        <f t="shared" si="434"/>
        <v>8.9979864107656346E-5</v>
      </c>
      <c r="AP657" s="31">
        <f t="shared" si="435"/>
        <v>40</v>
      </c>
      <c r="AQ657" s="31">
        <f t="shared" si="436"/>
        <v>3</v>
      </c>
      <c r="AR657" s="31">
        <f t="shared" si="437"/>
        <v>28</v>
      </c>
      <c r="AS657" s="31">
        <f t="shared" si="438"/>
        <v>18</v>
      </c>
      <c r="AT657" s="31">
        <f t="shared" si="439"/>
        <v>12</v>
      </c>
      <c r="AU657" s="31">
        <f t="shared" si="440"/>
        <v>29</v>
      </c>
      <c r="AV657" s="31">
        <f t="shared" si="441"/>
        <v>15</v>
      </c>
      <c r="AW657" s="31">
        <f t="shared" si="442"/>
        <v>40</v>
      </c>
      <c r="AX657" s="31">
        <f t="shared" si="443"/>
        <v>17</v>
      </c>
      <c r="AY657" s="31">
        <f t="shared" si="444"/>
        <v>36</v>
      </c>
      <c r="AZ657" s="31">
        <f t="shared" si="445"/>
        <v>12</v>
      </c>
      <c r="BA657" s="31">
        <f t="shared" si="446"/>
        <v>14</v>
      </c>
      <c r="BB657" s="31">
        <f t="shared" si="447"/>
        <v>13</v>
      </c>
      <c r="BC657" s="31">
        <f t="shared" si="448"/>
        <v>11</v>
      </c>
      <c r="BD657" s="31">
        <f t="shared" si="449"/>
        <v>15</v>
      </c>
      <c r="BE657" s="31">
        <f t="shared" si="450"/>
        <v>26</v>
      </c>
      <c r="BF657" s="31">
        <f t="shared" si="451"/>
        <v>26</v>
      </c>
      <c r="BG657" s="31">
        <f t="shared" si="452"/>
        <v>19</v>
      </c>
      <c r="BH657" s="31">
        <f t="shared" si="453"/>
        <v>2</v>
      </c>
      <c r="BI657" s="31">
        <f t="shared" si="454"/>
        <v>5</v>
      </c>
      <c r="BJ657" s="6">
        <f t="shared" si="455"/>
        <v>381</v>
      </c>
      <c r="BL657" s="31">
        <f t="shared" si="456"/>
        <v>2.14295454482597E-12</v>
      </c>
      <c r="BM657" s="31">
        <f t="shared" si="457"/>
        <v>1.6072159086194774E-13</v>
      </c>
      <c r="BN657" s="31">
        <f t="shared" si="458"/>
        <v>1.5000681813781789E-12</v>
      </c>
      <c r="BO657" s="31">
        <f t="shared" si="459"/>
        <v>9.6432954517168652E-13</v>
      </c>
      <c r="BP657" s="31">
        <f t="shared" si="460"/>
        <v>6.4288636344779098E-13</v>
      </c>
      <c r="BQ657" s="31">
        <f t="shared" si="461"/>
        <v>1.5536420449988283E-12</v>
      </c>
      <c r="BR657" s="31">
        <f t="shared" si="462"/>
        <v>8.036079543097387E-13</v>
      </c>
      <c r="BS657" s="31">
        <f t="shared" si="463"/>
        <v>2.14295454482597E-12</v>
      </c>
      <c r="BT657" s="31">
        <f t="shared" si="464"/>
        <v>9.1075568155103718E-13</v>
      </c>
      <c r="BU657" s="31">
        <f t="shared" si="465"/>
        <v>1.928659090343373E-12</v>
      </c>
      <c r="BV657" s="31">
        <f t="shared" si="466"/>
        <v>6.4288636344779098E-13</v>
      </c>
      <c r="BW657" s="31">
        <f t="shared" si="467"/>
        <v>7.5003409068908946E-13</v>
      </c>
      <c r="BX657" s="31">
        <f t="shared" si="468"/>
        <v>6.9646022706844022E-13</v>
      </c>
      <c r="BY657" s="31">
        <f t="shared" si="469"/>
        <v>5.8931249982714174E-13</v>
      </c>
      <c r="BZ657" s="31">
        <f t="shared" si="470"/>
        <v>8.036079543097387E-13</v>
      </c>
      <c r="CA657" s="31">
        <f t="shared" si="471"/>
        <v>1.3929204541368804E-12</v>
      </c>
      <c r="CB657" s="31">
        <f t="shared" si="472"/>
        <v>1.3929204541368804E-12</v>
      </c>
      <c r="CC657" s="31">
        <f t="shared" si="473"/>
        <v>1.0179034087923357E-12</v>
      </c>
      <c r="CD657" s="31">
        <f t="shared" si="474"/>
        <v>1.0714772724129849E-13</v>
      </c>
      <c r="CE657" s="31">
        <f t="shared" si="475"/>
        <v>2.6786931810324625E-13</v>
      </c>
    </row>
    <row r="658" spans="35:83" x14ac:dyDescent="0.2">
      <c r="AI658" s="29" t="s">
        <v>1432</v>
      </c>
      <c r="AJ658" s="30">
        <v>36190</v>
      </c>
      <c r="AK658">
        <v>336</v>
      </c>
      <c r="AL658" t="s">
        <v>1433</v>
      </c>
      <c r="AM658">
        <v>2.046684887638388E-10</v>
      </c>
      <c r="AN658">
        <f t="shared" si="433"/>
        <v>2.0466848876383882E-11</v>
      </c>
      <c r="AO658">
        <f t="shared" si="434"/>
        <v>9.0223230303965141E-5</v>
      </c>
      <c r="AP658" s="31">
        <f t="shared" si="435"/>
        <v>33</v>
      </c>
      <c r="AQ658" s="31">
        <f t="shared" si="436"/>
        <v>2</v>
      </c>
      <c r="AR658" s="31">
        <f t="shared" si="437"/>
        <v>20</v>
      </c>
      <c r="AS658" s="31">
        <f t="shared" si="438"/>
        <v>15</v>
      </c>
      <c r="AT658" s="31">
        <f t="shared" si="439"/>
        <v>11</v>
      </c>
      <c r="AU658" s="31">
        <f t="shared" si="440"/>
        <v>28</v>
      </c>
      <c r="AV658" s="31">
        <f t="shared" si="441"/>
        <v>14</v>
      </c>
      <c r="AW658" s="31">
        <f t="shared" si="442"/>
        <v>22</v>
      </c>
      <c r="AX658" s="31">
        <f t="shared" si="443"/>
        <v>13</v>
      </c>
      <c r="AY658" s="31">
        <f t="shared" si="444"/>
        <v>37</v>
      </c>
      <c r="AZ658" s="31">
        <f t="shared" si="445"/>
        <v>20</v>
      </c>
      <c r="BA658" s="31">
        <f t="shared" si="446"/>
        <v>5</v>
      </c>
      <c r="BB658" s="31">
        <f t="shared" si="447"/>
        <v>14</v>
      </c>
      <c r="BC658" s="31">
        <f t="shared" si="448"/>
        <v>11</v>
      </c>
      <c r="BD658" s="31">
        <f t="shared" si="449"/>
        <v>19</v>
      </c>
      <c r="BE658" s="31">
        <f t="shared" si="450"/>
        <v>28</v>
      </c>
      <c r="BF658" s="31">
        <f t="shared" si="451"/>
        <v>22</v>
      </c>
      <c r="BG658" s="31">
        <f t="shared" si="452"/>
        <v>20</v>
      </c>
      <c r="BH658" s="31">
        <f t="shared" si="453"/>
        <v>0</v>
      </c>
      <c r="BI658" s="31">
        <f t="shared" si="454"/>
        <v>2</v>
      </c>
      <c r="BJ658" s="6">
        <f t="shared" si="455"/>
        <v>336</v>
      </c>
      <c r="BL658" s="31">
        <f t="shared" si="456"/>
        <v>2.010136943216274E-12</v>
      </c>
      <c r="BM658" s="31">
        <f t="shared" si="457"/>
        <v>1.2182648140704692E-13</v>
      </c>
      <c r="BN658" s="31">
        <f t="shared" si="458"/>
        <v>1.2182648140704691E-12</v>
      </c>
      <c r="BO658" s="31">
        <f t="shared" si="459"/>
        <v>9.1369861055285182E-13</v>
      </c>
      <c r="BP658" s="31">
        <f t="shared" si="460"/>
        <v>6.7004564773875808E-13</v>
      </c>
      <c r="BQ658" s="31">
        <f t="shared" si="461"/>
        <v>1.7055707396986568E-12</v>
      </c>
      <c r="BR658" s="31">
        <f t="shared" si="462"/>
        <v>8.5278536984932838E-13</v>
      </c>
      <c r="BS658" s="31">
        <f t="shared" si="463"/>
        <v>1.3400912954775162E-12</v>
      </c>
      <c r="BT658" s="31">
        <f t="shared" si="464"/>
        <v>7.9187212914580495E-13</v>
      </c>
      <c r="BU658" s="31">
        <f t="shared" si="465"/>
        <v>2.2537899060303678E-12</v>
      </c>
      <c r="BV658" s="31">
        <f t="shared" si="466"/>
        <v>1.2182648140704691E-12</v>
      </c>
      <c r="BW658" s="31">
        <f t="shared" si="467"/>
        <v>3.0456620351761727E-13</v>
      </c>
      <c r="BX658" s="31">
        <f t="shared" si="468"/>
        <v>8.5278536984932838E-13</v>
      </c>
      <c r="BY658" s="31">
        <f t="shared" si="469"/>
        <v>6.7004564773875808E-13</v>
      </c>
      <c r="BZ658" s="31">
        <f t="shared" si="470"/>
        <v>1.1573515733669458E-12</v>
      </c>
      <c r="CA658" s="31">
        <f t="shared" si="471"/>
        <v>1.7055707396986568E-12</v>
      </c>
      <c r="CB658" s="31">
        <f t="shared" si="472"/>
        <v>1.3400912954775162E-12</v>
      </c>
      <c r="CC658" s="31">
        <f t="shared" si="473"/>
        <v>1.2182648140704691E-12</v>
      </c>
      <c r="CD658" s="31">
        <f t="shared" si="474"/>
        <v>0</v>
      </c>
      <c r="CE658" s="31">
        <f t="shared" si="475"/>
        <v>1.2182648140704692E-13</v>
      </c>
    </row>
    <row r="659" spans="35:83" x14ac:dyDescent="0.2">
      <c r="AI659" s="29" t="s">
        <v>1434</v>
      </c>
      <c r="AJ659" s="30">
        <v>36541</v>
      </c>
      <c r="AK659">
        <v>327</v>
      </c>
      <c r="AL659" t="s">
        <v>1435</v>
      </c>
      <c r="AM659">
        <v>2.0468088028800702E-10</v>
      </c>
      <c r="AN659">
        <f t="shared" si="433"/>
        <v>2.0468088028800703E-11</v>
      </c>
      <c r="AO659">
        <f t="shared" si="434"/>
        <v>9.022869281236396E-5</v>
      </c>
      <c r="AP659" s="31">
        <f t="shared" si="435"/>
        <v>28</v>
      </c>
      <c r="AQ659" s="31">
        <f t="shared" si="436"/>
        <v>0</v>
      </c>
      <c r="AR659" s="31">
        <f t="shared" si="437"/>
        <v>16</v>
      </c>
      <c r="AS659" s="31">
        <f t="shared" si="438"/>
        <v>20</v>
      </c>
      <c r="AT659" s="31">
        <f t="shared" si="439"/>
        <v>12</v>
      </c>
      <c r="AU659" s="31">
        <f t="shared" si="440"/>
        <v>21</v>
      </c>
      <c r="AV659" s="31">
        <f t="shared" si="441"/>
        <v>3</v>
      </c>
      <c r="AW659" s="31">
        <f t="shared" si="442"/>
        <v>17</v>
      </c>
      <c r="AX659" s="31">
        <f t="shared" si="443"/>
        <v>24</v>
      </c>
      <c r="AY659" s="31">
        <f t="shared" si="444"/>
        <v>25</v>
      </c>
      <c r="AZ659" s="31">
        <f t="shared" si="445"/>
        <v>8</v>
      </c>
      <c r="BA659" s="31">
        <f t="shared" si="446"/>
        <v>9</v>
      </c>
      <c r="BB659" s="31">
        <f t="shared" si="447"/>
        <v>12</v>
      </c>
      <c r="BC659" s="31">
        <f t="shared" si="448"/>
        <v>7</v>
      </c>
      <c r="BD659" s="31">
        <f t="shared" si="449"/>
        <v>22</v>
      </c>
      <c r="BE659" s="31">
        <f t="shared" si="450"/>
        <v>30</v>
      </c>
      <c r="BF659" s="31">
        <f t="shared" si="451"/>
        <v>31</v>
      </c>
      <c r="BG659" s="31">
        <f t="shared" si="452"/>
        <v>22</v>
      </c>
      <c r="BH659" s="31">
        <f t="shared" si="453"/>
        <v>6</v>
      </c>
      <c r="BI659" s="31">
        <f t="shared" si="454"/>
        <v>14</v>
      </c>
      <c r="BJ659" s="6">
        <f t="shared" si="455"/>
        <v>327</v>
      </c>
      <c r="BL659" s="31">
        <f t="shared" si="456"/>
        <v>1.7526191584294179E-12</v>
      </c>
      <c r="BM659" s="31">
        <f t="shared" si="457"/>
        <v>0</v>
      </c>
      <c r="BN659" s="31">
        <f t="shared" si="458"/>
        <v>1.0014966619596675E-12</v>
      </c>
      <c r="BO659" s="31">
        <f t="shared" si="459"/>
        <v>1.2518708274495842E-12</v>
      </c>
      <c r="BP659" s="31">
        <f t="shared" si="460"/>
        <v>7.5112249646975063E-13</v>
      </c>
      <c r="BQ659" s="31">
        <f t="shared" si="461"/>
        <v>1.3144643688220636E-12</v>
      </c>
      <c r="BR659" s="31">
        <f t="shared" si="462"/>
        <v>1.8778062411743766E-13</v>
      </c>
      <c r="BS659" s="31">
        <f t="shared" si="463"/>
        <v>1.0640902033321465E-12</v>
      </c>
      <c r="BT659" s="31">
        <f t="shared" si="464"/>
        <v>1.5022449929395013E-12</v>
      </c>
      <c r="BU659" s="31">
        <f t="shared" si="465"/>
        <v>1.5648385343119803E-12</v>
      </c>
      <c r="BV659" s="31">
        <f t="shared" si="466"/>
        <v>5.0074833097983375E-13</v>
      </c>
      <c r="BW659" s="31">
        <f t="shared" si="467"/>
        <v>5.6334187235231297E-13</v>
      </c>
      <c r="BX659" s="31">
        <f t="shared" si="468"/>
        <v>7.5112249646975063E-13</v>
      </c>
      <c r="BY659" s="31">
        <f t="shared" si="469"/>
        <v>4.3815478960735448E-13</v>
      </c>
      <c r="BZ659" s="31">
        <f t="shared" si="470"/>
        <v>1.3770579101945426E-12</v>
      </c>
      <c r="CA659" s="31">
        <f t="shared" si="471"/>
        <v>1.8778062411743766E-12</v>
      </c>
      <c r="CB659" s="31">
        <f t="shared" si="472"/>
        <v>1.9403997825468554E-12</v>
      </c>
      <c r="CC659" s="31">
        <f t="shared" si="473"/>
        <v>1.3770579101945426E-12</v>
      </c>
      <c r="CD659" s="31">
        <f t="shared" si="474"/>
        <v>3.7556124823487531E-13</v>
      </c>
      <c r="CE659" s="31">
        <f t="shared" si="475"/>
        <v>8.7630957921470897E-13</v>
      </c>
    </row>
    <row r="660" spans="35:83" x14ac:dyDescent="0.2">
      <c r="AI660" s="29" t="s">
        <v>1436</v>
      </c>
      <c r="AJ660" s="30">
        <v>83724</v>
      </c>
      <c r="AK660">
        <v>740</v>
      </c>
      <c r="AL660" t="s">
        <v>1437</v>
      </c>
      <c r="AM660">
        <v>2.051189089472542E-10</v>
      </c>
      <c r="AN660">
        <f t="shared" si="433"/>
        <v>2.0511890894725423E-11</v>
      </c>
      <c r="AO660">
        <f t="shared" si="434"/>
        <v>9.0421787317735509E-5</v>
      </c>
      <c r="AP660" s="31">
        <f t="shared" si="435"/>
        <v>65</v>
      </c>
      <c r="AQ660" s="31">
        <f t="shared" si="436"/>
        <v>5</v>
      </c>
      <c r="AR660" s="31">
        <f t="shared" si="437"/>
        <v>40</v>
      </c>
      <c r="AS660" s="31">
        <f t="shared" si="438"/>
        <v>73</v>
      </c>
      <c r="AT660" s="31">
        <f t="shared" si="439"/>
        <v>27</v>
      </c>
      <c r="AU660" s="31">
        <f t="shared" si="440"/>
        <v>45</v>
      </c>
      <c r="AV660" s="31">
        <f t="shared" si="441"/>
        <v>12</v>
      </c>
      <c r="AW660" s="31">
        <f t="shared" si="442"/>
        <v>49</v>
      </c>
      <c r="AX660" s="31">
        <f t="shared" si="443"/>
        <v>40</v>
      </c>
      <c r="AY660" s="31">
        <f t="shared" si="444"/>
        <v>65</v>
      </c>
      <c r="AZ660" s="31">
        <f t="shared" si="445"/>
        <v>15</v>
      </c>
      <c r="BA660" s="31">
        <f t="shared" si="446"/>
        <v>22</v>
      </c>
      <c r="BB660" s="31">
        <f t="shared" si="447"/>
        <v>37</v>
      </c>
      <c r="BC660" s="31">
        <f t="shared" si="448"/>
        <v>26</v>
      </c>
      <c r="BD660" s="31">
        <f t="shared" si="449"/>
        <v>64</v>
      </c>
      <c r="BE660" s="31">
        <f t="shared" si="450"/>
        <v>41</v>
      </c>
      <c r="BF660" s="31">
        <f t="shared" si="451"/>
        <v>43</v>
      </c>
      <c r="BG660" s="31">
        <f t="shared" si="452"/>
        <v>42</v>
      </c>
      <c r="BH660" s="31">
        <f t="shared" si="453"/>
        <v>5</v>
      </c>
      <c r="BI660" s="31">
        <f t="shared" si="454"/>
        <v>24</v>
      </c>
      <c r="BJ660" s="6">
        <f t="shared" si="455"/>
        <v>740</v>
      </c>
      <c r="BL660" s="31">
        <f t="shared" si="456"/>
        <v>1.8017201461583143E-12</v>
      </c>
      <c r="BM660" s="31">
        <f t="shared" si="457"/>
        <v>1.385938573967934E-13</v>
      </c>
      <c r="BN660" s="31">
        <f t="shared" si="458"/>
        <v>1.1087508591743472E-12</v>
      </c>
      <c r="BO660" s="31">
        <f t="shared" si="459"/>
        <v>2.0234703179931839E-12</v>
      </c>
      <c r="BP660" s="31">
        <f t="shared" si="460"/>
        <v>7.4840682994268439E-13</v>
      </c>
      <c r="BQ660" s="31">
        <f t="shared" si="461"/>
        <v>1.2473447165711407E-12</v>
      </c>
      <c r="BR660" s="31">
        <f t="shared" si="462"/>
        <v>3.3262525775230419E-13</v>
      </c>
      <c r="BS660" s="31">
        <f t="shared" si="463"/>
        <v>1.3582198024885754E-12</v>
      </c>
      <c r="BT660" s="31">
        <f t="shared" si="464"/>
        <v>1.1087508591743472E-12</v>
      </c>
      <c r="BU660" s="31">
        <f t="shared" si="465"/>
        <v>1.8017201461583143E-12</v>
      </c>
      <c r="BV660" s="31">
        <f t="shared" si="466"/>
        <v>4.157815721903802E-13</v>
      </c>
      <c r="BW660" s="31">
        <f t="shared" si="467"/>
        <v>6.0981297254589094E-13</v>
      </c>
      <c r="BX660" s="31">
        <f t="shared" si="468"/>
        <v>1.0255945447362712E-12</v>
      </c>
      <c r="BY660" s="31">
        <f t="shared" si="469"/>
        <v>7.2068805846332572E-13</v>
      </c>
      <c r="BZ660" s="31">
        <f t="shared" si="470"/>
        <v>1.7740013746789557E-12</v>
      </c>
      <c r="CA660" s="31">
        <f t="shared" si="471"/>
        <v>1.1364696306537059E-12</v>
      </c>
      <c r="CB660" s="31">
        <f t="shared" si="472"/>
        <v>1.1919071736124232E-12</v>
      </c>
      <c r="CC660" s="31">
        <f t="shared" si="473"/>
        <v>1.1641884021330645E-12</v>
      </c>
      <c r="CD660" s="31">
        <f t="shared" si="474"/>
        <v>1.385938573967934E-13</v>
      </c>
      <c r="CE660" s="31">
        <f t="shared" si="475"/>
        <v>6.6525051550460838E-13</v>
      </c>
    </row>
    <row r="661" spans="35:83" x14ac:dyDescent="0.2">
      <c r="AI661" s="29" t="s">
        <v>1438</v>
      </c>
      <c r="AJ661" s="30">
        <v>27467</v>
      </c>
      <c r="AK661">
        <v>259</v>
      </c>
      <c r="AL661" t="s">
        <v>1439</v>
      </c>
      <c r="AM661">
        <v>2.0527190324658603E-10</v>
      </c>
      <c r="AN661">
        <f t="shared" si="433"/>
        <v>2.0527190324658606E-11</v>
      </c>
      <c r="AO661">
        <f t="shared" si="434"/>
        <v>9.0489231211943072E-5</v>
      </c>
      <c r="AP661" s="31">
        <f t="shared" si="435"/>
        <v>40</v>
      </c>
      <c r="AQ661" s="31">
        <f t="shared" si="436"/>
        <v>5</v>
      </c>
      <c r="AR661" s="31">
        <f t="shared" si="437"/>
        <v>14</v>
      </c>
      <c r="AS661" s="31">
        <f t="shared" si="438"/>
        <v>15</v>
      </c>
      <c r="AT661" s="31">
        <f t="shared" si="439"/>
        <v>6</v>
      </c>
      <c r="AU661" s="31">
        <f t="shared" si="440"/>
        <v>24</v>
      </c>
      <c r="AV661" s="31">
        <f t="shared" si="441"/>
        <v>5</v>
      </c>
      <c r="AW661" s="31">
        <f t="shared" si="442"/>
        <v>19</v>
      </c>
      <c r="AX661" s="31">
        <f t="shared" si="443"/>
        <v>15</v>
      </c>
      <c r="AY661" s="31">
        <f t="shared" si="444"/>
        <v>17</v>
      </c>
      <c r="AZ661" s="31">
        <f t="shared" si="445"/>
        <v>6</v>
      </c>
      <c r="BA661" s="31">
        <f t="shared" si="446"/>
        <v>12</v>
      </c>
      <c r="BB661" s="31">
        <f t="shared" si="447"/>
        <v>9</v>
      </c>
      <c r="BC661" s="31">
        <f t="shared" si="448"/>
        <v>7</v>
      </c>
      <c r="BD661" s="31">
        <f t="shared" si="449"/>
        <v>13</v>
      </c>
      <c r="BE661" s="31">
        <f t="shared" si="450"/>
        <v>11</v>
      </c>
      <c r="BF661" s="31">
        <f t="shared" si="451"/>
        <v>12</v>
      </c>
      <c r="BG661" s="31">
        <f t="shared" si="452"/>
        <v>21</v>
      </c>
      <c r="BH661" s="31">
        <f t="shared" si="453"/>
        <v>4</v>
      </c>
      <c r="BI661" s="31">
        <f t="shared" si="454"/>
        <v>4</v>
      </c>
      <c r="BJ661" s="6">
        <f t="shared" si="455"/>
        <v>259</v>
      </c>
      <c r="BL661" s="31">
        <f t="shared" si="456"/>
        <v>3.1702224439627189E-12</v>
      </c>
      <c r="BM661" s="31">
        <f t="shared" si="457"/>
        <v>3.9627780549533986E-13</v>
      </c>
      <c r="BN661" s="31">
        <f t="shared" si="458"/>
        <v>1.1095778553869517E-12</v>
      </c>
      <c r="BO661" s="31">
        <f t="shared" si="459"/>
        <v>1.1888334164860196E-12</v>
      </c>
      <c r="BP661" s="31">
        <f t="shared" si="460"/>
        <v>4.7553336659440783E-13</v>
      </c>
      <c r="BQ661" s="31">
        <f t="shared" si="461"/>
        <v>1.9021334663776313E-12</v>
      </c>
      <c r="BR661" s="31">
        <f t="shared" si="462"/>
        <v>3.9627780549533986E-13</v>
      </c>
      <c r="BS661" s="31">
        <f t="shared" si="463"/>
        <v>1.5058556608822917E-12</v>
      </c>
      <c r="BT661" s="31">
        <f t="shared" si="464"/>
        <v>1.1888334164860196E-12</v>
      </c>
      <c r="BU661" s="31">
        <f t="shared" si="465"/>
        <v>1.3473445386841555E-12</v>
      </c>
      <c r="BV661" s="31">
        <f t="shared" si="466"/>
        <v>4.7553336659440783E-13</v>
      </c>
      <c r="BW661" s="31">
        <f t="shared" si="467"/>
        <v>9.5106673318881567E-13</v>
      </c>
      <c r="BX661" s="31">
        <f t="shared" si="468"/>
        <v>7.133000498916118E-13</v>
      </c>
      <c r="BY661" s="31">
        <f t="shared" si="469"/>
        <v>5.5478892769347586E-13</v>
      </c>
      <c r="BZ661" s="31">
        <f t="shared" si="470"/>
        <v>1.0303222942878836E-12</v>
      </c>
      <c r="CA661" s="31">
        <f t="shared" si="471"/>
        <v>8.7181117208974765E-13</v>
      </c>
      <c r="CB661" s="31">
        <f t="shared" si="472"/>
        <v>9.5106673318881567E-13</v>
      </c>
      <c r="CC661" s="31">
        <f t="shared" si="473"/>
        <v>1.6643667830804276E-12</v>
      </c>
      <c r="CD661" s="31">
        <f t="shared" si="474"/>
        <v>3.1702224439627189E-13</v>
      </c>
      <c r="CE661" s="31">
        <f t="shared" si="475"/>
        <v>3.1702224439627189E-13</v>
      </c>
    </row>
    <row r="662" spans="35:83" x14ac:dyDescent="0.2">
      <c r="AI662" s="29" t="s">
        <v>1440</v>
      </c>
      <c r="AJ662" s="30">
        <v>55147</v>
      </c>
      <c r="AK662">
        <v>507</v>
      </c>
      <c r="AL662" t="s">
        <v>1441</v>
      </c>
      <c r="AM662">
        <v>2.0532767318766345E-10</v>
      </c>
      <c r="AN662">
        <f t="shared" si="433"/>
        <v>2.0532767318766347E-11</v>
      </c>
      <c r="AO662">
        <f t="shared" si="434"/>
        <v>9.0513816062636295E-5</v>
      </c>
      <c r="AP662" s="31">
        <f t="shared" si="435"/>
        <v>58</v>
      </c>
      <c r="AQ662" s="31">
        <f t="shared" si="436"/>
        <v>7</v>
      </c>
      <c r="AR662" s="31">
        <f t="shared" si="437"/>
        <v>33</v>
      </c>
      <c r="AS662" s="31">
        <f t="shared" si="438"/>
        <v>35</v>
      </c>
      <c r="AT662" s="31">
        <f t="shared" si="439"/>
        <v>9</v>
      </c>
      <c r="AU662" s="31">
        <f t="shared" si="440"/>
        <v>45</v>
      </c>
      <c r="AV662" s="31">
        <f t="shared" si="441"/>
        <v>13</v>
      </c>
      <c r="AW662" s="31">
        <f t="shared" si="442"/>
        <v>44</v>
      </c>
      <c r="AX662" s="31">
        <f t="shared" si="443"/>
        <v>28</v>
      </c>
      <c r="AY662" s="31">
        <f t="shared" si="444"/>
        <v>42</v>
      </c>
      <c r="AZ662" s="31">
        <f t="shared" si="445"/>
        <v>16</v>
      </c>
      <c r="BA662" s="31">
        <f t="shared" si="446"/>
        <v>17</v>
      </c>
      <c r="BB662" s="31">
        <f t="shared" si="447"/>
        <v>24</v>
      </c>
      <c r="BC662" s="31">
        <f t="shared" si="448"/>
        <v>18</v>
      </c>
      <c r="BD662" s="31">
        <f t="shared" si="449"/>
        <v>27</v>
      </c>
      <c r="BE662" s="31">
        <f t="shared" si="450"/>
        <v>21</v>
      </c>
      <c r="BF662" s="31">
        <f t="shared" si="451"/>
        <v>22</v>
      </c>
      <c r="BG662" s="31">
        <f t="shared" si="452"/>
        <v>30</v>
      </c>
      <c r="BH662" s="31">
        <f t="shared" si="453"/>
        <v>5</v>
      </c>
      <c r="BI662" s="31">
        <f t="shared" si="454"/>
        <v>13</v>
      </c>
      <c r="BJ662" s="6">
        <f t="shared" si="455"/>
        <v>507</v>
      </c>
      <c r="BL662" s="31">
        <f t="shared" si="456"/>
        <v>2.3489161824229745E-12</v>
      </c>
      <c r="BM662" s="31">
        <f t="shared" si="457"/>
        <v>2.8348988408553139E-13</v>
      </c>
      <c r="BN662" s="31">
        <f t="shared" si="458"/>
        <v>1.3364523106889338E-12</v>
      </c>
      <c r="BO662" s="31">
        <f t="shared" si="459"/>
        <v>1.4174494204276572E-12</v>
      </c>
      <c r="BP662" s="31">
        <f t="shared" si="460"/>
        <v>3.6448699382425468E-13</v>
      </c>
      <c r="BQ662" s="31">
        <f t="shared" si="461"/>
        <v>1.8224349691212734E-12</v>
      </c>
      <c r="BR662" s="31">
        <f t="shared" si="462"/>
        <v>5.2648121330170118E-13</v>
      </c>
      <c r="BS662" s="31">
        <f t="shared" si="463"/>
        <v>1.7819364142519117E-12</v>
      </c>
      <c r="BT662" s="31">
        <f t="shared" si="464"/>
        <v>1.1339595363421255E-12</v>
      </c>
      <c r="BU662" s="31">
        <f t="shared" si="465"/>
        <v>1.7009393045131887E-12</v>
      </c>
      <c r="BV662" s="31">
        <f t="shared" si="466"/>
        <v>6.4797687790978617E-13</v>
      </c>
      <c r="BW662" s="31">
        <f t="shared" si="467"/>
        <v>6.8847543277914767E-13</v>
      </c>
      <c r="BX662" s="31">
        <f t="shared" si="468"/>
        <v>9.7196531686467915E-13</v>
      </c>
      <c r="BY662" s="31">
        <f t="shared" si="469"/>
        <v>7.2897398764850937E-13</v>
      </c>
      <c r="BZ662" s="31">
        <f t="shared" si="470"/>
        <v>1.093460981472764E-12</v>
      </c>
      <c r="CA662" s="31">
        <f t="shared" si="471"/>
        <v>8.5046965225659436E-13</v>
      </c>
      <c r="CB662" s="31">
        <f t="shared" si="472"/>
        <v>8.9096820712595586E-13</v>
      </c>
      <c r="CC662" s="31">
        <f t="shared" si="473"/>
        <v>1.2149566460808489E-12</v>
      </c>
      <c r="CD662" s="31">
        <f t="shared" si="474"/>
        <v>2.0249277434680817E-13</v>
      </c>
      <c r="CE662" s="31">
        <f t="shared" si="475"/>
        <v>5.2648121330170118E-13</v>
      </c>
    </row>
    <row r="663" spans="35:83" x14ac:dyDescent="0.2">
      <c r="AI663" s="29" t="s">
        <v>1442</v>
      </c>
      <c r="AJ663" s="30">
        <v>8061</v>
      </c>
      <c r="AK663">
        <v>70</v>
      </c>
      <c r="AL663" t="s">
        <v>1443</v>
      </c>
      <c r="AM663">
        <v>2.054193092156629E-10</v>
      </c>
      <c r="AN663">
        <f t="shared" si="433"/>
        <v>2.0541930921566293E-11</v>
      </c>
      <c r="AO663">
        <f t="shared" si="434"/>
        <v>9.0554211623810707E-5</v>
      </c>
      <c r="AP663" s="31">
        <f t="shared" si="435"/>
        <v>6</v>
      </c>
      <c r="AQ663" s="31">
        <f t="shared" si="436"/>
        <v>0</v>
      </c>
      <c r="AR663" s="31">
        <f t="shared" si="437"/>
        <v>4</v>
      </c>
      <c r="AS663" s="31">
        <f t="shared" si="438"/>
        <v>8</v>
      </c>
      <c r="AT663" s="31">
        <f t="shared" si="439"/>
        <v>0</v>
      </c>
      <c r="AU663" s="31">
        <f t="shared" si="440"/>
        <v>4</v>
      </c>
      <c r="AV663" s="31">
        <f t="shared" si="441"/>
        <v>0</v>
      </c>
      <c r="AW663" s="31">
        <f t="shared" si="442"/>
        <v>6</v>
      </c>
      <c r="AX663" s="31">
        <f t="shared" si="443"/>
        <v>6</v>
      </c>
      <c r="AY663" s="31">
        <f t="shared" si="444"/>
        <v>7</v>
      </c>
      <c r="AZ663" s="31">
        <f t="shared" si="445"/>
        <v>3</v>
      </c>
      <c r="BA663" s="31">
        <f t="shared" si="446"/>
        <v>2</v>
      </c>
      <c r="BB663" s="31">
        <f t="shared" si="447"/>
        <v>5</v>
      </c>
      <c r="BC663" s="31">
        <f t="shared" si="448"/>
        <v>2</v>
      </c>
      <c r="BD663" s="31">
        <f t="shared" si="449"/>
        <v>5</v>
      </c>
      <c r="BE663" s="31">
        <f t="shared" si="450"/>
        <v>1</v>
      </c>
      <c r="BF663" s="31">
        <f t="shared" si="451"/>
        <v>4</v>
      </c>
      <c r="BG663" s="31">
        <f t="shared" si="452"/>
        <v>3</v>
      </c>
      <c r="BH663" s="31">
        <f t="shared" si="453"/>
        <v>3</v>
      </c>
      <c r="BI663" s="31">
        <f t="shared" si="454"/>
        <v>1</v>
      </c>
      <c r="BJ663" s="6">
        <f t="shared" si="455"/>
        <v>70</v>
      </c>
      <c r="BL663" s="31">
        <f t="shared" si="456"/>
        <v>1.7607369361342536E-12</v>
      </c>
      <c r="BM663" s="31">
        <f t="shared" si="457"/>
        <v>0</v>
      </c>
      <c r="BN663" s="31">
        <f t="shared" si="458"/>
        <v>1.1738246240895023E-12</v>
      </c>
      <c r="BO663" s="31">
        <f t="shared" si="459"/>
        <v>2.3476492481790047E-12</v>
      </c>
      <c r="BP663" s="31">
        <f t="shared" si="460"/>
        <v>0</v>
      </c>
      <c r="BQ663" s="31">
        <f t="shared" si="461"/>
        <v>1.1738246240895023E-12</v>
      </c>
      <c r="BR663" s="31">
        <f t="shared" si="462"/>
        <v>0</v>
      </c>
      <c r="BS663" s="31">
        <f t="shared" si="463"/>
        <v>1.7607369361342536E-12</v>
      </c>
      <c r="BT663" s="31">
        <f t="shared" si="464"/>
        <v>1.7607369361342536E-12</v>
      </c>
      <c r="BU663" s="31">
        <f t="shared" si="465"/>
        <v>2.0541930921566293E-12</v>
      </c>
      <c r="BV663" s="31">
        <f t="shared" si="466"/>
        <v>8.803684680671268E-13</v>
      </c>
      <c r="BW663" s="31">
        <f t="shared" si="467"/>
        <v>5.8691231204475117E-13</v>
      </c>
      <c r="BX663" s="31">
        <f t="shared" si="468"/>
        <v>1.4672807801118779E-12</v>
      </c>
      <c r="BY663" s="31">
        <f t="shared" si="469"/>
        <v>5.8691231204475117E-13</v>
      </c>
      <c r="BZ663" s="31">
        <f t="shared" si="470"/>
        <v>1.4672807801118779E-12</v>
      </c>
      <c r="CA663" s="31">
        <f t="shared" si="471"/>
        <v>2.9345615602237558E-13</v>
      </c>
      <c r="CB663" s="31">
        <f t="shared" si="472"/>
        <v>1.1738246240895023E-12</v>
      </c>
      <c r="CC663" s="31">
        <f t="shared" si="473"/>
        <v>8.803684680671268E-13</v>
      </c>
      <c r="CD663" s="31">
        <f t="shared" si="474"/>
        <v>8.803684680671268E-13</v>
      </c>
      <c r="CE663" s="31">
        <f t="shared" si="475"/>
        <v>2.9345615602237558E-13</v>
      </c>
    </row>
    <row r="664" spans="35:83" x14ac:dyDescent="0.2">
      <c r="AI664" s="29" t="s">
        <v>1444</v>
      </c>
      <c r="AJ664" s="30">
        <v>41097</v>
      </c>
      <c r="AK664">
        <v>376</v>
      </c>
      <c r="AL664" t="s">
        <v>1445</v>
      </c>
      <c r="AM664">
        <v>2.0733554864495499E-10</v>
      </c>
      <c r="AN664">
        <f t="shared" si="433"/>
        <v>2.0733554864495501E-11</v>
      </c>
      <c r="AO664">
        <f t="shared" si="434"/>
        <v>9.1398940152324204E-5</v>
      </c>
      <c r="AP664" s="31">
        <f t="shared" si="435"/>
        <v>34</v>
      </c>
      <c r="AQ664" s="31">
        <f t="shared" si="436"/>
        <v>1</v>
      </c>
      <c r="AR664" s="31">
        <f t="shared" si="437"/>
        <v>16</v>
      </c>
      <c r="AS664" s="31">
        <f t="shared" si="438"/>
        <v>12</v>
      </c>
      <c r="AT664" s="31">
        <f t="shared" si="439"/>
        <v>27</v>
      </c>
      <c r="AU664" s="31">
        <f t="shared" si="440"/>
        <v>36</v>
      </c>
      <c r="AV664" s="31">
        <f t="shared" si="441"/>
        <v>10</v>
      </c>
      <c r="AW664" s="31">
        <f t="shared" si="442"/>
        <v>30</v>
      </c>
      <c r="AX664" s="31">
        <f t="shared" si="443"/>
        <v>11</v>
      </c>
      <c r="AY664" s="31">
        <f t="shared" si="444"/>
        <v>45</v>
      </c>
      <c r="AZ664" s="31">
        <f t="shared" si="445"/>
        <v>11</v>
      </c>
      <c r="BA664" s="31">
        <f t="shared" si="446"/>
        <v>9</v>
      </c>
      <c r="BB664" s="31">
        <f t="shared" si="447"/>
        <v>20</v>
      </c>
      <c r="BC664" s="31">
        <f t="shared" si="448"/>
        <v>10</v>
      </c>
      <c r="BD664" s="31">
        <f t="shared" si="449"/>
        <v>21</v>
      </c>
      <c r="BE664" s="31">
        <f t="shared" si="450"/>
        <v>22</v>
      </c>
      <c r="BF664" s="31">
        <f t="shared" si="451"/>
        <v>15</v>
      </c>
      <c r="BG664" s="31">
        <f t="shared" si="452"/>
        <v>34</v>
      </c>
      <c r="BH664" s="31">
        <f t="shared" si="453"/>
        <v>6</v>
      </c>
      <c r="BI664" s="31">
        <f t="shared" si="454"/>
        <v>6</v>
      </c>
      <c r="BJ664" s="6">
        <f t="shared" si="455"/>
        <v>376</v>
      </c>
      <c r="BL664" s="31">
        <f t="shared" si="456"/>
        <v>1.8748427271086357E-12</v>
      </c>
      <c r="BM664" s="31">
        <f t="shared" si="457"/>
        <v>5.5142433150253992E-14</v>
      </c>
      <c r="BN664" s="31">
        <f t="shared" si="458"/>
        <v>8.8227893040406388E-13</v>
      </c>
      <c r="BO664" s="31">
        <f t="shared" si="459"/>
        <v>6.6170919780304783E-13</v>
      </c>
      <c r="BP664" s="31">
        <f t="shared" si="460"/>
        <v>1.4888456950568579E-12</v>
      </c>
      <c r="BQ664" s="31">
        <f t="shared" si="461"/>
        <v>1.9851275934091439E-12</v>
      </c>
      <c r="BR664" s="31">
        <f t="shared" si="462"/>
        <v>5.5142433150253996E-13</v>
      </c>
      <c r="BS664" s="31">
        <f t="shared" si="463"/>
        <v>1.6542729945076198E-12</v>
      </c>
      <c r="BT664" s="31">
        <f t="shared" si="464"/>
        <v>6.0656676465279395E-13</v>
      </c>
      <c r="BU664" s="31">
        <f t="shared" si="465"/>
        <v>2.4814094917614299E-12</v>
      </c>
      <c r="BV664" s="31">
        <f t="shared" si="466"/>
        <v>6.0656676465279395E-13</v>
      </c>
      <c r="BW664" s="31">
        <f t="shared" si="467"/>
        <v>4.9628189835228597E-13</v>
      </c>
      <c r="BX664" s="31">
        <f t="shared" si="468"/>
        <v>1.1028486630050799E-12</v>
      </c>
      <c r="BY664" s="31">
        <f t="shared" si="469"/>
        <v>5.5142433150253996E-13</v>
      </c>
      <c r="BZ664" s="31">
        <f t="shared" si="470"/>
        <v>1.1579910961553338E-12</v>
      </c>
      <c r="CA664" s="31">
        <f t="shared" si="471"/>
        <v>1.2131335293055879E-12</v>
      </c>
      <c r="CB664" s="31">
        <f t="shared" si="472"/>
        <v>8.2713649725380989E-13</v>
      </c>
      <c r="CC664" s="31">
        <f t="shared" si="473"/>
        <v>1.8748427271086357E-12</v>
      </c>
      <c r="CD664" s="31">
        <f t="shared" si="474"/>
        <v>3.3085459890152392E-13</v>
      </c>
      <c r="CE664" s="31">
        <f t="shared" si="475"/>
        <v>3.3085459890152392E-13</v>
      </c>
    </row>
    <row r="665" spans="35:83" x14ac:dyDescent="0.2">
      <c r="AI665" s="29" t="s">
        <v>1446</v>
      </c>
      <c r="AJ665" s="30">
        <v>14061</v>
      </c>
      <c r="AK665">
        <v>139</v>
      </c>
      <c r="AL665" t="s">
        <v>1447</v>
      </c>
      <c r="AM665">
        <v>2.0809088745803366E-10</v>
      </c>
      <c r="AN665">
        <f t="shared" si="433"/>
        <v>2.0809088745803366E-11</v>
      </c>
      <c r="AO665">
        <f t="shared" si="434"/>
        <v>9.173191328415084E-5</v>
      </c>
      <c r="AP665" s="31">
        <f t="shared" si="435"/>
        <v>14</v>
      </c>
      <c r="AQ665" s="31">
        <f t="shared" si="436"/>
        <v>2</v>
      </c>
      <c r="AR665" s="31">
        <f t="shared" si="437"/>
        <v>4</v>
      </c>
      <c r="AS665" s="31">
        <f t="shared" si="438"/>
        <v>0</v>
      </c>
      <c r="AT665" s="31">
        <f t="shared" si="439"/>
        <v>1</v>
      </c>
      <c r="AU665" s="31">
        <f t="shared" si="440"/>
        <v>40</v>
      </c>
      <c r="AV665" s="31">
        <f t="shared" si="441"/>
        <v>7</v>
      </c>
      <c r="AW665" s="31">
        <f t="shared" si="442"/>
        <v>5</v>
      </c>
      <c r="AX665" s="31">
        <f t="shared" si="443"/>
        <v>1</v>
      </c>
      <c r="AY665" s="31">
        <f t="shared" si="444"/>
        <v>8</v>
      </c>
      <c r="AZ665" s="31">
        <f t="shared" si="445"/>
        <v>5</v>
      </c>
      <c r="BA665" s="31">
        <f t="shared" si="446"/>
        <v>5</v>
      </c>
      <c r="BB665" s="31">
        <f t="shared" si="447"/>
        <v>9</v>
      </c>
      <c r="BC665" s="31">
        <f t="shared" si="448"/>
        <v>1</v>
      </c>
      <c r="BD665" s="31">
        <f t="shared" si="449"/>
        <v>6</v>
      </c>
      <c r="BE665" s="31">
        <f t="shared" si="450"/>
        <v>5</v>
      </c>
      <c r="BF665" s="31">
        <f t="shared" si="451"/>
        <v>5</v>
      </c>
      <c r="BG665" s="31">
        <f t="shared" si="452"/>
        <v>4</v>
      </c>
      <c r="BH665" s="31">
        <f t="shared" si="453"/>
        <v>5</v>
      </c>
      <c r="BI665" s="31">
        <f t="shared" si="454"/>
        <v>12</v>
      </c>
      <c r="BJ665" s="6">
        <f t="shared" si="455"/>
        <v>139</v>
      </c>
      <c r="BL665" s="31">
        <f t="shared" si="456"/>
        <v>2.0958794420233607E-12</v>
      </c>
      <c r="BM665" s="31">
        <f t="shared" si="457"/>
        <v>2.994113488604801E-13</v>
      </c>
      <c r="BN665" s="31">
        <f t="shared" si="458"/>
        <v>5.9882269772096021E-13</v>
      </c>
      <c r="BO665" s="31">
        <f t="shared" si="459"/>
        <v>0</v>
      </c>
      <c r="BP665" s="31">
        <f t="shared" si="460"/>
        <v>1.4970567443024005E-13</v>
      </c>
      <c r="BQ665" s="31">
        <f t="shared" si="461"/>
        <v>5.9882269772096015E-12</v>
      </c>
      <c r="BR665" s="31">
        <f t="shared" si="462"/>
        <v>1.0479397210116803E-12</v>
      </c>
      <c r="BS665" s="31">
        <f t="shared" si="463"/>
        <v>7.4852837215120018E-13</v>
      </c>
      <c r="BT665" s="31">
        <f t="shared" si="464"/>
        <v>1.4970567443024005E-13</v>
      </c>
      <c r="BU665" s="31">
        <f t="shared" si="465"/>
        <v>1.1976453954419204E-12</v>
      </c>
      <c r="BV665" s="31">
        <f t="shared" si="466"/>
        <v>7.4852837215120018E-13</v>
      </c>
      <c r="BW665" s="31">
        <f t="shared" si="467"/>
        <v>7.4852837215120018E-13</v>
      </c>
      <c r="BX665" s="31">
        <f t="shared" si="468"/>
        <v>1.3473510698721605E-12</v>
      </c>
      <c r="BY665" s="31">
        <f t="shared" si="469"/>
        <v>1.4970567443024005E-13</v>
      </c>
      <c r="BZ665" s="31">
        <f t="shared" si="470"/>
        <v>8.9823404658144036E-13</v>
      </c>
      <c r="CA665" s="31">
        <f t="shared" si="471"/>
        <v>7.4852837215120018E-13</v>
      </c>
      <c r="CB665" s="31">
        <f t="shared" si="472"/>
        <v>7.4852837215120018E-13</v>
      </c>
      <c r="CC665" s="31">
        <f t="shared" si="473"/>
        <v>5.9882269772096021E-13</v>
      </c>
      <c r="CD665" s="31">
        <f t="shared" si="474"/>
        <v>7.4852837215120018E-13</v>
      </c>
      <c r="CE665" s="31">
        <f t="shared" si="475"/>
        <v>1.7964680931628807E-12</v>
      </c>
    </row>
    <row r="666" spans="35:83" x14ac:dyDescent="0.2">
      <c r="AI666" s="29" t="s">
        <v>1448</v>
      </c>
      <c r="AJ666" s="30">
        <v>84040</v>
      </c>
      <c r="AK666">
        <v>748</v>
      </c>
      <c r="AL666" t="s">
        <v>1449</v>
      </c>
      <c r="AM666">
        <v>2.0878987290133801E-10</v>
      </c>
      <c r="AN666">
        <f t="shared" si="433"/>
        <v>2.0878987290133803E-11</v>
      </c>
      <c r="AO666">
        <f t="shared" si="434"/>
        <v>9.2040044374634128E-5</v>
      </c>
      <c r="AP666" s="31">
        <f t="shared" si="435"/>
        <v>60</v>
      </c>
      <c r="AQ666" s="31">
        <f t="shared" si="436"/>
        <v>4</v>
      </c>
      <c r="AR666" s="31">
        <f t="shared" si="437"/>
        <v>48</v>
      </c>
      <c r="AS666" s="31">
        <f t="shared" si="438"/>
        <v>61</v>
      </c>
      <c r="AT666" s="31">
        <f t="shared" si="439"/>
        <v>22</v>
      </c>
      <c r="AU666" s="31">
        <f t="shared" si="440"/>
        <v>51</v>
      </c>
      <c r="AV666" s="31">
        <f t="shared" si="441"/>
        <v>17</v>
      </c>
      <c r="AW666" s="31">
        <f t="shared" si="442"/>
        <v>50</v>
      </c>
      <c r="AX666" s="31">
        <f t="shared" si="443"/>
        <v>39</v>
      </c>
      <c r="AY666" s="31">
        <f t="shared" si="444"/>
        <v>90</v>
      </c>
      <c r="AZ666" s="31">
        <f t="shared" si="445"/>
        <v>21</v>
      </c>
      <c r="BA666" s="31">
        <f t="shared" si="446"/>
        <v>23</v>
      </c>
      <c r="BB666" s="31">
        <f t="shared" si="447"/>
        <v>34</v>
      </c>
      <c r="BC666" s="31">
        <f t="shared" si="448"/>
        <v>20</v>
      </c>
      <c r="BD666" s="31">
        <f t="shared" si="449"/>
        <v>61</v>
      </c>
      <c r="BE666" s="31">
        <f t="shared" si="450"/>
        <v>46</v>
      </c>
      <c r="BF666" s="31">
        <f t="shared" si="451"/>
        <v>37</v>
      </c>
      <c r="BG666" s="31">
        <f t="shared" si="452"/>
        <v>39</v>
      </c>
      <c r="BH666" s="31">
        <f t="shared" si="453"/>
        <v>7</v>
      </c>
      <c r="BI666" s="31">
        <f t="shared" si="454"/>
        <v>18</v>
      </c>
      <c r="BJ666" s="6">
        <f t="shared" si="455"/>
        <v>748</v>
      </c>
      <c r="BL666" s="31">
        <f t="shared" si="456"/>
        <v>1.6747850767487008E-12</v>
      </c>
      <c r="BM666" s="31">
        <f t="shared" si="457"/>
        <v>1.1165233844991338E-13</v>
      </c>
      <c r="BN666" s="31">
        <f t="shared" si="458"/>
        <v>1.3398280613989609E-12</v>
      </c>
      <c r="BO666" s="31">
        <f t="shared" si="459"/>
        <v>1.7026981613611792E-12</v>
      </c>
      <c r="BP666" s="31">
        <f t="shared" si="460"/>
        <v>6.1408786147452358E-13</v>
      </c>
      <c r="BQ666" s="31">
        <f t="shared" si="461"/>
        <v>1.4235673152363955E-12</v>
      </c>
      <c r="BR666" s="31">
        <f t="shared" si="462"/>
        <v>4.7452243841213189E-13</v>
      </c>
      <c r="BS666" s="31">
        <f t="shared" si="463"/>
        <v>1.3956542306239174E-12</v>
      </c>
      <c r="BT666" s="31">
        <f t="shared" si="464"/>
        <v>1.0886102998866556E-12</v>
      </c>
      <c r="BU666" s="31">
        <f t="shared" si="465"/>
        <v>2.5121776151230513E-12</v>
      </c>
      <c r="BV666" s="31">
        <f t="shared" si="466"/>
        <v>5.861747768620453E-13</v>
      </c>
      <c r="BW666" s="31">
        <f t="shared" si="467"/>
        <v>6.4200094608700205E-13</v>
      </c>
      <c r="BX666" s="31">
        <f t="shared" si="468"/>
        <v>9.4904487682426379E-13</v>
      </c>
      <c r="BY666" s="31">
        <f t="shared" si="469"/>
        <v>5.5826169224956692E-13</v>
      </c>
      <c r="BZ666" s="31">
        <f t="shared" si="470"/>
        <v>1.7026981613611792E-12</v>
      </c>
      <c r="CA666" s="31">
        <f t="shared" si="471"/>
        <v>1.2840018921740041E-12</v>
      </c>
      <c r="CB666" s="31">
        <f t="shared" si="472"/>
        <v>1.0327841306616988E-12</v>
      </c>
      <c r="CC666" s="31">
        <f t="shared" si="473"/>
        <v>1.0886102998866556E-12</v>
      </c>
      <c r="CD666" s="31">
        <f t="shared" si="474"/>
        <v>1.9539159228734841E-13</v>
      </c>
      <c r="CE666" s="31">
        <f t="shared" si="475"/>
        <v>5.0243552302461027E-13</v>
      </c>
    </row>
    <row r="667" spans="35:83" x14ac:dyDescent="0.2">
      <c r="AI667" s="29" t="s">
        <v>1450</v>
      </c>
      <c r="AJ667" s="30">
        <v>69004</v>
      </c>
      <c r="AK667">
        <v>620</v>
      </c>
      <c r="AL667" t="s">
        <v>1451</v>
      </c>
      <c r="AM667">
        <v>2.0938377537928572E-10</v>
      </c>
      <c r="AN667">
        <f t="shared" si="433"/>
        <v>2.0938377537928575E-11</v>
      </c>
      <c r="AO667">
        <f t="shared" si="434"/>
        <v>9.2301852141768236E-5</v>
      </c>
      <c r="AP667" s="31">
        <f t="shared" si="435"/>
        <v>58</v>
      </c>
      <c r="AQ667" s="31">
        <f t="shared" si="436"/>
        <v>2</v>
      </c>
      <c r="AR667" s="31">
        <f t="shared" si="437"/>
        <v>58</v>
      </c>
      <c r="AS667" s="31">
        <f t="shared" si="438"/>
        <v>52</v>
      </c>
      <c r="AT667" s="31">
        <f t="shared" si="439"/>
        <v>11</v>
      </c>
      <c r="AU667" s="31">
        <f t="shared" si="440"/>
        <v>38</v>
      </c>
      <c r="AV667" s="31">
        <f t="shared" si="441"/>
        <v>11</v>
      </c>
      <c r="AW667" s="31">
        <f t="shared" si="442"/>
        <v>28</v>
      </c>
      <c r="AX667" s="31">
        <f t="shared" si="443"/>
        <v>31</v>
      </c>
      <c r="AY667" s="31">
        <f t="shared" si="444"/>
        <v>72</v>
      </c>
      <c r="AZ667" s="31">
        <f t="shared" si="445"/>
        <v>15</v>
      </c>
      <c r="BA667" s="31">
        <f t="shared" si="446"/>
        <v>21</v>
      </c>
      <c r="BB667" s="31">
        <f t="shared" si="447"/>
        <v>28</v>
      </c>
      <c r="BC667" s="31">
        <f t="shared" si="448"/>
        <v>32</v>
      </c>
      <c r="BD667" s="31">
        <f t="shared" si="449"/>
        <v>45</v>
      </c>
      <c r="BE667" s="31">
        <f t="shared" si="450"/>
        <v>46</v>
      </c>
      <c r="BF667" s="31">
        <f t="shared" si="451"/>
        <v>28</v>
      </c>
      <c r="BG667" s="31">
        <f t="shared" si="452"/>
        <v>27</v>
      </c>
      <c r="BH667" s="31">
        <f t="shared" si="453"/>
        <v>8</v>
      </c>
      <c r="BI667" s="31">
        <f t="shared" si="454"/>
        <v>9</v>
      </c>
      <c r="BJ667" s="6">
        <f t="shared" si="455"/>
        <v>620</v>
      </c>
      <c r="BL667" s="31">
        <f t="shared" si="456"/>
        <v>1.9587514470965443E-12</v>
      </c>
      <c r="BM667" s="31">
        <f t="shared" si="457"/>
        <v>6.7543153348156694E-14</v>
      </c>
      <c r="BN667" s="31">
        <f t="shared" si="458"/>
        <v>1.9587514470965443E-12</v>
      </c>
      <c r="BO667" s="31">
        <f t="shared" si="459"/>
        <v>1.7561219870520742E-12</v>
      </c>
      <c r="BP667" s="31">
        <f t="shared" si="460"/>
        <v>3.7148734341486179E-13</v>
      </c>
      <c r="BQ667" s="31">
        <f t="shared" si="461"/>
        <v>1.283319913614977E-12</v>
      </c>
      <c r="BR667" s="31">
        <f t="shared" si="462"/>
        <v>3.7148734341486179E-13</v>
      </c>
      <c r="BS667" s="31">
        <f t="shared" si="463"/>
        <v>9.4560414687419362E-13</v>
      </c>
      <c r="BT667" s="31">
        <f t="shared" si="464"/>
        <v>1.0469188768964288E-12</v>
      </c>
      <c r="BU667" s="31">
        <f t="shared" si="465"/>
        <v>2.4315535205336412E-12</v>
      </c>
      <c r="BV667" s="31">
        <f t="shared" si="466"/>
        <v>5.0657365011117523E-13</v>
      </c>
      <c r="BW667" s="31">
        <f t="shared" si="467"/>
        <v>7.0920311015564537E-13</v>
      </c>
      <c r="BX667" s="31">
        <f t="shared" si="468"/>
        <v>9.4560414687419362E-13</v>
      </c>
      <c r="BY667" s="31">
        <f t="shared" si="469"/>
        <v>1.0806904535705071E-12</v>
      </c>
      <c r="BZ667" s="31">
        <f t="shared" si="470"/>
        <v>1.5197209503335257E-12</v>
      </c>
      <c r="CA667" s="31">
        <f t="shared" si="471"/>
        <v>1.5534925270076038E-12</v>
      </c>
      <c r="CB667" s="31">
        <f t="shared" si="472"/>
        <v>9.4560414687419362E-13</v>
      </c>
      <c r="CC667" s="31">
        <f t="shared" si="473"/>
        <v>9.118325702001153E-13</v>
      </c>
      <c r="CD667" s="31">
        <f t="shared" si="474"/>
        <v>2.7017261339262678E-13</v>
      </c>
      <c r="CE667" s="31">
        <f t="shared" si="475"/>
        <v>3.0394419006670515E-13</v>
      </c>
    </row>
    <row r="668" spans="35:83" x14ac:dyDescent="0.2">
      <c r="AI668" s="29" t="s">
        <v>1452</v>
      </c>
      <c r="AJ668" s="30">
        <v>30981</v>
      </c>
      <c r="AK668">
        <v>276</v>
      </c>
      <c r="AL668" t="s">
        <v>1453</v>
      </c>
      <c r="AM668">
        <v>2.0951370881988369E-10</v>
      </c>
      <c r="AN668">
        <f t="shared" si="433"/>
        <v>2.0951370881988371E-11</v>
      </c>
      <c r="AO668">
        <f t="shared" si="434"/>
        <v>9.2359130205460699E-5</v>
      </c>
      <c r="AP668" s="31">
        <f t="shared" si="435"/>
        <v>24</v>
      </c>
      <c r="AQ668" s="31">
        <f t="shared" si="436"/>
        <v>2</v>
      </c>
      <c r="AR668" s="31">
        <f t="shared" si="437"/>
        <v>20</v>
      </c>
      <c r="AS668" s="31">
        <f t="shared" si="438"/>
        <v>18</v>
      </c>
      <c r="AT668" s="31">
        <f t="shared" si="439"/>
        <v>6</v>
      </c>
      <c r="AU668" s="31">
        <f t="shared" si="440"/>
        <v>22</v>
      </c>
      <c r="AV668" s="31">
        <f t="shared" si="441"/>
        <v>11</v>
      </c>
      <c r="AW668" s="31">
        <f t="shared" si="442"/>
        <v>16</v>
      </c>
      <c r="AX668" s="31">
        <f t="shared" si="443"/>
        <v>8</v>
      </c>
      <c r="AY668" s="31">
        <f t="shared" si="444"/>
        <v>36</v>
      </c>
      <c r="AZ668" s="31">
        <f t="shared" si="445"/>
        <v>8</v>
      </c>
      <c r="BA668" s="31">
        <f t="shared" si="446"/>
        <v>9</v>
      </c>
      <c r="BB668" s="31">
        <f t="shared" si="447"/>
        <v>19</v>
      </c>
      <c r="BC668" s="31">
        <f t="shared" si="448"/>
        <v>4</v>
      </c>
      <c r="BD668" s="31">
        <f t="shared" si="449"/>
        <v>14</v>
      </c>
      <c r="BE668" s="31">
        <f t="shared" si="450"/>
        <v>14</v>
      </c>
      <c r="BF668" s="31">
        <f t="shared" si="451"/>
        <v>8</v>
      </c>
      <c r="BG668" s="31">
        <f t="shared" si="452"/>
        <v>16</v>
      </c>
      <c r="BH668" s="31">
        <f t="shared" si="453"/>
        <v>9</v>
      </c>
      <c r="BI668" s="31">
        <f t="shared" si="454"/>
        <v>12</v>
      </c>
      <c r="BJ668" s="6">
        <f t="shared" si="455"/>
        <v>276</v>
      </c>
      <c r="BL668" s="31">
        <f t="shared" si="456"/>
        <v>1.8218583375642062E-12</v>
      </c>
      <c r="BM668" s="31">
        <f t="shared" si="457"/>
        <v>1.5182152813035052E-13</v>
      </c>
      <c r="BN668" s="31">
        <f t="shared" si="458"/>
        <v>1.5182152813035051E-12</v>
      </c>
      <c r="BO668" s="31">
        <f t="shared" si="459"/>
        <v>1.3663937531731546E-12</v>
      </c>
      <c r="BP668" s="31">
        <f t="shared" si="460"/>
        <v>4.5546458439105155E-13</v>
      </c>
      <c r="BQ668" s="31">
        <f t="shared" si="461"/>
        <v>1.6700368094338555E-12</v>
      </c>
      <c r="BR668" s="31">
        <f t="shared" si="462"/>
        <v>8.3501840471692777E-13</v>
      </c>
      <c r="BS668" s="31">
        <f t="shared" si="463"/>
        <v>1.2145722250428042E-12</v>
      </c>
      <c r="BT668" s="31">
        <f t="shared" si="464"/>
        <v>6.0728611252140209E-13</v>
      </c>
      <c r="BU668" s="31">
        <f t="shared" si="465"/>
        <v>2.7327875063463093E-12</v>
      </c>
      <c r="BV668" s="31">
        <f t="shared" si="466"/>
        <v>6.0728611252140209E-13</v>
      </c>
      <c r="BW668" s="31">
        <f t="shared" si="467"/>
        <v>6.8319687658657732E-13</v>
      </c>
      <c r="BX668" s="31">
        <f t="shared" si="468"/>
        <v>1.4423045172383299E-12</v>
      </c>
      <c r="BY668" s="31">
        <f t="shared" si="469"/>
        <v>3.0364305626070105E-13</v>
      </c>
      <c r="BZ668" s="31">
        <f t="shared" si="470"/>
        <v>1.0627506969124537E-12</v>
      </c>
      <c r="CA668" s="31">
        <f t="shared" si="471"/>
        <v>1.0627506969124537E-12</v>
      </c>
      <c r="CB668" s="31">
        <f t="shared" si="472"/>
        <v>6.0728611252140209E-13</v>
      </c>
      <c r="CC668" s="31">
        <f t="shared" si="473"/>
        <v>1.2145722250428042E-12</v>
      </c>
      <c r="CD668" s="31">
        <f t="shared" si="474"/>
        <v>6.8319687658657732E-13</v>
      </c>
      <c r="CE668" s="31">
        <f t="shared" si="475"/>
        <v>9.1092916878210309E-13</v>
      </c>
    </row>
    <row r="669" spans="35:83" x14ac:dyDescent="0.2">
      <c r="AI669" s="29" t="s">
        <v>1454</v>
      </c>
      <c r="AJ669" s="30">
        <v>38015</v>
      </c>
      <c r="AK669">
        <v>348</v>
      </c>
      <c r="AL669" t="s">
        <v>1455</v>
      </c>
      <c r="AM669">
        <v>2.1036670503481629E-10</v>
      </c>
      <c r="AN669">
        <f t="shared" si="433"/>
        <v>2.1036670503481629E-11</v>
      </c>
      <c r="AO669">
        <f t="shared" si="434"/>
        <v>9.2735153277762145E-5</v>
      </c>
      <c r="AP669" s="31">
        <f t="shared" si="435"/>
        <v>43</v>
      </c>
      <c r="AQ669" s="31">
        <f t="shared" si="436"/>
        <v>2</v>
      </c>
      <c r="AR669" s="31">
        <f t="shared" si="437"/>
        <v>18</v>
      </c>
      <c r="AS669" s="31">
        <f t="shared" si="438"/>
        <v>23</v>
      </c>
      <c r="AT669" s="31">
        <f t="shared" si="439"/>
        <v>11</v>
      </c>
      <c r="AU669" s="31">
        <f t="shared" si="440"/>
        <v>26</v>
      </c>
      <c r="AV669" s="31">
        <f t="shared" si="441"/>
        <v>10</v>
      </c>
      <c r="AW669" s="31">
        <f t="shared" si="442"/>
        <v>17</v>
      </c>
      <c r="AX669" s="31">
        <f t="shared" si="443"/>
        <v>18</v>
      </c>
      <c r="AY669" s="31">
        <f t="shared" si="444"/>
        <v>29</v>
      </c>
      <c r="AZ669" s="31">
        <f t="shared" si="445"/>
        <v>9</v>
      </c>
      <c r="BA669" s="31">
        <f t="shared" si="446"/>
        <v>7</v>
      </c>
      <c r="BB669" s="31">
        <f t="shared" si="447"/>
        <v>13</v>
      </c>
      <c r="BC669" s="31">
        <f t="shared" si="448"/>
        <v>25</v>
      </c>
      <c r="BD669" s="31">
        <f t="shared" si="449"/>
        <v>21</v>
      </c>
      <c r="BE669" s="31">
        <f t="shared" si="450"/>
        <v>25</v>
      </c>
      <c r="BF669" s="31">
        <f t="shared" si="451"/>
        <v>20</v>
      </c>
      <c r="BG669" s="31">
        <f t="shared" si="452"/>
        <v>21</v>
      </c>
      <c r="BH669" s="31">
        <f t="shared" si="453"/>
        <v>3</v>
      </c>
      <c r="BI669" s="31">
        <f t="shared" si="454"/>
        <v>7</v>
      </c>
      <c r="BJ669" s="6">
        <f t="shared" si="455"/>
        <v>348</v>
      </c>
      <c r="BL669" s="31">
        <f t="shared" si="456"/>
        <v>2.599358711637098E-12</v>
      </c>
      <c r="BM669" s="31">
        <f t="shared" si="457"/>
        <v>1.2090040519242316E-13</v>
      </c>
      <c r="BN669" s="31">
        <f t="shared" si="458"/>
        <v>1.0881036467318085E-12</v>
      </c>
      <c r="BO669" s="31">
        <f t="shared" si="459"/>
        <v>1.3903546597128663E-12</v>
      </c>
      <c r="BP669" s="31">
        <f t="shared" si="460"/>
        <v>6.6495222855832741E-13</v>
      </c>
      <c r="BQ669" s="31">
        <f t="shared" si="461"/>
        <v>1.5717052675015012E-12</v>
      </c>
      <c r="BR669" s="31">
        <f t="shared" si="462"/>
        <v>6.0450202596211572E-13</v>
      </c>
      <c r="BS669" s="31">
        <f t="shared" si="463"/>
        <v>1.027653444135597E-12</v>
      </c>
      <c r="BT669" s="31">
        <f t="shared" si="464"/>
        <v>1.0881036467318085E-12</v>
      </c>
      <c r="BU669" s="31">
        <f t="shared" si="465"/>
        <v>1.7530558752901357E-12</v>
      </c>
      <c r="BV669" s="31">
        <f t="shared" si="466"/>
        <v>5.4405182336590423E-13</v>
      </c>
      <c r="BW669" s="31">
        <f t="shared" si="467"/>
        <v>4.2315141817348104E-13</v>
      </c>
      <c r="BX669" s="31">
        <f t="shared" si="468"/>
        <v>7.858526337507506E-13</v>
      </c>
      <c r="BY669" s="31">
        <f t="shared" si="469"/>
        <v>1.5112550649052893E-12</v>
      </c>
      <c r="BZ669" s="31">
        <f t="shared" si="470"/>
        <v>1.2694542545204431E-12</v>
      </c>
      <c r="CA669" s="31">
        <f t="shared" si="471"/>
        <v>1.5112550649052893E-12</v>
      </c>
      <c r="CB669" s="31">
        <f t="shared" si="472"/>
        <v>1.2090040519242314E-12</v>
      </c>
      <c r="CC669" s="31">
        <f t="shared" si="473"/>
        <v>1.2694542545204431E-12</v>
      </c>
      <c r="CD669" s="31">
        <f t="shared" si="474"/>
        <v>1.8135060778863473E-13</v>
      </c>
      <c r="CE669" s="31">
        <f t="shared" si="475"/>
        <v>4.2315141817348104E-13</v>
      </c>
    </row>
    <row r="670" spans="35:83" x14ac:dyDescent="0.2">
      <c r="AI670" s="29" t="s">
        <v>1456</v>
      </c>
      <c r="AJ670" s="30">
        <v>34435</v>
      </c>
      <c r="AK670">
        <v>302</v>
      </c>
      <c r="AL670" t="s">
        <v>1457</v>
      </c>
      <c r="AM670">
        <v>2.1052246827896957E-10</v>
      </c>
      <c r="AN670">
        <f t="shared" si="433"/>
        <v>2.1052246827896959E-11</v>
      </c>
      <c r="AO670">
        <f t="shared" si="434"/>
        <v>9.2803817795368234E-5</v>
      </c>
      <c r="AP670" s="31">
        <f t="shared" si="435"/>
        <v>23</v>
      </c>
      <c r="AQ670" s="31">
        <f t="shared" si="436"/>
        <v>0</v>
      </c>
      <c r="AR670" s="31">
        <f t="shared" si="437"/>
        <v>18</v>
      </c>
      <c r="AS670" s="31">
        <f t="shared" si="438"/>
        <v>28</v>
      </c>
      <c r="AT670" s="31">
        <f t="shared" si="439"/>
        <v>8</v>
      </c>
      <c r="AU670" s="31">
        <f t="shared" si="440"/>
        <v>18</v>
      </c>
      <c r="AV670" s="31">
        <f t="shared" si="441"/>
        <v>5</v>
      </c>
      <c r="AW670" s="31">
        <f t="shared" si="442"/>
        <v>16</v>
      </c>
      <c r="AX670" s="31">
        <f t="shared" si="443"/>
        <v>20</v>
      </c>
      <c r="AY670" s="31">
        <f t="shared" si="444"/>
        <v>35</v>
      </c>
      <c r="AZ670" s="31">
        <f t="shared" si="445"/>
        <v>14</v>
      </c>
      <c r="BA670" s="31">
        <f t="shared" si="446"/>
        <v>12</v>
      </c>
      <c r="BB670" s="31">
        <f t="shared" si="447"/>
        <v>11</v>
      </c>
      <c r="BC670" s="31">
        <f t="shared" si="448"/>
        <v>15</v>
      </c>
      <c r="BD670" s="31">
        <f t="shared" si="449"/>
        <v>22</v>
      </c>
      <c r="BE670" s="31">
        <f t="shared" si="450"/>
        <v>19</v>
      </c>
      <c r="BF670" s="31">
        <f t="shared" si="451"/>
        <v>10</v>
      </c>
      <c r="BG670" s="31">
        <f t="shared" si="452"/>
        <v>17</v>
      </c>
      <c r="BH670" s="31">
        <f t="shared" si="453"/>
        <v>4</v>
      </c>
      <c r="BI670" s="31">
        <f t="shared" si="454"/>
        <v>7</v>
      </c>
      <c r="BJ670" s="6">
        <f t="shared" si="455"/>
        <v>302</v>
      </c>
      <c r="BL670" s="31">
        <f t="shared" si="456"/>
        <v>1.6033168113961261E-12</v>
      </c>
      <c r="BM670" s="31">
        <f t="shared" si="457"/>
        <v>0</v>
      </c>
      <c r="BN670" s="31">
        <f t="shared" si="458"/>
        <v>1.2547696784839247E-12</v>
      </c>
      <c r="BO670" s="31">
        <f t="shared" si="459"/>
        <v>1.9518639443083273E-12</v>
      </c>
      <c r="BP670" s="31">
        <f t="shared" si="460"/>
        <v>5.5767541265952214E-13</v>
      </c>
      <c r="BQ670" s="31">
        <f t="shared" si="461"/>
        <v>1.2547696784839247E-12</v>
      </c>
      <c r="BR670" s="31">
        <f t="shared" si="462"/>
        <v>3.4854713291220134E-13</v>
      </c>
      <c r="BS670" s="31">
        <f t="shared" si="463"/>
        <v>1.1153508253190443E-12</v>
      </c>
      <c r="BT670" s="31">
        <f t="shared" si="464"/>
        <v>1.3941885316488054E-12</v>
      </c>
      <c r="BU670" s="31">
        <f t="shared" si="465"/>
        <v>2.4398299303854091E-12</v>
      </c>
      <c r="BV670" s="31">
        <f t="shared" si="466"/>
        <v>9.7593197215416365E-13</v>
      </c>
      <c r="BW670" s="31">
        <f t="shared" si="467"/>
        <v>8.3651311898928322E-13</v>
      </c>
      <c r="BX670" s="31">
        <f t="shared" si="468"/>
        <v>7.668036924068429E-13</v>
      </c>
      <c r="BY670" s="31">
        <f t="shared" si="469"/>
        <v>1.045641398736604E-12</v>
      </c>
      <c r="BZ670" s="31">
        <f t="shared" si="470"/>
        <v>1.5336073848136858E-12</v>
      </c>
      <c r="CA670" s="31">
        <f t="shared" si="471"/>
        <v>1.324479105066365E-12</v>
      </c>
      <c r="CB670" s="31">
        <f t="shared" si="472"/>
        <v>6.9709426582440268E-13</v>
      </c>
      <c r="CC670" s="31">
        <f t="shared" si="473"/>
        <v>1.1850602519014846E-12</v>
      </c>
      <c r="CD670" s="31">
        <f t="shared" si="474"/>
        <v>2.7883770632976107E-13</v>
      </c>
      <c r="CE670" s="31">
        <f t="shared" si="475"/>
        <v>4.8796598607708183E-13</v>
      </c>
    </row>
    <row r="671" spans="35:83" x14ac:dyDescent="0.2">
      <c r="AI671" s="29" t="s">
        <v>1458</v>
      </c>
      <c r="AJ671" s="30">
        <v>15297</v>
      </c>
      <c r="AK671">
        <v>135</v>
      </c>
      <c r="AL671" t="s">
        <v>1459</v>
      </c>
      <c r="AM671">
        <v>2.1200791463265635E-10</v>
      </c>
      <c r="AN671">
        <f t="shared" si="433"/>
        <v>2.1200791463265636E-11</v>
      </c>
      <c r="AO671">
        <f t="shared" si="434"/>
        <v>9.3458641453286143E-5</v>
      </c>
      <c r="AP671" s="31">
        <f t="shared" si="435"/>
        <v>5</v>
      </c>
      <c r="AQ671" s="31">
        <f t="shared" si="436"/>
        <v>3</v>
      </c>
      <c r="AR671" s="31">
        <f t="shared" si="437"/>
        <v>9</v>
      </c>
      <c r="AS671" s="31">
        <f t="shared" si="438"/>
        <v>6</v>
      </c>
      <c r="AT671" s="31">
        <f t="shared" si="439"/>
        <v>6</v>
      </c>
      <c r="AU671" s="31">
        <f t="shared" si="440"/>
        <v>8</v>
      </c>
      <c r="AV671" s="31">
        <f t="shared" si="441"/>
        <v>5</v>
      </c>
      <c r="AW671" s="31">
        <f t="shared" si="442"/>
        <v>3</v>
      </c>
      <c r="AX671" s="31">
        <f t="shared" si="443"/>
        <v>8</v>
      </c>
      <c r="AY671" s="31">
        <f t="shared" si="444"/>
        <v>16</v>
      </c>
      <c r="AZ671" s="31">
        <f t="shared" si="445"/>
        <v>5</v>
      </c>
      <c r="BA671" s="31">
        <f t="shared" si="446"/>
        <v>5</v>
      </c>
      <c r="BB671" s="31">
        <f t="shared" si="447"/>
        <v>14</v>
      </c>
      <c r="BC671" s="31">
        <f t="shared" si="448"/>
        <v>7</v>
      </c>
      <c r="BD671" s="31">
        <f t="shared" si="449"/>
        <v>9</v>
      </c>
      <c r="BE671" s="31">
        <f t="shared" si="450"/>
        <v>7</v>
      </c>
      <c r="BF671" s="31">
        <f t="shared" si="451"/>
        <v>3</v>
      </c>
      <c r="BG671" s="31">
        <f t="shared" si="452"/>
        <v>13</v>
      </c>
      <c r="BH671" s="31">
        <f t="shared" si="453"/>
        <v>1</v>
      </c>
      <c r="BI671" s="31">
        <f t="shared" si="454"/>
        <v>2</v>
      </c>
      <c r="BJ671" s="6">
        <f t="shared" si="455"/>
        <v>135</v>
      </c>
      <c r="BL671" s="31">
        <f t="shared" si="456"/>
        <v>7.8521449863946795E-13</v>
      </c>
      <c r="BM671" s="31">
        <f t="shared" si="457"/>
        <v>4.7112869918368077E-13</v>
      </c>
      <c r="BN671" s="31">
        <f t="shared" si="458"/>
        <v>1.4133860975510424E-12</v>
      </c>
      <c r="BO671" s="31">
        <f t="shared" si="459"/>
        <v>9.4225739836736153E-13</v>
      </c>
      <c r="BP671" s="31">
        <f t="shared" si="460"/>
        <v>9.4225739836736153E-13</v>
      </c>
      <c r="BQ671" s="31">
        <f t="shared" si="461"/>
        <v>1.2563431978231489E-12</v>
      </c>
      <c r="BR671" s="31">
        <f t="shared" si="462"/>
        <v>7.8521449863946795E-13</v>
      </c>
      <c r="BS671" s="31">
        <f t="shared" si="463"/>
        <v>4.7112869918368077E-13</v>
      </c>
      <c r="BT671" s="31">
        <f t="shared" si="464"/>
        <v>1.2563431978231489E-12</v>
      </c>
      <c r="BU671" s="31">
        <f t="shared" si="465"/>
        <v>2.5126863956462978E-12</v>
      </c>
      <c r="BV671" s="31">
        <f t="shared" si="466"/>
        <v>7.8521449863946795E-13</v>
      </c>
      <c r="BW671" s="31">
        <f t="shared" si="467"/>
        <v>7.8521449863946795E-13</v>
      </c>
      <c r="BX671" s="31">
        <f t="shared" si="468"/>
        <v>2.1986005961905104E-12</v>
      </c>
      <c r="BY671" s="31">
        <f t="shared" si="469"/>
        <v>1.0993002980952552E-12</v>
      </c>
      <c r="BZ671" s="31">
        <f t="shared" si="470"/>
        <v>1.4133860975510424E-12</v>
      </c>
      <c r="CA671" s="31">
        <f t="shared" si="471"/>
        <v>1.0993002980952552E-12</v>
      </c>
      <c r="CB671" s="31">
        <f t="shared" si="472"/>
        <v>4.7112869918368077E-13</v>
      </c>
      <c r="CC671" s="31">
        <f t="shared" si="473"/>
        <v>2.041557696462617E-12</v>
      </c>
      <c r="CD671" s="31">
        <f t="shared" si="474"/>
        <v>1.5704289972789361E-13</v>
      </c>
      <c r="CE671" s="31">
        <f t="shared" si="475"/>
        <v>3.1408579945578723E-13</v>
      </c>
    </row>
    <row r="672" spans="35:83" x14ac:dyDescent="0.2">
      <c r="AI672" s="29" t="s">
        <v>1460</v>
      </c>
      <c r="AJ672" s="30">
        <v>60721</v>
      </c>
      <c r="AK672">
        <v>545</v>
      </c>
      <c r="AL672" t="s">
        <v>1461</v>
      </c>
      <c r="AM672">
        <v>2.1277496992326713E-10</v>
      </c>
      <c r="AN672">
        <f t="shared" si="433"/>
        <v>2.1277496992326713E-11</v>
      </c>
      <c r="AO672">
        <f t="shared" si="434"/>
        <v>9.3796779515274305E-5</v>
      </c>
      <c r="AP672" s="31">
        <f t="shared" si="435"/>
        <v>42</v>
      </c>
      <c r="AQ672" s="31">
        <f t="shared" si="436"/>
        <v>9</v>
      </c>
      <c r="AR672" s="31">
        <f t="shared" si="437"/>
        <v>43</v>
      </c>
      <c r="AS672" s="31">
        <f t="shared" si="438"/>
        <v>24</v>
      </c>
      <c r="AT672" s="31">
        <f t="shared" si="439"/>
        <v>12</v>
      </c>
      <c r="AU672" s="31">
        <f t="shared" si="440"/>
        <v>41</v>
      </c>
      <c r="AV672" s="31">
        <f t="shared" si="441"/>
        <v>23</v>
      </c>
      <c r="AW672" s="31">
        <f t="shared" si="442"/>
        <v>26</v>
      </c>
      <c r="AX672" s="31">
        <f t="shared" si="443"/>
        <v>24</v>
      </c>
      <c r="AY672" s="31">
        <f t="shared" si="444"/>
        <v>40</v>
      </c>
      <c r="AZ672" s="31">
        <f t="shared" si="445"/>
        <v>16</v>
      </c>
      <c r="BA672" s="31">
        <f t="shared" si="446"/>
        <v>27</v>
      </c>
      <c r="BB672" s="31">
        <f t="shared" si="447"/>
        <v>34</v>
      </c>
      <c r="BC672" s="31">
        <f t="shared" si="448"/>
        <v>13</v>
      </c>
      <c r="BD672" s="31">
        <f t="shared" si="449"/>
        <v>32</v>
      </c>
      <c r="BE672" s="31">
        <f t="shared" si="450"/>
        <v>39</v>
      </c>
      <c r="BF672" s="31">
        <f t="shared" si="451"/>
        <v>29</v>
      </c>
      <c r="BG672" s="31">
        <f t="shared" si="452"/>
        <v>36</v>
      </c>
      <c r="BH672" s="31">
        <f t="shared" si="453"/>
        <v>8</v>
      </c>
      <c r="BI672" s="31">
        <f t="shared" si="454"/>
        <v>27</v>
      </c>
      <c r="BJ672" s="6">
        <f t="shared" si="455"/>
        <v>545</v>
      </c>
      <c r="BL672" s="31">
        <f t="shared" si="456"/>
        <v>1.6397337131701321E-12</v>
      </c>
      <c r="BM672" s="31">
        <f t="shared" si="457"/>
        <v>3.5137150996502833E-13</v>
      </c>
      <c r="BN672" s="31">
        <f t="shared" si="458"/>
        <v>1.6787749920551352E-12</v>
      </c>
      <c r="BO672" s="31">
        <f t="shared" si="459"/>
        <v>9.3699069324007549E-13</v>
      </c>
      <c r="BP672" s="31">
        <f t="shared" si="460"/>
        <v>4.6849534662003774E-13</v>
      </c>
      <c r="BQ672" s="31">
        <f t="shared" si="461"/>
        <v>1.6006924342851289E-12</v>
      </c>
      <c r="BR672" s="31">
        <f t="shared" si="462"/>
        <v>8.9794941435507237E-13</v>
      </c>
      <c r="BS672" s="31">
        <f t="shared" si="463"/>
        <v>1.0150732510100817E-12</v>
      </c>
      <c r="BT672" s="31">
        <f t="shared" si="464"/>
        <v>9.3699069324007549E-13</v>
      </c>
      <c r="BU672" s="31">
        <f t="shared" si="465"/>
        <v>1.5616511554001258E-12</v>
      </c>
      <c r="BV672" s="31">
        <f t="shared" si="466"/>
        <v>6.2466046216005033E-13</v>
      </c>
      <c r="BW672" s="31">
        <f t="shared" si="467"/>
        <v>1.0541145298950849E-12</v>
      </c>
      <c r="BX672" s="31">
        <f t="shared" si="468"/>
        <v>1.3274034820901069E-12</v>
      </c>
      <c r="BY672" s="31">
        <f t="shared" si="469"/>
        <v>5.0753662550504087E-13</v>
      </c>
      <c r="BZ672" s="31">
        <f t="shared" si="470"/>
        <v>1.2493209243201007E-12</v>
      </c>
      <c r="CA672" s="31">
        <f t="shared" si="471"/>
        <v>1.5226098765151227E-12</v>
      </c>
      <c r="CB672" s="31">
        <f t="shared" si="472"/>
        <v>1.1321970876650913E-12</v>
      </c>
      <c r="CC672" s="31">
        <f t="shared" si="473"/>
        <v>1.4054860398601133E-12</v>
      </c>
      <c r="CD672" s="31">
        <f t="shared" si="474"/>
        <v>3.1233023108002516E-13</v>
      </c>
      <c r="CE672" s="31">
        <f t="shared" si="475"/>
        <v>1.0541145298950849E-12</v>
      </c>
    </row>
    <row r="673" spans="35:83" x14ac:dyDescent="0.2">
      <c r="AI673" s="29" t="s">
        <v>1462</v>
      </c>
      <c r="AJ673" s="30">
        <v>29566</v>
      </c>
      <c r="AK673">
        <v>278</v>
      </c>
      <c r="AL673" t="s">
        <v>1463</v>
      </c>
      <c r="AM673">
        <v>2.1294749209347379E-10</v>
      </c>
      <c r="AN673">
        <f t="shared" si="433"/>
        <v>2.129474920934738E-11</v>
      </c>
      <c r="AO673">
        <f t="shared" si="434"/>
        <v>9.3872831806416482E-5</v>
      </c>
      <c r="AP673" s="31">
        <f t="shared" si="435"/>
        <v>29</v>
      </c>
      <c r="AQ673" s="31">
        <f t="shared" si="436"/>
        <v>2</v>
      </c>
      <c r="AR673" s="31">
        <f t="shared" si="437"/>
        <v>5</v>
      </c>
      <c r="AS673" s="31">
        <f t="shared" si="438"/>
        <v>5</v>
      </c>
      <c r="AT673" s="31">
        <f t="shared" si="439"/>
        <v>13</v>
      </c>
      <c r="AU673" s="31">
        <f t="shared" si="440"/>
        <v>30</v>
      </c>
      <c r="AV673" s="31">
        <f t="shared" si="441"/>
        <v>3</v>
      </c>
      <c r="AW673" s="31">
        <f t="shared" si="442"/>
        <v>22</v>
      </c>
      <c r="AX673" s="31">
        <f t="shared" si="443"/>
        <v>5</v>
      </c>
      <c r="AY673" s="31">
        <f t="shared" si="444"/>
        <v>42</v>
      </c>
      <c r="AZ673" s="31">
        <f t="shared" si="445"/>
        <v>15</v>
      </c>
      <c r="BA673" s="31">
        <f t="shared" si="446"/>
        <v>11</v>
      </c>
      <c r="BB673" s="31">
        <f t="shared" si="447"/>
        <v>10</v>
      </c>
      <c r="BC673" s="31">
        <f t="shared" si="448"/>
        <v>8</v>
      </c>
      <c r="BD673" s="31">
        <f t="shared" si="449"/>
        <v>13</v>
      </c>
      <c r="BE673" s="31">
        <f t="shared" si="450"/>
        <v>21</v>
      </c>
      <c r="BF673" s="31">
        <f t="shared" si="451"/>
        <v>16</v>
      </c>
      <c r="BG673" s="31">
        <f t="shared" si="452"/>
        <v>19</v>
      </c>
      <c r="BH673" s="31">
        <f t="shared" si="453"/>
        <v>4</v>
      </c>
      <c r="BI673" s="31">
        <f t="shared" si="454"/>
        <v>5</v>
      </c>
      <c r="BJ673" s="6">
        <f t="shared" si="455"/>
        <v>278</v>
      </c>
      <c r="BL673" s="31">
        <f t="shared" si="456"/>
        <v>2.221394701694511E-12</v>
      </c>
      <c r="BM673" s="31">
        <f t="shared" si="457"/>
        <v>1.5319963459962145E-13</v>
      </c>
      <c r="BN673" s="31">
        <f t="shared" si="458"/>
        <v>3.8299908649905356E-13</v>
      </c>
      <c r="BO673" s="31">
        <f t="shared" si="459"/>
        <v>3.8299908649905356E-13</v>
      </c>
      <c r="BP673" s="31">
        <f t="shared" si="460"/>
        <v>9.9579762489753936E-13</v>
      </c>
      <c r="BQ673" s="31">
        <f t="shared" si="461"/>
        <v>2.2979945189943216E-12</v>
      </c>
      <c r="BR673" s="31">
        <f t="shared" si="462"/>
        <v>2.2979945189943219E-13</v>
      </c>
      <c r="BS673" s="31">
        <f t="shared" si="463"/>
        <v>1.6851959805958357E-12</v>
      </c>
      <c r="BT673" s="31">
        <f t="shared" si="464"/>
        <v>3.8299908649905356E-13</v>
      </c>
      <c r="BU673" s="31">
        <f t="shared" si="465"/>
        <v>3.2171923265920501E-12</v>
      </c>
      <c r="BV673" s="31">
        <f t="shared" si="466"/>
        <v>1.1489972594971608E-12</v>
      </c>
      <c r="BW673" s="31">
        <f t="shared" si="467"/>
        <v>8.4259799029791784E-13</v>
      </c>
      <c r="BX673" s="31">
        <f t="shared" si="468"/>
        <v>7.6599817299810712E-13</v>
      </c>
      <c r="BY673" s="31">
        <f t="shared" si="469"/>
        <v>6.127985383984858E-13</v>
      </c>
      <c r="BZ673" s="31">
        <f t="shared" si="470"/>
        <v>9.9579762489753936E-13</v>
      </c>
      <c r="CA673" s="31">
        <f t="shared" si="471"/>
        <v>1.6085961632960251E-12</v>
      </c>
      <c r="CB673" s="31">
        <f t="shared" si="472"/>
        <v>1.2255970767969716E-12</v>
      </c>
      <c r="CC673" s="31">
        <f t="shared" si="473"/>
        <v>1.4553965286964038E-12</v>
      </c>
      <c r="CD673" s="31">
        <f t="shared" si="474"/>
        <v>3.063992691992429E-13</v>
      </c>
      <c r="CE673" s="31">
        <f t="shared" si="475"/>
        <v>3.8299908649905356E-13</v>
      </c>
    </row>
    <row r="674" spans="35:83" x14ac:dyDescent="0.2">
      <c r="AI674" s="29" t="s">
        <v>1464</v>
      </c>
      <c r="AJ674" s="30">
        <v>30140</v>
      </c>
      <c r="AK674">
        <v>273</v>
      </c>
      <c r="AL674" t="s">
        <v>1465</v>
      </c>
      <c r="AM674">
        <v>2.1306438786939957E-10</v>
      </c>
      <c r="AN674">
        <f t="shared" si="433"/>
        <v>2.1306438786939957E-11</v>
      </c>
      <c r="AO674">
        <f t="shared" si="434"/>
        <v>9.3924362526052964E-5</v>
      </c>
      <c r="AP674" s="31">
        <f t="shared" si="435"/>
        <v>21</v>
      </c>
      <c r="AQ674" s="31">
        <f t="shared" si="436"/>
        <v>3</v>
      </c>
      <c r="AR674" s="31">
        <f t="shared" si="437"/>
        <v>18</v>
      </c>
      <c r="AS674" s="31">
        <f t="shared" si="438"/>
        <v>13</v>
      </c>
      <c r="AT674" s="31">
        <f t="shared" si="439"/>
        <v>10</v>
      </c>
      <c r="AU674" s="31">
        <f t="shared" si="440"/>
        <v>18</v>
      </c>
      <c r="AV674" s="31">
        <f t="shared" si="441"/>
        <v>4</v>
      </c>
      <c r="AW674" s="31">
        <f t="shared" si="442"/>
        <v>13</v>
      </c>
      <c r="AX674" s="31">
        <f t="shared" si="443"/>
        <v>15</v>
      </c>
      <c r="AY674" s="31">
        <f t="shared" si="444"/>
        <v>37</v>
      </c>
      <c r="AZ674" s="31">
        <f t="shared" si="445"/>
        <v>9</v>
      </c>
      <c r="BA674" s="31">
        <f t="shared" si="446"/>
        <v>10</v>
      </c>
      <c r="BB674" s="31">
        <f t="shared" si="447"/>
        <v>6</v>
      </c>
      <c r="BC674" s="31">
        <f t="shared" si="448"/>
        <v>6</v>
      </c>
      <c r="BD674" s="31">
        <f t="shared" si="449"/>
        <v>22</v>
      </c>
      <c r="BE674" s="31">
        <f t="shared" si="450"/>
        <v>28</v>
      </c>
      <c r="BF674" s="31">
        <f t="shared" si="451"/>
        <v>11</v>
      </c>
      <c r="BG674" s="31">
        <f t="shared" si="452"/>
        <v>23</v>
      </c>
      <c r="BH674" s="31">
        <f t="shared" si="453"/>
        <v>1</v>
      </c>
      <c r="BI674" s="31">
        <f t="shared" si="454"/>
        <v>5</v>
      </c>
      <c r="BJ674" s="6">
        <f t="shared" si="455"/>
        <v>273</v>
      </c>
      <c r="BL674" s="31">
        <f t="shared" si="456"/>
        <v>1.6389568297646121E-12</v>
      </c>
      <c r="BM674" s="31">
        <f t="shared" si="457"/>
        <v>2.3413668996637315E-13</v>
      </c>
      <c r="BN674" s="31">
        <f t="shared" si="458"/>
        <v>1.4048201397982389E-12</v>
      </c>
      <c r="BO674" s="31">
        <f t="shared" si="459"/>
        <v>1.0145923231876169E-12</v>
      </c>
      <c r="BP674" s="31">
        <f t="shared" si="460"/>
        <v>7.8045563322124389E-13</v>
      </c>
      <c r="BQ674" s="31">
        <f t="shared" si="461"/>
        <v>1.4048201397982389E-12</v>
      </c>
      <c r="BR674" s="31">
        <f t="shared" si="462"/>
        <v>3.1218225328849755E-13</v>
      </c>
      <c r="BS674" s="31">
        <f t="shared" si="463"/>
        <v>1.0145923231876169E-12</v>
      </c>
      <c r="BT674" s="31">
        <f t="shared" si="464"/>
        <v>1.1706834498318656E-12</v>
      </c>
      <c r="BU674" s="31">
        <f t="shared" si="465"/>
        <v>2.8876858429186019E-12</v>
      </c>
      <c r="BV674" s="31">
        <f t="shared" si="466"/>
        <v>7.0241006989911944E-13</v>
      </c>
      <c r="BW674" s="31">
        <f t="shared" si="467"/>
        <v>7.8045563322124389E-13</v>
      </c>
      <c r="BX674" s="31">
        <f t="shared" si="468"/>
        <v>4.6827337993274629E-13</v>
      </c>
      <c r="BY674" s="31">
        <f t="shared" si="469"/>
        <v>4.6827337993274629E-13</v>
      </c>
      <c r="BZ674" s="31">
        <f t="shared" si="470"/>
        <v>1.7170023930867365E-12</v>
      </c>
      <c r="CA674" s="31">
        <f t="shared" si="471"/>
        <v>2.1852757730194826E-12</v>
      </c>
      <c r="CB674" s="31">
        <f t="shared" si="472"/>
        <v>8.5850119654336824E-13</v>
      </c>
      <c r="CC674" s="31">
        <f t="shared" si="473"/>
        <v>1.795047956408861E-12</v>
      </c>
      <c r="CD674" s="31">
        <f t="shared" si="474"/>
        <v>7.8045563322124386E-14</v>
      </c>
      <c r="CE674" s="31">
        <f t="shared" si="475"/>
        <v>3.9022781661062195E-13</v>
      </c>
    </row>
    <row r="675" spans="35:83" x14ac:dyDescent="0.2">
      <c r="AI675" s="29" t="s">
        <v>1466</v>
      </c>
      <c r="AJ675" s="30">
        <v>11904</v>
      </c>
      <c r="AK675">
        <v>119</v>
      </c>
      <c r="AL675" t="s">
        <v>1467</v>
      </c>
      <c r="AM675">
        <v>2.1419432247282325E-10</v>
      </c>
      <c r="AN675">
        <f t="shared" si="433"/>
        <v>2.1419432247282326E-11</v>
      </c>
      <c r="AO675">
        <f t="shared" si="434"/>
        <v>9.4422467293273614E-5</v>
      </c>
      <c r="AP675" s="31">
        <f t="shared" si="435"/>
        <v>22</v>
      </c>
      <c r="AQ675" s="31">
        <f t="shared" si="436"/>
        <v>0</v>
      </c>
      <c r="AR675" s="31">
        <f t="shared" si="437"/>
        <v>2</v>
      </c>
      <c r="AS675" s="31">
        <f t="shared" si="438"/>
        <v>1</v>
      </c>
      <c r="AT675" s="31">
        <f t="shared" si="439"/>
        <v>3</v>
      </c>
      <c r="AU675" s="31">
        <f t="shared" si="440"/>
        <v>8</v>
      </c>
      <c r="AV675" s="31">
        <f t="shared" si="441"/>
        <v>2</v>
      </c>
      <c r="AW675" s="31">
        <f t="shared" si="442"/>
        <v>6</v>
      </c>
      <c r="AX675" s="31">
        <f t="shared" si="443"/>
        <v>2</v>
      </c>
      <c r="AY675" s="31">
        <f t="shared" si="444"/>
        <v>15</v>
      </c>
      <c r="AZ675" s="31">
        <f t="shared" si="445"/>
        <v>3</v>
      </c>
      <c r="BA675" s="31">
        <f t="shared" si="446"/>
        <v>3</v>
      </c>
      <c r="BB675" s="31">
        <f t="shared" si="447"/>
        <v>10</v>
      </c>
      <c r="BC675" s="31">
        <f t="shared" si="448"/>
        <v>11</v>
      </c>
      <c r="BD675" s="31">
        <f t="shared" si="449"/>
        <v>1</v>
      </c>
      <c r="BE675" s="31">
        <f t="shared" si="450"/>
        <v>9</v>
      </c>
      <c r="BF675" s="31">
        <f t="shared" si="451"/>
        <v>10</v>
      </c>
      <c r="BG675" s="31">
        <f t="shared" si="452"/>
        <v>11</v>
      </c>
      <c r="BH675" s="31">
        <f t="shared" si="453"/>
        <v>0</v>
      </c>
      <c r="BI675" s="31">
        <f t="shared" si="454"/>
        <v>0</v>
      </c>
      <c r="BJ675" s="6">
        <f t="shared" si="455"/>
        <v>119</v>
      </c>
      <c r="BL675" s="31">
        <f t="shared" si="456"/>
        <v>3.959895037312699E-12</v>
      </c>
      <c r="BM675" s="31">
        <f t="shared" si="457"/>
        <v>0</v>
      </c>
      <c r="BN675" s="31">
        <f t="shared" si="458"/>
        <v>3.599904579375181E-13</v>
      </c>
      <c r="BO675" s="31">
        <f t="shared" si="459"/>
        <v>1.7999522896875905E-13</v>
      </c>
      <c r="BP675" s="31">
        <f t="shared" si="460"/>
        <v>5.3998568690627712E-13</v>
      </c>
      <c r="BQ675" s="31">
        <f t="shared" si="461"/>
        <v>1.4399618317500724E-12</v>
      </c>
      <c r="BR675" s="31">
        <f t="shared" si="462"/>
        <v>3.599904579375181E-13</v>
      </c>
      <c r="BS675" s="31">
        <f t="shared" si="463"/>
        <v>1.0799713738125542E-12</v>
      </c>
      <c r="BT675" s="31">
        <f t="shared" si="464"/>
        <v>3.599904579375181E-13</v>
      </c>
      <c r="BU675" s="31">
        <f t="shared" si="465"/>
        <v>2.6999284345313854E-12</v>
      </c>
      <c r="BV675" s="31">
        <f t="shared" si="466"/>
        <v>5.3998568690627712E-13</v>
      </c>
      <c r="BW675" s="31">
        <f t="shared" si="467"/>
        <v>5.3998568690627712E-13</v>
      </c>
      <c r="BX675" s="31">
        <f t="shared" si="468"/>
        <v>1.7999522896875905E-12</v>
      </c>
      <c r="BY675" s="31">
        <f t="shared" si="469"/>
        <v>1.9799475186563495E-12</v>
      </c>
      <c r="BZ675" s="31">
        <f t="shared" si="470"/>
        <v>1.7999522896875905E-13</v>
      </c>
      <c r="CA675" s="31">
        <f t="shared" si="471"/>
        <v>1.6199570607188314E-12</v>
      </c>
      <c r="CB675" s="31">
        <f t="shared" si="472"/>
        <v>1.7999522896875905E-12</v>
      </c>
      <c r="CC675" s="31">
        <f t="shared" si="473"/>
        <v>1.9799475186563495E-12</v>
      </c>
      <c r="CD675" s="31">
        <f t="shared" si="474"/>
        <v>0</v>
      </c>
      <c r="CE675" s="31">
        <f t="shared" si="475"/>
        <v>0</v>
      </c>
    </row>
    <row r="676" spans="35:83" x14ac:dyDescent="0.2">
      <c r="AI676" s="29" t="s">
        <v>1468</v>
      </c>
      <c r="AJ676" s="30">
        <v>15825</v>
      </c>
      <c r="AK676">
        <v>146</v>
      </c>
      <c r="AL676" t="s">
        <v>1469</v>
      </c>
      <c r="AM676">
        <v>2.1537193805281336E-10</v>
      </c>
      <c r="AN676">
        <f t="shared" si="433"/>
        <v>2.1537193805281338E-11</v>
      </c>
      <c r="AO676">
        <f t="shared" si="434"/>
        <v>9.4941591083773586E-5</v>
      </c>
      <c r="AP676" s="31">
        <f t="shared" si="435"/>
        <v>23</v>
      </c>
      <c r="AQ676" s="31">
        <f t="shared" si="436"/>
        <v>0</v>
      </c>
      <c r="AR676" s="31">
        <f t="shared" si="437"/>
        <v>5</v>
      </c>
      <c r="AS676" s="31">
        <f t="shared" si="438"/>
        <v>10</v>
      </c>
      <c r="AT676" s="31">
        <f t="shared" si="439"/>
        <v>3</v>
      </c>
      <c r="AU676" s="31">
        <f t="shared" si="440"/>
        <v>8</v>
      </c>
      <c r="AV676" s="31">
        <f t="shared" si="441"/>
        <v>6</v>
      </c>
      <c r="AW676" s="31">
        <f t="shared" si="442"/>
        <v>12</v>
      </c>
      <c r="AX676" s="31">
        <f t="shared" si="443"/>
        <v>9</v>
      </c>
      <c r="AY676" s="31">
        <f t="shared" si="444"/>
        <v>17</v>
      </c>
      <c r="AZ676" s="31">
        <f t="shared" si="445"/>
        <v>1</v>
      </c>
      <c r="BA676" s="31">
        <f t="shared" si="446"/>
        <v>7</v>
      </c>
      <c r="BB676" s="31">
        <f t="shared" si="447"/>
        <v>5</v>
      </c>
      <c r="BC676" s="31">
        <f t="shared" si="448"/>
        <v>5</v>
      </c>
      <c r="BD676" s="31">
        <f t="shared" si="449"/>
        <v>5</v>
      </c>
      <c r="BE676" s="31">
        <f t="shared" si="450"/>
        <v>7</v>
      </c>
      <c r="BF676" s="31">
        <f t="shared" si="451"/>
        <v>8</v>
      </c>
      <c r="BG676" s="31">
        <f t="shared" si="452"/>
        <v>9</v>
      </c>
      <c r="BH676" s="31">
        <f t="shared" si="453"/>
        <v>1</v>
      </c>
      <c r="BI676" s="31">
        <f t="shared" si="454"/>
        <v>5</v>
      </c>
      <c r="BJ676" s="6">
        <f t="shared" si="455"/>
        <v>146</v>
      </c>
      <c r="BL676" s="31">
        <f t="shared" si="456"/>
        <v>3.3928455994621285E-12</v>
      </c>
      <c r="BM676" s="31">
        <f t="shared" si="457"/>
        <v>0</v>
      </c>
      <c r="BN676" s="31">
        <f t="shared" si="458"/>
        <v>7.3757513031785397E-13</v>
      </c>
      <c r="BO676" s="31">
        <f t="shared" si="459"/>
        <v>1.4751502606357079E-12</v>
      </c>
      <c r="BP676" s="31">
        <f t="shared" si="460"/>
        <v>4.4254507819071239E-13</v>
      </c>
      <c r="BQ676" s="31">
        <f t="shared" si="461"/>
        <v>1.1801202085085663E-12</v>
      </c>
      <c r="BR676" s="31">
        <f t="shared" si="462"/>
        <v>8.8509015638142479E-13</v>
      </c>
      <c r="BS676" s="31">
        <f t="shared" si="463"/>
        <v>1.7701803127628496E-12</v>
      </c>
      <c r="BT676" s="31">
        <f t="shared" si="464"/>
        <v>1.3276352345721371E-12</v>
      </c>
      <c r="BU676" s="31">
        <f t="shared" si="465"/>
        <v>2.5077554430807037E-12</v>
      </c>
      <c r="BV676" s="31">
        <f t="shared" si="466"/>
        <v>1.4751502606357079E-13</v>
      </c>
      <c r="BW676" s="31">
        <f t="shared" si="467"/>
        <v>1.0326051824449955E-12</v>
      </c>
      <c r="BX676" s="31">
        <f t="shared" si="468"/>
        <v>7.3757513031785397E-13</v>
      </c>
      <c r="BY676" s="31">
        <f t="shared" si="469"/>
        <v>7.3757513031785397E-13</v>
      </c>
      <c r="BZ676" s="31">
        <f t="shared" si="470"/>
        <v>7.3757513031785397E-13</v>
      </c>
      <c r="CA676" s="31">
        <f t="shared" si="471"/>
        <v>1.0326051824449955E-12</v>
      </c>
      <c r="CB676" s="31">
        <f t="shared" si="472"/>
        <v>1.1801202085085663E-12</v>
      </c>
      <c r="CC676" s="31">
        <f t="shared" si="473"/>
        <v>1.3276352345721371E-12</v>
      </c>
      <c r="CD676" s="31">
        <f t="shared" si="474"/>
        <v>1.4751502606357079E-13</v>
      </c>
      <c r="CE676" s="31">
        <f t="shared" si="475"/>
        <v>7.3757513031785397E-13</v>
      </c>
    </row>
    <row r="677" spans="35:83" x14ac:dyDescent="0.2">
      <c r="AI677" s="29" t="s">
        <v>1470</v>
      </c>
      <c r="AJ677" s="30">
        <v>30594</v>
      </c>
      <c r="AK677">
        <v>264</v>
      </c>
      <c r="AL677" t="s">
        <v>1471</v>
      </c>
      <c r="AM677">
        <v>2.1567160104001859E-10</v>
      </c>
      <c r="AN677">
        <f t="shared" si="433"/>
        <v>2.1567160104001859E-11</v>
      </c>
      <c r="AO677">
        <f t="shared" si="434"/>
        <v>9.5073690376984221E-5</v>
      </c>
      <c r="AP677" s="31">
        <f t="shared" si="435"/>
        <v>13</v>
      </c>
      <c r="AQ677" s="31">
        <f t="shared" si="436"/>
        <v>2</v>
      </c>
      <c r="AR677" s="31">
        <f t="shared" si="437"/>
        <v>16</v>
      </c>
      <c r="AS677" s="31">
        <f t="shared" si="438"/>
        <v>15</v>
      </c>
      <c r="AT677" s="31">
        <f t="shared" si="439"/>
        <v>11</v>
      </c>
      <c r="AU677" s="31">
        <f t="shared" si="440"/>
        <v>15</v>
      </c>
      <c r="AV677" s="31">
        <f t="shared" si="441"/>
        <v>16</v>
      </c>
      <c r="AW677" s="31">
        <f t="shared" si="442"/>
        <v>18</v>
      </c>
      <c r="AX677" s="31">
        <f t="shared" si="443"/>
        <v>10</v>
      </c>
      <c r="AY677" s="31">
        <f t="shared" si="444"/>
        <v>24</v>
      </c>
      <c r="AZ677" s="31">
        <f t="shared" si="445"/>
        <v>3</v>
      </c>
      <c r="BA677" s="31">
        <f t="shared" si="446"/>
        <v>11</v>
      </c>
      <c r="BB677" s="31">
        <f t="shared" si="447"/>
        <v>15</v>
      </c>
      <c r="BC677" s="31">
        <f t="shared" si="448"/>
        <v>10</v>
      </c>
      <c r="BD677" s="31">
        <f t="shared" si="449"/>
        <v>18</v>
      </c>
      <c r="BE677" s="31">
        <f t="shared" si="450"/>
        <v>23</v>
      </c>
      <c r="BF677" s="31">
        <f t="shared" si="451"/>
        <v>9</v>
      </c>
      <c r="BG677" s="31">
        <f t="shared" si="452"/>
        <v>17</v>
      </c>
      <c r="BH677" s="31">
        <f t="shared" si="453"/>
        <v>10</v>
      </c>
      <c r="BI677" s="31">
        <f t="shared" si="454"/>
        <v>8</v>
      </c>
      <c r="BJ677" s="6">
        <f t="shared" si="455"/>
        <v>264</v>
      </c>
      <c r="BL677" s="31">
        <f t="shared" si="456"/>
        <v>1.062019247545546E-12</v>
      </c>
      <c r="BM677" s="31">
        <f t="shared" si="457"/>
        <v>1.6338757654546865E-13</v>
      </c>
      <c r="BN677" s="31">
        <f t="shared" si="458"/>
        <v>1.3071006123637492E-12</v>
      </c>
      <c r="BO677" s="31">
        <f t="shared" si="459"/>
        <v>1.2254068240910146E-12</v>
      </c>
      <c r="BP677" s="31">
        <f t="shared" si="460"/>
        <v>8.9863167100007741E-13</v>
      </c>
      <c r="BQ677" s="31">
        <f t="shared" si="461"/>
        <v>1.2254068240910146E-12</v>
      </c>
      <c r="BR677" s="31">
        <f t="shared" si="462"/>
        <v>1.3071006123637492E-12</v>
      </c>
      <c r="BS677" s="31">
        <f t="shared" si="463"/>
        <v>1.4704881889092176E-12</v>
      </c>
      <c r="BT677" s="31">
        <f t="shared" si="464"/>
        <v>8.169378827273432E-13</v>
      </c>
      <c r="BU677" s="31">
        <f t="shared" si="465"/>
        <v>1.9606509185456234E-12</v>
      </c>
      <c r="BV677" s="31">
        <f t="shared" si="466"/>
        <v>2.4508136481820293E-13</v>
      </c>
      <c r="BW677" s="31">
        <f t="shared" si="467"/>
        <v>8.9863167100007741E-13</v>
      </c>
      <c r="BX677" s="31">
        <f t="shared" si="468"/>
        <v>1.2254068240910146E-12</v>
      </c>
      <c r="BY677" s="31">
        <f t="shared" si="469"/>
        <v>8.169378827273432E-13</v>
      </c>
      <c r="BZ677" s="31">
        <f t="shared" si="470"/>
        <v>1.4704881889092176E-12</v>
      </c>
      <c r="CA677" s="31">
        <f t="shared" si="471"/>
        <v>1.8789571302728893E-12</v>
      </c>
      <c r="CB677" s="31">
        <f t="shared" si="472"/>
        <v>7.3524409445460879E-13</v>
      </c>
      <c r="CC677" s="31">
        <f t="shared" si="473"/>
        <v>1.3887944006364833E-12</v>
      </c>
      <c r="CD677" s="31">
        <f t="shared" si="474"/>
        <v>8.169378827273432E-13</v>
      </c>
      <c r="CE677" s="31">
        <f t="shared" si="475"/>
        <v>6.5355030618187458E-13</v>
      </c>
    </row>
    <row r="678" spans="35:83" x14ac:dyDescent="0.2">
      <c r="AI678" s="29" t="s">
        <v>1472</v>
      </c>
      <c r="AJ678" s="30">
        <v>38286</v>
      </c>
      <c r="AK678">
        <v>337</v>
      </c>
      <c r="AL678" t="s">
        <v>1473</v>
      </c>
      <c r="AM678">
        <v>2.1618765552001382E-10</v>
      </c>
      <c r="AN678">
        <f t="shared" si="433"/>
        <v>2.1618765552001382E-11</v>
      </c>
      <c r="AO678">
        <f t="shared" si="434"/>
        <v>9.5301180707709851E-5</v>
      </c>
      <c r="AP678" s="31">
        <f t="shared" si="435"/>
        <v>23</v>
      </c>
      <c r="AQ678" s="31">
        <f t="shared" si="436"/>
        <v>5</v>
      </c>
      <c r="AR678" s="31">
        <f t="shared" si="437"/>
        <v>18</v>
      </c>
      <c r="AS678" s="31">
        <f t="shared" si="438"/>
        <v>24</v>
      </c>
      <c r="AT678" s="31">
        <f t="shared" si="439"/>
        <v>16</v>
      </c>
      <c r="AU678" s="31">
        <f t="shared" si="440"/>
        <v>17</v>
      </c>
      <c r="AV678" s="31">
        <f t="shared" si="441"/>
        <v>10</v>
      </c>
      <c r="AW678" s="31">
        <f t="shared" si="442"/>
        <v>25</v>
      </c>
      <c r="AX678" s="31">
        <f t="shared" si="443"/>
        <v>17</v>
      </c>
      <c r="AY678" s="31">
        <f t="shared" si="444"/>
        <v>25</v>
      </c>
      <c r="AZ678" s="31">
        <f t="shared" si="445"/>
        <v>10</v>
      </c>
      <c r="BA678" s="31">
        <f t="shared" si="446"/>
        <v>22</v>
      </c>
      <c r="BB678" s="31">
        <f t="shared" si="447"/>
        <v>22</v>
      </c>
      <c r="BC678" s="31">
        <f t="shared" si="448"/>
        <v>11</v>
      </c>
      <c r="BD678" s="31">
        <f t="shared" si="449"/>
        <v>16</v>
      </c>
      <c r="BE678" s="31">
        <f t="shared" si="450"/>
        <v>29</v>
      </c>
      <c r="BF678" s="31">
        <f t="shared" si="451"/>
        <v>13</v>
      </c>
      <c r="BG678" s="31">
        <f t="shared" si="452"/>
        <v>16</v>
      </c>
      <c r="BH678" s="31">
        <f t="shared" si="453"/>
        <v>8</v>
      </c>
      <c r="BI678" s="31">
        <f t="shared" si="454"/>
        <v>10</v>
      </c>
      <c r="BJ678" s="6">
        <f t="shared" si="455"/>
        <v>337</v>
      </c>
      <c r="BL678" s="31">
        <f t="shared" si="456"/>
        <v>1.4754647112641891E-12</v>
      </c>
      <c r="BM678" s="31">
        <f t="shared" si="457"/>
        <v>3.207531981009107E-13</v>
      </c>
      <c r="BN678" s="31">
        <f t="shared" si="458"/>
        <v>1.1547115131632786E-12</v>
      </c>
      <c r="BO678" s="31">
        <f t="shared" si="459"/>
        <v>1.5396153508843714E-12</v>
      </c>
      <c r="BP678" s="31">
        <f t="shared" si="460"/>
        <v>1.0264102339229144E-12</v>
      </c>
      <c r="BQ678" s="31">
        <f t="shared" si="461"/>
        <v>1.0905608735430965E-12</v>
      </c>
      <c r="BR678" s="31">
        <f t="shared" si="462"/>
        <v>6.4150639620182139E-13</v>
      </c>
      <c r="BS678" s="31">
        <f t="shared" si="463"/>
        <v>1.6037659905045535E-12</v>
      </c>
      <c r="BT678" s="31">
        <f t="shared" si="464"/>
        <v>1.0905608735430965E-12</v>
      </c>
      <c r="BU678" s="31">
        <f t="shared" si="465"/>
        <v>1.6037659905045535E-12</v>
      </c>
      <c r="BV678" s="31">
        <f t="shared" si="466"/>
        <v>6.4150639620182139E-13</v>
      </c>
      <c r="BW678" s="31">
        <f t="shared" si="467"/>
        <v>1.4113140716440072E-12</v>
      </c>
      <c r="BX678" s="31">
        <f t="shared" si="468"/>
        <v>1.4113140716440072E-12</v>
      </c>
      <c r="BY678" s="31">
        <f t="shared" si="469"/>
        <v>7.0565703582200359E-13</v>
      </c>
      <c r="BZ678" s="31">
        <f t="shared" si="470"/>
        <v>1.0264102339229144E-12</v>
      </c>
      <c r="CA678" s="31">
        <f t="shared" si="471"/>
        <v>1.8603685489852821E-12</v>
      </c>
      <c r="CB678" s="31">
        <f t="shared" si="472"/>
        <v>8.3395831506236779E-13</v>
      </c>
      <c r="CC678" s="31">
        <f t="shared" si="473"/>
        <v>1.0264102339229144E-12</v>
      </c>
      <c r="CD678" s="31">
        <f t="shared" si="474"/>
        <v>5.132051169614572E-13</v>
      </c>
      <c r="CE678" s="31">
        <f t="shared" si="475"/>
        <v>6.4150639620182139E-13</v>
      </c>
    </row>
    <row r="679" spans="35:83" x14ac:dyDescent="0.2">
      <c r="AI679" s="29" t="s">
        <v>1474</v>
      </c>
      <c r="AJ679" s="30">
        <v>25688</v>
      </c>
      <c r="AK679">
        <v>223</v>
      </c>
      <c r="AL679" t="s">
        <v>1475</v>
      </c>
      <c r="AM679">
        <v>2.1698995002277766E-10</v>
      </c>
      <c r="AN679">
        <f t="shared" si="433"/>
        <v>2.1698995002277766E-11</v>
      </c>
      <c r="AO679">
        <f t="shared" si="434"/>
        <v>9.5654853137362624E-5</v>
      </c>
      <c r="AP679" s="31">
        <f t="shared" si="435"/>
        <v>19</v>
      </c>
      <c r="AQ679" s="31">
        <f t="shared" si="436"/>
        <v>2</v>
      </c>
      <c r="AR679" s="31">
        <f t="shared" si="437"/>
        <v>16</v>
      </c>
      <c r="AS679" s="31">
        <f t="shared" si="438"/>
        <v>14</v>
      </c>
      <c r="AT679" s="31">
        <f t="shared" si="439"/>
        <v>10</v>
      </c>
      <c r="AU679" s="31">
        <f t="shared" si="440"/>
        <v>10</v>
      </c>
      <c r="AV679" s="31">
        <f t="shared" si="441"/>
        <v>6</v>
      </c>
      <c r="AW679" s="31">
        <f t="shared" si="442"/>
        <v>11</v>
      </c>
      <c r="AX679" s="31">
        <f t="shared" si="443"/>
        <v>7</v>
      </c>
      <c r="AY679" s="31">
        <f t="shared" si="444"/>
        <v>25</v>
      </c>
      <c r="AZ679" s="31">
        <f t="shared" si="445"/>
        <v>9</v>
      </c>
      <c r="BA679" s="31">
        <f t="shared" si="446"/>
        <v>6</v>
      </c>
      <c r="BB679" s="31">
        <f t="shared" si="447"/>
        <v>15</v>
      </c>
      <c r="BC679" s="31">
        <f t="shared" si="448"/>
        <v>8</v>
      </c>
      <c r="BD679" s="31">
        <f t="shared" si="449"/>
        <v>18</v>
      </c>
      <c r="BE679" s="31">
        <f t="shared" si="450"/>
        <v>14</v>
      </c>
      <c r="BF679" s="31">
        <f t="shared" si="451"/>
        <v>4</v>
      </c>
      <c r="BG679" s="31">
        <f t="shared" si="452"/>
        <v>16</v>
      </c>
      <c r="BH679" s="31">
        <f t="shared" si="453"/>
        <v>6</v>
      </c>
      <c r="BI679" s="31">
        <f t="shared" si="454"/>
        <v>7</v>
      </c>
      <c r="BJ679" s="6">
        <f t="shared" si="455"/>
        <v>223</v>
      </c>
      <c r="BL679" s="31">
        <f t="shared" si="456"/>
        <v>1.8487932961581953E-12</v>
      </c>
      <c r="BM679" s="31">
        <f t="shared" si="457"/>
        <v>1.9460982064823109E-13</v>
      </c>
      <c r="BN679" s="31">
        <f t="shared" si="458"/>
        <v>1.5568785651858487E-12</v>
      </c>
      <c r="BO679" s="31">
        <f t="shared" si="459"/>
        <v>1.3622687445376176E-12</v>
      </c>
      <c r="BP679" s="31">
        <f t="shared" si="460"/>
        <v>9.7304910324115543E-13</v>
      </c>
      <c r="BQ679" s="31">
        <f t="shared" si="461"/>
        <v>9.7304910324115543E-13</v>
      </c>
      <c r="BR679" s="31">
        <f t="shared" si="462"/>
        <v>5.8382946194469326E-13</v>
      </c>
      <c r="BS679" s="31">
        <f t="shared" si="463"/>
        <v>1.070354013565271E-12</v>
      </c>
      <c r="BT679" s="31">
        <f t="shared" si="464"/>
        <v>6.811343722688088E-13</v>
      </c>
      <c r="BU679" s="31">
        <f t="shared" si="465"/>
        <v>2.4326227581028886E-12</v>
      </c>
      <c r="BV679" s="31">
        <f t="shared" si="466"/>
        <v>8.7574419291703989E-13</v>
      </c>
      <c r="BW679" s="31">
        <f t="shared" si="467"/>
        <v>5.8382946194469326E-13</v>
      </c>
      <c r="BX679" s="31">
        <f t="shared" si="468"/>
        <v>1.4595736548617331E-12</v>
      </c>
      <c r="BY679" s="31">
        <f t="shared" si="469"/>
        <v>7.7843928259292434E-13</v>
      </c>
      <c r="BZ679" s="31">
        <f t="shared" si="470"/>
        <v>1.7514883858340798E-12</v>
      </c>
      <c r="CA679" s="31">
        <f t="shared" si="471"/>
        <v>1.3622687445376176E-12</v>
      </c>
      <c r="CB679" s="31">
        <f t="shared" si="472"/>
        <v>3.8921964129646217E-13</v>
      </c>
      <c r="CC679" s="31">
        <f t="shared" si="473"/>
        <v>1.5568785651858487E-12</v>
      </c>
      <c r="CD679" s="31">
        <f t="shared" si="474"/>
        <v>5.8382946194469326E-13</v>
      </c>
      <c r="CE679" s="31">
        <f t="shared" si="475"/>
        <v>6.811343722688088E-13</v>
      </c>
    </row>
    <row r="680" spans="35:83" x14ac:dyDescent="0.2">
      <c r="AI680" s="29" t="s">
        <v>1476</v>
      </c>
      <c r="AJ680" s="30">
        <v>40156</v>
      </c>
      <c r="AK680">
        <v>368</v>
      </c>
      <c r="AL680" t="s">
        <v>1477</v>
      </c>
      <c r="AM680">
        <v>2.1729839363518135E-10</v>
      </c>
      <c r="AN680">
        <f t="shared" si="433"/>
        <v>2.1729839363518136E-11</v>
      </c>
      <c r="AO680">
        <f t="shared" si="434"/>
        <v>9.5790823160133429E-5</v>
      </c>
      <c r="AP680" s="31">
        <f t="shared" si="435"/>
        <v>38</v>
      </c>
      <c r="AQ680" s="31">
        <f t="shared" si="436"/>
        <v>3</v>
      </c>
      <c r="AR680" s="31">
        <f t="shared" si="437"/>
        <v>21</v>
      </c>
      <c r="AS680" s="31">
        <f t="shared" si="438"/>
        <v>22</v>
      </c>
      <c r="AT680" s="31">
        <f t="shared" si="439"/>
        <v>14</v>
      </c>
      <c r="AU680" s="31">
        <f t="shared" si="440"/>
        <v>27</v>
      </c>
      <c r="AV680" s="31">
        <f t="shared" si="441"/>
        <v>9</v>
      </c>
      <c r="AW680" s="31">
        <f t="shared" si="442"/>
        <v>33</v>
      </c>
      <c r="AX680" s="31">
        <f t="shared" si="443"/>
        <v>17</v>
      </c>
      <c r="AY680" s="31">
        <f t="shared" si="444"/>
        <v>33</v>
      </c>
      <c r="AZ680" s="31">
        <f t="shared" si="445"/>
        <v>11</v>
      </c>
      <c r="BA680" s="31">
        <f t="shared" si="446"/>
        <v>11</v>
      </c>
      <c r="BB680" s="31">
        <f t="shared" si="447"/>
        <v>14</v>
      </c>
      <c r="BC680" s="31">
        <f t="shared" si="448"/>
        <v>13</v>
      </c>
      <c r="BD680" s="31">
        <f t="shared" si="449"/>
        <v>18</v>
      </c>
      <c r="BE680" s="31">
        <f t="shared" si="450"/>
        <v>32</v>
      </c>
      <c r="BF680" s="31">
        <f t="shared" si="451"/>
        <v>14</v>
      </c>
      <c r="BG680" s="31">
        <f t="shared" si="452"/>
        <v>26</v>
      </c>
      <c r="BH680" s="31">
        <f t="shared" si="453"/>
        <v>5</v>
      </c>
      <c r="BI680" s="31">
        <f t="shared" si="454"/>
        <v>7</v>
      </c>
      <c r="BJ680" s="6">
        <f t="shared" si="455"/>
        <v>368</v>
      </c>
      <c r="BL680" s="31">
        <f t="shared" si="456"/>
        <v>2.2438421081893727E-12</v>
      </c>
      <c r="BM680" s="31">
        <f t="shared" si="457"/>
        <v>1.7714542959389785E-13</v>
      </c>
      <c r="BN680" s="31">
        <f t="shared" si="458"/>
        <v>1.2400180071572849E-12</v>
      </c>
      <c r="BO680" s="31">
        <f t="shared" si="459"/>
        <v>1.2990664836885842E-12</v>
      </c>
      <c r="BP680" s="31">
        <f t="shared" si="460"/>
        <v>8.2667867143818998E-13</v>
      </c>
      <c r="BQ680" s="31">
        <f t="shared" si="461"/>
        <v>1.5943088663450809E-12</v>
      </c>
      <c r="BR680" s="31">
        <f t="shared" si="462"/>
        <v>5.3143628878169352E-13</v>
      </c>
      <c r="BS680" s="31">
        <f t="shared" si="463"/>
        <v>1.9485997255328762E-12</v>
      </c>
      <c r="BT680" s="31">
        <f t="shared" si="464"/>
        <v>1.0038241010320878E-12</v>
      </c>
      <c r="BU680" s="31">
        <f t="shared" si="465"/>
        <v>1.9485997255328762E-12</v>
      </c>
      <c r="BV680" s="31">
        <f t="shared" si="466"/>
        <v>6.495332418442921E-13</v>
      </c>
      <c r="BW680" s="31">
        <f t="shared" si="467"/>
        <v>6.495332418442921E-13</v>
      </c>
      <c r="BX680" s="31">
        <f t="shared" si="468"/>
        <v>8.2667867143818998E-13</v>
      </c>
      <c r="BY680" s="31">
        <f t="shared" si="469"/>
        <v>7.6763019490689059E-13</v>
      </c>
      <c r="BZ680" s="31">
        <f t="shared" si="470"/>
        <v>1.062872577563387E-12</v>
      </c>
      <c r="CA680" s="31">
        <f t="shared" si="471"/>
        <v>1.8895512490015769E-12</v>
      </c>
      <c r="CB680" s="31">
        <f t="shared" si="472"/>
        <v>8.2667867143818998E-13</v>
      </c>
      <c r="CC680" s="31">
        <f t="shared" si="473"/>
        <v>1.5352603898137812E-12</v>
      </c>
      <c r="CD680" s="31">
        <f t="shared" si="474"/>
        <v>2.9524238265649641E-13</v>
      </c>
      <c r="CE680" s="31">
        <f t="shared" si="475"/>
        <v>4.1333933571909499E-13</v>
      </c>
    </row>
    <row r="681" spans="35:83" x14ac:dyDescent="0.2">
      <c r="AI681" s="29" t="s">
        <v>1478</v>
      </c>
      <c r="AJ681" s="30">
        <v>32931</v>
      </c>
      <c r="AK681">
        <v>304</v>
      </c>
      <c r="AL681" t="s">
        <v>1479</v>
      </c>
      <c r="AM681">
        <v>2.177093592889463E-10</v>
      </c>
      <c r="AN681">
        <f t="shared" si="433"/>
        <v>2.1770935928894631E-11</v>
      </c>
      <c r="AO681">
        <f t="shared" si="434"/>
        <v>9.597198758388329E-5</v>
      </c>
      <c r="AP681" s="31">
        <f t="shared" si="435"/>
        <v>52</v>
      </c>
      <c r="AQ681" s="31">
        <f t="shared" si="436"/>
        <v>2</v>
      </c>
      <c r="AR681" s="31">
        <f t="shared" si="437"/>
        <v>23</v>
      </c>
      <c r="AS681" s="31">
        <f t="shared" si="438"/>
        <v>22</v>
      </c>
      <c r="AT681" s="31">
        <f t="shared" si="439"/>
        <v>8</v>
      </c>
      <c r="AU681" s="31">
        <f t="shared" si="440"/>
        <v>14</v>
      </c>
      <c r="AV681" s="31">
        <f t="shared" si="441"/>
        <v>2</v>
      </c>
      <c r="AW681" s="31">
        <f t="shared" si="442"/>
        <v>15</v>
      </c>
      <c r="AX681" s="31">
        <f t="shared" si="443"/>
        <v>16</v>
      </c>
      <c r="AY681" s="31">
        <f t="shared" si="444"/>
        <v>41</v>
      </c>
      <c r="AZ681" s="31">
        <f t="shared" si="445"/>
        <v>3</v>
      </c>
      <c r="BA681" s="31">
        <f t="shared" si="446"/>
        <v>14</v>
      </c>
      <c r="BB681" s="31">
        <f t="shared" si="447"/>
        <v>9</v>
      </c>
      <c r="BC681" s="31">
        <f t="shared" si="448"/>
        <v>20</v>
      </c>
      <c r="BD681" s="31">
        <f t="shared" si="449"/>
        <v>13</v>
      </c>
      <c r="BE681" s="31">
        <f t="shared" si="450"/>
        <v>16</v>
      </c>
      <c r="BF681" s="31">
        <f t="shared" si="451"/>
        <v>9</v>
      </c>
      <c r="BG681" s="31">
        <f t="shared" si="452"/>
        <v>16</v>
      </c>
      <c r="BH681" s="31">
        <f t="shared" si="453"/>
        <v>3</v>
      </c>
      <c r="BI681" s="31">
        <f t="shared" si="454"/>
        <v>6</v>
      </c>
      <c r="BJ681" s="6">
        <f t="shared" si="455"/>
        <v>304</v>
      </c>
      <c r="BL681" s="31">
        <f t="shared" si="456"/>
        <v>3.7239758825740814E-12</v>
      </c>
      <c r="BM681" s="31">
        <f t="shared" si="457"/>
        <v>1.4322984163746467E-13</v>
      </c>
      <c r="BN681" s="31">
        <f t="shared" si="458"/>
        <v>1.6471431788308437E-12</v>
      </c>
      <c r="BO681" s="31">
        <f t="shared" si="459"/>
        <v>1.5755282580121115E-12</v>
      </c>
      <c r="BP681" s="31">
        <f t="shared" si="460"/>
        <v>5.7291936654985869E-13</v>
      </c>
      <c r="BQ681" s="31">
        <f t="shared" si="461"/>
        <v>1.0026088914622528E-12</v>
      </c>
      <c r="BR681" s="31">
        <f t="shared" si="462"/>
        <v>1.4322984163746467E-13</v>
      </c>
      <c r="BS681" s="31">
        <f t="shared" si="463"/>
        <v>1.0742238122809852E-12</v>
      </c>
      <c r="BT681" s="31">
        <f t="shared" si="464"/>
        <v>1.1458387330997174E-12</v>
      </c>
      <c r="BU681" s="31">
        <f t="shared" si="465"/>
        <v>2.9362117535680261E-12</v>
      </c>
      <c r="BV681" s="31">
        <f t="shared" si="466"/>
        <v>2.1484476245619701E-13</v>
      </c>
      <c r="BW681" s="31">
        <f t="shared" si="467"/>
        <v>1.0026088914622528E-12</v>
      </c>
      <c r="BX681" s="31">
        <f t="shared" si="468"/>
        <v>6.44534287368591E-13</v>
      </c>
      <c r="BY681" s="31">
        <f t="shared" si="469"/>
        <v>1.4322984163746466E-12</v>
      </c>
      <c r="BZ681" s="31">
        <f t="shared" si="470"/>
        <v>9.3099397064352035E-13</v>
      </c>
      <c r="CA681" s="31">
        <f t="shared" si="471"/>
        <v>1.1458387330997174E-12</v>
      </c>
      <c r="CB681" s="31">
        <f t="shared" si="472"/>
        <v>6.44534287368591E-13</v>
      </c>
      <c r="CC681" s="31">
        <f t="shared" si="473"/>
        <v>1.1458387330997174E-12</v>
      </c>
      <c r="CD681" s="31">
        <f t="shared" si="474"/>
        <v>2.1484476245619701E-13</v>
      </c>
      <c r="CE681" s="31">
        <f t="shared" si="475"/>
        <v>4.2968952491239402E-13</v>
      </c>
    </row>
    <row r="682" spans="35:83" x14ac:dyDescent="0.2">
      <c r="AI682" s="29" t="s">
        <v>1480</v>
      </c>
      <c r="AJ682" s="30">
        <v>50453</v>
      </c>
      <c r="AK682">
        <v>439</v>
      </c>
      <c r="AL682" t="s">
        <v>1481</v>
      </c>
      <c r="AM682">
        <v>2.1856839418415335E-10</v>
      </c>
      <c r="AN682">
        <f t="shared" si="433"/>
        <v>2.1856839418415335E-11</v>
      </c>
      <c r="AO682">
        <f t="shared" si="434"/>
        <v>9.6350672664608338E-5</v>
      </c>
      <c r="AP682" s="31">
        <f t="shared" si="435"/>
        <v>41</v>
      </c>
      <c r="AQ682" s="31">
        <f t="shared" si="436"/>
        <v>2</v>
      </c>
      <c r="AR682" s="31">
        <f t="shared" si="437"/>
        <v>33</v>
      </c>
      <c r="AS682" s="31">
        <f t="shared" si="438"/>
        <v>28</v>
      </c>
      <c r="AT682" s="31">
        <f t="shared" si="439"/>
        <v>18</v>
      </c>
      <c r="AU682" s="31">
        <f t="shared" si="440"/>
        <v>21</v>
      </c>
      <c r="AV682" s="31">
        <f t="shared" si="441"/>
        <v>10</v>
      </c>
      <c r="AW682" s="31">
        <f t="shared" si="442"/>
        <v>21</v>
      </c>
      <c r="AX682" s="31">
        <f t="shared" si="443"/>
        <v>33</v>
      </c>
      <c r="AY682" s="31">
        <f t="shared" si="444"/>
        <v>44</v>
      </c>
      <c r="AZ682" s="31">
        <f t="shared" si="445"/>
        <v>5</v>
      </c>
      <c r="BA682" s="31">
        <f t="shared" si="446"/>
        <v>20</v>
      </c>
      <c r="BB682" s="31">
        <f t="shared" si="447"/>
        <v>23</v>
      </c>
      <c r="BC682" s="31">
        <f t="shared" si="448"/>
        <v>25</v>
      </c>
      <c r="BD682" s="31">
        <f t="shared" si="449"/>
        <v>30</v>
      </c>
      <c r="BE682" s="31">
        <f t="shared" si="450"/>
        <v>27</v>
      </c>
      <c r="BF682" s="31">
        <f t="shared" si="451"/>
        <v>9</v>
      </c>
      <c r="BG682" s="31">
        <f t="shared" si="452"/>
        <v>23</v>
      </c>
      <c r="BH682" s="31">
        <f t="shared" si="453"/>
        <v>11</v>
      </c>
      <c r="BI682" s="31">
        <f t="shared" si="454"/>
        <v>15</v>
      </c>
      <c r="BJ682" s="6">
        <f t="shared" si="455"/>
        <v>439</v>
      </c>
      <c r="BL682" s="31">
        <f t="shared" si="456"/>
        <v>2.0412993534283117E-12</v>
      </c>
      <c r="BM682" s="31">
        <f t="shared" si="457"/>
        <v>9.9575578216015187E-14</v>
      </c>
      <c r="BN682" s="31">
        <f t="shared" si="458"/>
        <v>1.6429970405642507E-12</v>
      </c>
      <c r="BO682" s="31">
        <f t="shared" si="459"/>
        <v>1.3940580950242129E-12</v>
      </c>
      <c r="BP682" s="31">
        <f t="shared" si="460"/>
        <v>8.9618020394413675E-13</v>
      </c>
      <c r="BQ682" s="31">
        <f t="shared" si="461"/>
        <v>1.0455435712681596E-12</v>
      </c>
      <c r="BR682" s="31">
        <f t="shared" si="462"/>
        <v>4.9787789108007605E-13</v>
      </c>
      <c r="BS682" s="31">
        <f t="shared" si="463"/>
        <v>1.0455435712681596E-12</v>
      </c>
      <c r="BT682" s="31">
        <f t="shared" si="464"/>
        <v>1.6429970405642507E-12</v>
      </c>
      <c r="BU682" s="31">
        <f t="shared" si="465"/>
        <v>2.1906627207523341E-12</v>
      </c>
      <c r="BV682" s="31">
        <f t="shared" si="466"/>
        <v>2.4893894554003802E-13</v>
      </c>
      <c r="BW682" s="31">
        <f t="shared" si="467"/>
        <v>9.957557821601521E-13</v>
      </c>
      <c r="BX682" s="31">
        <f t="shared" si="468"/>
        <v>1.1451191494841747E-12</v>
      </c>
      <c r="BY682" s="31">
        <f t="shared" si="469"/>
        <v>1.2446947277001899E-12</v>
      </c>
      <c r="BZ682" s="31">
        <f t="shared" si="470"/>
        <v>1.4936336732402278E-12</v>
      </c>
      <c r="CA682" s="31">
        <f t="shared" si="471"/>
        <v>1.3442703059162052E-12</v>
      </c>
      <c r="CB682" s="31">
        <f t="shared" si="472"/>
        <v>4.4809010197206837E-13</v>
      </c>
      <c r="CC682" s="31">
        <f t="shared" si="473"/>
        <v>1.1451191494841747E-12</v>
      </c>
      <c r="CD682" s="31">
        <f t="shared" si="474"/>
        <v>5.4766568018808352E-13</v>
      </c>
      <c r="CE682" s="31">
        <f t="shared" si="475"/>
        <v>7.4681683662011392E-13</v>
      </c>
    </row>
    <row r="683" spans="35:83" x14ac:dyDescent="0.2">
      <c r="AI683" s="29" t="s">
        <v>1482</v>
      </c>
      <c r="AJ683" s="30">
        <v>11848</v>
      </c>
      <c r="AK683">
        <v>107</v>
      </c>
      <c r="AL683" t="s">
        <v>1483</v>
      </c>
      <c r="AM683">
        <v>2.1927370885259954E-10</v>
      </c>
      <c r="AN683">
        <f t="shared" si="433"/>
        <v>2.1927370885259955E-11</v>
      </c>
      <c r="AO683">
        <f t="shared" si="434"/>
        <v>9.6661593843302401E-5</v>
      </c>
      <c r="AP683" s="31">
        <f t="shared" si="435"/>
        <v>10</v>
      </c>
      <c r="AQ683" s="31">
        <f t="shared" si="436"/>
        <v>4</v>
      </c>
      <c r="AR683" s="31">
        <f t="shared" si="437"/>
        <v>3</v>
      </c>
      <c r="AS683" s="31">
        <f t="shared" si="438"/>
        <v>7</v>
      </c>
      <c r="AT683" s="31">
        <f t="shared" si="439"/>
        <v>3</v>
      </c>
      <c r="AU683" s="31">
        <f t="shared" si="440"/>
        <v>4</v>
      </c>
      <c r="AV683" s="31">
        <f t="shared" si="441"/>
        <v>3</v>
      </c>
      <c r="AW683" s="31">
        <f t="shared" si="442"/>
        <v>6</v>
      </c>
      <c r="AX683" s="31">
        <f t="shared" si="443"/>
        <v>6</v>
      </c>
      <c r="AY683" s="31">
        <f t="shared" si="444"/>
        <v>15</v>
      </c>
      <c r="AZ683" s="31">
        <f t="shared" si="445"/>
        <v>3</v>
      </c>
      <c r="BA683" s="31">
        <f t="shared" si="446"/>
        <v>2</v>
      </c>
      <c r="BB683" s="31">
        <f t="shared" si="447"/>
        <v>7</v>
      </c>
      <c r="BC683" s="31">
        <f t="shared" si="448"/>
        <v>3</v>
      </c>
      <c r="BD683" s="31">
        <f t="shared" si="449"/>
        <v>8</v>
      </c>
      <c r="BE683" s="31">
        <f t="shared" si="450"/>
        <v>10</v>
      </c>
      <c r="BF683" s="31">
        <f t="shared" si="451"/>
        <v>4</v>
      </c>
      <c r="BG683" s="31">
        <f t="shared" si="452"/>
        <v>7</v>
      </c>
      <c r="BH683" s="31">
        <f t="shared" si="453"/>
        <v>0</v>
      </c>
      <c r="BI683" s="31">
        <f t="shared" si="454"/>
        <v>2</v>
      </c>
      <c r="BJ683" s="6">
        <f t="shared" si="455"/>
        <v>107</v>
      </c>
      <c r="BL683" s="31">
        <f t="shared" si="456"/>
        <v>2.0492869986224255E-12</v>
      </c>
      <c r="BM683" s="31">
        <f t="shared" si="457"/>
        <v>8.1971479944897017E-13</v>
      </c>
      <c r="BN683" s="31">
        <f t="shared" si="458"/>
        <v>6.1478609958672768E-13</v>
      </c>
      <c r="BO683" s="31">
        <f t="shared" si="459"/>
        <v>1.4345008990356978E-12</v>
      </c>
      <c r="BP683" s="31">
        <f t="shared" si="460"/>
        <v>6.1478609958672768E-13</v>
      </c>
      <c r="BQ683" s="31">
        <f t="shared" si="461"/>
        <v>8.1971479944897017E-13</v>
      </c>
      <c r="BR683" s="31">
        <f t="shared" si="462"/>
        <v>6.1478609958672768E-13</v>
      </c>
      <c r="BS683" s="31">
        <f t="shared" si="463"/>
        <v>1.2295721991734554E-12</v>
      </c>
      <c r="BT683" s="31">
        <f t="shared" si="464"/>
        <v>1.2295721991734554E-12</v>
      </c>
      <c r="BU683" s="31">
        <f t="shared" si="465"/>
        <v>3.0739304979336381E-12</v>
      </c>
      <c r="BV683" s="31">
        <f t="shared" si="466"/>
        <v>6.1478609958672768E-13</v>
      </c>
      <c r="BW683" s="31">
        <f t="shared" si="467"/>
        <v>4.0985739972448509E-13</v>
      </c>
      <c r="BX683" s="31">
        <f t="shared" si="468"/>
        <v>1.4345008990356978E-12</v>
      </c>
      <c r="BY683" s="31">
        <f t="shared" si="469"/>
        <v>6.1478609958672768E-13</v>
      </c>
      <c r="BZ683" s="31">
        <f t="shared" si="470"/>
        <v>1.6394295988979403E-12</v>
      </c>
      <c r="CA683" s="31">
        <f t="shared" si="471"/>
        <v>2.0492869986224255E-12</v>
      </c>
      <c r="CB683" s="31">
        <f t="shared" si="472"/>
        <v>8.1971479944897017E-13</v>
      </c>
      <c r="CC683" s="31">
        <f t="shared" si="473"/>
        <v>1.4345008990356978E-12</v>
      </c>
      <c r="CD683" s="31">
        <f t="shared" si="474"/>
        <v>0</v>
      </c>
      <c r="CE683" s="31">
        <f t="shared" si="475"/>
        <v>4.0985739972448509E-13</v>
      </c>
    </row>
    <row r="684" spans="35:83" x14ac:dyDescent="0.2">
      <c r="AI684" s="29" t="s">
        <v>1484</v>
      </c>
      <c r="AJ684" s="30">
        <v>36310</v>
      </c>
      <c r="AK684">
        <v>340</v>
      </c>
      <c r="AL684" t="s">
        <v>1485</v>
      </c>
      <c r="AM684">
        <v>2.1946726449261027E-10</v>
      </c>
      <c r="AN684">
        <f t="shared" si="433"/>
        <v>2.1946726449261029E-11</v>
      </c>
      <c r="AO684">
        <f t="shared" si="434"/>
        <v>9.6746918238820224E-5</v>
      </c>
      <c r="AP684" s="31">
        <f t="shared" si="435"/>
        <v>43</v>
      </c>
      <c r="AQ684" s="31">
        <f t="shared" si="436"/>
        <v>4</v>
      </c>
      <c r="AR684" s="31">
        <f t="shared" si="437"/>
        <v>13</v>
      </c>
      <c r="AS684" s="31">
        <f t="shared" si="438"/>
        <v>20</v>
      </c>
      <c r="AT684" s="31">
        <f t="shared" si="439"/>
        <v>9</v>
      </c>
      <c r="AU684" s="31">
        <f t="shared" si="440"/>
        <v>27</v>
      </c>
      <c r="AV684" s="31">
        <f t="shared" si="441"/>
        <v>7</v>
      </c>
      <c r="AW684" s="31">
        <f t="shared" si="442"/>
        <v>24</v>
      </c>
      <c r="AX684" s="31">
        <f t="shared" si="443"/>
        <v>19</v>
      </c>
      <c r="AY684" s="31">
        <f t="shared" si="444"/>
        <v>38</v>
      </c>
      <c r="AZ684" s="31">
        <f t="shared" si="445"/>
        <v>6</v>
      </c>
      <c r="BA684" s="31">
        <f t="shared" si="446"/>
        <v>11</v>
      </c>
      <c r="BB684" s="31">
        <f t="shared" si="447"/>
        <v>16</v>
      </c>
      <c r="BC684" s="31">
        <f t="shared" si="448"/>
        <v>8</v>
      </c>
      <c r="BD684" s="31">
        <f t="shared" si="449"/>
        <v>20</v>
      </c>
      <c r="BE684" s="31">
        <f t="shared" si="450"/>
        <v>25</v>
      </c>
      <c r="BF684" s="31">
        <f t="shared" si="451"/>
        <v>16</v>
      </c>
      <c r="BG684" s="31">
        <f t="shared" si="452"/>
        <v>26</v>
      </c>
      <c r="BH684" s="31">
        <f t="shared" si="453"/>
        <v>2</v>
      </c>
      <c r="BI684" s="31">
        <f t="shared" si="454"/>
        <v>6</v>
      </c>
      <c r="BJ684" s="6">
        <f t="shared" si="455"/>
        <v>340</v>
      </c>
      <c r="BL684" s="31">
        <f t="shared" si="456"/>
        <v>2.77561540387713E-12</v>
      </c>
      <c r="BM684" s="31">
        <f t="shared" si="457"/>
        <v>2.581967817560121E-13</v>
      </c>
      <c r="BN684" s="31">
        <f t="shared" si="458"/>
        <v>8.3913954070703935E-13</v>
      </c>
      <c r="BO684" s="31">
        <f t="shared" si="459"/>
        <v>1.2909839087800604E-12</v>
      </c>
      <c r="BP684" s="31">
        <f t="shared" si="460"/>
        <v>5.8094275895102725E-13</v>
      </c>
      <c r="BQ684" s="31">
        <f t="shared" si="461"/>
        <v>1.7428282768530816E-12</v>
      </c>
      <c r="BR684" s="31">
        <f t="shared" si="462"/>
        <v>4.5184436807302115E-13</v>
      </c>
      <c r="BS684" s="31">
        <f t="shared" si="463"/>
        <v>1.5491806905360726E-12</v>
      </c>
      <c r="BT684" s="31">
        <f t="shared" si="464"/>
        <v>1.2264347133410574E-12</v>
      </c>
      <c r="BU684" s="31">
        <f t="shared" si="465"/>
        <v>2.4528694266821149E-12</v>
      </c>
      <c r="BV684" s="31">
        <f t="shared" si="466"/>
        <v>3.8729517263401815E-13</v>
      </c>
      <c r="BW684" s="31">
        <f t="shared" si="467"/>
        <v>7.1004114982903335E-13</v>
      </c>
      <c r="BX684" s="31">
        <f t="shared" si="468"/>
        <v>1.0327871270240484E-12</v>
      </c>
      <c r="BY684" s="31">
        <f t="shared" si="469"/>
        <v>5.163935635120242E-13</v>
      </c>
      <c r="BZ684" s="31">
        <f t="shared" si="470"/>
        <v>1.2909839087800604E-12</v>
      </c>
      <c r="CA684" s="31">
        <f t="shared" si="471"/>
        <v>1.6137298859750757E-12</v>
      </c>
      <c r="CB684" s="31">
        <f t="shared" si="472"/>
        <v>1.0327871270240484E-12</v>
      </c>
      <c r="CC684" s="31">
        <f t="shared" si="473"/>
        <v>1.6782790814140787E-12</v>
      </c>
      <c r="CD684" s="31">
        <f t="shared" si="474"/>
        <v>1.2909839087800605E-13</v>
      </c>
      <c r="CE684" s="31">
        <f t="shared" si="475"/>
        <v>3.8729517263401815E-13</v>
      </c>
    </row>
    <row r="685" spans="35:83" x14ac:dyDescent="0.2">
      <c r="AI685" s="29" t="s">
        <v>1486</v>
      </c>
      <c r="AJ685" s="30">
        <v>49996</v>
      </c>
      <c r="AK685">
        <v>459</v>
      </c>
      <c r="AL685" t="s">
        <v>1487</v>
      </c>
      <c r="AM685">
        <v>2.2014462386619837E-10</v>
      </c>
      <c r="AN685">
        <f t="shared" si="433"/>
        <v>2.2014462386619837E-11</v>
      </c>
      <c r="AO685">
        <f t="shared" si="434"/>
        <v>9.7045515991365822E-5</v>
      </c>
      <c r="AP685" s="31">
        <f t="shared" si="435"/>
        <v>54</v>
      </c>
      <c r="AQ685" s="31">
        <f t="shared" si="436"/>
        <v>3</v>
      </c>
      <c r="AR685" s="31">
        <f t="shared" si="437"/>
        <v>23</v>
      </c>
      <c r="AS685" s="31">
        <f t="shared" si="438"/>
        <v>33</v>
      </c>
      <c r="AT685" s="31">
        <f t="shared" si="439"/>
        <v>14</v>
      </c>
      <c r="AU685" s="31">
        <f t="shared" si="440"/>
        <v>36</v>
      </c>
      <c r="AV685" s="31">
        <f t="shared" si="441"/>
        <v>7</v>
      </c>
      <c r="AW685" s="31">
        <f t="shared" si="442"/>
        <v>25</v>
      </c>
      <c r="AX685" s="31">
        <f t="shared" si="443"/>
        <v>12</v>
      </c>
      <c r="AY685" s="31">
        <f t="shared" si="444"/>
        <v>41</v>
      </c>
      <c r="AZ685" s="31">
        <f t="shared" si="445"/>
        <v>7</v>
      </c>
      <c r="BA685" s="31">
        <f t="shared" si="446"/>
        <v>18</v>
      </c>
      <c r="BB685" s="31">
        <f t="shared" si="447"/>
        <v>20</v>
      </c>
      <c r="BC685" s="31">
        <f t="shared" si="448"/>
        <v>18</v>
      </c>
      <c r="BD685" s="31">
        <f t="shared" si="449"/>
        <v>38</v>
      </c>
      <c r="BE685" s="31">
        <f t="shared" si="450"/>
        <v>32</v>
      </c>
      <c r="BF685" s="31">
        <f t="shared" si="451"/>
        <v>25</v>
      </c>
      <c r="BG685" s="31">
        <f t="shared" si="452"/>
        <v>37</v>
      </c>
      <c r="BH685" s="31">
        <f t="shared" si="453"/>
        <v>4</v>
      </c>
      <c r="BI685" s="31">
        <f t="shared" si="454"/>
        <v>12</v>
      </c>
      <c r="BJ685" s="6">
        <f t="shared" si="455"/>
        <v>459</v>
      </c>
      <c r="BL685" s="31">
        <f t="shared" si="456"/>
        <v>2.5899367513670395E-12</v>
      </c>
      <c r="BM685" s="31">
        <f t="shared" si="457"/>
        <v>1.4388537507594664E-13</v>
      </c>
      <c r="BN685" s="31">
        <f t="shared" si="458"/>
        <v>1.1031212089155911E-12</v>
      </c>
      <c r="BO685" s="31">
        <f t="shared" si="459"/>
        <v>1.5827391258354131E-12</v>
      </c>
      <c r="BP685" s="31">
        <f t="shared" si="460"/>
        <v>6.71465083687751E-13</v>
      </c>
      <c r="BQ685" s="31">
        <f t="shared" si="461"/>
        <v>1.7266245009113597E-12</v>
      </c>
      <c r="BR685" s="31">
        <f t="shared" si="462"/>
        <v>3.357325418438755E-13</v>
      </c>
      <c r="BS685" s="31">
        <f t="shared" si="463"/>
        <v>1.1990447922995554E-12</v>
      </c>
      <c r="BT685" s="31">
        <f t="shared" si="464"/>
        <v>5.7554150030378657E-13</v>
      </c>
      <c r="BU685" s="31">
        <f t="shared" si="465"/>
        <v>1.966433459371271E-12</v>
      </c>
      <c r="BV685" s="31">
        <f t="shared" si="466"/>
        <v>3.357325418438755E-13</v>
      </c>
      <c r="BW685" s="31">
        <f t="shared" si="467"/>
        <v>8.6331225045567986E-13</v>
      </c>
      <c r="BX685" s="31">
        <f t="shared" si="468"/>
        <v>9.5923583383964449E-13</v>
      </c>
      <c r="BY685" s="31">
        <f t="shared" si="469"/>
        <v>8.6331225045567986E-13</v>
      </c>
      <c r="BZ685" s="31">
        <f t="shared" si="470"/>
        <v>1.8225480842953244E-12</v>
      </c>
      <c r="CA685" s="31">
        <f t="shared" si="471"/>
        <v>1.5347773341434311E-12</v>
      </c>
      <c r="CB685" s="31">
        <f t="shared" si="472"/>
        <v>1.1990447922995554E-12</v>
      </c>
      <c r="CC685" s="31">
        <f t="shared" si="473"/>
        <v>1.774586292603342E-12</v>
      </c>
      <c r="CD685" s="31">
        <f t="shared" si="474"/>
        <v>1.9184716676792888E-13</v>
      </c>
      <c r="CE685" s="31">
        <f t="shared" si="475"/>
        <v>5.7554150030378657E-13</v>
      </c>
    </row>
    <row r="686" spans="35:83" x14ac:dyDescent="0.2">
      <c r="AI686" s="29" t="s">
        <v>1488</v>
      </c>
      <c r="AJ686" s="30">
        <v>20486</v>
      </c>
      <c r="AK686">
        <v>189</v>
      </c>
      <c r="AL686" t="s">
        <v>1489</v>
      </c>
      <c r="AM686">
        <v>2.2050916068041473E-10</v>
      </c>
      <c r="AN686">
        <f t="shared" si="433"/>
        <v>2.2050916068041476E-11</v>
      </c>
      <c r="AO686">
        <f t="shared" si="434"/>
        <v>9.720621336662846E-5</v>
      </c>
      <c r="AP686" s="31">
        <f t="shared" si="435"/>
        <v>16</v>
      </c>
      <c r="AQ686" s="31">
        <f t="shared" si="436"/>
        <v>0</v>
      </c>
      <c r="AR686" s="31">
        <f t="shared" si="437"/>
        <v>12</v>
      </c>
      <c r="AS686" s="31">
        <f t="shared" si="438"/>
        <v>6</v>
      </c>
      <c r="AT686" s="31">
        <f t="shared" si="439"/>
        <v>9</v>
      </c>
      <c r="AU686" s="31">
        <f t="shared" si="440"/>
        <v>14</v>
      </c>
      <c r="AV686" s="31">
        <f t="shared" si="441"/>
        <v>0</v>
      </c>
      <c r="AW686" s="31">
        <f t="shared" si="442"/>
        <v>18</v>
      </c>
      <c r="AX686" s="31">
        <f t="shared" si="443"/>
        <v>19</v>
      </c>
      <c r="AY686" s="31">
        <f t="shared" si="444"/>
        <v>16</v>
      </c>
      <c r="AZ686" s="31">
        <f t="shared" si="445"/>
        <v>3</v>
      </c>
      <c r="BA686" s="31">
        <f t="shared" si="446"/>
        <v>14</v>
      </c>
      <c r="BB686" s="31">
        <f t="shared" si="447"/>
        <v>8</v>
      </c>
      <c r="BC686" s="31">
        <f t="shared" si="448"/>
        <v>9</v>
      </c>
      <c r="BD686" s="31">
        <f t="shared" si="449"/>
        <v>3</v>
      </c>
      <c r="BE686" s="31">
        <f t="shared" si="450"/>
        <v>15</v>
      </c>
      <c r="BF686" s="31">
        <f t="shared" si="451"/>
        <v>6</v>
      </c>
      <c r="BG686" s="31">
        <f t="shared" si="452"/>
        <v>15</v>
      </c>
      <c r="BH686" s="31">
        <f t="shared" si="453"/>
        <v>0</v>
      </c>
      <c r="BI686" s="31">
        <f t="shared" si="454"/>
        <v>6</v>
      </c>
      <c r="BJ686" s="6">
        <f t="shared" si="455"/>
        <v>189</v>
      </c>
      <c r="BL686" s="31">
        <f t="shared" si="456"/>
        <v>1.8667442174003365E-12</v>
      </c>
      <c r="BM686" s="31">
        <f t="shared" si="457"/>
        <v>0</v>
      </c>
      <c r="BN686" s="31">
        <f t="shared" si="458"/>
        <v>1.4000581630502524E-12</v>
      </c>
      <c r="BO686" s="31">
        <f t="shared" si="459"/>
        <v>7.0002908152512618E-13</v>
      </c>
      <c r="BP686" s="31">
        <f t="shared" si="460"/>
        <v>1.0500436222876892E-12</v>
      </c>
      <c r="BQ686" s="31">
        <f t="shared" si="461"/>
        <v>1.6334011902252945E-12</v>
      </c>
      <c r="BR686" s="31">
        <f t="shared" si="462"/>
        <v>0</v>
      </c>
      <c r="BS686" s="31">
        <f t="shared" si="463"/>
        <v>2.1000872445753784E-12</v>
      </c>
      <c r="BT686" s="31">
        <f t="shared" si="464"/>
        <v>2.2167587581628994E-12</v>
      </c>
      <c r="BU686" s="31">
        <f t="shared" si="465"/>
        <v>1.8667442174003365E-12</v>
      </c>
      <c r="BV686" s="31">
        <f t="shared" si="466"/>
        <v>3.5001454076256309E-13</v>
      </c>
      <c r="BW686" s="31">
        <f t="shared" si="467"/>
        <v>1.6334011902252945E-12</v>
      </c>
      <c r="BX686" s="31">
        <f t="shared" si="468"/>
        <v>9.3337210870016824E-13</v>
      </c>
      <c r="BY686" s="31">
        <f t="shared" si="469"/>
        <v>1.0500436222876892E-12</v>
      </c>
      <c r="BZ686" s="31">
        <f t="shared" si="470"/>
        <v>3.5001454076256309E-13</v>
      </c>
      <c r="CA686" s="31">
        <f t="shared" si="471"/>
        <v>1.7500727038128155E-12</v>
      </c>
      <c r="CB686" s="31">
        <f t="shared" si="472"/>
        <v>7.0002908152512618E-13</v>
      </c>
      <c r="CC686" s="31">
        <f t="shared" si="473"/>
        <v>1.7500727038128155E-12</v>
      </c>
      <c r="CD686" s="31">
        <f t="shared" si="474"/>
        <v>0</v>
      </c>
      <c r="CE686" s="31">
        <f t="shared" si="475"/>
        <v>7.0002908152512618E-13</v>
      </c>
    </row>
    <row r="687" spans="35:83" x14ac:dyDescent="0.2">
      <c r="AI687" s="29" t="s">
        <v>1490</v>
      </c>
      <c r="AJ687" s="30">
        <v>38074</v>
      </c>
      <c r="AK687">
        <v>348</v>
      </c>
      <c r="AL687" t="s">
        <v>1491</v>
      </c>
      <c r="AM687">
        <v>2.2260264131370308E-10</v>
      </c>
      <c r="AN687">
        <f t="shared" si="433"/>
        <v>2.2260264131370311E-11</v>
      </c>
      <c r="AO687">
        <f t="shared" si="434"/>
        <v>9.8129074459974436E-5</v>
      </c>
      <c r="AP687" s="31">
        <f t="shared" si="435"/>
        <v>44</v>
      </c>
      <c r="AQ687" s="31">
        <f t="shared" si="436"/>
        <v>2</v>
      </c>
      <c r="AR687" s="31">
        <f t="shared" si="437"/>
        <v>19</v>
      </c>
      <c r="AS687" s="31">
        <f t="shared" si="438"/>
        <v>23</v>
      </c>
      <c r="AT687" s="31">
        <f t="shared" si="439"/>
        <v>11</v>
      </c>
      <c r="AU687" s="31">
        <f t="shared" si="440"/>
        <v>24</v>
      </c>
      <c r="AV687" s="31">
        <f t="shared" si="441"/>
        <v>6</v>
      </c>
      <c r="AW687" s="31">
        <f t="shared" si="442"/>
        <v>32</v>
      </c>
      <c r="AX687" s="31">
        <f t="shared" si="443"/>
        <v>19</v>
      </c>
      <c r="AY687" s="31">
        <f t="shared" si="444"/>
        <v>26</v>
      </c>
      <c r="AZ687" s="31">
        <f t="shared" si="445"/>
        <v>9</v>
      </c>
      <c r="BA687" s="31">
        <f t="shared" si="446"/>
        <v>11</v>
      </c>
      <c r="BB687" s="31">
        <f t="shared" si="447"/>
        <v>17</v>
      </c>
      <c r="BC687" s="31">
        <f t="shared" si="448"/>
        <v>17</v>
      </c>
      <c r="BD687" s="31">
        <f t="shared" si="449"/>
        <v>19</v>
      </c>
      <c r="BE687" s="31">
        <f t="shared" si="450"/>
        <v>28</v>
      </c>
      <c r="BF687" s="31">
        <f t="shared" si="451"/>
        <v>14</v>
      </c>
      <c r="BG687" s="31">
        <f t="shared" si="452"/>
        <v>14</v>
      </c>
      <c r="BH687" s="31">
        <f t="shared" si="453"/>
        <v>7</v>
      </c>
      <c r="BI687" s="31">
        <f t="shared" si="454"/>
        <v>6</v>
      </c>
      <c r="BJ687" s="6">
        <f t="shared" si="455"/>
        <v>348</v>
      </c>
      <c r="BL687" s="31">
        <f t="shared" si="456"/>
        <v>2.8145161545410739E-12</v>
      </c>
      <c r="BM687" s="31">
        <f t="shared" si="457"/>
        <v>1.2793255247913971E-13</v>
      </c>
      <c r="BN687" s="31">
        <f t="shared" si="458"/>
        <v>1.2153592485518274E-12</v>
      </c>
      <c r="BO687" s="31">
        <f t="shared" si="459"/>
        <v>1.4712243535101068E-12</v>
      </c>
      <c r="BP687" s="31">
        <f t="shared" si="460"/>
        <v>7.0362903863526849E-13</v>
      </c>
      <c r="BQ687" s="31">
        <f t="shared" si="461"/>
        <v>1.5351906297496765E-12</v>
      </c>
      <c r="BR687" s="31">
        <f t="shared" si="462"/>
        <v>3.8379765743741913E-13</v>
      </c>
      <c r="BS687" s="31">
        <f t="shared" si="463"/>
        <v>2.0469208396662354E-12</v>
      </c>
      <c r="BT687" s="31">
        <f t="shared" si="464"/>
        <v>1.2153592485518274E-12</v>
      </c>
      <c r="BU687" s="31">
        <f t="shared" si="465"/>
        <v>1.6631231822288165E-12</v>
      </c>
      <c r="BV687" s="31">
        <f t="shared" si="466"/>
        <v>5.7569648615612872E-13</v>
      </c>
      <c r="BW687" s="31">
        <f t="shared" si="467"/>
        <v>7.0362903863526849E-13</v>
      </c>
      <c r="BX687" s="31">
        <f t="shared" si="468"/>
        <v>1.0874266960726877E-12</v>
      </c>
      <c r="BY687" s="31">
        <f t="shared" si="469"/>
        <v>1.0874266960726877E-12</v>
      </c>
      <c r="BZ687" s="31">
        <f t="shared" si="470"/>
        <v>1.2153592485518274E-12</v>
      </c>
      <c r="CA687" s="31">
        <f t="shared" si="471"/>
        <v>1.7910557347079561E-12</v>
      </c>
      <c r="CB687" s="31">
        <f t="shared" si="472"/>
        <v>8.9552786735397803E-13</v>
      </c>
      <c r="CC687" s="31">
        <f t="shared" si="473"/>
        <v>8.9552786735397803E-13</v>
      </c>
      <c r="CD687" s="31">
        <f t="shared" si="474"/>
        <v>4.4776393367698901E-13</v>
      </c>
      <c r="CE687" s="31">
        <f t="shared" si="475"/>
        <v>3.8379765743741913E-13</v>
      </c>
    </row>
    <row r="688" spans="35:83" x14ac:dyDescent="0.2">
      <c r="AI688" s="29" t="s">
        <v>1492</v>
      </c>
      <c r="AJ688" s="30">
        <v>19558</v>
      </c>
      <c r="AK688">
        <v>177</v>
      </c>
      <c r="AL688" t="s">
        <v>1493</v>
      </c>
      <c r="AM688">
        <v>2.2437020045355883E-10</v>
      </c>
      <c r="AN688">
        <f t="shared" si="433"/>
        <v>2.2437020045355884E-11</v>
      </c>
      <c r="AO688">
        <f t="shared" si="434"/>
        <v>9.8908260822830208E-5</v>
      </c>
      <c r="AP688" s="31">
        <f t="shared" si="435"/>
        <v>12</v>
      </c>
      <c r="AQ688" s="31">
        <f t="shared" si="436"/>
        <v>2</v>
      </c>
      <c r="AR688" s="31">
        <f t="shared" si="437"/>
        <v>16</v>
      </c>
      <c r="AS688" s="31">
        <f t="shared" si="438"/>
        <v>8</v>
      </c>
      <c r="AT688" s="31">
        <f t="shared" si="439"/>
        <v>5</v>
      </c>
      <c r="AU688" s="31">
        <f t="shared" si="440"/>
        <v>18</v>
      </c>
      <c r="AV688" s="31">
        <f t="shared" si="441"/>
        <v>5</v>
      </c>
      <c r="AW688" s="31">
        <f t="shared" si="442"/>
        <v>12</v>
      </c>
      <c r="AX688" s="31">
        <f t="shared" si="443"/>
        <v>6</v>
      </c>
      <c r="AY688" s="31">
        <f t="shared" si="444"/>
        <v>21</v>
      </c>
      <c r="AZ688" s="31">
        <f t="shared" si="445"/>
        <v>4</v>
      </c>
      <c r="BA688" s="31">
        <f t="shared" si="446"/>
        <v>3</v>
      </c>
      <c r="BB688" s="31">
        <f t="shared" si="447"/>
        <v>11</v>
      </c>
      <c r="BC688" s="31">
        <f t="shared" si="448"/>
        <v>8</v>
      </c>
      <c r="BD688" s="31">
        <f t="shared" si="449"/>
        <v>14</v>
      </c>
      <c r="BE688" s="31">
        <f t="shared" si="450"/>
        <v>9</v>
      </c>
      <c r="BF688" s="31">
        <f t="shared" si="451"/>
        <v>7</v>
      </c>
      <c r="BG688" s="31">
        <f t="shared" si="452"/>
        <v>10</v>
      </c>
      <c r="BH688" s="31">
        <f t="shared" si="453"/>
        <v>2</v>
      </c>
      <c r="BI688" s="31">
        <f t="shared" si="454"/>
        <v>4</v>
      </c>
      <c r="BJ688" s="6">
        <f t="shared" si="455"/>
        <v>177</v>
      </c>
      <c r="BL688" s="31">
        <f t="shared" si="456"/>
        <v>1.5211539013800598E-12</v>
      </c>
      <c r="BM688" s="31">
        <f t="shared" si="457"/>
        <v>2.5352565023000997E-13</v>
      </c>
      <c r="BN688" s="31">
        <f t="shared" si="458"/>
        <v>2.0282052018400798E-12</v>
      </c>
      <c r="BO688" s="31">
        <f t="shared" si="459"/>
        <v>1.0141026009200399E-12</v>
      </c>
      <c r="BP688" s="31">
        <f t="shared" si="460"/>
        <v>6.3381412557502498E-13</v>
      </c>
      <c r="BQ688" s="31">
        <f t="shared" si="461"/>
        <v>2.2817308520700901E-12</v>
      </c>
      <c r="BR688" s="31">
        <f t="shared" si="462"/>
        <v>6.3381412557502498E-13</v>
      </c>
      <c r="BS688" s="31">
        <f t="shared" si="463"/>
        <v>1.5211539013800598E-12</v>
      </c>
      <c r="BT688" s="31">
        <f t="shared" si="464"/>
        <v>7.6057695069002992E-13</v>
      </c>
      <c r="BU688" s="31">
        <f t="shared" si="465"/>
        <v>2.6620193274151049E-12</v>
      </c>
      <c r="BV688" s="31">
        <f t="shared" si="466"/>
        <v>5.0705130046001995E-13</v>
      </c>
      <c r="BW688" s="31">
        <f t="shared" si="467"/>
        <v>3.8028847534501496E-13</v>
      </c>
      <c r="BX688" s="31">
        <f t="shared" si="468"/>
        <v>1.3943910762650551E-12</v>
      </c>
      <c r="BY688" s="31">
        <f t="shared" si="469"/>
        <v>1.0141026009200399E-12</v>
      </c>
      <c r="BZ688" s="31">
        <f t="shared" si="470"/>
        <v>1.7746795516100701E-12</v>
      </c>
      <c r="CA688" s="31">
        <f t="shared" si="471"/>
        <v>1.140865426035045E-12</v>
      </c>
      <c r="CB688" s="31">
        <f t="shared" si="472"/>
        <v>8.8733977580503506E-13</v>
      </c>
      <c r="CC688" s="31">
        <f t="shared" si="473"/>
        <v>1.26762825115005E-12</v>
      </c>
      <c r="CD688" s="31">
        <f t="shared" si="474"/>
        <v>2.5352565023000997E-13</v>
      </c>
      <c r="CE688" s="31">
        <f t="shared" si="475"/>
        <v>5.0705130046001995E-13</v>
      </c>
    </row>
    <row r="689" spans="35:83" x14ac:dyDescent="0.2">
      <c r="AI689" s="29" t="s">
        <v>1494</v>
      </c>
      <c r="AJ689" s="30">
        <v>78048</v>
      </c>
      <c r="AK689">
        <v>697</v>
      </c>
      <c r="AL689" t="s">
        <v>1495</v>
      </c>
      <c r="AM689">
        <v>2.2508181129479151E-10</v>
      </c>
      <c r="AN689">
        <f t="shared" si="433"/>
        <v>2.2508181129479152E-11</v>
      </c>
      <c r="AO689">
        <f t="shared" si="434"/>
        <v>9.9221957519391132E-5</v>
      </c>
      <c r="AP689" s="31">
        <f t="shared" si="435"/>
        <v>83</v>
      </c>
      <c r="AQ689" s="31">
        <f t="shared" si="436"/>
        <v>2</v>
      </c>
      <c r="AR689" s="31">
        <f t="shared" si="437"/>
        <v>39</v>
      </c>
      <c r="AS689" s="31">
        <f t="shared" si="438"/>
        <v>28</v>
      </c>
      <c r="AT689" s="31">
        <f t="shared" si="439"/>
        <v>26</v>
      </c>
      <c r="AU689" s="31">
        <f t="shared" si="440"/>
        <v>37</v>
      </c>
      <c r="AV689" s="31">
        <f t="shared" si="441"/>
        <v>11</v>
      </c>
      <c r="AW689" s="31">
        <f t="shared" si="442"/>
        <v>27</v>
      </c>
      <c r="AX689" s="31">
        <f t="shared" si="443"/>
        <v>26</v>
      </c>
      <c r="AY689" s="31">
        <f t="shared" si="444"/>
        <v>80</v>
      </c>
      <c r="AZ689" s="31">
        <f t="shared" si="445"/>
        <v>11</v>
      </c>
      <c r="BA689" s="31">
        <f t="shared" si="446"/>
        <v>35</v>
      </c>
      <c r="BB689" s="31">
        <f t="shared" si="447"/>
        <v>38</v>
      </c>
      <c r="BC689" s="31">
        <f t="shared" si="448"/>
        <v>51</v>
      </c>
      <c r="BD689" s="31">
        <f t="shared" si="449"/>
        <v>52</v>
      </c>
      <c r="BE689" s="31">
        <f t="shared" si="450"/>
        <v>63</v>
      </c>
      <c r="BF689" s="31">
        <f t="shared" si="451"/>
        <v>22</v>
      </c>
      <c r="BG689" s="31">
        <f t="shared" si="452"/>
        <v>24</v>
      </c>
      <c r="BH689" s="31">
        <f t="shared" si="453"/>
        <v>9</v>
      </c>
      <c r="BI689" s="31">
        <f t="shared" si="454"/>
        <v>33</v>
      </c>
      <c r="BJ689" s="6">
        <f t="shared" si="455"/>
        <v>697</v>
      </c>
      <c r="BL689" s="31">
        <f t="shared" si="456"/>
        <v>2.6803142521474456E-12</v>
      </c>
      <c r="BM689" s="31">
        <f t="shared" si="457"/>
        <v>6.458588559391435E-14</v>
      </c>
      <c r="BN689" s="31">
        <f t="shared" si="458"/>
        <v>1.2594247690813299E-12</v>
      </c>
      <c r="BO689" s="31">
        <f t="shared" si="459"/>
        <v>9.0420239831480085E-13</v>
      </c>
      <c r="BP689" s="31">
        <f t="shared" si="460"/>
        <v>8.3961651272088652E-13</v>
      </c>
      <c r="BQ689" s="31">
        <f t="shared" si="461"/>
        <v>1.1948388834874155E-12</v>
      </c>
      <c r="BR689" s="31">
        <f t="shared" si="462"/>
        <v>3.5522237076652894E-13</v>
      </c>
      <c r="BS689" s="31">
        <f t="shared" si="463"/>
        <v>8.7190945551784374E-13</v>
      </c>
      <c r="BT689" s="31">
        <f t="shared" si="464"/>
        <v>8.3961651272088652E-13</v>
      </c>
      <c r="BU689" s="31">
        <f t="shared" si="465"/>
        <v>2.5834354237565742E-12</v>
      </c>
      <c r="BV689" s="31">
        <f t="shared" si="466"/>
        <v>3.5522237076652894E-13</v>
      </c>
      <c r="BW689" s="31">
        <f t="shared" si="467"/>
        <v>1.1302529978935012E-12</v>
      </c>
      <c r="BX689" s="31">
        <f t="shared" si="468"/>
        <v>1.2271318262843727E-12</v>
      </c>
      <c r="BY689" s="31">
        <f t="shared" si="469"/>
        <v>1.6469400826448158E-12</v>
      </c>
      <c r="BZ689" s="31">
        <f t="shared" si="470"/>
        <v>1.679233025441773E-12</v>
      </c>
      <c r="CA689" s="31">
        <f t="shared" si="471"/>
        <v>2.0344553962083022E-12</v>
      </c>
      <c r="CB689" s="31">
        <f t="shared" si="472"/>
        <v>7.1044474153305787E-13</v>
      </c>
      <c r="CC689" s="31">
        <f t="shared" si="473"/>
        <v>7.750306271269722E-13</v>
      </c>
      <c r="CD689" s="31">
        <f t="shared" si="474"/>
        <v>2.9063648517261461E-13</v>
      </c>
      <c r="CE689" s="31">
        <f t="shared" si="475"/>
        <v>1.0656671122995868E-12</v>
      </c>
    </row>
    <row r="690" spans="35:83" x14ac:dyDescent="0.2">
      <c r="AI690" s="29" t="s">
        <v>1496</v>
      </c>
      <c r="AJ690" s="30">
        <v>12542</v>
      </c>
      <c r="AK690">
        <v>108</v>
      </c>
      <c r="AL690" t="s">
        <v>1497</v>
      </c>
      <c r="AM690">
        <v>2.2672086705856752E-10</v>
      </c>
      <c r="AN690">
        <f t="shared" si="433"/>
        <v>2.2672086705856752E-11</v>
      </c>
      <c r="AO690">
        <f t="shared" si="434"/>
        <v>9.9944496228448785E-5</v>
      </c>
      <c r="AP690" s="31">
        <f t="shared" si="435"/>
        <v>5</v>
      </c>
      <c r="AQ690" s="31">
        <f t="shared" si="436"/>
        <v>1</v>
      </c>
      <c r="AR690" s="31">
        <f t="shared" si="437"/>
        <v>5</v>
      </c>
      <c r="AS690" s="31">
        <f t="shared" si="438"/>
        <v>3</v>
      </c>
      <c r="AT690" s="31">
        <f t="shared" si="439"/>
        <v>7</v>
      </c>
      <c r="AU690" s="31">
        <f t="shared" si="440"/>
        <v>3</v>
      </c>
      <c r="AV690" s="31">
        <f t="shared" si="441"/>
        <v>2</v>
      </c>
      <c r="AW690" s="31">
        <f t="shared" si="442"/>
        <v>18</v>
      </c>
      <c r="AX690" s="31">
        <f t="shared" si="443"/>
        <v>2</v>
      </c>
      <c r="AY690" s="31">
        <f t="shared" si="444"/>
        <v>13</v>
      </c>
      <c r="AZ690" s="31">
        <f t="shared" si="445"/>
        <v>6</v>
      </c>
      <c r="BA690" s="31">
        <f t="shared" si="446"/>
        <v>5</v>
      </c>
      <c r="BB690" s="31">
        <f t="shared" si="447"/>
        <v>6</v>
      </c>
      <c r="BC690" s="31">
        <f t="shared" si="448"/>
        <v>4</v>
      </c>
      <c r="BD690" s="31">
        <f t="shared" si="449"/>
        <v>3</v>
      </c>
      <c r="BE690" s="31">
        <f t="shared" si="450"/>
        <v>5</v>
      </c>
      <c r="BF690" s="31">
        <f t="shared" si="451"/>
        <v>3</v>
      </c>
      <c r="BG690" s="31">
        <f t="shared" si="452"/>
        <v>10</v>
      </c>
      <c r="BH690" s="31">
        <f t="shared" si="453"/>
        <v>3</v>
      </c>
      <c r="BI690" s="31">
        <f t="shared" si="454"/>
        <v>4</v>
      </c>
      <c r="BJ690" s="6">
        <f t="shared" si="455"/>
        <v>108</v>
      </c>
      <c r="BL690" s="31">
        <f t="shared" si="456"/>
        <v>1.0496336437896644E-12</v>
      </c>
      <c r="BM690" s="31">
        <f t="shared" si="457"/>
        <v>2.0992672875793289E-13</v>
      </c>
      <c r="BN690" s="31">
        <f t="shared" si="458"/>
        <v>1.0496336437896644E-12</v>
      </c>
      <c r="BO690" s="31">
        <f t="shared" si="459"/>
        <v>6.2978018627379862E-13</v>
      </c>
      <c r="BP690" s="31">
        <f t="shared" si="460"/>
        <v>1.4694871013055301E-12</v>
      </c>
      <c r="BQ690" s="31">
        <f t="shared" si="461"/>
        <v>6.2978018627379862E-13</v>
      </c>
      <c r="BR690" s="31">
        <f t="shared" si="462"/>
        <v>4.1985345751586578E-13</v>
      </c>
      <c r="BS690" s="31">
        <f t="shared" si="463"/>
        <v>3.7786811176427915E-12</v>
      </c>
      <c r="BT690" s="31">
        <f t="shared" si="464"/>
        <v>4.1985345751586578E-13</v>
      </c>
      <c r="BU690" s="31">
        <f t="shared" si="465"/>
        <v>2.7290474738531275E-12</v>
      </c>
      <c r="BV690" s="31">
        <f t="shared" si="466"/>
        <v>1.2595603725475972E-12</v>
      </c>
      <c r="BW690" s="31">
        <f t="shared" si="467"/>
        <v>1.0496336437896644E-12</v>
      </c>
      <c r="BX690" s="31">
        <f t="shared" si="468"/>
        <v>1.2595603725475972E-12</v>
      </c>
      <c r="BY690" s="31">
        <f t="shared" si="469"/>
        <v>8.3970691503173156E-13</v>
      </c>
      <c r="BZ690" s="31">
        <f t="shared" si="470"/>
        <v>6.2978018627379862E-13</v>
      </c>
      <c r="CA690" s="31">
        <f t="shared" si="471"/>
        <v>1.0496336437896644E-12</v>
      </c>
      <c r="CB690" s="31">
        <f t="shared" si="472"/>
        <v>6.2978018627379862E-13</v>
      </c>
      <c r="CC690" s="31">
        <f t="shared" si="473"/>
        <v>2.0992672875793288E-12</v>
      </c>
      <c r="CD690" s="31">
        <f t="shared" si="474"/>
        <v>6.2978018627379862E-13</v>
      </c>
      <c r="CE690" s="31">
        <f t="shared" si="475"/>
        <v>8.3970691503173156E-13</v>
      </c>
    </row>
    <row r="691" spans="35:83" x14ac:dyDescent="0.2">
      <c r="AI691" s="29" t="s">
        <v>1498</v>
      </c>
      <c r="AJ691" s="30">
        <v>125682</v>
      </c>
      <c r="AK691">
        <v>1126</v>
      </c>
      <c r="AL691" t="s">
        <v>1499</v>
      </c>
      <c r="AM691">
        <v>2.2710854889090745E-10</v>
      </c>
      <c r="AN691">
        <f t="shared" si="433"/>
        <v>2.2710854889090745E-11</v>
      </c>
      <c r="AO691">
        <f t="shared" si="434"/>
        <v>1.0011539653388969E-4</v>
      </c>
      <c r="AP691" s="31">
        <f t="shared" si="435"/>
        <v>120</v>
      </c>
      <c r="AQ691" s="31">
        <f t="shared" si="436"/>
        <v>2</v>
      </c>
      <c r="AR691" s="31">
        <f t="shared" si="437"/>
        <v>64</v>
      </c>
      <c r="AS691" s="31">
        <f t="shared" si="438"/>
        <v>56</v>
      </c>
      <c r="AT691" s="31">
        <f t="shared" si="439"/>
        <v>49</v>
      </c>
      <c r="AU691" s="31">
        <f t="shared" si="440"/>
        <v>67</v>
      </c>
      <c r="AV691" s="31">
        <f t="shared" si="441"/>
        <v>33</v>
      </c>
      <c r="AW691" s="31">
        <f t="shared" si="442"/>
        <v>94</v>
      </c>
      <c r="AX691" s="31">
        <f t="shared" si="443"/>
        <v>51</v>
      </c>
      <c r="AY691" s="31">
        <f t="shared" si="444"/>
        <v>109</v>
      </c>
      <c r="AZ691" s="31">
        <f t="shared" si="445"/>
        <v>16</v>
      </c>
      <c r="BA691" s="31">
        <f t="shared" si="446"/>
        <v>51</v>
      </c>
      <c r="BB691" s="31">
        <f t="shared" si="447"/>
        <v>58</v>
      </c>
      <c r="BC691" s="31">
        <f t="shared" si="448"/>
        <v>48</v>
      </c>
      <c r="BD691" s="31">
        <f t="shared" si="449"/>
        <v>62</v>
      </c>
      <c r="BE691" s="31">
        <f t="shared" si="450"/>
        <v>64</v>
      </c>
      <c r="BF691" s="31">
        <f t="shared" si="451"/>
        <v>58</v>
      </c>
      <c r="BG691" s="31">
        <f t="shared" si="452"/>
        <v>70</v>
      </c>
      <c r="BH691" s="31">
        <f t="shared" si="453"/>
        <v>30</v>
      </c>
      <c r="BI691" s="31">
        <f t="shared" si="454"/>
        <v>24</v>
      </c>
      <c r="BJ691" s="6">
        <f t="shared" si="455"/>
        <v>1126</v>
      </c>
      <c r="BL691" s="31">
        <f t="shared" si="456"/>
        <v>2.4203397750363136E-12</v>
      </c>
      <c r="BM691" s="31">
        <f t="shared" si="457"/>
        <v>4.0338996250605231E-14</v>
      </c>
      <c r="BN691" s="31">
        <f t="shared" si="458"/>
        <v>1.2908478800193674E-12</v>
      </c>
      <c r="BO691" s="31">
        <f t="shared" si="459"/>
        <v>1.1294918950169464E-12</v>
      </c>
      <c r="BP691" s="31">
        <f t="shared" si="460"/>
        <v>9.8830540813982803E-13</v>
      </c>
      <c r="BQ691" s="31">
        <f t="shared" si="461"/>
        <v>1.3513563743952752E-12</v>
      </c>
      <c r="BR691" s="31">
        <f t="shared" si="462"/>
        <v>6.6559343813498629E-13</v>
      </c>
      <c r="BS691" s="31">
        <f t="shared" si="463"/>
        <v>1.8959328237784457E-12</v>
      </c>
      <c r="BT691" s="31">
        <f t="shared" si="464"/>
        <v>1.0286444043904334E-12</v>
      </c>
      <c r="BU691" s="31">
        <f t="shared" si="465"/>
        <v>2.198475295657985E-12</v>
      </c>
      <c r="BV691" s="31">
        <f t="shared" si="466"/>
        <v>3.2271197000484185E-13</v>
      </c>
      <c r="BW691" s="31">
        <f t="shared" si="467"/>
        <v>1.0286444043904334E-12</v>
      </c>
      <c r="BX691" s="31">
        <f t="shared" si="468"/>
        <v>1.1698308912675516E-12</v>
      </c>
      <c r="BY691" s="31">
        <f t="shared" si="469"/>
        <v>9.6813591001452564E-13</v>
      </c>
      <c r="BZ691" s="31">
        <f t="shared" si="470"/>
        <v>1.2505088837687622E-12</v>
      </c>
      <c r="CA691" s="31">
        <f t="shared" si="471"/>
        <v>1.2908478800193674E-12</v>
      </c>
      <c r="CB691" s="31">
        <f t="shared" si="472"/>
        <v>1.1698308912675516E-12</v>
      </c>
      <c r="CC691" s="31">
        <f t="shared" si="473"/>
        <v>1.4118648687711832E-12</v>
      </c>
      <c r="CD691" s="31">
        <f t="shared" si="474"/>
        <v>6.050849437590784E-13</v>
      </c>
      <c r="CE691" s="31">
        <f t="shared" si="475"/>
        <v>4.8406795500726282E-13</v>
      </c>
    </row>
    <row r="692" spans="35:83" x14ac:dyDescent="0.2">
      <c r="AI692" s="29" t="s">
        <v>1500</v>
      </c>
      <c r="AJ692" s="30">
        <v>48780</v>
      </c>
      <c r="AK692">
        <v>455</v>
      </c>
      <c r="AL692" t="s">
        <v>1501</v>
      </c>
      <c r="AM692">
        <v>2.2722327891652802E-10</v>
      </c>
      <c r="AN692">
        <f t="shared" si="433"/>
        <v>2.2722327891652804E-11</v>
      </c>
      <c r="AO692">
        <f t="shared" si="434"/>
        <v>1.0016597253406865E-4</v>
      </c>
      <c r="AP692" s="31">
        <f t="shared" si="435"/>
        <v>51</v>
      </c>
      <c r="AQ692" s="31">
        <f t="shared" si="436"/>
        <v>6</v>
      </c>
      <c r="AR692" s="31">
        <f t="shared" si="437"/>
        <v>17</v>
      </c>
      <c r="AS692" s="31">
        <f t="shared" si="438"/>
        <v>29</v>
      </c>
      <c r="AT692" s="31">
        <f t="shared" si="439"/>
        <v>16</v>
      </c>
      <c r="AU692" s="31">
        <f t="shared" si="440"/>
        <v>43</v>
      </c>
      <c r="AV692" s="31">
        <f t="shared" si="441"/>
        <v>6</v>
      </c>
      <c r="AW692" s="31">
        <f t="shared" si="442"/>
        <v>27</v>
      </c>
      <c r="AX692" s="31">
        <f t="shared" si="443"/>
        <v>15</v>
      </c>
      <c r="AY692" s="31">
        <f t="shared" si="444"/>
        <v>47</v>
      </c>
      <c r="AZ692" s="31">
        <f t="shared" si="445"/>
        <v>11</v>
      </c>
      <c r="BA692" s="31">
        <f t="shared" si="446"/>
        <v>12</v>
      </c>
      <c r="BB692" s="31">
        <f t="shared" si="447"/>
        <v>18</v>
      </c>
      <c r="BC692" s="31">
        <f t="shared" si="448"/>
        <v>18</v>
      </c>
      <c r="BD692" s="31">
        <f t="shared" si="449"/>
        <v>33</v>
      </c>
      <c r="BE692" s="31">
        <f t="shared" si="450"/>
        <v>33</v>
      </c>
      <c r="BF692" s="31">
        <f t="shared" si="451"/>
        <v>25</v>
      </c>
      <c r="BG692" s="31">
        <f t="shared" si="452"/>
        <v>38</v>
      </c>
      <c r="BH692" s="31">
        <f t="shared" si="453"/>
        <v>3</v>
      </c>
      <c r="BI692" s="31">
        <f t="shared" si="454"/>
        <v>7</v>
      </c>
      <c r="BJ692" s="6">
        <f t="shared" si="455"/>
        <v>455</v>
      </c>
      <c r="BL692" s="31">
        <f t="shared" si="456"/>
        <v>2.5468982911522922E-12</v>
      </c>
      <c r="BM692" s="31">
        <f t="shared" si="457"/>
        <v>2.9963509307674028E-13</v>
      </c>
      <c r="BN692" s="31">
        <f t="shared" si="458"/>
        <v>8.489660970507641E-13</v>
      </c>
      <c r="BO692" s="31">
        <f t="shared" si="459"/>
        <v>1.4482362832042445E-12</v>
      </c>
      <c r="BP692" s="31">
        <f t="shared" si="460"/>
        <v>7.9902691487130741E-13</v>
      </c>
      <c r="BQ692" s="31">
        <f t="shared" si="461"/>
        <v>2.1473848337166387E-12</v>
      </c>
      <c r="BR692" s="31">
        <f t="shared" si="462"/>
        <v>2.9963509307674028E-13</v>
      </c>
      <c r="BS692" s="31">
        <f t="shared" si="463"/>
        <v>1.3483579188453311E-12</v>
      </c>
      <c r="BT692" s="31">
        <f t="shared" si="464"/>
        <v>7.4908773269185073E-13</v>
      </c>
      <c r="BU692" s="31">
        <f t="shared" si="465"/>
        <v>2.3471415624344655E-12</v>
      </c>
      <c r="BV692" s="31">
        <f t="shared" si="466"/>
        <v>5.4933100397402387E-13</v>
      </c>
      <c r="BW692" s="31">
        <f t="shared" si="467"/>
        <v>5.9927018615348056E-13</v>
      </c>
      <c r="BX692" s="31">
        <f t="shared" si="468"/>
        <v>8.9890527923022079E-13</v>
      </c>
      <c r="BY692" s="31">
        <f t="shared" si="469"/>
        <v>8.9890527923022079E-13</v>
      </c>
      <c r="BZ692" s="31">
        <f t="shared" si="470"/>
        <v>1.6479930119220716E-12</v>
      </c>
      <c r="CA692" s="31">
        <f t="shared" si="471"/>
        <v>1.6479930119220716E-12</v>
      </c>
      <c r="CB692" s="31">
        <f t="shared" si="472"/>
        <v>1.2484795544864177E-12</v>
      </c>
      <c r="CC692" s="31">
        <f t="shared" si="473"/>
        <v>1.8976889228193548E-12</v>
      </c>
      <c r="CD692" s="31">
        <f t="shared" si="474"/>
        <v>1.4981754653837014E-13</v>
      </c>
      <c r="CE692" s="31">
        <f t="shared" si="475"/>
        <v>3.4957427525619702E-13</v>
      </c>
    </row>
    <row r="693" spans="35:83" x14ac:dyDescent="0.2">
      <c r="AI693" s="29" t="s">
        <v>1502</v>
      </c>
      <c r="AJ693" s="30">
        <v>45116</v>
      </c>
      <c r="AK693">
        <v>411</v>
      </c>
      <c r="AL693" t="s">
        <v>1503</v>
      </c>
      <c r="AM693">
        <v>2.276677912655895E-10</v>
      </c>
      <c r="AN693">
        <f t="shared" si="433"/>
        <v>2.2766779126558951E-11</v>
      </c>
      <c r="AO693">
        <f t="shared" si="434"/>
        <v>1.0036192521972416E-4</v>
      </c>
      <c r="AP693" s="31">
        <f t="shared" si="435"/>
        <v>39</v>
      </c>
      <c r="AQ693" s="31">
        <f t="shared" si="436"/>
        <v>4</v>
      </c>
      <c r="AR693" s="31">
        <f t="shared" si="437"/>
        <v>13</v>
      </c>
      <c r="AS693" s="31">
        <f t="shared" si="438"/>
        <v>11</v>
      </c>
      <c r="AT693" s="31">
        <f t="shared" si="439"/>
        <v>32</v>
      </c>
      <c r="AU693" s="31">
        <f t="shared" si="440"/>
        <v>41</v>
      </c>
      <c r="AV693" s="31">
        <f t="shared" si="441"/>
        <v>6</v>
      </c>
      <c r="AW693" s="31">
        <f t="shared" si="442"/>
        <v>32</v>
      </c>
      <c r="AX693" s="31">
        <f t="shared" si="443"/>
        <v>16</v>
      </c>
      <c r="AY693" s="31">
        <f t="shared" si="444"/>
        <v>52</v>
      </c>
      <c r="AZ693" s="31">
        <f t="shared" si="445"/>
        <v>13</v>
      </c>
      <c r="BA693" s="31">
        <f t="shared" si="446"/>
        <v>12</v>
      </c>
      <c r="BB693" s="31">
        <f t="shared" si="447"/>
        <v>16</v>
      </c>
      <c r="BC693" s="31">
        <f t="shared" si="448"/>
        <v>12</v>
      </c>
      <c r="BD693" s="31">
        <f t="shared" si="449"/>
        <v>23</v>
      </c>
      <c r="BE693" s="31">
        <f t="shared" si="450"/>
        <v>24</v>
      </c>
      <c r="BF693" s="31">
        <f t="shared" si="451"/>
        <v>14</v>
      </c>
      <c r="BG693" s="31">
        <f t="shared" si="452"/>
        <v>34</v>
      </c>
      <c r="BH693" s="31">
        <f t="shared" si="453"/>
        <v>7</v>
      </c>
      <c r="BI693" s="31">
        <f t="shared" si="454"/>
        <v>10</v>
      </c>
      <c r="BJ693" s="6">
        <f t="shared" si="455"/>
        <v>411</v>
      </c>
      <c r="BL693" s="31">
        <f t="shared" si="456"/>
        <v>2.1603513039800463E-12</v>
      </c>
      <c r="BM693" s="31">
        <f t="shared" si="457"/>
        <v>2.2157449271590221E-13</v>
      </c>
      <c r="BN693" s="31">
        <f t="shared" si="458"/>
        <v>7.201171013266822E-13</v>
      </c>
      <c r="BO693" s="31">
        <f t="shared" si="459"/>
        <v>6.0932985496873107E-13</v>
      </c>
      <c r="BP693" s="31">
        <f t="shared" si="460"/>
        <v>1.7725959417272177E-12</v>
      </c>
      <c r="BQ693" s="31">
        <f t="shared" si="461"/>
        <v>2.2711385503379977E-12</v>
      </c>
      <c r="BR693" s="31">
        <f t="shared" si="462"/>
        <v>3.3236173907385329E-13</v>
      </c>
      <c r="BS693" s="31">
        <f t="shared" si="463"/>
        <v>1.7725959417272177E-12</v>
      </c>
      <c r="BT693" s="31">
        <f t="shared" si="464"/>
        <v>8.8629797086360884E-13</v>
      </c>
      <c r="BU693" s="31">
        <f t="shared" si="465"/>
        <v>2.8804684053067288E-12</v>
      </c>
      <c r="BV693" s="31">
        <f t="shared" si="466"/>
        <v>7.201171013266822E-13</v>
      </c>
      <c r="BW693" s="31">
        <f t="shared" si="467"/>
        <v>6.6472347814770658E-13</v>
      </c>
      <c r="BX693" s="31">
        <f t="shared" si="468"/>
        <v>8.8629797086360884E-13</v>
      </c>
      <c r="BY693" s="31">
        <f t="shared" si="469"/>
        <v>6.6472347814770658E-13</v>
      </c>
      <c r="BZ693" s="31">
        <f t="shared" si="470"/>
        <v>1.2740533331164376E-12</v>
      </c>
      <c r="CA693" s="31">
        <f t="shared" si="471"/>
        <v>1.3294469562954132E-12</v>
      </c>
      <c r="CB693" s="31">
        <f t="shared" si="472"/>
        <v>7.7551072450565771E-13</v>
      </c>
      <c r="CC693" s="31">
        <f t="shared" si="473"/>
        <v>1.8833831880851687E-12</v>
      </c>
      <c r="CD693" s="31">
        <f t="shared" si="474"/>
        <v>3.8775536225282886E-13</v>
      </c>
      <c r="CE693" s="31">
        <f t="shared" si="475"/>
        <v>5.5393623178975555E-13</v>
      </c>
    </row>
    <row r="694" spans="35:83" x14ac:dyDescent="0.2">
      <c r="AI694" s="29" t="s">
        <v>1504</v>
      </c>
      <c r="AJ694" s="30">
        <v>25690</v>
      </c>
      <c r="AK694">
        <v>233</v>
      </c>
      <c r="AL694" t="s">
        <v>1505</v>
      </c>
      <c r="AM694">
        <v>2.2792220792322581E-10</v>
      </c>
      <c r="AN694">
        <f t="shared" si="433"/>
        <v>2.2792220792322583E-11</v>
      </c>
      <c r="AO694">
        <f t="shared" si="434"/>
        <v>1.0047407874581763E-4</v>
      </c>
      <c r="AP694" s="31">
        <f t="shared" si="435"/>
        <v>16</v>
      </c>
      <c r="AQ694" s="31">
        <f t="shared" si="436"/>
        <v>1</v>
      </c>
      <c r="AR694" s="31">
        <f t="shared" si="437"/>
        <v>21</v>
      </c>
      <c r="AS694" s="31">
        <f t="shared" si="438"/>
        <v>11</v>
      </c>
      <c r="AT694" s="31">
        <f t="shared" si="439"/>
        <v>9</v>
      </c>
      <c r="AU694" s="31">
        <f t="shared" si="440"/>
        <v>20</v>
      </c>
      <c r="AV694" s="31">
        <f t="shared" si="441"/>
        <v>6</v>
      </c>
      <c r="AW694" s="31">
        <f t="shared" si="442"/>
        <v>17</v>
      </c>
      <c r="AX694" s="31">
        <f t="shared" si="443"/>
        <v>13</v>
      </c>
      <c r="AY694" s="31">
        <f t="shared" si="444"/>
        <v>25</v>
      </c>
      <c r="AZ694" s="31">
        <f t="shared" si="445"/>
        <v>10</v>
      </c>
      <c r="BA694" s="31">
        <f t="shared" si="446"/>
        <v>4</v>
      </c>
      <c r="BB694" s="31">
        <f t="shared" si="447"/>
        <v>16</v>
      </c>
      <c r="BC694" s="31">
        <f t="shared" si="448"/>
        <v>8</v>
      </c>
      <c r="BD694" s="31">
        <f t="shared" si="449"/>
        <v>9</v>
      </c>
      <c r="BE694" s="31">
        <f t="shared" si="450"/>
        <v>12</v>
      </c>
      <c r="BF694" s="31">
        <f t="shared" si="451"/>
        <v>10</v>
      </c>
      <c r="BG694" s="31">
        <f t="shared" si="452"/>
        <v>16</v>
      </c>
      <c r="BH694" s="31">
        <f t="shared" si="453"/>
        <v>1</v>
      </c>
      <c r="BI694" s="31">
        <f t="shared" si="454"/>
        <v>8</v>
      </c>
      <c r="BJ694" s="6">
        <f t="shared" si="455"/>
        <v>233</v>
      </c>
      <c r="BL694" s="31">
        <f t="shared" si="456"/>
        <v>1.5651310415328813E-12</v>
      </c>
      <c r="BM694" s="31">
        <f t="shared" si="457"/>
        <v>9.7820690095805083E-14</v>
      </c>
      <c r="BN694" s="31">
        <f t="shared" si="458"/>
        <v>2.0542344920119067E-12</v>
      </c>
      <c r="BO694" s="31">
        <f t="shared" si="459"/>
        <v>1.0760275910538559E-12</v>
      </c>
      <c r="BP694" s="31">
        <f t="shared" si="460"/>
        <v>8.8038621086224578E-13</v>
      </c>
      <c r="BQ694" s="31">
        <f t="shared" si="461"/>
        <v>1.9564138019161016E-12</v>
      </c>
      <c r="BR694" s="31">
        <f t="shared" si="462"/>
        <v>5.8692414057483052E-13</v>
      </c>
      <c r="BS694" s="31">
        <f t="shared" si="463"/>
        <v>1.6629517316286864E-12</v>
      </c>
      <c r="BT694" s="31">
        <f t="shared" si="464"/>
        <v>1.2716689712454662E-12</v>
      </c>
      <c r="BU694" s="31">
        <f t="shared" si="465"/>
        <v>2.4455172523951272E-12</v>
      </c>
      <c r="BV694" s="31">
        <f t="shared" si="466"/>
        <v>9.782069009580508E-13</v>
      </c>
      <c r="BW694" s="31">
        <f t="shared" si="467"/>
        <v>3.9128276038322033E-13</v>
      </c>
      <c r="BX694" s="31">
        <f t="shared" si="468"/>
        <v>1.5651310415328813E-12</v>
      </c>
      <c r="BY694" s="31">
        <f t="shared" si="469"/>
        <v>7.8256552076644066E-13</v>
      </c>
      <c r="BZ694" s="31">
        <f t="shared" si="470"/>
        <v>8.8038621086224578E-13</v>
      </c>
      <c r="CA694" s="31">
        <f t="shared" si="471"/>
        <v>1.173848281149661E-12</v>
      </c>
      <c r="CB694" s="31">
        <f t="shared" si="472"/>
        <v>9.782069009580508E-13</v>
      </c>
      <c r="CC694" s="31">
        <f t="shared" si="473"/>
        <v>1.5651310415328813E-12</v>
      </c>
      <c r="CD694" s="31">
        <f t="shared" si="474"/>
        <v>9.7820690095805083E-14</v>
      </c>
      <c r="CE694" s="31">
        <f t="shared" si="475"/>
        <v>7.8256552076644066E-13</v>
      </c>
    </row>
    <row r="695" spans="35:83" x14ac:dyDescent="0.2">
      <c r="AI695" s="29" t="s">
        <v>1506</v>
      </c>
      <c r="AJ695" s="30">
        <v>24278</v>
      </c>
      <c r="AK695">
        <v>221</v>
      </c>
      <c r="AL695" t="s">
        <v>1507</v>
      </c>
      <c r="AM695">
        <v>2.2793882382385309E-10</v>
      </c>
      <c r="AN695">
        <f t="shared" si="433"/>
        <v>2.279388238238531E-11</v>
      </c>
      <c r="AO695">
        <f t="shared" si="434"/>
        <v>1.0048140346999993E-4</v>
      </c>
      <c r="AP695" s="31">
        <f t="shared" si="435"/>
        <v>33</v>
      </c>
      <c r="AQ695" s="31">
        <f t="shared" si="436"/>
        <v>0</v>
      </c>
      <c r="AR695" s="31">
        <f t="shared" si="437"/>
        <v>11</v>
      </c>
      <c r="AS695" s="31">
        <f t="shared" si="438"/>
        <v>15</v>
      </c>
      <c r="AT695" s="31">
        <f t="shared" si="439"/>
        <v>8</v>
      </c>
      <c r="AU695" s="31">
        <f t="shared" si="440"/>
        <v>17</v>
      </c>
      <c r="AV695" s="31">
        <f t="shared" si="441"/>
        <v>4</v>
      </c>
      <c r="AW695" s="31">
        <f t="shared" si="442"/>
        <v>11</v>
      </c>
      <c r="AX695" s="31">
        <f t="shared" si="443"/>
        <v>15</v>
      </c>
      <c r="AY695" s="31">
        <f t="shared" si="444"/>
        <v>21</v>
      </c>
      <c r="AZ695" s="31">
        <f t="shared" si="445"/>
        <v>3</v>
      </c>
      <c r="BA695" s="31">
        <f t="shared" si="446"/>
        <v>5</v>
      </c>
      <c r="BB695" s="31">
        <f t="shared" si="447"/>
        <v>8</v>
      </c>
      <c r="BC695" s="31">
        <f t="shared" si="448"/>
        <v>12</v>
      </c>
      <c r="BD695" s="31">
        <f t="shared" si="449"/>
        <v>18</v>
      </c>
      <c r="BE695" s="31">
        <f t="shared" si="450"/>
        <v>10</v>
      </c>
      <c r="BF695" s="31">
        <f t="shared" si="451"/>
        <v>10</v>
      </c>
      <c r="BG695" s="31">
        <f t="shared" si="452"/>
        <v>13</v>
      </c>
      <c r="BH695" s="31">
        <f t="shared" si="453"/>
        <v>3</v>
      </c>
      <c r="BI695" s="31">
        <f t="shared" si="454"/>
        <v>4</v>
      </c>
      <c r="BJ695" s="6">
        <f t="shared" si="455"/>
        <v>221</v>
      </c>
      <c r="BL695" s="31">
        <f t="shared" si="456"/>
        <v>3.4036113964647745E-12</v>
      </c>
      <c r="BM695" s="31">
        <f t="shared" si="457"/>
        <v>0</v>
      </c>
      <c r="BN695" s="31">
        <f t="shared" si="458"/>
        <v>1.1345371321549248E-12</v>
      </c>
      <c r="BO695" s="31">
        <f t="shared" si="459"/>
        <v>1.5470960893021702E-12</v>
      </c>
      <c r="BP695" s="31">
        <f t="shared" si="460"/>
        <v>8.2511791429449092E-13</v>
      </c>
      <c r="BQ695" s="31">
        <f t="shared" si="461"/>
        <v>1.7533755678757931E-12</v>
      </c>
      <c r="BR695" s="31">
        <f t="shared" si="462"/>
        <v>4.1255895714724546E-13</v>
      </c>
      <c r="BS695" s="31">
        <f t="shared" si="463"/>
        <v>1.1345371321549248E-12</v>
      </c>
      <c r="BT695" s="31">
        <f t="shared" si="464"/>
        <v>1.5470960893021702E-12</v>
      </c>
      <c r="BU695" s="31">
        <f t="shared" si="465"/>
        <v>2.1659345250230383E-12</v>
      </c>
      <c r="BV695" s="31">
        <f t="shared" si="466"/>
        <v>3.0941921786043406E-13</v>
      </c>
      <c r="BW695" s="31">
        <f t="shared" si="467"/>
        <v>5.1569869643405676E-13</v>
      </c>
      <c r="BX695" s="31">
        <f t="shared" si="468"/>
        <v>8.2511791429449092E-13</v>
      </c>
      <c r="BY695" s="31">
        <f t="shared" si="469"/>
        <v>1.2376768714417362E-12</v>
      </c>
      <c r="BZ695" s="31">
        <f t="shared" si="470"/>
        <v>1.8565153071626045E-12</v>
      </c>
      <c r="CA695" s="31">
        <f t="shared" si="471"/>
        <v>1.0313973928681135E-12</v>
      </c>
      <c r="CB695" s="31">
        <f t="shared" si="472"/>
        <v>1.0313973928681135E-12</v>
      </c>
      <c r="CC695" s="31">
        <f t="shared" si="473"/>
        <v>1.3408166107285477E-12</v>
      </c>
      <c r="CD695" s="31">
        <f t="shared" si="474"/>
        <v>3.0941921786043406E-13</v>
      </c>
      <c r="CE695" s="31">
        <f t="shared" si="475"/>
        <v>4.1255895714724546E-13</v>
      </c>
    </row>
    <row r="696" spans="35:83" x14ac:dyDescent="0.2">
      <c r="AI696" s="29" t="s">
        <v>1508</v>
      </c>
      <c r="AJ696" s="30">
        <v>80559</v>
      </c>
      <c r="AK696">
        <v>735</v>
      </c>
      <c r="AL696" t="s">
        <v>1509</v>
      </c>
      <c r="AM696">
        <v>2.2931264144631109E-10</v>
      </c>
      <c r="AN696">
        <f t="shared" si="433"/>
        <v>2.293126414463111E-11</v>
      </c>
      <c r="AO696">
        <f t="shared" si="434"/>
        <v>1.0108701825953255E-4</v>
      </c>
      <c r="AP696" s="31">
        <f t="shared" si="435"/>
        <v>62</v>
      </c>
      <c r="AQ696" s="31">
        <f t="shared" si="436"/>
        <v>1</v>
      </c>
      <c r="AR696" s="31">
        <f t="shared" si="437"/>
        <v>32</v>
      </c>
      <c r="AS696" s="31">
        <f t="shared" si="438"/>
        <v>23</v>
      </c>
      <c r="AT696" s="31">
        <f t="shared" si="439"/>
        <v>30</v>
      </c>
      <c r="AU696" s="31">
        <f t="shared" si="440"/>
        <v>64</v>
      </c>
      <c r="AV696" s="31">
        <f t="shared" si="441"/>
        <v>17</v>
      </c>
      <c r="AW696" s="31">
        <f t="shared" si="442"/>
        <v>38</v>
      </c>
      <c r="AX696" s="31">
        <f t="shared" si="443"/>
        <v>25</v>
      </c>
      <c r="AY696" s="31">
        <f t="shared" si="444"/>
        <v>43</v>
      </c>
      <c r="AZ696" s="31">
        <f t="shared" si="445"/>
        <v>15</v>
      </c>
      <c r="BA696" s="31">
        <f t="shared" si="446"/>
        <v>64</v>
      </c>
      <c r="BB696" s="31">
        <f t="shared" si="447"/>
        <v>36</v>
      </c>
      <c r="BC696" s="31">
        <f t="shared" si="448"/>
        <v>30</v>
      </c>
      <c r="BD696" s="31">
        <f t="shared" si="449"/>
        <v>33</v>
      </c>
      <c r="BE696" s="31">
        <f t="shared" si="450"/>
        <v>70</v>
      </c>
      <c r="BF696" s="31">
        <f t="shared" si="451"/>
        <v>59</v>
      </c>
      <c r="BG696" s="31">
        <f t="shared" si="452"/>
        <v>42</v>
      </c>
      <c r="BH696" s="31">
        <f t="shared" si="453"/>
        <v>13</v>
      </c>
      <c r="BI696" s="31">
        <f t="shared" si="454"/>
        <v>38</v>
      </c>
      <c r="BJ696" s="6">
        <f t="shared" si="455"/>
        <v>735</v>
      </c>
      <c r="BL696" s="31">
        <f t="shared" si="456"/>
        <v>1.9343379278464335E-12</v>
      </c>
      <c r="BM696" s="31">
        <f t="shared" si="457"/>
        <v>3.1198998836232797E-14</v>
      </c>
      <c r="BN696" s="31">
        <f t="shared" si="458"/>
        <v>9.9836796275944951E-13</v>
      </c>
      <c r="BO696" s="31">
        <f t="shared" si="459"/>
        <v>7.1757697323335449E-13</v>
      </c>
      <c r="BP696" s="31">
        <f t="shared" si="460"/>
        <v>9.3596996508698402E-13</v>
      </c>
      <c r="BQ696" s="31">
        <f t="shared" si="461"/>
        <v>1.996735925518899E-12</v>
      </c>
      <c r="BR696" s="31">
        <f t="shared" si="462"/>
        <v>5.303829802159576E-13</v>
      </c>
      <c r="BS696" s="31">
        <f t="shared" si="463"/>
        <v>1.1855619557768464E-12</v>
      </c>
      <c r="BT696" s="31">
        <f t="shared" si="464"/>
        <v>7.7997497090582008E-13</v>
      </c>
      <c r="BU696" s="31">
        <f t="shared" si="465"/>
        <v>1.3415569499580105E-12</v>
      </c>
      <c r="BV696" s="31">
        <f t="shared" si="466"/>
        <v>4.6798498254349201E-13</v>
      </c>
      <c r="BW696" s="31">
        <f t="shared" si="467"/>
        <v>1.996735925518899E-12</v>
      </c>
      <c r="BX696" s="31">
        <f t="shared" si="468"/>
        <v>1.1231639581043809E-12</v>
      </c>
      <c r="BY696" s="31">
        <f t="shared" si="469"/>
        <v>9.3596996508698402E-13</v>
      </c>
      <c r="BZ696" s="31">
        <f t="shared" si="470"/>
        <v>1.0295669615956825E-12</v>
      </c>
      <c r="CA696" s="31">
        <f t="shared" si="471"/>
        <v>2.1839299185362959E-12</v>
      </c>
      <c r="CB696" s="31">
        <f t="shared" si="472"/>
        <v>1.8407409313377353E-12</v>
      </c>
      <c r="CC696" s="31">
        <f t="shared" si="473"/>
        <v>1.3103579511217776E-12</v>
      </c>
      <c r="CD696" s="31">
        <f t="shared" si="474"/>
        <v>4.0558698487102647E-13</v>
      </c>
      <c r="CE696" s="31">
        <f t="shared" si="475"/>
        <v>1.1855619557768464E-12</v>
      </c>
    </row>
    <row r="697" spans="35:83" x14ac:dyDescent="0.2">
      <c r="AI697" s="29" t="s">
        <v>1510</v>
      </c>
      <c r="AJ697" s="30">
        <v>84759</v>
      </c>
      <c r="AK697">
        <v>762</v>
      </c>
      <c r="AL697" t="s">
        <v>1511</v>
      </c>
      <c r="AM697">
        <v>2.2945892075218312E-10</v>
      </c>
      <c r="AN697">
        <f t="shared" si="433"/>
        <v>2.2945892075218314E-11</v>
      </c>
      <c r="AO697">
        <f t="shared" si="434"/>
        <v>1.0115150200875116E-4</v>
      </c>
      <c r="AP697" s="31">
        <f t="shared" si="435"/>
        <v>89</v>
      </c>
      <c r="AQ697" s="31">
        <f t="shared" si="436"/>
        <v>3</v>
      </c>
      <c r="AR697" s="31">
        <f t="shared" si="437"/>
        <v>43</v>
      </c>
      <c r="AS697" s="31">
        <f t="shared" si="438"/>
        <v>60</v>
      </c>
      <c r="AT697" s="31">
        <f t="shared" si="439"/>
        <v>30</v>
      </c>
      <c r="AU697" s="31">
        <f t="shared" si="440"/>
        <v>52</v>
      </c>
      <c r="AV697" s="31">
        <f t="shared" si="441"/>
        <v>16</v>
      </c>
      <c r="AW697" s="31">
        <f t="shared" si="442"/>
        <v>54</v>
      </c>
      <c r="AX697" s="31">
        <f t="shared" si="443"/>
        <v>24</v>
      </c>
      <c r="AY697" s="31">
        <f t="shared" si="444"/>
        <v>89</v>
      </c>
      <c r="AZ697" s="31">
        <f t="shared" si="445"/>
        <v>19</v>
      </c>
      <c r="BA697" s="31">
        <f t="shared" si="446"/>
        <v>23</v>
      </c>
      <c r="BB697" s="31">
        <f t="shared" si="447"/>
        <v>26</v>
      </c>
      <c r="BC697" s="31">
        <f t="shared" si="448"/>
        <v>27</v>
      </c>
      <c r="BD697" s="31">
        <f t="shared" si="449"/>
        <v>68</v>
      </c>
      <c r="BE697" s="31">
        <f t="shared" si="450"/>
        <v>39</v>
      </c>
      <c r="BF697" s="31">
        <f t="shared" si="451"/>
        <v>31</v>
      </c>
      <c r="BG697" s="31">
        <f t="shared" si="452"/>
        <v>48</v>
      </c>
      <c r="BH697" s="31">
        <f t="shared" si="453"/>
        <v>6</v>
      </c>
      <c r="BI697" s="31">
        <f t="shared" si="454"/>
        <v>15</v>
      </c>
      <c r="BJ697" s="6">
        <f t="shared" si="455"/>
        <v>762</v>
      </c>
      <c r="BL697" s="31">
        <f t="shared" si="456"/>
        <v>2.6800320140346852E-12</v>
      </c>
      <c r="BM697" s="31">
        <f t="shared" si="457"/>
        <v>9.033815777645006E-14</v>
      </c>
      <c r="BN697" s="31">
        <f t="shared" si="458"/>
        <v>1.2948469281291176E-12</v>
      </c>
      <c r="BO697" s="31">
        <f t="shared" si="459"/>
        <v>1.8067631555290011E-12</v>
      </c>
      <c r="BP697" s="31">
        <f t="shared" si="460"/>
        <v>9.0338157776450055E-13</v>
      </c>
      <c r="BQ697" s="31">
        <f t="shared" si="461"/>
        <v>1.5658614014584676E-12</v>
      </c>
      <c r="BR697" s="31">
        <f t="shared" si="462"/>
        <v>4.8180350814106699E-13</v>
      </c>
      <c r="BS697" s="31">
        <f t="shared" si="463"/>
        <v>1.6260868399761009E-12</v>
      </c>
      <c r="BT697" s="31">
        <f t="shared" si="464"/>
        <v>7.2270526221160048E-13</v>
      </c>
      <c r="BU697" s="31">
        <f t="shared" si="465"/>
        <v>2.6800320140346852E-12</v>
      </c>
      <c r="BV697" s="31">
        <f t="shared" si="466"/>
        <v>5.7214166591751697E-13</v>
      </c>
      <c r="BW697" s="31">
        <f t="shared" si="467"/>
        <v>6.9259254295278372E-13</v>
      </c>
      <c r="BX697" s="31">
        <f t="shared" si="468"/>
        <v>7.829307007292338E-13</v>
      </c>
      <c r="BY697" s="31">
        <f t="shared" si="469"/>
        <v>8.1304341998805046E-13</v>
      </c>
      <c r="BZ697" s="31">
        <f t="shared" si="470"/>
        <v>2.0476649095995346E-12</v>
      </c>
      <c r="CA697" s="31">
        <f t="shared" si="471"/>
        <v>1.1743960510938507E-12</v>
      </c>
      <c r="CB697" s="31">
        <f t="shared" si="472"/>
        <v>9.3349429702331721E-13</v>
      </c>
      <c r="CC697" s="31">
        <f t="shared" si="473"/>
        <v>1.445410524423201E-12</v>
      </c>
      <c r="CD697" s="31">
        <f t="shared" si="474"/>
        <v>1.8067631555290012E-13</v>
      </c>
      <c r="CE697" s="31">
        <f t="shared" si="475"/>
        <v>4.5169078888225027E-13</v>
      </c>
    </row>
    <row r="698" spans="35:83" x14ac:dyDescent="0.2">
      <c r="AI698" s="29" t="s">
        <v>1512</v>
      </c>
      <c r="AJ698" s="30">
        <v>34134</v>
      </c>
      <c r="AK698">
        <v>307</v>
      </c>
      <c r="AL698" t="s">
        <v>1513</v>
      </c>
      <c r="AM698">
        <v>2.2961502556532599E-10</v>
      </c>
      <c r="AN698">
        <f t="shared" si="433"/>
        <v>2.2961502556532601E-11</v>
      </c>
      <c r="AO698">
        <f t="shared" si="434"/>
        <v>1.0122031709891386E-4</v>
      </c>
      <c r="AP698" s="31">
        <f t="shared" si="435"/>
        <v>29</v>
      </c>
      <c r="AQ698" s="31">
        <f t="shared" si="436"/>
        <v>2</v>
      </c>
      <c r="AR698" s="31">
        <f t="shared" si="437"/>
        <v>14</v>
      </c>
      <c r="AS698" s="31">
        <f t="shared" si="438"/>
        <v>19</v>
      </c>
      <c r="AT698" s="31">
        <f t="shared" si="439"/>
        <v>8</v>
      </c>
      <c r="AU698" s="31">
        <f t="shared" si="440"/>
        <v>27</v>
      </c>
      <c r="AV698" s="31">
        <f t="shared" si="441"/>
        <v>10</v>
      </c>
      <c r="AW698" s="31">
        <f t="shared" si="442"/>
        <v>19</v>
      </c>
      <c r="AX698" s="31">
        <f t="shared" si="443"/>
        <v>16</v>
      </c>
      <c r="AY698" s="31">
        <f t="shared" si="444"/>
        <v>31</v>
      </c>
      <c r="AZ698" s="31">
        <f t="shared" si="445"/>
        <v>8</v>
      </c>
      <c r="BA698" s="31">
        <f t="shared" si="446"/>
        <v>7</v>
      </c>
      <c r="BB698" s="31">
        <f t="shared" si="447"/>
        <v>17</v>
      </c>
      <c r="BC698" s="31">
        <f t="shared" si="448"/>
        <v>11</v>
      </c>
      <c r="BD698" s="31">
        <f t="shared" si="449"/>
        <v>23</v>
      </c>
      <c r="BE698" s="31">
        <f t="shared" si="450"/>
        <v>21</v>
      </c>
      <c r="BF698" s="31">
        <f t="shared" si="451"/>
        <v>14</v>
      </c>
      <c r="BG698" s="31">
        <f t="shared" si="452"/>
        <v>16</v>
      </c>
      <c r="BH698" s="31">
        <f t="shared" si="453"/>
        <v>9</v>
      </c>
      <c r="BI698" s="31">
        <f t="shared" si="454"/>
        <v>6</v>
      </c>
      <c r="BJ698" s="6">
        <f t="shared" si="455"/>
        <v>307</v>
      </c>
      <c r="BL698" s="31">
        <f t="shared" si="456"/>
        <v>2.1690018701610601E-12</v>
      </c>
      <c r="BM698" s="31">
        <f t="shared" si="457"/>
        <v>1.4958633587317656E-13</v>
      </c>
      <c r="BN698" s="31">
        <f t="shared" si="458"/>
        <v>1.047104351112236E-12</v>
      </c>
      <c r="BO698" s="31">
        <f t="shared" si="459"/>
        <v>1.4210701907951772E-12</v>
      </c>
      <c r="BP698" s="31">
        <f t="shared" si="460"/>
        <v>5.9834534349270625E-13</v>
      </c>
      <c r="BQ698" s="31">
        <f t="shared" si="461"/>
        <v>2.0194155342878833E-12</v>
      </c>
      <c r="BR698" s="31">
        <f t="shared" si="462"/>
        <v>7.4793167936588278E-13</v>
      </c>
      <c r="BS698" s="31">
        <f t="shared" si="463"/>
        <v>1.4210701907951772E-12</v>
      </c>
      <c r="BT698" s="31">
        <f t="shared" si="464"/>
        <v>1.1966906869854125E-12</v>
      </c>
      <c r="BU698" s="31">
        <f t="shared" si="465"/>
        <v>2.3185882060342368E-12</v>
      </c>
      <c r="BV698" s="31">
        <f t="shared" si="466"/>
        <v>5.9834534349270625E-13</v>
      </c>
      <c r="BW698" s="31">
        <f t="shared" si="467"/>
        <v>5.2355217555611798E-13</v>
      </c>
      <c r="BX698" s="31">
        <f t="shared" si="468"/>
        <v>1.2714838549220007E-12</v>
      </c>
      <c r="BY698" s="31">
        <f t="shared" si="469"/>
        <v>8.2272484730247115E-13</v>
      </c>
      <c r="BZ698" s="31">
        <f t="shared" si="470"/>
        <v>1.7202428625415305E-12</v>
      </c>
      <c r="CA698" s="31">
        <f t="shared" si="471"/>
        <v>1.5706565266683539E-12</v>
      </c>
      <c r="CB698" s="31">
        <f t="shared" si="472"/>
        <v>1.047104351112236E-12</v>
      </c>
      <c r="CC698" s="31">
        <f t="shared" si="473"/>
        <v>1.1966906869854125E-12</v>
      </c>
      <c r="CD698" s="31">
        <f t="shared" si="474"/>
        <v>6.7313851142929451E-13</v>
      </c>
      <c r="CE698" s="31">
        <f t="shared" si="475"/>
        <v>4.4875900761952961E-13</v>
      </c>
    </row>
    <row r="699" spans="35:83" x14ac:dyDescent="0.2">
      <c r="AI699" s="29" t="s">
        <v>1514</v>
      </c>
      <c r="AJ699" s="30">
        <v>56816</v>
      </c>
      <c r="AK699">
        <v>511</v>
      </c>
      <c r="AL699" t="s">
        <v>1515</v>
      </c>
      <c r="AM699">
        <v>2.3002373407115314E-10</v>
      </c>
      <c r="AN699">
        <f t="shared" si="433"/>
        <v>2.3002373407115315E-11</v>
      </c>
      <c r="AO699">
        <f t="shared" si="434"/>
        <v>1.0140048651273594E-4</v>
      </c>
      <c r="AP699" s="31">
        <f t="shared" si="435"/>
        <v>55</v>
      </c>
      <c r="AQ699" s="31">
        <f t="shared" si="436"/>
        <v>0</v>
      </c>
      <c r="AR699" s="31">
        <f t="shared" si="437"/>
        <v>28</v>
      </c>
      <c r="AS699" s="31">
        <f t="shared" si="438"/>
        <v>43</v>
      </c>
      <c r="AT699" s="31">
        <f t="shared" si="439"/>
        <v>12</v>
      </c>
      <c r="AU699" s="31">
        <f t="shared" si="440"/>
        <v>30</v>
      </c>
      <c r="AV699" s="31">
        <f t="shared" si="441"/>
        <v>7</v>
      </c>
      <c r="AW699" s="31">
        <f t="shared" si="442"/>
        <v>26</v>
      </c>
      <c r="AX699" s="31">
        <f t="shared" si="443"/>
        <v>21</v>
      </c>
      <c r="AY699" s="31">
        <f t="shared" si="444"/>
        <v>61</v>
      </c>
      <c r="AZ699" s="31">
        <f t="shared" si="445"/>
        <v>11</v>
      </c>
      <c r="BA699" s="31">
        <f t="shared" si="446"/>
        <v>24</v>
      </c>
      <c r="BB699" s="31">
        <f t="shared" si="447"/>
        <v>23</v>
      </c>
      <c r="BC699" s="31">
        <f t="shared" si="448"/>
        <v>27</v>
      </c>
      <c r="BD699" s="31">
        <f t="shared" si="449"/>
        <v>41</v>
      </c>
      <c r="BE699" s="31">
        <f t="shared" si="450"/>
        <v>33</v>
      </c>
      <c r="BF699" s="31">
        <f t="shared" si="451"/>
        <v>18</v>
      </c>
      <c r="BG699" s="31">
        <f t="shared" si="452"/>
        <v>34</v>
      </c>
      <c r="BH699" s="31">
        <f t="shared" si="453"/>
        <v>1</v>
      </c>
      <c r="BI699" s="31">
        <f t="shared" si="454"/>
        <v>16</v>
      </c>
      <c r="BJ699" s="6">
        <f t="shared" si="455"/>
        <v>511</v>
      </c>
      <c r="BL699" s="31">
        <f t="shared" si="456"/>
        <v>2.4757936152472453E-12</v>
      </c>
      <c r="BM699" s="31">
        <f t="shared" si="457"/>
        <v>0</v>
      </c>
      <c r="BN699" s="31">
        <f t="shared" si="458"/>
        <v>1.2604040223076885E-12</v>
      </c>
      <c r="BO699" s="31">
        <f t="shared" si="459"/>
        <v>1.9356204628296642E-12</v>
      </c>
      <c r="BP699" s="31">
        <f t="shared" si="460"/>
        <v>5.4017315241758075E-13</v>
      </c>
      <c r="BQ699" s="31">
        <f t="shared" si="461"/>
        <v>1.3504328810439518E-12</v>
      </c>
      <c r="BR699" s="31">
        <f t="shared" si="462"/>
        <v>3.1510100557692213E-13</v>
      </c>
      <c r="BS699" s="31">
        <f t="shared" si="463"/>
        <v>1.170375163571425E-12</v>
      </c>
      <c r="BT699" s="31">
        <f t="shared" si="464"/>
        <v>9.4530301673076624E-13</v>
      </c>
      <c r="BU699" s="31">
        <f t="shared" si="465"/>
        <v>2.7458801914560354E-12</v>
      </c>
      <c r="BV699" s="31">
        <f t="shared" si="466"/>
        <v>4.95158723049449E-13</v>
      </c>
      <c r="BW699" s="31">
        <f t="shared" si="467"/>
        <v>1.0803463048351615E-12</v>
      </c>
      <c r="BX699" s="31">
        <f t="shared" si="468"/>
        <v>1.0353318754670298E-12</v>
      </c>
      <c r="BY699" s="31">
        <f t="shared" si="469"/>
        <v>1.2153895929395568E-12</v>
      </c>
      <c r="BZ699" s="31">
        <f t="shared" si="470"/>
        <v>1.8455916040934011E-12</v>
      </c>
      <c r="CA699" s="31">
        <f t="shared" si="471"/>
        <v>1.4854761691483471E-12</v>
      </c>
      <c r="CB699" s="31">
        <f t="shared" si="472"/>
        <v>8.1025972862637118E-13</v>
      </c>
      <c r="CC699" s="31">
        <f t="shared" si="473"/>
        <v>1.5304905985164789E-12</v>
      </c>
      <c r="CD699" s="31">
        <f t="shared" si="474"/>
        <v>4.5014429368131729E-14</v>
      </c>
      <c r="CE699" s="31">
        <f t="shared" si="475"/>
        <v>7.2023086989010767E-13</v>
      </c>
    </row>
    <row r="700" spans="35:83" x14ac:dyDescent="0.2">
      <c r="AI700" s="29" t="s">
        <v>1516</v>
      </c>
      <c r="AJ700" s="30">
        <v>35013</v>
      </c>
      <c r="AK700">
        <v>310</v>
      </c>
      <c r="AL700" t="s">
        <v>1517</v>
      </c>
      <c r="AM700">
        <v>2.3020980728816648E-10</v>
      </c>
      <c r="AN700">
        <f t="shared" si="433"/>
        <v>2.3020980728816648E-11</v>
      </c>
      <c r="AO700">
        <f t="shared" si="434"/>
        <v>1.0148251246022492E-4</v>
      </c>
      <c r="AP700" s="31">
        <f t="shared" si="435"/>
        <v>29</v>
      </c>
      <c r="AQ700" s="31">
        <f t="shared" si="436"/>
        <v>2</v>
      </c>
      <c r="AR700" s="31">
        <f t="shared" si="437"/>
        <v>18</v>
      </c>
      <c r="AS700" s="31">
        <f t="shared" si="438"/>
        <v>18</v>
      </c>
      <c r="AT700" s="31">
        <f t="shared" si="439"/>
        <v>9</v>
      </c>
      <c r="AU700" s="31">
        <f t="shared" si="440"/>
        <v>21</v>
      </c>
      <c r="AV700" s="31">
        <f t="shared" si="441"/>
        <v>7</v>
      </c>
      <c r="AW700" s="31">
        <f t="shared" si="442"/>
        <v>24</v>
      </c>
      <c r="AX700" s="31">
        <f t="shared" si="443"/>
        <v>14</v>
      </c>
      <c r="AY700" s="31">
        <f t="shared" si="444"/>
        <v>28</v>
      </c>
      <c r="AZ700" s="31">
        <f t="shared" si="445"/>
        <v>6</v>
      </c>
      <c r="BA700" s="31">
        <f t="shared" si="446"/>
        <v>17</v>
      </c>
      <c r="BB700" s="31">
        <f t="shared" si="447"/>
        <v>19</v>
      </c>
      <c r="BC700" s="31">
        <f t="shared" si="448"/>
        <v>10</v>
      </c>
      <c r="BD700" s="31">
        <f t="shared" si="449"/>
        <v>17</v>
      </c>
      <c r="BE700" s="31">
        <f t="shared" si="450"/>
        <v>19</v>
      </c>
      <c r="BF700" s="31">
        <f t="shared" si="451"/>
        <v>13</v>
      </c>
      <c r="BG700" s="31">
        <f t="shared" si="452"/>
        <v>13</v>
      </c>
      <c r="BH700" s="31">
        <f t="shared" si="453"/>
        <v>7</v>
      </c>
      <c r="BI700" s="31">
        <f t="shared" si="454"/>
        <v>19</v>
      </c>
      <c r="BJ700" s="6">
        <f t="shared" si="455"/>
        <v>310</v>
      </c>
      <c r="BL700" s="31">
        <f t="shared" si="456"/>
        <v>2.1535756165667189E-12</v>
      </c>
      <c r="BM700" s="31">
        <f t="shared" si="457"/>
        <v>1.4852245631494611E-13</v>
      </c>
      <c r="BN700" s="31">
        <f t="shared" si="458"/>
        <v>1.3367021068345151E-12</v>
      </c>
      <c r="BO700" s="31">
        <f t="shared" si="459"/>
        <v>1.3367021068345151E-12</v>
      </c>
      <c r="BP700" s="31">
        <f t="shared" si="460"/>
        <v>6.6835105341725757E-13</v>
      </c>
      <c r="BQ700" s="31">
        <f t="shared" si="461"/>
        <v>1.5594857913069344E-12</v>
      </c>
      <c r="BR700" s="31">
        <f t="shared" si="462"/>
        <v>5.1982859710231141E-13</v>
      </c>
      <c r="BS700" s="31">
        <f t="shared" si="463"/>
        <v>1.7822694757793535E-12</v>
      </c>
      <c r="BT700" s="31">
        <f t="shared" si="464"/>
        <v>1.0396571942046228E-12</v>
      </c>
      <c r="BU700" s="31">
        <f t="shared" si="465"/>
        <v>2.0793143884092456E-12</v>
      </c>
      <c r="BV700" s="31">
        <f t="shared" si="466"/>
        <v>4.4556736894483838E-13</v>
      </c>
      <c r="BW700" s="31">
        <f t="shared" si="467"/>
        <v>1.2624408786770421E-12</v>
      </c>
      <c r="BX700" s="31">
        <f t="shared" si="468"/>
        <v>1.410963334991988E-12</v>
      </c>
      <c r="BY700" s="31">
        <f t="shared" si="469"/>
        <v>7.426122815747306E-13</v>
      </c>
      <c r="BZ700" s="31">
        <f t="shared" si="470"/>
        <v>1.2624408786770421E-12</v>
      </c>
      <c r="CA700" s="31">
        <f t="shared" si="471"/>
        <v>1.410963334991988E-12</v>
      </c>
      <c r="CB700" s="31">
        <f t="shared" si="472"/>
        <v>9.6539596604714979E-13</v>
      </c>
      <c r="CC700" s="31">
        <f t="shared" si="473"/>
        <v>9.6539596604714979E-13</v>
      </c>
      <c r="CD700" s="31">
        <f t="shared" si="474"/>
        <v>5.1982859710231141E-13</v>
      </c>
      <c r="CE700" s="31">
        <f t="shared" si="475"/>
        <v>1.410963334991988E-12</v>
      </c>
    </row>
    <row r="701" spans="35:83" x14ac:dyDescent="0.2">
      <c r="AI701" s="29" t="s">
        <v>1518</v>
      </c>
      <c r="AJ701" s="30">
        <v>46762</v>
      </c>
      <c r="AK701">
        <v>423</v>
      </c>
      <c r="AL701" t="s">
        <v>1519</v>
      </c>
      <c r="AM701">
        <v>2.3036897616935254E-10</v>
      </c>
      <c r="AN701">
        <f t="shared" si="433"/>
        <v>2.3036897616935254E-11</v>
      </c>
      <c r="AO701">
        <f t="shared" si="434"/>
        <v>1.0155267827183183E-4</v>
      </c>
      <c r="AP701" s="31">
        <f t="shared" si="435"/>
        <v>34</v>
      </c>
      <c r="AQ701" s="31">
        <f t="shared" si="436"/>
        <v>3</v>
      </c>
      <c r="AR701" s="31">
        <f t="shared" si="437"/>
        <v>29</v>
      </c>
      <c r="AS701" s="31">
        <f t="shared" si="438"/>
        <v>22</v>
      </c>
      <c r="AT701" s="31">
        <f t="shared" si="439"/>
        <v>21</v>
      </c>
      <c r="AU701" s="31">
        <f t="shared" si="440"/>
        <v>40</v>
      </c>
      <c r="AV701" s="31">
        <f t="shared" si="441"/>
        <v>9</v>
      </c>
      <c r="AW701" s="31">
        <f t="shared" si="442"/>
        <v>19</v>
      </c>
      <c r="AX701" s="31">
        <f t="shared" si="443"/>
        <v>14</v>
      </c>
      <c r="AY701" s="31">
        <f t="shared" si="444"/>
        <v>27</v>
      </c>
      <c r="AZ701" s="31">
        <f t="shared" si="445"/>
        <v>7</v>
      </c>
      <c r="BA701" s="31">
        <f t="shared" si="446"/>
        <v>22</v>
      </c>
      <c r="BB701" s="31">
        <f t="shared" si="447"/>
        <v>28</v>
      </c>
      <c r="BC701" s="31">
        <f t="shared" si="448"/>
        <v>10</v>
      </c>
      <c r="BD701" s="31">
        <f t="shared" si="449"/>
        <v>14</v>
      </c>
      <c r="BE701" s="31">
        <f t="shared" si="450"/>
        <v>28</v>
      </c>
      <c r="BF701" s="31">
        <f t="shared" si="451"/>
        <v>29</v>
      </c>
      <c r="BG701" s="31">
        <f t="shared" si="452"/>
        <v>31</v>
      </c>
      <c r="BH701" s="31">
        <f t="shared" si="453"/>
        <v>13</v>
      </c>
      <c r="BI701" s="31">
        <f t="shared" si="454"/>
        <v>23</v>
      </c>
      <c r="BJ701" s="6">
        <f t="shared" si="455"/>
        <v>423</v>
      </c>
      <c r="BL701" s="31">
        <f t="shared" si="456"/>
        <v>1.851665529493614E-12</v>
      </c>
      <c r="BM701" s="31">
        <f t="shared" si="457"/>
        <v>1.6338225260237768E-13</v>
      </c>
      <c r="BN701" s="31">
        <f t="shared" si="458"/>
        <v>1.5793617751563178E-12</v>
      </c>
      <c r="BO701" s="31">
        <f t="shared" si="459"/>
        <v>1.198136519084103E-12</v>
      </c>
      <c r="BP701" s="31">
        <f t="shared" si="460"/>
        <v>1.1436757682166438E-12</v>
      </c>
      <c r="BQ701" s="31">
        <f t="shared" si="461"/>
        <v>2.1784300346983692E-12</v>
      </c>
      <c r="BR701" s="31">
        <f t="shared" si="462"/>
        <v>4.901467578071331E-13</v>
      </c>
      <c r="BS701" s="31">
        <f t="shared" si="463"/>
        <v>1.0347542664817254E-12</v>
      </c>
      <c r="BT701" s="31">
        <f t="shared" si="464"/>
        <v>7.624505121444292E-13</v>
      </c>
      <c r="BU701" s="31">
        <f t="shared" si="465"/>
        <v>1.470440273421399E-12</v>
      </c>
      <c r="BV701" s="31">
        <f t="shared" si="466"/>
        <v>3.812252560722146E-13</v>
      </c>
      <c r="BW701" s="31">
        <f t="shared" si="467"/>
        <v>1.198136519084103E-12</v>
      </c>
      <c r="BX701" s="31">
        <f t="shared" si="468"/>
        <v>1.5249010242888584E-12</v>
      </c>
      <c r="BY701" s="31">
        <f t="shared" si="469"/>
        <v>5.446075086745923E-13</v>
      </c>
      <c r="BZ701" s="31">
        <f t="shared" si="470"/>
        <v>7.624505121444292E-13</v>
      </c>
      <c r="CA701" s="31">
        <f t="shared" si="471"/>
        <v>1.5249010242888584E-12</v>
      </c>
      <c r="CB701" s="31">
        <f t="shared" si="472"/>
        <v>1.5793617751563178E-12</v>
      </c>
      <c r="CC701" s="31">
        <f t="shared" si="473"/>
        <v>1.688283276891236E-12</v>
      </c>
      <c r="CD701" s="31">
        <f t="shared" si="474"/>
        <v>7.0798976127697E-13</v>
      </c>
      <c r="CE701" s="31">
        <f t="shared" si="475"/>
        <v>1.2525972699515624E-12</v>
      </c>
    </row>
    <row r="702" spans="35:83" x14ac:dyDescent="0.2">
      <c r="AI702" s="29" t="s">
        <v>1520</v>
      </c>
      <c r="AJ702" s="30">
        <v>41415</v>
      </c>
      <c r="AK702">
        <v>364</v>
      </c>
      <c r="AL702" t="s">
        <v>1521</v>
      </c>
      <c r="AM702">
        <v>2.3165121473860481E-10</v>
      </c>
      <c r="AN702">
        <f t="shared" si="433"/>
        <v>2.3165121473860483E-11</v>
      </c>
      <c r="AO702">
        <f t="shared" si="434"/>
        <v>1.0211792261617134E-4</v>
      </c>
      <c r="AP702" s="31">
        <f t="shared" si="435"/>
        <v>15</v>
      </c>
      <c r="AQ702" s="31">
        <f t="shared" si="436"/>
        <v>7</v>
      </c>
      <c r="AR702" s="31">
        <f t="shared" si="437"/>
        <v>15</v>
      </c>
      <c r="AS702" s="31">
        <f t="shared" si="438"/>
        <v>23</v>
      </c>
      <c r="AT702" s="31">
        <f t="shared" si="439"/>
        <v>13</v>
      </c>
      <c r="AU702" s="31">
        <f t="shared" si="440"/>
        <v>28</v>
      </c>
      <c r="AV702" s="31">
        <f t="shared" si="441"/>
        <v>10</v>
      </c>
      <c r="AW702" s="31">
        <f t="shared" si="442"/>
        <v>27</v>
      </c>
      <c r="AX702" s="31">
        <f t="shared" si="443"/>
        <v>32</v>
      </c>
      <c r="AY702" s="31">
        <f t="shared" si="444"/>
        <v>40</v>
      </c>
      <c r="AZ702" s="31">
        <f t="shared" si="445"/>
        <v>9</v>
      </c>
      <c r="BA702" s="31">
        <f t="shared" si="446"/>
        <v>13</v>
      </c>
      <c r="BB702" s="31">
        <f t="shared" si="447"/>
        <v>13</v>
      </c>
      <c r="BC702" s="31">
        <f t="shared" si="448"/>
        <v>15</v>
      </c>
      <c r="BD702" s="31">
        <f t="shared" si="449"/>
        <v>17</v>
      </c>
      <c r="BE702" s="31">
        <f t="shared" si="450"/>
        <v>21</v>
      </c>
      <c r="BF702" s="31">
        <f t="shared" si="451"/>
        <v>18</v>
      </c>
      <c r="BG702" s="31">
        <f t="shared" si="452"/>
        <v>27</v>
      </c>
      <c r="BH702" s="31">
        <f t="shared" si="453"/>
        <v>4</v>
      </c>
      <c r="BI702" s="31">
        <f t="shared" si="454"/>
        <v>17</v>
      </c>
      <c r="BJ702" s="6">
        <f t="shared" si="455"/>
        <v>364</v>
      </c>
      <c r="BL702" s="31">
        <f t="shared" si="456"/>
        <v>9.5460665414260229E-13</v>
      </c>
      <c r="BM702" s="31">
        <f t="shared" si="457"/>
        <v>4.4548310526654775E-13</v>
      </c>
      <c r="BN702" s="31">
        <f t="shared" si="458"/>
        <v>9.5460665414260229E-13</v>
      </c>
      <c r="BO702" s="31">
        <f t="shared" si="459"/>
        <v>1.4637302030186569E-12</v>
      </c>
      <c r="BP702" s="31">
        <f t="shared" si="460"/>
        <v>8.2732576692358859E-13</v>
      </c>
      <c r="BQ702" s="31">
        <f t="shared" si="461"/>
        <v>1.781932421066191E-12</v>
      </c>
      <c r="BR702" s="31">
        <f t="shared" si="462"/>
        <v>6.3640443609506819E-13</v>
      </c>
      <c r="BS702" s="31">
        <f t="shared" si="463"/>
        <v>1.7182919774566841E-12</v>
      </c>
      <c r="BT702" s="31">
        <f t="shared" si="464"/>
        <v>2.0364941955042184E-12</v>
      </c>
      <c r="BU702" s="31">
        <f t="shared" si="465"/>
        <v>2.5456177443802728E-12</v>
      </c>
      <c r="BV702" s="31">
        <f t="shared" si="466"/>
        <v>5.7276399248556139E-13</v>
      </c>
      <c r="BW702" s="31">
        <f t="shared" si="467"/>
        <v>8.2732576692358859E-13</v>
      </c>
      <c r="BX702" s="31">
        <f t="shared" si="468"/>
        <v>8.2732576692358859E-13</v>
      </c>
      <c r="BY702" s="31">
        <f t="shared" si="469"/>
        <v>9.5460665414260229E-13</v>
      </c>
      <c r="BZ702" s="31">
        <f t="shared" si="470"/>
        <v>1.0818875413616159E-12</v>
      </c>
      <c r="CA702" s="31">
        <f t="shared" si="471"/>
        <v>1.3364493157996433E-12</v>
      </c>
      <c r="CB702" s="31">
        <f t="shared" si="472"/>
        <v>1.1455279849711228E-12</v>
      </c>
      <c r="CC702" s="31">
        <f t="shared" si="473"/>
        <v>1.7182919774566841E-12</v>
      </c>
      <c r="CD702" s="31">
        <f t="shared" si="474"/>
        <v>2.545617744380273E-13</v>
      </c>
      <c r="CE702" s="31">
        <f t="shared" si="475"/>
        <v>1.0818875413616159E-12</v>
      </c>
    </row>
    <row r="703" spans="35:83" x14ac:dyDescent="0.2">
      <c r="AI703" s="29" t="s">
        <v>1522</v>
      </c>
      <c r="AJ703" s="30">
        <v>21321</v>
      </c>
      <c r="AK703">
        <v>198</v>
      </c>
      <c r="AL703" t="s">
        <v>1523</v>
      </c>
      <c r="AM703">
        <v>2.366577133373302E-10</v>
      </c>
      <c r="AN703">
        <f t="shared" si="433"/>
        <v>2.3665771333733022E-11</v>
      </c>
      <c r="AO703">
        <f t="shared" si="434"/>
        <v>1.0432491832331455E-4</v>
      </c>
      <c r="AP703" s="31">
        <f t="shared" si="435"/>
        <v>18</v>
      </c>
      <c r="AQ703" s="31">
        <f t="shared" si="436"/>
        <v>1</v>
      </c>
      <c r="AR703" s="31">
        <f t="shared" si="437"/>
        <v>14</v>
      </c>
      <c r="AS703" s="31">
        <f t="shared" si="438"/>
        <v>5</v>
      </c>
      <c r="AT703" s="31">
        <f t="shared" si="439"/>
        <v>4</v>
      </c>
      <c r="AU703" s="31">
        <f t="shared" si="440"/>
        <v>19</v>
      </c>
      <c r="AV703" s="31">
        <f t="shared" si="441"/>
        <v>7</v>
      </c>
      <c r="AW703" s="31">
        <f t="shared" si="442"/>
        <v>11</v>
      </c>
      <c r="AX703" s="31">
        <f t="shared" si="443"/>
        <v>12</v>
      </c>
      <c r="AY703" s="31">
        <f t="shared" si="444"/>
        <v>16</v>
      </c>
      <c r="AZ703" s="31">
        <f t="shared" si="445"/>
        <v>7</v>
      </c>
      <c r="BA703" s="31">
        <f t="shared" si="446"/>
        <v>7</v>
      </c>
      <c r="BB703" s="31">
        <f t="shared" si="447"/>
        <v>10</v>
      </c>
      <c r="BC703" s="31">
        <f t="shared" si="448"/>
        <v>8</v>
      </c>
      <c r="BD703" s="31">
        <f t="shared" si="449"/>
        <v>10</v>
      </c>
      <c r="BE703" s="31">
        <f t="shared" si="450"/>
        <v>14</v>
      </c>
      <c r="BF703" s="31">
        <f t="shared" si="451"/>
        <v>13</v>
      </c>
      <c r="BG703" s="31">
        <f t="shared" si="452"/>
        <v>15</v>
      </c>
      <c r="BH703" s="31">
        <f t="shared" si="453"/>
        <v>0</v>
      </c>
      <c r="BI703" s="31">
        <f t="shared" si="454"/>
        <v>7</v>
      </c>
      <c r="BJ703" s="6">
        <f t="shared" si="455"/>
        <v>198</v>
      </c>
      <c r="BL703" s="31">
        <f t="shared" si="456"/>
        <v>2.1514337576120928E-12</v>
      </c>
      <c r="BM703" s="31">
        <f t="shared" si="457"/>
        <v>1.1952409764511628E-13</v>
      </c>
      <c r="BN703" s="31">
        <f t="shared" si="458"/>
        <v>1.6733373670316277E-12</v>
      </c>
      <c r="BO703" s="31">
        <f t="shared" si="459"/>
        <v>5.976204882255814E-13</v>
      </c>
      <c r="BP703" s="31">
        <f t="shared" si="460"/>
        <v>4.7809639058046512E-13</v>
      </c>
      <c r="BQ703" s="31">
        <f t="shared" si="461"/>
        <v>2.2709578552572092E-12</v>
      </c>
      <c r="BR703" s="31">
        <f t="shared" si="462"/>
        <v>8.3666868351581386E-13</v>
      </c>
      <c r="BS703" s="31">
        <f t="shared" si="463"/>
        <v>1.314765074096279E-12</v>
      </c>
      <c r="BT703" s="31">
        <f t="shared" si="464"/>
        <v>1.4342891717413954E-12</v>
      </c>
      <c r="BU703" s="31">
        <f t="shared" si="465"/>
        <v>1.9123855623218605E-12</v>
      </c>
      <c r="BV703" s="31">
        <f t="shared" si="466"/>
        <v>8.3666868351581386E-13</v>
      </c>
      <c r="BW703" s="31">
        <f t="shared" si="467"/>
        <v>8.3666868351581386E-13</v>
      </c>
      <c r="BX703" s="31">
        <f t="shared" si="468"/>
        <v>1.1952409764511628E-12</v>
      </c>
      <c r="BY703" s="31">
        <f t="shared" si="469"/>
        <v>9.5619278116093024E-13</v>
      </c>
      <c r="BZ703" s="31">
        <f t="shared" si="470"/>
        <v>1.1952409764511628E-12</v>
      </c>
      <c r="CA703" s="31">
        <f t="shared" si="471"/>
        <v>1.6733373670316277E-12</v>
      </c>
      <c r="CB703" s="31">
        <f t="shared" si="472"/>
        <v>1.5538132693865117E-12</v>
      </c>
      <c r="CC703" s="31">
        <f t="shared" si="473"/>
        <v>1.7928614646767441E-12</v>
      </c>
      <c r="CD703" s="31">
        <f t="shared" si="474"/>
        <v>0</v>
      </c>
      <c r="CE703" s="31">
        <f t="shared" si="475"/>
        <v>8.3666868351581386E-13</v>
      </c>
    </row>
    <row r="704" spans="35:83" x14ac:dyDescent="0.2">
      <c r="AI704" s="29" t="s">
        <v>1524</v>
      </c>
      <c r="AJ704" s="30">
        <v>20773</v>
      </c>
      <c r="AK704">
        <v>188</v>
      </c>
      <c r="AL704" t="s">
        <v>1525</v>
      </c>
      <c r="AM704">
        <v>2.3759109808368028E-10</v>
      </c>
      <c r="AN704">
        <f t="shared" si="433"/>
        <v>2.3759109808368031E-11</v>
      </c>
      <c r="AO704">
        <f t="shared" si="434"/>
        <v>1.0473637876571476E-4</v>
      </c>
      <c r="AP704" s="31">
        <f t="shared" si="435"/>
        <v>15</v>
      </c>
      <c r="AQ704" s="31">
        <f t="shared" si="436"/>
        <v>1</v>
      </c>
      <c r="AR704" s="31">
        <f t="shared" si="437"/>
        <v>11</v>
      </c>
      <c r="AS704" s="31">
        <f t="shared" si="438"/>
        <v>11</v>
      </c>
      <c r="AT704" s="31">
        <f t="shared" si="439"/>
        <v>8</v>
      </c>
      <c r="AU704" s="31">
        <f t="shared" si="440"/>
        <v>15</v>
      </c>
      <c r="AV704" s="31">
        <f t="shared" si="441"/>
        <v>3</v>
      </c>
      <c r="AW704" s="31">
        <f t="shared" si="442"/>
        <v>10</v>
      </c>
      <c r="AX704" s="31">
        <f t="shared" si="443"/>
        <v>7</v>
      </c>
      <c r="AY704" s="31">
        <f t="shared" si="444"/>
        <v>20</v>
      </c>
      <c r="AZ704" s="31">
        <f t="shared" si="445"/>
        <v>3</v>
      </c>
      <c r="BA704" s="31">
        <f t="shared" si="446"/>
        <v>7</v>
      </c>
      <c r="BB704" s="31">
        <f t="shared" si="447"/>
        <v>11</v>
      </c>
      <c r="BC704" s="31">
        <f t="shared" si="448"/>
        <v>13</v>
      </c>
      <c r="BD704" s="31">
        <f t="shared" si="449"/>
        <v>9</v>
      </c>
      <c r="BE704" s="31">
        <f t="shared" si="450"/>
        <v>11</v>
      </c>
      <c r="BF704" s="31">
        <f t="shared" si="451"/>
        <v>10</v>
      </c>
      <c r="BG704" s="31">
        <f t="shared" si="452"/>
        <v>15</v>
      </c>
      <c r="BH704" s="31">
        <f t="shared" si="453"/>
        <v>3</v>
      </c>
      <c r="BI704" s="31">
        <f t="shared" si="454"/>
        <v>5</v>
      </c>
      <c r="BJ704" s="6">
        <f t="shared" si="455"/>
        <v>188</v>
      </c>
      <c r="BL704" s="31">
        <f t="shared" si="456"/>
        <v>1.8956736549229814E-12</v>
      </c>
      <c r="BM704" s="31">
        <f t="shared" si="457"/>
        <v>1.2637824366153207E-13</v>
      </c>
      <c r="BN704" s="31">
        <f t="shared" si="458"/>
        <v>1.3901606802768529E-12</v>
      </c>
      <c r="BO704" s="31">
        <f t="shared" si="459"/>
        <v>1.3901606802768529E-12</v>
      </c>
      <c r="BP704" s="31">
        <f t="shared" si="460"/>
        <v>1.0110259492922566E-12</v>
      </c>
      <c r="BQ704" s="31">
        <f t="shared" si="461"/>
        <v>1.8956736549229814E-12</v>
      </c>
      <c r="BR704" s="31">
        <f t="shared" si="462"/>
        <v>3.7913473098459622E-13</v>
      </c>
      <c r="BS704" s="31">
        <f t="shared" si="463"/>
        <v>1.2637824366153207E-12</v>
      </c>
      <c r="BT704" s="31">
        <f t="shared" si="464"/>
        <v>8.8464770563072451E-13</v>
      </c>
      <c r="BU704" s="31">
        <f t="shared" si="465"/>
        <v>2.5275648732306415E-12</v>
      </c>
      <c r="BV704" s="31">
        <f t="shared" si="466"/>
        <v>3.7913473098459622E-13</v>
      </c>
      <c r="BW704" s="31">
        <f t="shared" si="467"/>
        <v>8.8464770563072451E-13</v>
      </c>
      <c r="BX704" s="31">
        <f t="shared" si="468"/>
        <v>1.3901606802768529E-12</v>
      </c>
      <c r="BY704" s="31">
        <f t="shared" si="469"/>
        <v>1.642917167599917E-12</v>
      </c>
      <c r="BZ704" s="31">
        <f t="shared" si="470"/>
        <v>1.1374041929537888E-12</v>
      </c>
      <c r="CA704" s="31">
        <f t="shared" si="471"/>
        <v>1.3901606802768529E-12</v>
      </c>
      <c r="CB704" s="31">
        <f t="shared" si="472"/>
        <v>1.2637824366153207E-12</v>
      </c>
      <c r="CC704" s="31">
        <f t="shared" si="473"/>
        <v>1.8956736549229814E-12</v>
      </c>
      <c r="CD704" s="31">
        <f t="shared" si="474"/>
        <v>3.7913473098459622E-13</v>
      </c>
      <c r="CE704" s="31">
        <f t="shared" si="475"/>
        <v>6.3189121830766036E-13</v>
      </c>
    </row>
    <row r="705" spans="35:83" x14ac:dyDescent="0.2">
      <c r="AI705" s="29" t="s">
        <v>1526</v>
      </c>
      <c r="AJ705" s="30">
        <v>28140</v>
      </c>
      <c r="AK705">
        <v>265</v>
      </c>
      <c r="AL705" t="s">
        <v>1527</v>
      </c>
      <c r="AM705">
        <v>2.3787941268988089E-10</v>
      </c>
      <c r="AN705">
        <f t="shared" si="433"/>
        <v>2.3787941268988091E-11</v>
      </c>
      <c r="AO705">
        <f t="shared" si="434"/>
        <v>1.0486347539535397E-4</v>
      </c>
      <c r="AP705" s="31">
        <f t="shared" si="435"/>
        <v>19</v>
      </c>
      <c r="AQ705" s="31">
        <f t="shared" si="436"/>
        <v>1</v>
      </c>
      <c r="AR705" s="31">
        <f t="shared" si="437"/>
        <v>11</v>
      </c>
      <c r="AS705" s="31">
        <f t="shared" si="438"/>
        <v>10</v>
      </c>
      <c r="AT705" s="31">
        <f t="shared" si="439"/>
        <v>10</v>
      </c>
      <c r="AU705" s="31">
        <f t="shared" si="440"/>
        <v>47</v>
      </c>
      <c r="AV705" s="31">
        <f t="shared" si="441"/>
        <v>8</v>
      </c>
      <c r="AW705" s="31">
        <f t="shared" si="442"/>
        <v>17</v>
      </c>
      <c r="AX705" s="31">
        <f t="shared" si="443"/>
        <v>11</v>
      </c>
      <c r="AY705" s="31">
        <f t="shared" si="444"/>
        <v>12</v>
      </c>
      <c r="AZ705" s="31">
        <f t="shared" si="445"/>
        <v>8</v>
      </c>
      <c r="BA705" s="31">
        <f t="shared" si="446"/>
        <v>9</v>
      </c>
      <c r="BB705" s="31">
        <f t="shared" si="447"/>
        <v>14</v>
      </c>
      <c r="BC705" s="31">
        <f t="shared" si="448"/>
        <v>13</v>
      </c>
      <c r="BD705" s="31">
        <f t="shared" si="449"/>
        <v>17</v>
      </c>
      <c r="BE705" s="31">
        <f t="shared" si="450"/>
        <v>13</v>
      </c>
      <c r="BF705" s="31">
        <f t="shared" si="451"/>
        <v>23</v>
      </c>
      <c r="BG705" s="31">
        <f t="shared" si="452"/>
        <v>11</v>
      </c>
      <c r="BH705" s="31">
        <f t="shared" si="453"/>
        <v>3</v>
      </c>
      <c r="BI705" s="31">
        <f t="shared" si="454"/>
        <v>8</v>
      </c>
      <c r="BJ705" s="6">
        <f t="shared" si="455"/>
        <v>265</v>
      </c>
      <c r="BL705" s="31">
        <f t="shared" si="456"/>
        <v>1.7055505060783914E-12</v>
      </c>
      <c r="BM705" s="31">
        <f t="shared" si="457"/>
        <v>8.9765816109389021E-14</v>
      </c>
      <c r="BN705" s="31">
        <f t="shared" si="458"/>
        <v>9.8742397720327929E-13</v>
      </c>
      <c r="BO705" s="31">
        <f t="shared" si="459"/>
        <v>8.9765816109389018E-13</v>
      </c>
      <c r="BP705" s="31">
        <f t="shared" si="460"/>
        <v>8.9765816109389018E-13</v>
      </c>
      <c r="BQ705" s="31">
        <f t="shared" si="461"/>
        <v>4.2189933571412836E-12</v>
      </c>
      <c r="BR705" s="31">
        <f t="shared" si="462"/>
        <v>7.1812652887511216E-13</v>
      </c>
      <c r="BS705" s="31">
        <f t="shared" si="463"/>
        <v>1.5260188738596133E-12</v>
      </c>
      <c r="BT705" s="31">
        <f t="shared" si="464"/>
        <v>9.8742397720327929E-13</v>
      </c>
      <c r="BU705" s="31">
        <f t="shared" si="465"/>
        <v>1.0771897933126681E-12</v>
      </c>
      <c r="BV705" s="31">
        <f t="shared" si="466"/>
        <v>7.1812652887511216E-13</v>
      </c>
      <c r="BW705" s="31">
        <f t="shared" si="467"/>
        <v>8.0789234498450117E-13</v>
      </c>
      <c r="BX705" s="31">
        <f t="shared" si="468"/>
        <v>1.2567214255314463E-12</v>
      </c>
      <c r="BY705" s="31">
        <f t="shared" si="469"/>
        <v>1.1669556094220573E-12</v>
      </c>
      <c r="BZ705" s="31">
        <f t="shared" si="470"/>
        <v>1.5260188738596133E-12</v>
      </c>
      <c r="CA705" s="31">
        <f t="shared" si="471"/>
        <v>1.1669556094220573E-12</v>
      </c>
      <c r="CB705" s="31">
        <f t="shared" si="472"/>
        <v>2.0646137705159474E-12</v>
      </c>
      <c r="CC705" s="31">
        <f t="shared" si="473"/>
        <v>9.8742397720327929E-13</v>
      </c>
      <c r="CD705" s="31">
        <f t="shared" si="474"/>
        <v>2.6929744832816702E-13</v>
      </c>
      <c r="CE705" s="31">
        <f t="shared" si="475"/>
        <v>7.1812652887511216E-13</v>
      </c>
    </row>
    <row r="706" spans="35:83" x14ac:dyDescent="0.2">
      <c r="AI706" s="29" t="s">
        <v>1528</v>
      </c>
      <c r="AJ706" s="30">
        <v>43704</v>
      </c>
      <c r="AK706">
        <v>402</v>
      </c>
      <c r="AL706" t="s">
        <v>1529</v>
      </c>
      <c r="AM706">
        <v>2.3822442752577485E-10</v>
      </c>
      <c r="AN706">
        <f t="shared" si="433"/>
        <v>2.3822442752577486E-11</v>
      </c>
      <c r="AO706">
        <f t="shared" si="434"/>
        <v>1.0501556697127342E-4</v>
      </c>
      <c r="AP706" s="31">
        <f t="shared" si="435"/>
        <v>39</v>
      </c>
      <c r="AQ706" s="31">
        <f t="shared" si="436"/>
        <v>6</v>
      </c>
      <c r="AR706" s="31">
        <f t="shared" si="437"/>
        <v>20</v>
      </c>
      <c r="AS706" s="31">
        <f t="shared" si="438"/>
        <v>20</v>
      </c>
      <c r="AT706" s="31">
        <f t="shared" si="439"/>
        <v>16</v>
      </c>
      <c r="AU706" s="31">
        <f t="shared" si="440"/>
        <v>34</v>
      </c>
      <c r="AV706" s="31">
        <f t="shared" si="441"/>
        <v>17</v>
      </c>
      <c r="AW706" s="31">
        <f t="shared" si="442"/>
        <v>29</v>
      </c>
      <c r="AX706" s="31">
        <f t="shared" si="443"/>
        <v>21</v>
      </c>
      <c r="AY706" s="31">
        <f t="shared" si="444"/>
        <v>55</v>
      </c>
      <c r="AZ706" s="31">
        <f t="shared" si="445"/>
        <v>8</v>
      </c>
      <c r="BA706" s="31">
        <f t="shared" si="446"/>
        <v>14</v>
      </c>
      <c r="BB706" s="31">
        <f t="shared" si="447"/>
        <v>13</v>
      </c>
      <c r="BC706" s="31">
        <f t="shared" si="448"/>
        <v>16</v>
      </c>
      <c r="BD706" s="31">
        <f t="shared" si="449"/>
        <v>18</v>
      </c>
      <c r="BE706" s="31">
        <f t="shared" si="450"/>
        <v>33</v>
      </c>
      <c r="BF706" s="31">
        <f t="shared" si="451"/>
        <v>18</v>
      </c>
      <c r="BG706" s="31">
        <f t="shared" si="452"/>
        <v>16</v>
      </c>
      <c r="BH706" s="31">
        <f t="shared" si="453"/>
        <v>3</v>
      </c>
      <c r="BI706" s="31">
        <f t="shared" si="454"/>
        <v>6</v>
      </c>
      <c r="BJ706" s="6">
        <f t="shared" si="455"/>
        <v>402</v>
      </c>
      <c r="BL706" s="31">
        <f t="shared" si="456"/>
        <v>2.3111325058470694E-12</v>
      </c>
      <c r="BM706" s="31">
        <f t="shared" si="457"/>
        <v>3.5555884705339529E-13</v>
      </c>
      <c r="BN706" s="31">
        <f t="shared" si="458"/>
        <v>1.1851961568446512E-12</v>
      </c>
      <c r="BO706" s="31">
        <f t="shared" si="459"/>
        <v>1.1851961568446512E-12</v>
      </c>
      <c r="BP706" s="31">
        <f t="shared" si="460"/>
        <v>9.4815692547572085E-13</v>
      </c>
      <c r="BQ706" s="31">
        <f t="shared" si="461"/>
        <v>2.0148334666359069E-12</v>
      </c>
      <c r="BR706" s="31">
        <f t="shared" si="462"/>
        <v>1.0074167333179534E-12</v>
      </c>
      <c r="BS706" s="31">
        <f t="shared" si="463"/>
        <v>1.7185344274247441E-12</v>
      </c>
      <c r="BT706" s="31">
        <f t="shared" si="464"/>
        <v>1.2444559646868836E-12</v>
      </c>
      <c r="BU706" s="31">
        <f t="shared" si="465"/>
        <v>3.2592894313227901E-12</v>
      </c>
      <c r="BV706" s="31">
        <f t="shared" si="466"/>
        <v>4.7407846273786043E-13</v>
      </c>
      <c r="BW706" s="31">
        <f t="shared" si="467"/>
        <v>8.2963730979125577E-13</v>
      </c>
      <c r="BX706" s="31">
        <f t="shared" si="468"/>
        <v>7.7037750194902318E-13</v>
      </c>
      <c r="BY706" s="31">
        <f t="shared" si="469"/>
        <v>9.4815692547572085E-13</v>
      </c>
      <c r="BZ706" s="31">
        <f t="shared" si="470"/>
        <v>1.0666765411601858E-12</v>
      </c>
      <c r="CA706" s="31">
        <f t="shared" si="471"/>
        <v>1.9555736587936743E-12</v>
      </c>
      <c r="CB706" s="31">
        <f t="shared" si="472"/>
        <v>1.0666765411601858E-12</v>
      </c>
      <c r="CC706" s="31">
        <f t="shared" si="473"/>
        <v>9.4815692547572085E-13</v>
      </c>
      <c r="CD706" s="31">
        <f t="shared" si="474"/>
        <v>1.7777942352669765E-13</v>
      </c>
      <c r="CE706" s="31">
        <f t="shared" si="475"/>
        <v>3.5555884705339529E-13</v>
      </c>
    </row>
    <row r="707" spans="35:83" x14ac:dyDescent="0.2">
      <c r="AI707" s="29" t="s">
        <v>1530</v>
      </c>
      <c r="AJ707" s="30">
        <v>20283</v>
      </c>
      <c r="AK707">
        <v>186</v>
      </c>
      <c r="AL707" t="s">
        <v>1531</v>
      </c>
      <c r="AM707">
        <v>2.3859234048572773E-10</v>
      </c>
      <c r="AN707">
        <f t="shared" ref="AN707:AN770" si="476">AM707*0.1</f>
        <v>2.3859234048572775E-11</v>
      </c>
      <c r="AO707">
        <f t="shared" ref="AO707:AO770" si="477">AN707/$AN$1588</f>
        <v>1.0517775264000109E-4</v>
      </c>
      <c r="AP707" s="31">
        <f t="shared" ref="AP707:AP770" si="478">LEN(AL707)-LEN(SUBSTITUTE(AL707,"A",""))</f>
        <v>26</v>
      </c>
      <c r="AQ707" s="31">
        <f t="shared" ref="AQ707:AQ770" si="479">LEN(AL707)-LEN(SUBSTITUTE(AL707,"C",""))</f>
        <v>0</v>
      </c>
      <c r="AR707" s="31">
        <f t="shared" ref="AR707:AR770" si="480">LEN(AL707)-LEN(SUBSTITUTE(AL707,"D",""))</f>
        <v>13</v>
      </c>
      <c r="AS707" s="31">
        <f t="shared" ref="AS707:AS770" si="481">LEN(AL707)-LEN(SUBSTITUTE(AL707,"E",""))</f>
        <v>8</v>
      </c>
      <c r="AT707" s="31">
        <f t="shared" ref="AT707:AT770" si="482">LEN(AL707)-LEN(SUBSTITUTE(AL707,"F",""))</f>
        <v>6</v>
      </c>
      <c r="AU707" s="31">
        <f t="shared" ref="AU707:AU770" si="483">LEN(AL707)-LEN(SUBSTITUTE(AL707,"G",""))</f>
        <v>9</v>
      </c>
      <c r="AV707" s="31">
        <f t="shared" ref="AV707:AV770" si="484">LEN(AL707)-LEN(SUBSTITUTE(AL707,"H",""))</f>
        <v>5</v>
      </c>
      <c r="AW707" s="31">
        <f t="shared" ref="AW707:AW770" si="485">LEN(AL707)-LEN(SUBSTITUTE(AL707,"I",""))</f>
        <v>8</v>
      </c>
      <c r="AX707" s="31">
        <f t="shared" ref="AX707:AX770" si="486">LEN(AL707)-LEN(SUBSTITUTE(AL707,"K",""))</f>
        <v>9</v>
      </c>
      <c r="AY707" s="31">
        <f t="shared" ref="AY707:AY770" si="487">LEN(AL707)-LEN(SUBSTITUTE(AL707,"L",""))</f>
        <v>19</v>
      </c>
      <c r="AZ707" s="31">
        <f t="shared" ref="AZ707:AZ770" si="488">LEN(AL707)-LEN(SUBSTITUTE(AL707,"M",""))</f>
        <v>5</v>
      </c>
      <c r="BA707" s="31">
        <f t="shared" ref="BA707:BA770" si="489">LEN(AL707)-LEN(SUBSTITUTE(AL707,"N",""))</f>
        <v>6</v>
      </c>
      <c r="BB707" s="31">
        <f t="shared" ref="BB707:BB770" si="490">LEN(AL707)-LEN(SUBSTITUTE(AL707,"P",""))</f>
        <v>14</v>
      </c>
      <c r="BC707" s="31">
        <f t="shared" ref="BC707:BC770" si="491">LEN(AL707)-LEN(SUBSTITUTE(AL707,"Q",""))</f>
        <v>8</v>
      </c>
      <c r="BD707" s="31">
        <f t="shared" ref="BD707:BD770" si="492">LEN(AL707)-LEN(SUBSTITUTE(AL707,"R",""))</f>
        <v>9</v>
      </c>
      <c r="BE707" s="31">
        <f t="shared" ref="BE707:BE770" si="493">LEN(AL707)-LEN(SUBSTITUTE(AL707,"S",""))</f>
        <v>15</v>
      </c>
      <c r="BF707" s="31">
        <f t="shared" ref="BF707:BF770" si="494">LEN(AL707)-LEN(SUBSTITUTE(AL707,"T",""))</f>
        <v>12</v>
      </c>
      <c r="BG707" s="31">
        <f t="shared" ref="BG707:BG770" si="495">LEN(AL707)-LEN(SUBSTITUTE(AL707,"V",""))</f>
        <v>6</v>
      </c>
      <c r="BH707" s="31">
        <f t="shared" ref="BH707:BH770" si="496">LEN(AL707)-LEN(SUBSTITUTE(AL707,"W",""))</f>
        <v>2</v>
      </c>
      <c r="BI707" s="31">
        <f t="shared" ref="BI707:BI770" si="497">LEN(AL707)-LEN(SUBSTITUTE(AL707,"Y",""))</f>
        <v>6</v>
      </c>
      <c r="BJ707" s="6">
        <f t="shared" ref="BJ707:BJ770" si="498">SUM(AP707:BI707)</f>
        <v>186</v>
      </c>
      <c r="BL707" s="31">
        <f t="shared" ref="BL707:BL770" si="499">(AP707/$BJ707)*$AN707</f>
        <v>3.3351617487252265E-12</v>
      </c>
      <c r="BM707" s="31">
        <f t="shared" ref="BM707:BM770" si="500">(AQ707/$BJ707)*$AN707</f>
        <v>0</v>
      </c>
      <c r="BN707" s="31">
        <f t="shared" ref="BN707:BN770" si="501">(AR707/$BJ707)*$AN707</f>
        <v>1.6675808743626133E-12</v>
      </c>
      <c r="BO707" s="31">
        <f t="shared" ref="BO707:BO770" si="502">(AS707/$BJ707)*$AN707</f>
        <v>1.0262036149923775E-12</v>
      </c>
      <c r="BP707" s="31">
        <f t="shared" ref="BP707:BP770" si="503">(AT707/$BJ707)*$AN707</f>
        <v>7.6965271124428309E-13</v>
      </c>
      <c r="BQ707" s="31">
        <f t="shared" ref="BQ707:BQ770" si="504">(AU707/$BJ707)*$AN707</f>
        <v>1.1544790668664245E-12</v>
      </c>
      <c r="BR707" s="31">
        <f t="shared" ref="BR707:BR770" si="505">(AV707/$BJ707)*$AN707</f>
        <v>6.4137725937023591E-13</v>
      </c>
      <c r="BS707" s="31">
        <f t="shared" ref="BS707:BS770" si="506">(AW707/$BJ707)*$AN707</f>
        <v>1.0262036149923775E-12</v>
      </c>
      <c r="BT707" s="31">
        <f t="shared" ref="BT707:BT770" si="507">(AX707/$BJ707)*$AN707</f>
        <v>1.1544790668664245E-12</v>
      </c>
      <c r="BU707" s="31">
        <f t="shared" ref="BU707:BU770" si="508">(AY707/$BJ707)*$AN707</f>
        <v>2.4372335856068964E-12</v>
      </c>
      <c r="BV707" s="31">
        <f t="shared" ref="BV707:BV770" si="509">(AZ707/$BJ707)*$AN707</f>
        <v>6.4137725937023591E-13</v>
      </c>
      <c r="BW707" s="31">
        <f t="shared" ref="BW707:BW770" si="510">(BA707/$BJ707)*$AN707</f>
        <v>7.6965271124428309E-13</v>
      </c>
      <c r="BX707" s="31">
        <f t="shared" ref="BX707:BX770" si="511">(BB707/$BJ707)*$AN707</f>
        <v>1.7958563262366605E-12</v>
      </c>
      <c r="BY707" s="31">
        <f t="shared" ref="BY707:BY770" si="512">(BC707/$BJ707)*$AN707</f>
        <v>1.0262036149923775E-12</v>
      </c>
      <c r="BZ707" s="31">
        <f t="shared" ref="BZ707:BZ770" si="513">(BD707/$BJ707)*$AN707</f>
        <v>1.1544790668664245E-12</v>
      </c>
      <c r="CA707" s="31">
        <f t="shared" ref="CA707:CA770" si="514">(BE707/$BJ707)*$AN707</f>
        <v>1.9241317781107076E-12</v>
      </c>
      <c r="CB707" s="31">
        <f t="shared" ref="CB707:CB770" si="515">(BF707/$BJ707)*$AN707</f>
        <v>1.5393054224885662E-12</v>
      </c>
      <c r="CC707" s="31">
        <f t="shared" ref="CC707:CC770" si="516">(BG707/$BJ707)*$AN707</f>
        <v>7.6965271124428309E-13</v>
      </c>
      <c r="CD707" s="31">
        <f t="shared" ref="CD707:CD770" si="517">(BH707/$BJ707)*$AN707</f>
        <v>2.5655090374809436E-13</v>
      </c>
      <c r="CE707" s="31">
        <f t="shared" ref="CE707:CE770" si="518">(BI707/$BJ707)*$AN707</f>
        <v>7.6965271124428309E-13</v>
      </c>
    </row>
    <row r="708" spans="35:83" x14ac:dyDescent="0.2">
      <c r="AI708" s="29" t="s">
        <v>1532</v>
      </c>
      <c r="AJ708" s="30">
        <v>30135</v>
      </c>
      <c r="AK708">
        <v>269</v>
      </c>
      <c r="AL708" t="s">
        <v>1533</v>
      </c>
      <c r="AM708">
        <v>2.4034143413293408E-10</v>
      </c>
      <c r="AN708">
        <f t="shared" si="476"/>
        <v>2.403414341329341E-11</v>
      </c>
      <c r="AO708">
        <f t="shared" si="477"/>
        <v>1.0594879893006869E-4</v>
      </c>
      <c r="AP708" s="31">
        <f t="shared" si="478"/>
        <v>25</v>
      </c>
      <c r="AQ708" s="31">
        <f t="shared" si="479"/>
        <v>2</v>
      </c>
      <c r="AR708" s="31">
        <f t="shared" si="480"/>
        <v>17</v>
      </c>
      <c r="AS708" s="31">
        <f t="shared" si="481"/>
        <v>12</v>
      </c>
      <c r="AT708" s="31">
        <f t="shared" si="482"/>
        <v>14</v>
      </c>
      <c r="AU708" s="31">
        <f t="shared" si="483"/>
        <v>20</v>
      </c>
      <c r="AV708" s="31">
        <f t="shared" si="484"/>
        <v>11</v>
      </c>
      <c r="AW708" s="31">
        <f t="shared" si="485"/>
        <v>18</v>
      </c>
      <c r="AX708" s="31">
        <f t="shared" si="486"/>
        <v>9</v>
      </c>
      <c r="AY708" s="31">
        <f t="shared" si="487"/>
        <v>23</v>
      </c>
      <c r="AZ708" s="31">
        <f t="shared" si="488"/>
        <v>12</v>
      </c>
      <c r="BA708" s="31">
        <f t="shared" si="489"/>
        <v>11</v>
      </c>
      <c r="BB708" s="31">
        <f t="shared" si="490"/>
        <v>10</v>
      </c>
      <c r="BC708" s="31">
        <f t="shared" si="491"/>
        <v>14</v>
      </c>
      <c r="BD708" s="31">
        <f t="shared" si="492"/>
        <v>10</v>
      </c>
      <c r="BE708" s="31">
        <f t="shared" si="493"/>
        <v>22</v>
      </c>
      <c r="BF708" s="31">
        <f t="shared" si="494"/>
        <v>12</v>
      </c>
      <c r="BG708" s="31">
        <f t="shared" si="495"/>
        <v>11</v>
      </c>
      <c r="BH708" s="31">
        <f t="shared" si="496"/>
        <v>6</v>
      </c>
      <c r="BI708" s="31">
        <f t="shared" si="497"/>
        <v>10</v>
      </c>
      <c r="BJ708" s="6">
        <f t="shared" si="498"/>
        <v>269</v>
      </c>
      <c r="BL708" s="31">
        <f t="shared" si="499"/>
        <v>2.2336564510495734E-12</v>
      </c>
      <c r="BM708" s="31">
        <f t="shared" si="500"/>
        <v>1.7869251608396587E-13</v>
      </c>
      <c r="BN708" s="31">
        <f t="shared" si="501"/>
        <v>1.5188863867137098E-12</v>
      </c>
      <c r="BO708" s="31">
        <f t="shared" si="502"/>
        <v>1.0721550965037953E-12</v>
      </c>
      <c r="BP708" s="31">
        <f t="shared" si="503"/>
        <v>1.2508476125877612E-12</v>
      </c>
      <c r="BQ708" s="31">
        <f t="shared" si="504"/>
        <v>1.7869251608396589E-12</v>
      </c>
      <c r="BR708" s="31">
        <f t="shared" si="505"/>
        <v>9.828088384618124E-13</v>
      </c>
      <c r="BS708" s="31">
        <f t="shared" si="506"/>
        <v>1.6082326447556927E-12</v>
      </c>
      <c r="BT708" s="31">
        <f t="shared" si="507"/>
        <v>8.0411632237784635E-13</v>
      </c>
      <c r="BU708" s="31">
        <f t="shared" si="508"/>
        <v>2.0549639349656077E-12</v>
      </c>
      <c r="BV708" s="31">
        <f t="shared" si="509"/>
        <v>1.0721550965037953E-12</v>
      </c>
      <c r="BW708" s="31">
        <f t="shared" si="510"/>
        <v>9.828088384618124E-13</v>
      </c>
      <c r="BX708" s="31">
        <f t="shared" si="511"/>
        <v>8.9346258041982943E-13</v>
      </c>
      <c r="BY708" s="31">
        <f t="shared" si="512"/>
        <v>1.2508476125877612E-12</v>
      </c>
      <c r="BZ708" s="31">
        <f t="shared" si="513"/>
        <v>8.9346258041982943E-13</v>
      </c>
      <c r="CA708" s="31">
        <f t="shared" si="514"/>
        <v>1.9656176769236248E-12</v>
      </c>
      <c r="CB708" s="31">
        <f t="shared" si="515"/>
        <v>1.0721550965037953E-12</v>
      </c>
      <c r="CC708" s="31">
        <f t="shared" si="516"/>
        <v>9.828088384618124E-13</v>
      </c>
      <c r="CD708" s="31">
        <f t="shared" si="517"/>
        <v>5.3607754825189764E-13</v>
      </c>
      <c r="CE708" s="31">
        <f t="shared" si="518"/>
        <v>8.9346258041982943E-13</v>
      </c>
    </row>
    <row r="709" spans="35:83" x14ac:dyDescent="0.2">
      <c r="AI709" s="29" t="s">
        <v>1534</v>
      </c>
      <c r="AJ709" s="30">
        <v>26868</v>
      </c>
      <c r="AK709">
        <v>240</v>
      </c>
      <c r="AL709" t="s">
        <v>1535</v>
      </c>
      <c r="AM709">
        <v>2.4105240142111439E-10</v>
      </c>
      <c r="AN709">
        <f t="shared" si="476"/>
        <v>2.4105240142111439E-11</v>
      </c>
      <c r="AO709">
        <f t="shared" si="477"/>
        <v>1.0626221193158888E-4</v>
      </c>
      <c r="AP709" s="31">
        <f t="shared" si="478"/>
        <v>25</v>
      </c>
      <c r="AQ709" s="31">
        <f t="shared" si="479"/>
        <v>1</v>
      </c>
      <c r="AR709" s="31">
        <f t="shared" si="480"/>
        <v>15</v>
      </c>
      <c r="AS709" s="31">
        <f t="shared" si="481"/>
        <v>8</v>
      </c>
      <c r="AT709" s="31">
        <f t="shared" si="482"/>
        <v>9</v>
      </c>
      <c r="AU709" s="31">
        <f t="shared" si="483"/>
        <v>18</v>
      </c>
      <c r="AV709" s="31">
        <f t="shared" si="484"/>
        <v>3</v>
      </c>
      <c r="AW709" s="31">
        <f t="shared" si="485"/>
        <v>13</v>
      </c>
      <c r="AX709" s="31">
        <f t="shared" si="486"/>
        <v>15</v>
      </c>
      <c r="AY709" s="31">
        <f t="shared" si="487"/>
        <v>23</v>
      </c>
      <c r="AZ709" s="31">
        <f t="shared" si="488"/>
        <v>9</v>
      </c>
      <c r="BA709" s="31">
        <f t="shared" si="489"/>
        <v>5</v>
      </c>
      <c r="BB709" s="31">
        <f t="shared" si="490"/>
        <v>17</v>
      </c>
      <c r="BC709" s="31">
        <f t="shared" si="491"/>
        <v>9</v>
      </c>
      <c r="BD709" s="31">
        <f t="shared" si="492"/>
        <v>27</v>
      </c>
      <c r="BE709" s="31">
        <f t="shared" si="493"/>
        <v>10</v>
      </c>
      <c r="BF709" s="31">
        <f t="shared" si="494"/>
        <v>10</v>
      </c>
      <c r="BG709" s="31">
        <f t="shared" si="495"/>
        <v>16</v>
      </c>
      <c r="BH709" s="31">
        <f t="shared" si="496"/>
        <v>3</v>
      </c>
      <c r="BI709" s="31">
        <f t="shared" si="497"/>
        <v>4</v>
      </c>
      <c r="BJ709" s="6">
        <f t="shared" si="498"/>
        <v>240</v>
      </c>
      <c r="BL709" s="31">
        <f t="shared" si="499"/>
        <v>2.510962514803275E-12</v>
      </c>
      <c r="BM709" s="31">
        <f t="shared" si="500"/>
        <v>1.0043850059213099E-13</v>
      </c>
      <c r="BN709" s="31">
        <f t="shared" si="501"/>
        <v>1.5065775088819649E-12</v>
      </c>
      <c r="BO709" s="31">
        <f t="shared" si="502"/>
        <v>8.0350800473704792E-13</v>
      </c>
      <c r="BP709" s="31">
        <f t="shared" si="503"/>
        <v>9.0394650532917895E-13</v>
      </c>
      <c r="BQ709" s="31">
        <f t="shared" si="504"/>
        <v>1.8078930106583579E-12</v>
      </c>
      <c r="BR709" s="31">
        <f t="shared" si="505"/>
        <v>3.0131550177639298E-13</v>
      </c>
      <c r="BS709" s="31">
        <f t="shared" si="506"/>
        <v>1.3057005076977031E-12</v>
      </c>
      <c r="BT709" s="31">
        <f t="shared" si="507"/>
        <v>1.5065775088819649E-12</v>
      </c>
      <c r="BU709" s="31">
        <f t="shared" si="508"/>
        <v>2.3100855136190131E-12</v>
      </c>
      <c r="BV709" s="31">
        <f t="shared" si="509"/>
        <v>9.0394650532917895E-13</v>
      </c>
      <c r="BW709" s="31">
        <f t="shared" si="510"/>
        <v>5.0219250296065494E-13</v>
      </c>
      <c r="BX709" s="31">
        <f t="shared" si="511"/>
        <v>1.7074545100662268E-12</v>
      </c>
      <c r="BY709" s="31">
        <f t="shared" si="512"/>
        <v>9.0394650532917895E-13</v>
      </c>
      <c r="BZ709" s="31">
        <f t="shared" si="513"/>
        <v>2.7118395159875369E-12</v>
      </c>
      <c r="CA709" s="31">
        <f t="shared" si="514"/>
        <v>1.0043850059213099E-12</v>
      </c>
      <c r="CB709" s="31">
        <f t="shared" si="515"/>
        <v>1.0043850059213099E-12</v>
      </c>
      <c r="CC709" s="31">
        <f t="shared" si="516"/>
        <v>1.6070160094740958E-12</v>
      </c>
      <c r="CD709" s="31">
        <f t="shared" si="517"/>
        <v>3.0131550177639298E-13</v>
      </c>
      <c r="CE709" s="31">
        <f t="shared" si="518"/>
        <v>4.0175400236852396E-13</v>
      </c>
    </row>
    <row r="710" spans="35:83" x14ac:dyDescent="0.2">
      <c r="AI710" s="29" t="s">
        <v>1536</v>
      </c>
      <c r="AJ710" s="30">
        <v>16671</v>
      </c>
      <c r="AK710">
        <v>147</v>
      </c>
      <c r="AL710" t="s">
        <v>1537</v>
      </c>
      <c r="AM710">
        <v>2.4111249062905973E-10</v>
      </c>
      <c r="AN710">
        <f t="shared" si="476"/>
        <v>2.4111249062905973E-11</v>
      </c>
      <c r="AO710">
        <f t="shared" si="477"/>
        <v>1.0628870082824306E-4</v>
      </c>
      <c r="AP710" s="31">
        <f t="shared" si="478"/>
        <v>7</v>
      </c>
      <c r="AQ710" s="31">
        <f t="shared" si="479"/>
        <v>2</v>
      </c>
      <c r="AR710" s="31">
        <f t="shared" si="480"/>
        <v>7</v>
      </c>
      <c r="AS710" s="31">
        <f t="shared" si="481"/>
        <v>8</v>
      </c>
      <c r="AT710" s="31">
        <f t="shared" si="482"/>
        <v>8</v>
      </c>
      <c r="AU710" s="31">
        <f t="shared" si="483"/>
        <v>13</v>
      </c>
      <c r="AV710" s="31">
        <f t="shared" si="484"/>
        <v>4</v>
      </c>
      <c r="AW710" s="31">
        <f t="shared" si="485"/>
        <v>9</v>
      </c>
      <c r="AX710" s="31">
        <f t="shared" si="486"/>
        <v>7</v>
      </c>
      <c r="AY710" s="31">
        <f t="shared" si="487"/>
        <v>12</v>
      </c>
      <c r="AZ710" s="31">
        <f t="shared" si="488"/>
        <v>2</v>
      </c>
      <c r="BA710" s="31">
        <f t="shared" si="489"/>
        <v>4</v>
      </c>
      <c r="BB710" s="31">
        <f t="shared" si="490"/>
        <v>15</v>
      </c>
      <c r="BC710" s="31">
        <f t="shared" si="491"/>
        <v>8</v>
      </c>
      <c r="BD710" s="31">
        <f t="shared" si="492"/>
        <v>8</v>
      </c>
      <c r="BE710" s="31">
        <f t="shared" si="493"/>
        <v>8</v>
      </c>
      <c r="BF710" s="31">
        <f t="shared" si="494"/>
        <v>6</v>
      </c>
      <c r="BG710" s="31">
        <f t="shared" si="495"/>
        <v>9</v>
      </c>
      <c r="BH710" s="31">
        <f t="shared" si="496"/>
        <v>4</v>
      </c>
      <c r="BI710" s="31">
        <f t="shared" si="497"/>
        <v>6</v>
      </c>
      <c r="BJ710" s="6">
        <f t="shared" si="498"/>
        <v>147</v>
      </c>
      <c r="BL710" s="31">
        <f t="shared" si="499"/>
        <v>1.1481547172812366E-12</v>
      </c>
      <c r="BM710" s="31">
        <f t="shared" si="500"/>
        <v>3.2804420493749619E-13</v>
      </c>
      <c r="BN710" s="31">
        <f t="shared" si="501"/>
        <v>1.1481547172812366E-12</v>
      </c>
      <c r="BO710" s="31">
        <f t="shared" si="502"/>
        <v>1.3121768197499848E-12</v>
      </c>
      <c r="BP710" s="31">
        <f t="shared" si="503"/>
        <v>1.3121768197499848E-12</v>
      </c>
      <c r="BQ710" s="31">
        <f t="shared" si="504"/>
        <v>2.1322873320937253E-12</v>
      </c>
      <c r="BR710" s="31">
        <f t="shared" si="505"/>
        <v>6.5608840987499239E-13</v>
      </c>
      <c r="BS710" s="31">
        <f t="shared" si="506"/>
        <v>1.4761989222187329E-12</v>
      </c>
      <c r="BT710" s="31">
        <f t="shared" si="507"/>
        <v>1.1481547172812366E-12</v>
      </c>
      <c r="BU710" s="31">
        <f t="shared" si="508"/>
        <v>1.9682652296249774E-12</v>
      </c>
      <c r="BV710" s="31">
        <f t="shared" si="509"/>
        <v>3.2804420493749619E-13</v>
      </c>
      <c r="BW710" s="31">
        <f t="shared" si="510"/>
        <v>6.5608840987499239E-13</v>
      </c>
      <c r="BX710" s="31">
        <f t="shared" si="511"/>
        <v>2.4603315370312216E-12</v>
      </c>
      <c r="BY710" s="31">
        <f t="shared" si="512"/>
        <v>1.3121768197499848E-12</v>
      </c>
      <c r="BZ710" s="31">
        <f t="shared" si="513"/>
        <v>1.3121768197499848E-12</v>
      </c>
      <c r="CA710" s="31">
        <f t="shared" si="514"/>
        <v>1.3121768197499848E-12</v>
      </c>
      <c r="CB710" s="31">
        <f t="shared" si="515"/>
        <v>9.8413261481248868E-13</v>
      </c>
      <c r="CC710" s="31">
        <f t="shared" si="516"/>
        <v>1.4761989222187329E-12</v>
      </c>
      <c r="CD710" s="31">
        <f t="shared" si="517"/>
        <v>6.5608840987499239E-13</v>
      </c>
      <c r="CE710" s="31">
        <f t="shared" si="518"/>
        <v>9.8413261481248868E-13</v>
      </c>
    </row>
    <row r="711" spans="35:83" x14ac:dyDescent="0.2">
      <c r="AI711" s="29" t="s">
        <v>1538</v>
      </c>
      <c r="AJ711" s="30">
        <v>48364</v>
      </c>
      <c r="AK711">
        <v>422</v>
      </c>
      <c r="AL711" t="s">
        <v>1539</v>
      </c>
      <c r="AM711">
        <v>2.4202816171900039E-10</v>
      </c>
      <c r="AN711">
        <f t="shared" si="476"/>
        <v>2.420281617190004E-11</v>
      </c>
      <c r="AO711">
        <f t="shared" si="477"/>
        <v>1.0669235262696098E-4</v>
      </c>
      <c r="AP711" s="31">
        <f t="shared" si="478"/>
        <v>40</v>
      </c>
      <c r="AQ711" s="31">
        <f t="shared" si="479"/>
        <v>3</v>
      </c>
      <c r="AR711" s="31">
        <f t="shared" si="480"/>
        <v>22</v>
      </c>
      <c r="AS711" s="31">
        <f t="shared" si="481"/>
        <v>28</v>
      </c>
      <c r="AT711" s="31">
        <f t="shared" si="482"/>
        <v>13</v>
      </c>
      <c r="AU711" s="31">
        <f t="shared" si="483"/>
        <v>18</v>
      </c>
      <c r="AV711" s="31">
        <f t="shared" si="484"/>
        <v>12</v>
      </c>
      <c r="AW711" s="31">
        <f t="shared" si="485"/>
        <v>27</v>
      </c>
      <c r="AX711" s="31">
        <f t="shared" si="486"/>
        <v>20</v>
      </c>
      <c r="AY711" s="31">
        <f t="shared" si="487"/>
        <v>48</v>
      </c>
      <c r="AZ711" s="31">
        <f t="shared" si="488"/>
        <v>16</v>
      </c>
      <c r="BA711" s="31">
        <f t="shared" si="489"/>
        <v>17</v>
      </c>
      <c r="BB711" s="31">
        <f t="shared" si="490"/>
        <v>23</v>
      </c>
      <c r="BC711" s="31">
        <f t="shared" si="491"/>
        <v>23</v>
      </c>
      <c r="BD711" s="31">
        <f t="shared" si="492"/>
        <v>31</v>
      </c>
      <c r="BE711" s="31">
        <f t="shared" si="493"/>
        <v>26</v>
      </c>
      <c r="BF711" s="31">
        <f t="shared" si="494"/>
        <v>17</v>
      </c>
      <c r="BG711" s="31">
        <f t="shared" si="495"/>
        <v>17</v>
      </c>
      <c r="BH711" s="31">
        <f t="shared" si="496"/>
        <v>11</v>
      </c>
      <c r="BI711" s="31">
        <f t="shared" si="497"/>
        <v>10</v>
      </c>
      <c r="BJ711" s="6">
        <f t="shared" si="498"/>
        <v>422</v>
      </c>
      <c r="BL711" s="31">
        <f t="shared" si="499"/>
        <v>2.2941057982843638E-12</v>
      </c>
      <c r="BM711" s="31">
        <f t="shared" si="500"/>
        <v>1.720579348713273E-13</v>
      </c>
      <c r="BN711" s="31">
        <f t="shared" si="501"/>
        <v>1.2617581890564001E-12</v>
      </c>
      <c r="BO711" s="31">
        <f t="shared" si="502"/>
        <v>1.6058740587990548E-12</v>
      </c>
      <c r="BP711" s="31">
        <f t="shared" si="503"/>
        <v>7.455843844424183E-13</v>
      </c>
      <c r="BQ711" s="31">
        <f t="shared" si="504"/>
        <v>1.0323476092279639E-12</v>
      </c>
      <c r="BR711" s="31">
        <f t="shared" si="505"/>
        <v>6.8823173948530918E-13</v>
      </c>
      <c r="BS711" s="31">
        <f t="shared" si="506"/>
        <v>1.5485214138419456E-12</v>
      </c>
      <c r="BT711" s="31">
        <f t="shared" si="507"/>
        <v>1.1470528991421819E-12</v>
      </c>
      <c r="BU711" s="31">
        <f t="shared" si="508"/>
        <v>2.7529269579412367E-12</v>
      </c>
      <c r="BV711" s="31">
        <f t="shared" si="509"/>
        <v>9.1764231931374564E-13</v>
      </c>
      <c r="BW711" s="31">
        <f t="shared" si="510"/>
        <v>9.7499496427085466E-13</v>
      </c>
      <c r="BX711" s="31">
        <f t="shared" si="511"/>
        <v>1.3191108340135093E-12</v>
      </c>
      <c r="BY711" s="31">
        <f t="shared" si="512"/>
        <v>1.3191108340135093E-12</v>
      </c>
      <c r="BZ711" s="31">
        <f t="shared" si="513"/>
        <v>1.7779319936703819E-12</v>
      </c>
      <c r="CA711" s="31">
        <f t="shared" si="514"/>
        <v>1.4911687688848366E-12</v>
      </c>
      <c r="CB711" s="31">
        <f t="shared" si="515"/>
        <v>9.7499496427085466E-13</v>
      </c>
      <c r="CC711" s="31">
        <f t="shared" si="516"/>
        <v>9.7499496427085466E-13</v>
      </c>
      <c r="CD711" s="31">
        <f t="shared" si="517"/>
        <v>6.3087909452820007E-13</v>
      </c>
      <c r="CE711" s="31">
        <f t="shared" si="518"/>
        <v>5.7352644957109095E-13</v>
      </c>
    </row>
    <row r="712" spans="35:83" x14ac:dyDescent="0.2">
      <c r="AI712" s="29" t="s">
        <v>1540</v>
      </c>
      <c r="AJ712" s="30">
        <v>44260</v>
      </c>
      <c r="AK712">
        <v>393</v>
      </c>
      <c r="AL712" t="s">
        <v>1541</v>
      </c>
      <c r="AM712">
        <v>2.4237588873614592E-10</v>
      </c>
      <c r="AN712">
        <f t="shared" si="476"/>
        <v>2.4237588873614592E-11</v>
      </c>
      <c r="AO712">
        <f t="shared" si="477"/>
        <v>1.0684563980341066E-4</v>
      </c>
      <c r="AP712" s="31">
        <f t="shared" si="478"/>
        <v>36</v>
      </c>
      <c r="AQ712" s="31">
        <f t="shared" si="479"/>
        <v>4</v>
      </c>
      <c r="AR712" s="31">
        <f t="shared" si="480"/>
        <v>19</v>
      </c>
      <c r="AS712" s="31">
        <f t="shared" si="481"/>
        <v>23</v>
      </c>
      <c r="AT712" s="31">
        <f t="shared" si="482"/>
        <v>18</v>
      </c>
      <c r="AU712" s="31">
        <f t="shared" si="483"/>
        <v>27</v>
      </c>
      <c r="AV712" s="31">
        <f t="shared" si="484"/>
        <v>8</v>
      </c>
      <c r="AW712" s="31">
        <f t="shared" si="485"/>
        <v>26</v>
      </c>
      <c r="AX712" s="31">
        <f t="shared" si="486"/>
        <v>15</v>
      </c>
      <c r="AY712" s="31">
        <f t="shared" si="487"/>
        <v>32</v>
      </c>
      <c r="AZ712" s="31">
        <f t="shared" si="488"/>
        <v>8</v>
      </c>
      <c r="BA712" s="31">
        <f t="shared" si="489"/>
        <v>14</v>
      </c>
      <c r="BB712" s="31">
        <f t="shared" si="490"/>
        <v>25</v>
      </c>
      <c r="BC712" s="31">
        <f t="shared" si="491"/>
        <v>13</v>
      </c>
      <c r="BD712" s="31">
        <f t="shared" si="492"/>
        <v>39</v>
      </c>
      <c r="BE712" s="31">
        <f t="shared" si="493"/>
        <v>27</v>
      </c>
      <c r="BF712" s="31">
        <f t="shared" si="494"/>
        <v>12</v>
      </c>
      <c r="BG712" s="31">
        <f t="shared" si="495"/>
        <v>28</v>
      </c>
      <c r="BH712" s="31">
        <f t="shared" si="496"/>
        <v>3</v>
      </c>
      <c r="BI712" s="31">
        <f t="shared" si="497"/>
        <v>16</v>
      </c>
      <c r="BJ712" s="6">
        <f t="shared" si="498"/>
        <v>393</v>
      </c>
      <c r="BL712" s="31">
        <f t="shared" si="499"/>
        <v>2.2202371487280541E-12</v>
      </c>
      <c r="BM712" s="31">
        <f t="shared" si="500"/>
        <v>2.466930165253394E-13</v>
      </c>
      <c r="BN712" s="31">
        <f t="shared" si="501"/>
        <v>1.171791828495362E-12</v>
      </c>
      <c r="BO712" s="31">
        <f t="shared" si="502"/>
        <v>1.4184848450207013E-12</v>
      </c>
      <c r="BP712" s="31">
        <f t="shared" si="503"/>
        <v>1.1101185743640271E-12</v>
      </c>
      <c r="BQ712" s="31">
        <f t="shared" si="504"/>
        <v>1.6651778615460408E-12</v>
      </c>
      <c r="BR712" s="31">
        <f t="shared" si="505"/>
        <v>4.933860330506788E-13</v>
      </c>
      <c r="BS712" s="31">
        <f t="shared" si="506"/>
        <v>1.6035046074147057E-12</v>
      </c>
      <c r="BT712" s="31">
        <f t="shared" si="507"/>
        <v>9.2509881197002268E-13</v>
      </c>
      <c r="BU712" s="31">
        <f t="shared" si="508"/>
        <v>1.9735441322027152E-12</v>
      </c>
      <c r="BV712" s="31">
        <f t="shared" si="509"/>
        <v>4.933860330506788E-13</v>
      </c>
      <c r="BW712" s="31">
        <f t="shared" si="510"/>
        <v>8.6342555783868776E-13</v>
      </c>
      <c r="BX712" s="31">
        <f t="shared" si="511"/>
        <v>1.5418313532833709E-12</v>
      </c>
      <c r="BY712" s="31">
        <f t="shared" si="512"/>
        <v>8.0175230370735283E-13</v>
      </c>
      <c r="BZ712" s="31">
        <f t="shared" si="513"/>
        <v>2.4052569111220589E-12</v>
      </c>
      <c r="CA712" s="31">
        <f t="shared" si="514"/>
        <v>1.6651778615460408E-12</v>
      </c>
      <c r="CB712" s="31">
        <f t="shared" si="515"/>
        <v>7.40079049576018E-13</v>
      </c>
      <c r="CC712" s="31">
        <f t="shared" si="516"/>
        <v>1.7268511156773755E-12</v>
      </c>
      <c r="CD712" s="31">
        <f t="shared" si="517"/>
        <v>1.850197623940045E-13</v>
      </c>
      <c r="CE712" s="31">
        <f t="shared" si="518"/>
        <v>9.8677206610135761E-13</v>
      </c>
    </row>
    <row r="713" spans="35:83" x14ac:dyDescent="0.2">
      <c r="AI713" s="29" t="s">
        <v>1542</v>
      </c>
      <c r="AJ713" s="30">
        <v>39040</v>
      </c>
      <c r="AK713">
        <v>346</v>
      </c>
      <c r="AL713" t="s">
        <v>1543</v>
      </c>
      <c r="AM713">
        <v>2.4339538796601581E-10</v>
      </c>
      <c r="AN713">
        <f t="shared" si="476"/>
        <v>2.4339538796601582E-11</v>
      </c>
      <c r="AO713">
        <f t="shared" si="477"/>
        <v>1.0729506176556431E-4</v>
      </c>
      <c r="AP713" s="31">
        <f t="shared" si="478"/>
        <v>28</v>
      </c>
      <c r="AQ713" s="31">
        <f t="shared" si="479"/>
        <v>0</v>
      </c>
      <c r="AR713" s="31">
        <f t="shared" si="480"/>
        <v>27</v>
      </c>
      <c r="AS713" s="31">
        <f t="shared" si="481"/>
        <v>20</v>
      </c>
      <c r="AT713" s="31">
        <f t="shared" si="482"/>
        <v>6</v>
      </c>
      <c r="AU713" s="31">
        <f t="shared" si="483"/>
        <v>28</v>
      </c>
      <c r="AV713" s="31">
        <f t="shared" si="484"/>
        <v>6</v>
      </c>
      <c r="AW713" s="31">
        <f t="shared" si="485"/>
        <v>20</v>
      </c>
      <c r="AX713" s="31">
        <f t="shared" si="486"/>
        <v>19</v>
      </c>
      <c r="AY713" s="31">
        <f t="shared" si="487"/>
        <v>26</v>
      </c>
      <c r="AZ713" s="31">
        <f t="shared" si="488"/>
        <v>7</v>
      </c>
      <c r="BA713" s="31">
        <f t="shared" si="489"/>
        <v>18</v>
      </c>
      <c r="BB713" s="31">
        <f t="shared" si="490"/>
        <v>20</v>
      </c>
      <c r="BC713" s="31">
        <f t="shared" si="491"/>
        <v>15</v>
      </c>
      <c r="BD713" s="31">
        <f t="shared" si="492"/>
        <v>21</v>
      </c>
      <c r="BE713" s="31">
        <f t="shared" si="493"/>
        <v>17</v>
      </c>
      <c r="BF713" s="31">
        <f t="shared" si="494"/>
        <v>16</v>
      </c>
      <c r="BG713" s="31">
        <f t="shared" si="495"/>
        <v>25</v>
      </c>
      <c r="BH713" s="31">
        <f t="shared" si="496"/>
        <v>13</v>
      </c>
      <c r="BI713" s="31">
        <f t="shared" si="497"/>
        <v>14</v>
      </c>
      <c r="BJ713" s="6">
        <f t="shared" si="498"/>
        <v>346</v>
      </c>
      <c r="BL713" s="31">
        <f t="shared" si="499"/>
        <v>1.9696736598405906E-12</v>
      </c>
      <c r="BM713" s="31">
        <f t="shared" si="500"/>
        <v>0</v>
      </c>
      <c r="BN713" s="31">
        <f t="shared" si="501"/>
        <v>1.8993281719891408E-12</v>
      </c>
      <c r="BO713" s="31">
        <f t="shared" si="502"/>
        <v>1.4069097570289931E-12</v>
      </c>
      <c r="BP713" s="31">
        <f t="shared" si="503"/>
        <v>4.2207292710869791E-13</v>
      </c>
      <c r="BQ713" s="31">
        <f t="shared" si="504"/>
        <v>1.9696736598405906E-12</v>
      </c>
      <c r="BR713" s="31">
        <f t="shared" si="505"/>
        <v>4.2207292710869791E-13</v>
      </c>
      <c r="BS713" s="31">
        <f t="shared" si="506"/>
        <v>1.4069097570289931E-12</v>
      </c>
      <c r="BT713" s="31">
        <f t="shared" si="507"/>
        <v>1.3365642691775435E-12</v>
      </c>
      <c r="BU713" s="31">
        <f t="shared" si="508"/>
        <v>1.8289826841376914E-12</v>
      </c>
      <c r="BV713" s="31">
        <f t="shared" si="509"/>
        <v>4.9241841496014766E-13</v>
      </c>
      <c r="BW713" s="31">
        <f t="shared" si="510"/>
        <v>1.2662187813260939E-12</v>
      </c>
      <c r="BX713" s="31">
        <f t="shared" si="511"/>
        <v>1.4069097570289931E-12</v>
      </c>
      <c r="BY713" s="31">
        <f t="shared" si="512"/>
        <v>1.0551823177717449E-12</v>
      </c>
      <c r="BZ713" s="31">
        <f t="shared" si="513"/>
        <v>1.4772552448804429E-12</v>
      </c>
      <c r="CA713" s="31">
        <f t="shared" si="514"/>
        <v>1.1958732934746443E-12</v>
      </c>
      <c r="CB713" s="31">
        <f t="shared" si="515"/>
        <v>1.1255278056231945E-12</v>
      </c>
      <c r="CC713" s="31">
        <f t="shared" si="516"/>
        <v>1.7586371962862416E-12</v>
      </c>
      <c r="CD713" s="31">
        <f t="shared" si="517"/>
        <v>9.1449134206884572E-13</v>
      </c>
      <c r="CE713" s="31">
        <f t="shared" si="518"/>
        <v>9.8483682992029531E-13</v>
      </c>
    </row>
    <row r="714" spans="35:83" x14ac:dyDescent="0.2">
      <c r="AI714" s="29" t="s">
        <v>1544</v>
      </c>
      <c r="AJ714" s="30">
        <v>24195</v>
      </c>
      <c r="AK714">
        <v>214</v>
      </c>
      <c r="AL714" t="s">
        <v>1545</v>
      </c>
      <c r="AM714">
        <v>2.4485948454415819E-10</v>
      </c>
      <c r="AN714">
        <f t="shared" si="476"/>
        <v>2.4485948454415819E-11</v>
      </c>
      <c r="AO714">
        <f t="shared" si="477"/>
        <v>1.0794047388325189E-4</v>
      </c>
      <c r="AP714" s="31">
        <f t="shared" si="478"/>
        <v>13</v>
      </c>
      <c r="AQ714" s="31">
        <f t="shared" si="479"/>
        <v>2</v>
      </c>
      <c r="AR714" s="31">
        <f t="shared" si="480"/>
        <v>14</v>
      </c>
      <c r="AS714" s="31">
        <f t="shared" si="481"/>
        <v>16</v>
      </c>
      <c r="AT714" s="31">
        <f t="shared" si="482"/>
        <v>13</v>
      </c>
      <c r="AU714" s="31">
        <f t="shared" si="483"/>
        <v>13</v>
      </c>
      <c r="AV714" s="31">
        <f t="shared" si="484"/>
        <v>5</v>
      </c>
      <c r="AW714" s="31">
        <f t="shared" si="485"/>
        <v>17</v>
      </c>
      <c r="AX714" s="31">
        <f t="shared" si="486"/>
        <v>6</v>
      </c>
      <c r="AY714" s="31">
        <f t="shared" si="487"/>
        <v>28</v>
      </c>
      <c r="AZ714" s="31">
        <f t="shared" si="488"/>
        <v>4</v>
      </c>
      <c r="BA714" s="31">
        <f t="shared" si="489"/>
        <v>8</v>
      </c>
      <c r="BB714" s="31">
        <f t="shared" si="490"/>
        <v>10</v>
      </c>
      <c r="BC714" s="31">
        <f t="shared" si="491"/>
        <v>14</v>
      </c>
      <c r="BD714" s="31">
        <f t="shared" si="492"/>
        <v>13</v>
      </c>
      <c r="BE714" s="31">
        <f t="shared" si="493"/>
        <v>13</v>
      </c>
      <c r="BF714" s="31">
        <f t="shared" si="494"/>
        <v>11</v>
      </c>
      <c r="BG714" s="31">
        <f t="shared" si="495"/>
        <v>10</v>
      </c>
      <c r="BH714" s="31">
        <f t="shared" si="496"/>
        <v>2</v>
      </c>
      <c r="BI714" s="31">
        <f t="shared" si="497"/>
        <v>2</v>
      </c>
      <c r="BJ714" s="6">
        <f t="shared" si="498"/>
        <v>214</v>
      </c>
      <c r="BL714" s="31">
        <f t="shared" si="499"/>
        <v>1.4874641584458208E-12</v>
      </c>
      <c r="BM714" s="31">
        <f t="shared" si="500"/>
        <v>2.2884063976089548E-13</v>
      </c>
      <c r="BN714" s="31">
        <f t="shared" si="501"/>
        <v>1.6018844783262683E-12</v>
      </c>
      <c r="BO714" s="31">
        <f t="shared" si="502"/>
        <v>1.8307251180871638E-12</v>
      </c>
      <c r="BP714" s="31">
        <f t="shared" si="503"/>
        <v>1.4874641584458208E-12</v>
      </c>
      <c r="BQ714" s="31">
        <f t="shared" si="504"/>
        <v>1.4874641584458208E-12</v>
      </c>
      <c r="BR714" s="31">
        <f t="shared" si="505"/>
        <v>5.7210159940223879E-13</v>
      </c>
      <c r="BS714" s="31">
        <f t="shared" si="506"/>
        <v>1.9451454379676117E-12</v>
      </c>
      <c r="BT714" s="31">
        <f t="shared" si="507"/>
        <v>6.8652191928268653E-13</v>
      </c>
      <c r="BU714" s="31">
        <f t="shared" si="508"/>
        <v>3.2037689566525367E-12</v>
      </c>
      <c r="BV714" s="31">
        <f t="shared" si="509"/>
        <v>4.5768127952179095E-13</v>
      </c>
      <c r="BW714" s="31">
        <f t="shared" si="510"/>
        <v>9.153625590435819E-13</v>
      </c>
      <c r="BX714" s="31">
        <f t="shared" si="511"/>
        <v>1.1442031988044776E-12</v>
      </c>
      <c r="BY714" s="31">
        <f t="shared" si="512"/>
        <v>1.6018844783262683E-12</v>
      </c>
      <c r="BZ714" s="31">
        <f t="shared" si="513"/>
        <v>1.4874641584458208E-12</v>
      </c>
      <c r="CA714" s="31">
        <f t="shared" si="514"/>
        <v>1.4874641584458208E-12</v>
      </c>
      <c r="CB714" s="31">
        <f t="shared" si="515"/>
        <v>1.2586235186849253E-12</v>
      </c>
      <c r="CC714" s="31">
        <f t="shared" si="516"/>
        <v>1.1442031988044776E-12</v>
      </c>
      <c r="CD714" s="31">
        <f t="shared" si="517"/>
        <v>2.2884063976089548E-13</v>
      </c>
      <c r="CE714" s="31">
        <f t="shared" si="518"/>
        <v>2.2884063976089548E-13</v>
      </c>
    </row>
    <row r="715" spans="35:83" x14ac:dyDescent="0.2">
      <c r="AI715" s="29" t="s">
        <v>1546</v>
      </c>
      <c r="AJ715" s="30">
        <v>44663</v>
      </c>
      <c r="AK715">
        <v>385</v>
      </c>
      <c r="AL715" t="s">
        <v>1547</v>
      </c>
      <c r="AM715">
        <v>2.484849738410712E-10</v>
      </c>
      <c r="AN715">
        <f t="shared" si="476"/>
        <v>2.4848497384107122E-11</v>
      </c>
      <c r="AO715">
        <f t="shared" si="477"/>
        <v>1.0953868452024633E-4</v>
      </c>
      <c r="AP715" s="31">
        <f t="shared" si="478"/>
        <v>27</v>
      </c>
      <c r="AQ715" s="31">
        <f t="shared" si="479"/>
        <v>0</v>
      </c>
      <c r="AR715" s="31">
        <f t="shared" si="480"/>
        <v>18</v>
      </c>
      <c r="AS715" s="31">
        <f t="shared" si="481"/>
        <v>34</v>
      </c>
      <c r="AT715" s="31">
        <f t="shared" si="482"/>
        <v>15</v>
      </c>
      <c r="AU715" s="31">
        <f t="shared" si="483"/>
        <v>26</v>
      </c>
      <c r="AV715" s="31">
        <f t="shared" si="484"/>
        <v>9</v>
      </c>
      <c r="AW715" s="31">
        <f t="shared" si="485"/>
        <v>36</v>
      </c>
      <c r="AX715" s="31">
        <f t="shared" si="486"/>
        <v>29</v>
      </c>
      <c r="AY715" s="31">
        <f t="shared" si="487"/>
        <v>29</v>
      </c>
      <c r="AZ715" s="31">
        <f t="shared" si="488"/>
        <v>16</v>
      </c>
      <c r="BA715" s="31">
        <f t="shared" si="489"/>
        <v>19</v>
      </c>
      <c r="BB715" s="31">
        <f t="shared" si="490"/>
        <v>21</v>
      </c>
      <c r="BC715" s="31">
        <f t="shared" si="491"/>
        <v>14</v>
      </c>
      <c r="BD715" s="31">
        <f t="shared" si="492"/>
        <v>25</v>
      </c>
      <c r="BE715" s="31">
        <f t="shared" si="493"/>
        <v>16</v>
      </c>
      <c r="BF715" s="31">
        <f t="shared" si="494"/>
        <v>11</v>
      </c>
      <c r="BG715" s="31">
        <f t="shared" si="495"/>
        <v>16</v>
      </c>
      <c r="BH715" s="31">
        <f t="shared" si="496"/>
        <v>11</v>
      </c>
      <c r="BI715" s="31">
        <f t="shared" si="497"/>
        <v>13</v>
      </c>
      <c r="BJ715" s="6">
        <f t="shared" si="498"/>
        <v>385</v>
      </c>
      <c r="BL715" s="31">
        <f t="shared" si="499"/>
        <v>1.7426218944698501E-12</v>
      </c>
      <c r="BM715" s="31">
        <f t="shared" si="500"/>
        <v>0</v>
      </c>
      <c r="BN715" s="31">
        <f t="shared" si="501"/>
        <v>1.1617479296465667E-12</v>
      </c>
      <c r="BO715" s="31">
        <f t="shared" si="502"/>
        <v>2.1944127559990706E-12</v>
      </c>
      <c r="BP715" s="31">
        <f t="shared" si="503"/>
        <v>9.681232747054722E-13</v>
      </c>
      <c r="BQ715" s="31">
        <f t="shared" si="504"/>
        <v>1.6780803428228184E-12</v>
      </c>
      <c r="BR715" s="31">
        <f t="shared" si="505"/>
        <v>5.8087396482328336E-13</v>
      </c>
      <c r="BS715" s="31">
        <f t="shared" si="506"/>
        <v>2.3234958592931334E-12</v>
      </c>
      <c r="BT715" s="31">
        <f t="shared" si="507"/>
        <v>1.871704997763913E-12</v>
      </c>
      <c r="BU715" s="31">
        <f t="shared" si="508"/>
        <v>1.871704997763913E-12</v>
      </c>
      <c r="BV715" s="31">
        <f t="shared" si="509"/>
        <v>1.0326648263525038E-12</v>
      </c>
      <c r="BW715" s="31">
        <f t="shared" si="510"/>
        <v>1.2262894812935984E-12</v>
      </c>
      <c r="BX715" s="31">
        <f t="shared" si="511"/>
        <v>1.3553725845876612E-12</v>
      </c>
      <c r="BY715" s="31">
        <f t="shared" si="512"/>
        <v>9.0358172305844076E-13</v>
      </c>
      <c r="BZ715" s="31">
        <f t="shared" si="513"/>
        <v>1.613538791175787E-12</v>
      </c>
      <c r="CA715" s="31">
        <f t="shared" si="514"/>
        <v>1.0326648263525038E-12</v>
      </c>
      <c r="CB715" s="31">
        <f t="shared" si="515"/>
        <v>7.0995706811734634E-13</v>
      </c>
      <c r="CC715" s="31">
        <f t="shared" si="516"/>
        <v>1.0326648263525038E-12</v>
      </c>
      <c r="CD715" s="31">
        <f t="shared" si="517"/>
        <v>7.0995706811734634E-13</v>
      </c>
      <c r="CE715" s="31">
        <f t="shared" si="518"/>
        <v>8.3904017141140922E-13</v>
      </c>
    </row>
    <row r="716" spans="35:83" x14ac:dyDescent="0.2">
      <c r="AI716" s="29" t="s">
        <v>1548</v>
      </c>
      <c r="AJ716" s="30">
        <v>29593</v>
      </c>
      <c r="AK716">
        <v>269</v>
      </c>
      <c r="AL716" t="s">
        <v>1549</v>
      </c>
      <c r="AM716">
        <v>2.4853916582115647E-10</v>
      </c>
      <c r="AN716">
        <f t="shared" si="476"/>
        <v>2.4853916582115647E-11</v>
      </c>
      <c r="AO716">
        <f t="shared" si="477"/>
        <v>1.0956257376440595E-4</v>
      </c>
      <c r="AP716" s="31">
        <f t="shared" si="478"/>
        <v>30</v>
      </c>
      <c r="AQ716" s="31">
        <f t="shared" si="479"/>
        <v>3</v>
      </c>
      <c r="AR716" s="31">
        <f t="shared" si="480"/>
        <v>13</v>
      </c>
      <c r="AS716" s="31">
        <f t="shared" si="481"/>
        <v>13</v>
      </c>
      <c r="AT716" s="31">
        <f t="shared" si="482"/>
        <v>6</v>
      </c>
      <c r="AU716" s="31">
        <f t="shared" si="483"/>
        <v>13</v>
      </c>
      <c r="AV716" s="31">
        <f t="shared" si="484"/>
        <v>2</v>
      </c>
      <c r="AW716" s="31">
        <f t="shared" si="485"/>
        <v>19</v>
      </c>
      <c r="AX716" s="31">
        <f t="shared" si="486"/>
        <v>18</v>
      </c>
      <c r="AY716" s="31">
        <f t="shared" si="487"/>
        <v>34</v>
      </c>
      <c r="AZ716" s="31">
        <f t="shared" si="488"/>
        <v>6</v>
      </c>
      <c r="BA716" s="31">
        <f t="shared" si="489"/>
        <v>12</v>
      </c>
      <c r="BB716" s="31">
        <f t="shared" si="490"/>
        <v>11</v>
      </c>
      <c r="BC716" s="31">
        <f t="shared" si="491"/>
        <v>16</v>
      </c>
      <c r="BD716" s="31">
        <f t="shared" si="492"/>
        <v>12</v>
      </c>
      <c r="BE716" s="31">
        <f t="shared" si="493"/>
        <v>21</v>
      </c>
      <c r="BF716" s="31">
        <f t="shared" si="494"/>
        <v>17</v>
      </c>
      <c r="BG716" s="31">
        <f t="shared" si="495"/>
        <v>13</v>
      </c>
      <c r="BH716" s="31">
        <f t="shared" si="496"/>
        <v>6</v>
      </c>
      <c r="BI716" s="31">
        <f t="shared" si="497"/>
        <v>4</v>
      </c>
      <c r="BJ716" s="6">
        <f t="shared" si="498"/>
        <v>269</v>
      </c>
      <c r="BL716" s="31">
        <f t="shared" si="499"/>
        <v>2.7718122582285106E-12</v>
      </c>
      <c r="BM716" s="31">
        <f t="shared" si="500"/>
        <v>2.7718122582285108E-13</v>
      </c>
      <c r="BN716" s="31">
        <f t="shared" si="501"/>
        <v>1.2011186452323548E-12</v>
      </c>
      <c r="BO716" s="31">
        <f t="shared" si="502"/>
        <v>1.2011186452323548E-12</v>
      </c>
      <c r="BP716" s="31">
        <f t="shared" si="503"/>
        <v>5.5436245164570216E-13</v>
      </c>
      <c r="BQ716" s="31">
        <f t="shared" si="504"/>
        <v>1.2011186452323548E-12</v>
      </c>
      <c r="BR716" s="31">
        <f t="shared" si="505"/>
        <v>1.8478748388190072E-13</v>
      </c>
      <c r="BS716" s="31">
        <f t="shared" si="506"/>
        <v>1.7554810968780569E-12</v>
      </c>
      <c r="BT716" s="31">
        <f t="shared" si="507"/>
        <v>1.6630873549371063E-12</v>
      </c>
      <c r="BU716" s="31">
        <f t="shared" si="508"/>
        <v>3.141387225992312E-12</v>
      </c>
      <c r="BV716" s="31">
        <f t="shared" si="509"/>
        <v>5.5436245164570216E-13</v>
      </c>
      <c r="BW716" s="31">
        <f t="shared" si="510"/>
        <v>1.1087249032914043E-12</v>
      </c>
      <c r="BX716" s="31">
        <f t="shared" si="511"/>
        <v>1.0163311613504539E-12</v>
      </c>
      <c r="BY716" s="31">
        <f t="shared" si="512"/>
        <v>1.4782998710552057E-12</v>
      </c>
      <c r="BZ716" s="31">
        <f t="shared" si="513"/>
        <v>1.1087249032914043E-12</v>
      </c>
      <c r="CA716" s="31">
        <f t="shared" si="514"/>
        <v>1.9402685807599576E-12</v>
      </c>
      <c r="CB716" s="31">
        <f t="shared" si="515"/>
        <v>1.570693612996156E-12</v>
      </c>
      <c r="CC716" s="31">
        <f t="shared" si="516"/>
        <v>1.2011186452323548E-12</v>
      </c>
      <c r="CD716" s="31">
        <f t="shared" si="517"/>
        <v>5.5436245164570216E-13</v>
      </c>
      <c r="CE716" s="31">
        <f t="shared" si="518"/>
        <v>3.6957496776380144E-13</v>
      </c>
    </row>
    <row r="717" spans="35:83" x14ac:dyDescent="0.2">
      <c r="AI717" s="29" t="s">
        <v>1550</v>
      </c>
      <c r="AJ717" s="30">
        <v>19170</v>
      </c>
      <c r="AK717">
        <v>174</v>
      </c>
      <c r="AL717" t="s">
        <v>1551</v>
      </c>
      <c r="AM717">
        <v>2.4927814379807865E-10</v>
      </c>
      <c r="AN717">
        <f t="shared" si="476"/>
        <v>2.4927814379807865E-11</v>
      </c>
      <c r="AO717">
        <f t="shared" si="477"/>
        <v>1.0988833461114939E-4</v>
      </c>
      <c r="AP717" s="31">
        <f t="shared" si="478"/>
        <v>18</v>
      </c>
      <c r="AQ717" s="31">
        <f t="shared" si="479"/>
        <v>4</v>
      </c>
      <c r="AR717" s="31">
        <f t="shared" si="480"/>
        <v>6</v>
      </c>
      <c r="AS717" s="31">
        <f t="shared" si="481"/>
        <v>7</v>
      </c>
      <c r="AT717" s="31">
        <f t="shared" si="482"/>
        <v>6</v>
      </c>
      <c r="AU717" s="31">
        <f t="shared" si="483"/>
        <v>14</v>
      </c>
      <c r="AV717" s="31">
        <f t="shared" si="484"/>
        <v>8</v>
      </c>
      <c r="AW717" s="31">
        <f t="shared" si="485"/>
        <v>9</v>
      </c>
      <c r="AX717" s="31">
        <f t="shared" si="486"/>
        <v>10</v>
      </c>
      <c r="AY717" s="31">
        <f t="shared" si="487"/>
        <v>9</v>
      </c>
      <c r="AZ717" s="31">
        <f t="shared" si="488"/>
        <v>6</v>
      </c>
      <c r="BA717" s="31">
        <f t="shared" si="489"/>
        <v>7</v>
      </c>
      <c r="BB717" s="31">
        <f t="shared" si="490"/>
        <v>11</v>
      </c>
      <c r="BC717" s="31">
        <f t="shared" si="491"/>
        <v>12</v>
      </c>
      <c r="BD717" s="31">
        <f t="shared" si="492"/>
        <v>4</v>
      </c>
      <c r="BE717" s="31">
        <f t="shared" si="493"/>
        <v>11</v>
      </c>
      <c r="BF717" s="31">
        <f t="shared" si="494"/>
        <v>10</v>
      </c>
      <c r="BG717" s="31">
        <f t="shared" si="495"/>
        <v>12</v>
      </c>
      <c r="BH717" s="31">
        <f t="shared" si="496"/>
        <v>7</v>
      </c>
      <c r="BI717" s="31">
        <f t="shared" si="497"/>
        <v>3</v>
      </c>
      <c r="BJ717" s="6">
        <f t="shared" si="498"/>
        <v>174</v>
      </c>
      <c r="BL717" s="31">
        <f t="shared" si="499"/>
        <v>2.5787394186008137E-12</v>
      </c>
      <c r="BM717" s="31">
        <f t="shared" si="500"/>
        <v>5.7305320413351411E-13</v>
      </c>
      <c r="BN717" s="31">
        <f t="shared" si="501"/>
        <v>8.5957980620027117E-13</v>
      </c>
      <c r="BO717" s="31">
        <f t="shared" si="502"/>
        <v>1.0028431072336498E-12</v>
      </c>
      <c r="BP717" s="31">
        <f t="shared" si="503"/>
        <v>8.5957980620027117E-13</v>
      </c>
      <c r="BQ717" s="31">
        <f t="shared" si="504"/>
        <v>2.0056862144672996E-12</v>
      </c>
      <c r="BR717" s="31">
        <f t="shared" si="505"/>
        <v>1.1461064082670282E-12</v>
      </c>
      <c r="BS717" s="31">
        <f t="shared" si="506"/>
        <v>1.2893697093004068E-12</v>
      </c>
      <c r="BT717" s="31">
        <f t="shared" si="507"/>
        <v>1.4326330103337853E-12</v>
      </c>
      <c r="BU717" s="31">
        <f t="shared" si="508"/>
        <v>1.2893697093004068E-12</v>
      </c>
      <c r="BV717" s="31">
        <f t="shared" si="509"/>
        <v>8.5957980620027117E-13</v>
      </c>
      <c r="BW717" s="31">
        <f t="shared" si="510"/>
        <v>1.0028431072336498E-12</v>
      </c>
      <c r="BX717" s="31">
        <f t="shared" si="511"/>
        <v>1.5758963113671641E-12</v>
      </c>
      <c r="BY717" s="31">
        <f t="shared" si="512"/>
        <v>1.7191596124005423E-12</v>
      </c>
      <c r="BZ717" s="31">
        <f t="shared" si="513"/>
        <v>5.7305320413351411E-13</v>
      </c>
      <c r="CA717" s="31">
        <f t="shared" si="514"/>
        <v>1.5758963113671641E-12</v>
      </c>
      <c r="CB717" s="31">
        <f t="shared" si="515"/>
        <v>1.4326330103337853E-12</v>
      </c>
      <c r="CC717" s="31">
        <f t="shared" si="516"/>
        <v>1.7191596124005423E-12</v>
      </c>
      <c r="CD717" s="31">
        <f t="shared" si="517"/>
        <v>1.0028431072336498E-12</v>
      </c>
      <c r="CE717" s="31">
        <f t="shared" si="518"/>
        <v>4.2978990310013558E-13</v>
      </c>
    </row>
    <row r="718" spans="35:83" x14ac:dyDescent="0.2">
      <c r="AI718" s="29" t="s">
        <v>1552</v>
      </c>
      <c r="AJ718" s="30">
        <v>41185</v>
      </c>
      <c r="AK718">
        <v>373</v>
      </c>
      <c r="AL718" t="s">
        <v>1553</v>
      </c>
      <c r="AM718">
        <v>2.5031968932378144E-10</v>
      </c>
      <c r="AN718">
        <f t="shared" si="476"/>
        <v>2.5031968932378146E-11</v>
      </c>
      <c r="AO718">
        <f t="shared" si="477"/>
        <v>1.1034747515791905E-4</v>
      </c>
      <c r="AP718" s="31">
        <f t="shared" si="478"/>
        <v>39</v>
      </c>
      <c r="AQ718" s="31">
        <f t="shared" si="479"/>
        <v>5</v>
      </c>
      <c r="AR718" s="31">
        <f t="shared" si="480"/>
        <v>22</v>
      </c>
      <c r="AS718" s="31">
        <f t="shared" si="481"/>
        <v>18</v>
      </c>
      <c r="AT718" s="31">
        <f t="shared" si="482"/>
        <v>18</v>
      </c>
      <c r="AU718" s="31">
        <f t="shared" si="483"/>
        <v>33</v>
      </c>
      <c r="AV718" s="31">
        <f t="shared" si="484"/>
        <v>13</v>
      </c>
      <c r="AW718" s="31">
        <f t="shared" si="485"/>
        <v>24</v>
      </c>
      <c r="AX718" s="31">
        <f t="shared" si="486"/>
        <v>12</v>
      </c>
      <c r="AY718" s="31">
        <f t="shared" si="487"/>
        <v>31</v>
      </c>
      <c r="AZ718" s="31">
        <f t="shared" si="488"/>
        <v>9</v>
      </c>
      <c r="BA718" s="31">
        <f t="shared" si="489"/>
        <v>13</v>
      </c>
      <c r="BB718" s="31">
        <f t="shared" si="490"/>
        <v>17</v>
      </c>
      <c r="BC718" s="31">
        <f t="shared" si="491"/>
        <v>11</v>
      </c>
      <c r="BD718" s="31">
        <f t="shared" si="492"/>
        <v>26</v>
      </c>
      <c r="BE718" s="31">
        <f t="shared" si="493"/>
        <v>28</v>
      </c>
      <c r="BF718" s="31">
        <f t="shared" si="494"/>
        <v>19</v>
      </c>
      <c r="BG718" s="31">
        <f t="shared" si="495"/>
        <v>16</v>
      </c>
      <c r="BH718" s="31">
        <f t="shared" si="496"/>
        <v>5</v>
      </c>
      <c r="BI718" s="31">
        <f t="shared" si="497"/>
        <v>14</v>
      </c>
      <c r="BJ718" s="6">
        <f t="shared" si="498"/>
        <v>373</v>
      </c>
      <c r="BL718" s="31">
        <f t="shared" si="499"/>
        <v>2.6172836149135325E-12</v>
      </c>
      <c r="BM718" s="31">
        <f t="shared" si="500"/>
        <v>3.3554918139917085E-13</v>
      </c>
      <c r="BN718" s="31">
        <f t="shared" si="501"/>
        <v>1.4764163981563518E-12</v>
      </c>
      <c r="BO718" s="31">
        <f t="shared" si="502"/>
        <v>1.207977053037015E-12</v>
      </c>
      <c r="BP718" s="31">
        <f t="shared" si="503"/>
        <v>1.207977053037015E-12</v>
      </c>
      <c r="BQ718" s="31">
        <f t="shared" si="504"/>
        <v>2.2146245972345275E-12</v>
      </c>
      <c r="BR718" s="31">
        <f t="shared" si="505"/>
        <v>8.7242787163784426E-13</v>
      </c>
      <c r="BS718" s="31">
        <f t="shared" si="506"/>
        <v>1.6106360707160201E-12</v>
      </c>
      <c r="BT718" s="31">
        <f t="shared" si="507"/>
        <v>8.0531803535801007E-13</v>
      </c>
      <c r="BU718" s="31">
        <f t="shared" si="508"/>
        <v>2.0804049246748594E-12</v>
      </c>
      <c r="BV718" s="31">
        <f t="shared" si="509"/>
        <v>6.039885265185075E-13</v>
      </c>
      <c r="BW718" s="31">
        <f t="shared" si="510"/>
        <v>8.7242787163784426E-13</v>
      </c>
      <c r="BX718" s="31">
        <f t="shared" si="511"/>
        <v>1.1408672167571809E-12</v>
      </c>
      <c r="BY718" s="31">
        <f t="shared" si="512"/>
        <v>7.3820819907817588E-13</v>
      </c>
      <c r="BZ718" s="31">
        <f t="shared" si="513"/>
        <v>1.7448557432756885E-12</v>
      </c>
      <c r="CA718" s="31">
        <f t="shared" si="514"/>
        <v>1.8790754158353565E-12</v>
      </c>
      <c r="CB718" s="31">
        <f t="shared" si="515"/>
        <v>1.2750868893168493E-12</v>
      </c>
      <c r="CC718" s="31">
        <f t="shared" si="516"/>
        <v>1.0737573804773468E-12</v>
      </c>
      <c r="CD718" s="31">
        <f t="shared" si="517"/>
        <v>3.3554918139917085E-13</v>
      </c>
      <c r="CE718" s="31">
        <f t="shared" si="518"/>
        <v>9.3953770791767825E-13</v>
      </c>
    </row>
    <row r="719" spans="35:83" x14ac:dyDescent="0.2">
      <c r="AI719" s="29" t="s">
        <v>1554</v>
      </c>
      <c r="AJ719" s="30">
        <v>84588</v>
      </c>
      <c r="AK719">
        <v>762</v>
      </c>
      <c r="AL719" t="s">
        <v>1555</v>
      </c>
      <c r="AM719">
        <v>2.506958158674872E-10</v>
      </c>
      <c r="AN719">
        <f t="shared" si="476"/>
        <v>2.5069581586748723E-11</v>
      </c>
      <c r="AO719">
        <f t="shared" si="477"/>
        <v>1.1051328158948634E-4</v>
      </c>
      <c r="AP719" s="31">
        <f t="shared" si="478"/>
        <v>76</v>
      </c>
      <c r="AQ719" s="31">
        <f t="shared" si="479"/>
        <v>4</v>
      </c>
      <c r="AR719" s="31">
        <f t="shared" si="480"/>
        <v>50</v>
      </c>
      <c r="AS719" s="31">
        <f t="shared" si="481"/>
        <v>52</v>
      </c>
      <c r="AT719" s="31">
        <f t="shared" si="482"/>
        <v>22</v>
      </c>
      <c r="AU719" s="31">
        <f t="shared" si="483"/>
        <v>54</v>
      </c>
      <c r="AV719" s="31">
        <f t="shared" si="484"/>
        <v>23</v>
      </c>
      <c r="AW719" s="31">
        <f t="shared" si="485"/>
        <v>49</v>
      </c>
      <c r="AX719" s="31">
        <f t="shared" si="486"/>
        <v>52</v>
      </c>
      <c r="AY719" s="31">
        <f t="shared" si="487"/>
        <v>75</v>
      </c>
      <c r="AZ719" s="31">
        <f t="shared" si="488"/>
        <v>13</v>
      </c>
      <c r="BA719" s="31">
        <f t="shared" si="489"/>
        <v>20</v>
      </c>
      <c r="BB719" s="31">
        <f t="shared" si="490"/>
        <v>45</v>
      </c>
      <c r="BC719" s="31">
        <f t="shared" si="491"/>
        <v>25</v>
      </c>
      <c r="BD719" s="31">
        <f t="shared" si="492"/>
        <v>56</v>
      </c>
      <c r="BE719" s="31">
        <f t="shared" si="493"/>
        <v>47</v>
      </c>
      <c r="BF719" s="31">
        <f t="shared" si="494"/>
        <v>27</v>
      </c>
      <c r="BG719" s="31">
        <f t="shared" si="495"/>
        <v>46</v>
      </c>
      <c r="BH719" s="31">
        <f t="shared" si="496"/>
        <v>8</v>
      </c>
      <c r="BI719" s="31">
        <f t="shared" si="497"/>
        <v>18</v>
      </c>
      <c r="BJ719" s="6">
        <f t="shared" si="498"/>
        <v>762</v>
      </c>
      <c r="BL719" s="31">
        <f t="shared" si="499"/>
        <v>2.500378216001185E-12</v>
      </c>
      <c r="BM719" s="31">
        <f t="shared" si="500"/>
        <v>1.3159885347374658E-13</v>
      </c>
      <c r="BN719" s="31">
        <f t="shared" si="501"/>
        <v>1.6449856684218322E-12</v>
      </c>
      <c r="BO719" s="31">
        <f t="shared" si="502"/>
        <v>1.7107850951587056E-12</v>
      </c>
      <c r="BP719" s="31">
        <f t="shared" si="503"/>
        <v>7.2379369410560618E-13</v>
      </c>
      <c r="BQ719" s="31">
        <f t="shared" si="504"/>
        <v>1.7765845218955787E-12</v>
      </c>
      <c r="BR719" s="31">
        <f t="shared" si="505"/>
        <v>7.5669340747404285E-13</v>
      </c>
      <c r="BS719" s="31">
        <f t="shared" si="506"/>
        <v>1.6120859550533957E-12</v>
      </c>
      <c r="BT719" s="31">
        <f t="shared" si="507"/>
        <v>1.7107850951587056E-12</v>
      </c>
      <c r="BU719" s="31">
        <f t="shared" si="508"/>
        <v>2.4674785026327485E-12</v>
      </c>
      <c r="BV719" s="31">
        <f t="shared" si="509"/>
        <v>4.2769627378967639E-13</v>
      </c>
      <c r="BW719" s="31">
        <f t="shared" si="510"/>
        <v>6.5799426736873293E-13</v>
      </c>
      <c r="BX719" s="31">
        <f t="shared" si="511"/>
        <v>1.480487101579649E-12</v>
      </c>
      <c r="BY719" s="31">
        <f t="shared" si="512"/>
        <v>8.2249283421091611E-13</v>
      </c>
      <c r="BZ719" s="31">
        <f t="shared" si="513"/>
        <v>1.8423839486324519E-12</v>
      </c>
      <c r="CA719" s="31">
        <f t="shared" si="514"/>
        <v>1.5462865283165222E-12</v>
      </c>
      <c r="CB719" s="31">
        <f t="shared" si="515"/>
        <v>8.8829226094778936E-13</v>
      </c>
      <c r="CC719" s="31">
        <f t="shared" si="516"/>
        <v>1.5133868149480857E-12</v>
      </c>
      <c r="CD719" s="31">
        <f t="shared" si="517"/>
        <v>2.6319770694749316E-13</v>
      </c>
      <c r="CE719" s="31">
        <f t="shared" si="518"/>
        <v>5.9219484063185957E-13</v>
      </c>
    </row>
    <row r="720" spans="35:83" x14ac:dyDescent="0.2">
      <c r="AI720" s="29" t="s">
        <v>1556</v>
      </c>
      <c r="AJ720" s="30">
        <v>53732</v>
      </c>
      <c r="AK720">
        <v>496</v>
      </c>
      <c r="AL720" t="s">
        <v>1557</v>
      </c>
      <c r="AM720">
        <v>2.5076682543394213E-10</v>
      </c>
      <c r="AN720">
        <f t="shared" si="476"/>
        <v>2.5076682543394215E-11</v>
      </c>
      <c r="AO720">
        <f t="shared" si="477"/>
        <v>1.1054458446618583E-4</v>
      </c>
      <c r="AP720" s="31">
        <f t="shared" si="478"/>
        <v>79</v>
      </c>
      <c r="AQ720" s="31">
        <f t="shared" si="479"/>
        <v>1</v>
      </c>
      <c r="AR720" s="31">
        <f t="shared" si="480"/>
        <v>23</v>
      </c>
      <c r="AS720" s="31">
        <f t="shared" si="481"/>
        <v>25</v>
      </c>
      <c r="AT720" s="31">
        <f t="shared" si="482"/>
        <v>15</v>
      </c>
      <c r="AU720" s="31">
        <f t="shared" si="483"/>
        <v>34</v>
      </c>
      <c r="AV720" s="31">
        <f t="shared" si="484"/>
        <v>6</v>
      </c>
      <c r="AW720" s="31">
        <f t="shared" si="485"/>
        <v>30</v>
      </c>
      <c r="AX720" s="31">
        <f t="shared" si="486"/>
        <v>18</v>
      </c>
      <c r="AY720" s="31">
        <f t="shared" si="487"/>
        <v>40</v>
      </c>
      <c r="AZ720" s="31">
        <f t="shared" si="488"/>
        <v>14</v>
      </c>
      <c r="BA720" s="31">
        <f t="shared" si="489"/>
        <v>20</v>
      </c>
      <c r="BB720" s="31">
        <f t="shared" si="490"/>
        <v>22</v>
      </c>
      <c r="BC720" s="31">
        <f t="shared" si="491"/>
        <v>25</v>
      </c>
      <c r="BD720" s="31">
        <f t="shared" si="492"/>
        <v>36</v>
      </c>
      <c r="BE720" s="31">
        <f t="shared" si="493"/>
        <v>41</v>
      </c>
      <c r="BF720" s="31">
        <f t="shared" si="494"/>
        <v>18</v>
      </c>
      <c r="BG720" s="31">
        <f t="shared" si="495"/>
        <v>27</v>
      </c>
      <c r="BH720" s="31">
        <f t="shared" si="496"/>
        <v>8</v>
      </c>
      <c r="BI720" s="31">
        <f t="shared" si="497"/>
        <v>14</v>
      </c>
      <c r="BJ720" s="6">
        <f t="shared" si="498"/>
        <v>496</v>
      </c>
      <c r="BL720" s="31">
        <f t="shared" si="499"/>
        <v>3.9940683889680304E-12</v>
      </c>
      <c r="BM720" s="31">
        <f t="shared" si="500"/>
        <v>5.0557827708456076E-14</v>
      </c>
      <c r="BN720" s="31">
        <f t="shared" si="501"/>
        <v>1.1628300372944899E-12</v>
      </c>
      <c r="BO720" s="31">
        <f t="shared" si="502"/>
        <v>1.2639456927114019E-12</v>
      </c>
      <c r="BP720" s="31">
        <f t="shared" si="503"/>
        <v>7.5836741562684122E-13</v>
      </c>
      <c r="BQ720" s="31">
        <f t="shared" si="504"/>
        <v>1.7189661420875066E-12</v>
      </c>
      <c r="BR720" s="31">
        <f t="shared" si="505"/>
        <v>3.0334696625073647E-13</v>
      </c>
      <c r="BS720" s="31">
        <f t="shared" si="506"/>
        <v>1.5167348312536824E-12</v>
      </c>
      <c r="BT720" s="31">
        <f t="shared" si="507"/>
        <v>9.100408987522095E-13</v>
      </c>
      <c r="BU720" s="31">
        <f t="shared" si="508"/>
        <v>2.022313108338243E-12</v>
      </c>
      <c r="BV720" s="31">
        <f t="shared" si="509"/>
        <v>7.0780958791838512E-13</v>
      </c>
      <c r="BW720" s="31">
        <f t="shared" si="510"/>
        <v>1.0111565541691215E-12</v>
      </c>
      <c r="BX720" s="31">
        <f t="shared" si="511"/>
        <v>1.1122722095860339E-12</v>
      </c>
      <c r="BY720" s="31">
        <f t="shared" si="512"/>
        <v>1.2639456927114019E-12</v>
      </c>
      <c r="BZ720" s="31">
        <f t="shared" si="513"/>
        <v>1.820081797504419E-12</v>
      </c>
      <c r="CA720" s="31">
        <f t="shared" si="514"/>
        <v>2.072870936046699E-12</v>
      </c>
      <c r="CB720" s="31">
        <f t="shared" si="515"/>
        <v>9.100408987522095E-13</v>
      </c>
      <c r="CC720" s="31">
        <f t="shared" si="516"/>
        <v>1.365061348128314E-12</v>
      </c>
      <c r="CD720" s="31">
        <f t="shared" si="517"/>
        <v>4.044626216676486E-13</v>
      </c>
      <c r="CE720" s="31">
        <f t="shared" si="518"/>
        <v>7.0780958791838512E-13</v>
      </c>
    </row>
    <row r="721" spans="35:83" x14ac:dyDescent="0.2">
      <c r="AI721" s="29" t="s">
        <v>1558</v>
      </c>
      <c r="AJ721" s="30">
        <v>22066</v>
      </c>
      <c r="AK721">
        <v>193</v>
      </c>
      <c r="AL721" t="s">
        <v>1559</v>
      </c>
      <c r="AM721">
        <v>2.5092535105017863E-10</v>
      </c>
      <c r="AN721">
        <f t="shared" si="476"/>
        <v>2.5092535105017865E-11</v>
      </c>
      <c r="AO721">
        <f t="shared" si="477"/>
        <v>1.1061446670975527E-4</v>
      </c>
      <c r="AP721" s="31">
        <f t="shared" si="478"/>
        <v>10</v>
      </c>
      <c r="AQ721" s="31">
        <f t="shared" si="479"/>
        <v>4</v>
      </c>
      <c r="AR721" s="31">
        <f t="shared" si="480"/>
        <v>9</v>
      </c>
      <c r="AS721" s="31">
        <f t="shared" si="481"/>
        <v>11</v>
      </c>
      <c r="AT721" s="31">
        <f t="shared" si="482"/>
        <v>9</v>
      </c>
      <c r="AU721" s="31">
        <f t="shared" si="483"/>
        <v>11</v>
      </c>
      <c r="AV721" s="31">
        <f t="shared" si="484"/>
        <v>9</v>
      </c>
      <c r="AW721" s="31">
        <f t="shared" si="485"/>
        <v>16</v>
      </c>
      <c r="AX721" s="31">
        <f t="shared" si="486"/>
        <v>9</v>
      </c>
      <c r="AY721" s="31">
        <f t="shared" si="487"/>
        <v>22</v>
      </c>
      <c r="AZ721" s="31">
        <f t="shared" si="488"/>
        <v>4</v>
      </c>
      <c r="BA721" s="31">
        <f t="shared" si="489"/>
        <v>8</v>
      </c>
      <c r="BB721" s="31">
        <f t="shared" si="490"/>
        <v>12</v>
      </c>
      <c r="BC721" s="31">
        <f t="shared" si="491"/>
        <v>7</v>
      </c>
      <c r="BD721" s="31">
        <f t="shared" si="492"/>
        <v>14</v>
      </c>
      <c r="BE721" s="31">
        <f t="shared" si="493"/>
        <v>16</v>
      </c>
      <c r="BF721" s="31">
        <f t="shared" si="494"/>
        <v>5</v>
      </c>
      <c r="BG721" s="31">
        <f t="shared" si="495"/>
        <v>9</v>
      </c>
      <c r="BH721" s="31">
        <f t="shared" si="496"/>
        <v>2</v>
      </c>
      <c r="BI721" s="31">
        <f t="shared" si="497"/>
        <v>6</v>
      </c>
      <c r="BJ721" s="6">
        <f t="shared" si="498"/>
        <v>193</v>
      </c>
      <c r="BL721" s="31">
        <f t="shared" si="499"/>
        <v>1.3001313525915991E-12</v>
      </c>
      <c r="BM721" s="31">
        <f t="shared" si="500"/>
        <v>5.2005254103663973E-13</v>
      </c>
      <c r="BN721" s="31">
        <f t="shared" si="501"/>
        <v>1.1701182173324393E-12</v>
      </c>
      <c r="BO721" s="31">
        <f t="shared" si="502"/>
        <v>1.4301444878507593E-12</v>
      </c>
      <c r="BP721" s="31">
        <f t="shared" si="503"/>
        <v>1.1701182173324393E-12</v>
      </c>
      <c r="BQ721" s="31">
        <f t="shared" si="504"/>
        <v>1.4301444878507593E-12</v>
      </c>
      <c r="BR721" s="31">
        <f t="shared" si="505"/>
        <v>1.1701182173324393E-12</v>
      </c>
      <c r="BS721" s="31">
        <f t="shared" si="506"/>
        <v>2.0802101641465589E-12</v>
      </c>
      <c r="BT721" s="31">
        <f t="shared" si="507"/>
        <v>1.1701182173324393E-12</v>
      </c>
      <c r="BU721" s="31">
        <f t="shared" si="508"/>
        <v>2.8602889757015186E-12</v>
      </c>
      <c r="BV721" s="31">
        <f t="shared" si="509"/>
        <v>5.2005254103663973E-13</v>
      </c>
      <c r="BW721" s="31">
        <f t="shared" si="510"/>
        <v>1.0401050820732795E-12</v>
      </c>
      <c r="BX721" s="31">
        <f t="shared" si="511"/>
        <v>1.5601576231099191E-12</v>
      </c>
      <c r="BY721" s="31">
        <f t="shared" si="512"/>
        <v>9.1009194681411945E-13</v>
      </c>
      <c r="BZ721" s="31">
        <f t="shared" si="513"/>
        <v>1.8201838936282389E-12</v>
      </c>
      <c r="CA721" s="31">
        <f t="shared" si="514"/>
        <v>2.0802101641465589E-12</v>
      </c>
      <c r="CB721" s="31">
        <f t="shared" si="515"/>
        <v>6.5006567629579954E-13</v>
      </c>
      <c r="CC721" s="31">
        <f t="shared" si="516"/>
        <v>1.1701182173324393E-12</v>
      </c>
      <c r="CD721" s="31">
        <f t="shared" si="517"/>
        <v>2.6002627051831987E-13</v>
      </c>
      <c r="CE721" s="31">
        <f t="shared" si="518"/>
        <v>7.8007881155495954E-13</v>
      </c>
    </row>
    <row r="722" spans="35:83" x14ac:dyDescent="0.2">
      <c r="AI722" s="29" t="s">
        <v>1560</v>
      </c>
      <c r="AJ722" s="30">
        <v>17549</v>
      </c>
      <c r="AK722">
        <v>157</v>
      </c>
      <c r="AL722" t="s">
        <v>1561</v>
      </c>
      <c r="AM722">
        <v>2.5115255306946278E-10</v>
      </c>
      <c r="AN722">
        <f t="shared" si="476"/>
        <v>2.5115255306946279E-11</v>
      </c>
      <c r="AO722">
        <f t="shared" si="477"/>
        <v>1.1071462331048657E-4</v>
      </c>
      <c r="AP722" s="31">
        <f t="shared" si="478"/>
        <v>13</v>
      </c>
      <c r="AQ722" s="31">
        <f t="shared" si="479"/>
        <v>0</v>
      </c>
      <c r="AR722" s="31">
        <f t="shared" si="480"/>
        <v>9</v>
      </c>
      <c r="AS722" s="31">
        <f t="shared" si="481"/>
        <v>13</v>
      </c>
      <c r="AT722" s="31">
        <f t="shared" si="482"/>
        <v>13</v>
      </c>
      <c r="AU722" s="31">
        <f t="shared" si="483"/>
        <v>10</v>
      </c>
      <c r="AV722" s="31">
        <f t="shared" si="484"/>
        <v>3</v>
      </c>
      <c r="AW722" s="31">
        <f t="shared" si="485"/>
        <v>8</v>
      </c>
      <c r="AX722" s="31">
        <f t="shared" si="486"/>
        <v>11</v>
      </c>
      <c r="AY722" s="31">
        <f t="shared" si="487"/>
        <v>10</v>
      </c>
      <c r="AZ722" s="31">
        <f t="shared" si="488"/>
        <v>4</v>
      </c>
      <c r="BA722" s="31">
        <f t="shared" si="489"/>
        <v>10</v>
      </c>
      <c r="BB722" s="31">
        <f t="shared" si="490"/>
        <v>4</v>
      </c>
      <c r="BC722" s="31">
        <f t="shared" si="491"/>
        <v>6</v>
      </c>
      <c r="BD722" s="31">
        <f t="shared" si="492"/>
        <v>7</v>
      </c>
      <c r="BE722" s="31">
        <f t="shared" si="493"/>
        <v>12</v>
      </c>
      <c r="BF722" s="31">
        <f t="shared" si="494"/>
        <v>9</v>
      </c>
      <c r="BG722" s="31">
        <f t="shared" si="495"/>
        <v>12</v>
      </c>
      <c r="BH722" s="31">
        <f t="shared" si="496"/>
        <v>0</v>
      </c>
      <c r="BI722" s="31">
        <f t="shared" si="497"/>
        <v>3</v>
      </c>
      <c r="BJ722" s="6">
        <f t="shared" si="498"/>
        <v>157</v>
      </c>
      <c r="BL722" s="31">
        <f t="shared" si="499"/>
        <v>2.0796071273267619E-12</v>
      </c>
      <c r="BM722" s="31">
        <f t="shared" si="500"/>
        <v>0</v>
      </c>
      <c r="BN722" s="31">
        <f t="shared" si="501"/>
        <v>1.4397280112262198E-12</v>
      </c>
      <c r="BO722" s="31">
        <f t="shared" si="502"/>
        <v>2.0796071273267619E-12</v>
      </c>
      <c r="BP722" s="31">
        <f t="shared" si="503"/>
        <v>2.0796071273267619E-12</v>
      </c>
      <c r="BQ722" s="31">
        <f t="shared" si="504"/>
        <v>1.5996977902513553E-12</v>
      </c>
      <c r="BR722" s="31">
        <f t="shared" si="505"/>
        <v>4.7990933707540658E-13</v>
      </c>
      <c r="BS722" s="31">
        <f t="shared" si="506"/>
        <v>1.2797582322010844E-12</v>
      </c>
      <c r="BT722" s="31">
        <f t="shared" si="507"/>
        <v>1.7596675692764909E-12</v>
      </c>
      <c r="BU722" s="31">
        <f t="shared" si="508"/>
        <v>1.5996977902513553E-12</v>
      </c>
      <c r="BV722" s="31">
        <f t="shared" si="509"/>
        <v>6.3987911610054221E-13</v>
      </c>
      <c r="BW722" s="31">
        <f t="shared" si="510"/>
        <v>1.5996977902513553E-12</v>
      </c>
      <c r="BX722" s="31">
        <f t="shared" si="511"/>
        <v>6.3987911610054221E-13</v>
      </c>
      <c r="BY722" s="31">
        <f t="shared" si="512"/>
        <v>9.5981867415081316E-13</v>
      </c>
      <c r="BZ722" s="31">
        <f t="shared" si="513"/>
        <v>1.1197884531759486E-12</v>
      </c>
      <c r="CA722" s="31">
        <f t="shared" si="514"/>
        <v>1.9196373483016263E-12</v>
      </c>
      <c r="CB722" s="31">
        <f t="shared" si="515"/>
        <v>1.4397280112262198E-12</v>
      </c>
      <c r="CC722" s="31">
        <f t="shared" si="516"/>
        <v>1.9196373483016263E-12</v>
      </c>
      <c r="CD722" s="31">
        <f t="shared" si="517"/>
        <v>0</v>
      </c>
      <c r="CE722" s="31">
        <f t="shared" si="518"/>
        <v>4.7990933707540658E-13</v>
      </c>
    </row>
    <row r="723" spans="35:83" x14ac:dyDescent="0.2">
      <c r="AI723" s="29" t="s">
        <v>1562</v>
      </c>
      <c r="AJ723" s="30">
        <v>22170</v>
      </c>
      <c r="AK723">
        <v>202</v>
      </c>
      <c r="AL723" t="s">
        <v>1563</v>
      </c>
      <c r="AM723">
        <v>2.5504684482970178E-10</v>
      </c>
      <c r="AN723">
        <f t="shared" si="476"/>
        <v>2.5504684482970179E-11</v>
      </c>
      <c r="AO723">
        <f t="shared" si="477"/>
        <v>1.1243132911350002E-4</v>
      </c>
      <c r="AP723" s="31">
        <f t="shared" si="478"/>
        <v>26</v>
      </c>
      <c r="AQ723" s="31">
        <f t="shared" si="479"/>
        <v>1</v>
      </c>
      <c r="AR723" s="31">
        <f t="shared" si="480"/>
        <v>7</v>
      </c>
      <c r="AS723" s="31">
        <f t="shared" si="481"/>
        <v>16</v>
      </c>
      <c r="AT723" s="31">
        <f t="shared" si="482"/>
        <v>4</v>
      </c>
      <c r="AU723" s="31">
        <f t="shared" si="483"/>
        <v>12</v>
      </c>
      <c r="AV723" s="31">
        <f t="shared" si="484"/>
        <v>5</v>
      </c>
      <c r="AW723" s="31">
        <f t="shared" si="485"/>
        <v>11</v>
      </c>
      <c r="AX723" s="31">
        <f t="shared" si="486"/>
        <v>11</v>
      </c>
      <c r="AY723" s="31">
        <f t="shared" si="487"/>
        <v>21</v>
      </c>
      <c r="AZ723" s="31">
        <f t="shared" si="488"/>
        <v>5</v>
      </c>
      <c r="BA723" s="31">
        <f t="shared" si="489"/>
        <v>2</v>
      </c>
      <c r="BB723" s="31">
        <f t="shared" si="490"/>
        <v>10</v>
      </c>
      <c r="BC723" s="31">
        <f t="shared" si="491"/>
        <v>4</v>
      </c>
      <c r="BD723" s="31">
        <f t="shared" si="492"/>
        <v>15</v>
      </c>
      <c r="BE723" s="31">
        <f t="shared" si="493"/>
        <v>21</v>
      </c>
      <c r="BF723" s="31">
        <f t="shared" si="494"/>
        <v>9</v>
      </c>
      <c r="BG723" s="31">
        <f t="shared" si="495"/>
        <v>12</v>
      </c>
      <c r="BH723" s="31">
        <f t="shared" si="496"/>
        <v>3</v>
      </c>
      <c r="BI723" s="31">
        <f t="shared" si="497"/>
        <v>7</v>
      </c>
      <c r="BJ723" s="6">
        <f t="shared" si="498"/>
        <v>202</v>
      </c>
      <c r="BL723" s="31">
        <f t="shared" si="499"/>
        <v>3.2827811710753698E-12</v>
      </c>
      <c r="BM723" s="31">
        <f t="shared" si="500"/>
        <v>1.262608142721296E-13</v>
      </c>
      <c r="BN723" s="31">
        <f t="shared" si="501"/>
        <v>8.8382569990490727E-13</v>
      </c>
      <c r="BO723" s="31">
        <f t="shared" si="502"/>
        <v>2.0201730283540736E-12</v>
      </c>
      <c r="BP723" s="31">
        <f t="shared" si="503"/>
        <v>5.050432570885184E-13</v>
      </c>
      <c r="BQ723" s="31">
        <f t="shared" si="504"/>
        <v>1.5151297712655551E-12</v>
      </c>
      <c r="BR723" s="31">
        <f t="shared" si="505"/>
        <v>6.3130407136064802E-13</v>
      </c>
      <c r="BS723" s="31">
        <f t="shared" si="506"/>
        <v>1.3888689569934257E-12</v>
      </c>
      <c r="BT723" s="31">
        <f t="shared" si="507"/>
        <v>1.3888689569934257E-12</v>
      </c>
      <c r="BU723" s="31">
        <f t="shared" si="508"/>
        <v>2.6514770997147215E-12</v>
      </c>
      <c r="BV723" s="31">
        <f t="shared" si="509"/>
        <v>6.3130407136064802E-13</v>
      </c>
      <c r="BW723" s="31">
        <f t="shared" si="510"/>
        <v>2.525216285442592E-13</v>
      </c>
      <c r="BX723" s="31">
        <f t="shared" si="511"/>
        <v>1.262608142721296E-12</v>
      </c>
      <c r="BY723" s="31">
        <f t="shared" si="512"/>
        <v>5.050432570885184E-13</v>
      </c>
      <c r="BZ723" s="31">
        <f t="shared" si="513"/>
        <v>1.8939122140819438E-12</v>
      </c>
      <c r="CA723" s="31">
        <f t="shared" si="514"/>
        <v>2.6514770997147215E-12</v>
      </c>
      <c r="CB723" s="31">
        <f t="shared" si="515"/>
        <v>1.1363473284491664E-12</v>
      </c>
      <c r="CC723" s="31">
        <f t="shared" si="516"/>
        <v>1.5151297712655551E-12</v>
      </c>
      <c r="CD723" s="31">
        <f t="shared" si="517"/>
        <v>3.7878244281638877E-13</v>
      </c>
      <c r="CE723" s="31">
        <f t="shared" si="518"/>
        <v>8.8382569990490727E-13</v>
      </c>
    </row>
    <row r="724" spans="35:83" x14ac:dyDescent="0.2">
      <c r="AI724" s="29" t="s">
        <v>1564</v>
      </c>
      <c r="AJ724" s="30">
        <v>129350</v>
      </c>
      <c r="AK724">
        <v>1167</v>
      </c>
      <c r="AL724" t="s">
        <v>1565</v>
      </c>
      <c r="AM724">
        <v>2.5805583585623977E-10</v>
      </c>
      <c r="AN724">
        <f t="shared" si="476"/>
        <v>2.5805583585623978E-11</v>
      </c>
      <c r="AO724">
        <f t="shared" si="477"/>
        <v>1.1375777116625373E-4</v>
      </c>
      <c r="AP724" s="31">
        <f t="shared" si="478"/>
        <v>126</v>
      </c>
      <c r="AQ724" s="31">
        <f t="shared" si="479"/>
        <v>10</v>
      </c>
      <c r="AR724" s="31">
        <f t="shared" si="480"/>
        <v>74</v>
      </c>
      <c r="AS724" s="31">
        <f t="shared" si="481"/>
        <v>72</v>
      </c>
      <c r="AT724" s="31">
        <f t="shared" si="482"/>
        <v>40</v>
      </c>
      <c r="AU724" s="31">
        <f t="shared" si="483"/>
        <v>73</v>
      </c>
      <c r="AV724" s="31">
        <f t="shared" si="484"/>
        <v>30</v>
      </c>
      <c r="AW724" s="31">
        <f t="shared" si="485"/>
        <v>70</v>
      </c>
      <c r="AX724" s="31">
        <f t="shared" si="486"/>
        <v>50</v>
      </c>
      <c r="AY724" s="31">
        <f t="shared" si="487"/>
        <v>141</v>
      </c>
      <c r="AZ724" s="31">
        <f t="shared" si="488"/>
        <v>19</v>
      </c>
      <c r="BA724" s="31">
        <f t="shared" si="489"/>
        <v>29</v>
      </c>
      <c r="BB724" s="31">
        <f t="shared" si="490"/>
        <v>57</v>
      </c>
      <c r="BC724" s="31">
        <f t="shared" si="491"/>
        <v>59</v>
      </c>
      <c r="BD724" s="31">
        <f t="shared" si="492"/>
        <v>80</v>
      </c>
      <c r="BE724" s="31">
        <f t="shared" si="493"/>
        <v>72</v>
      </c>
      <c r="BF724" s="31">
        <f t="shared" si="494"/>
        <v>51</v>
      </c>
      <c r="BG724" s="31">
        <f t="shared" si="495"/>
        <v>71</v>
      </c>
      <c r="BH724" s="31">
        <f t="shared" si="496"/>
        <v>9</v>
      </c>
      <c r="BI724" s="31">
        <f t="shared" si="497"/>
        <v>34</v>
      </c>
      <c r="BJ724" s="6">
        <f t="shared" si="498"/>
        <v>1167</v>
      </c>
      <c r="BL724" s="31">
        <f t="shared" si="499"/>
        <v>2.786206968113643E-12</v>
      </c>
      <c r="BM724" s="31">
        <f t="shared" si="500"/>
        <v>2.2112753715187642E-13</v>
      </c>
      <c r="BN724" s="31">
        <f t="shared" si="501"/>
        <v>1.6363437749238857E-12</v>
      </c>
      <c r="BO724" s="31">
        <f t="shared" si="502"/>
        <v>1.5921182674935101E-12</v>
      </c>
      <c r="BP724" s="31">
        <f t="shared" si="503"/>
        <v>8.8451014860750568E-13</v>
      </c>
      <c r="BQ724" s="31">
        <f t="shared" si="504"/>
        <v>1.6142310212086979E-12</v>
      </c>
      <c r="BR724" s="31">
        <f t="shared" si="505"/>
        <v>6.6338261145562928E-13</v>
      </c>
      <c r="BS724" s="31">
        <f t="shared" si="506"/>
        <v>1.547892760063135E-12</v>
      </c>
      <c r="BT724" s="31">
        <f t="shared" si="507"/>
        <v>1.105637685759382E-12</v>
      </c>
      <c r="BU724" s="31">
        <f t="shared" si="508"/>
        <v>3.1178982738414577E-12</v>
      </c>
      <c r="BV724" s="31">
        <f t="shared" si="509"/>
        <v>4.2014232058856521E-13</v>
      </c>
      <c r="BW724" s="31">
        <f t="shared" si="510"/>
        <v>6.412698577404416E-13</v>
      </c>
      <c r="BX724" s="31">
        <f t="shared" si="511"/>
        <v>1.2604269617656954E-12</v>
      </c>
      <c r="BY724" s="31">
        <f t="shared" si="512"/>
        <v>1.3046524691960708E-12</v>
      </c>
      <c r="BZ724" s="31">
        <f t="shared" si="513"/>
        <v>1.7690202972150114E-12</v>
      </c>
      <c r="CA724" s="31">
        <f t="shared" si="514"/>
        <v>1.5921182674935101E-12</v>
      </c>
      <c r="CB724" s="31">
        <f t="shared" si="515"/>
        <v>1.1277504394745698E-12</v>
      </c>
      <c r="CC724" s="31">
        <f t="shared" si="516"/>
        <v>1.5700055137783225E-12</v>
      </c>
      <c r="CD724" s="31">
        <f t="shared" si="517"/>
        <v>1.9901478343668877E-13</v>
      </c>
      <c r="CE724" s="31">
        <f t="shared" si="518"/>
        <v>7.518336263163798E-13</v>
      </c>
    </row>
    <row r="725" spans="35:83" x14ac:dyDescent="0.2">
      <c r="AI725" s="29" t="s">
        <v>1566</v>
      </c>
      <c r="AJ725" s="30">
        <v>35463</v>
      </c>
      <c r="AK725">
        <v>324</v>
      </c>
      <c r="AL725" t="s">
        <v>1567</v>
      </c>
      <c r="AM725">
        <v>2.5936736570348749E-10</v>
      </c>
      <c r="AN725">
        <f t="shared" si="476"/>
        <v>2.5936736570348751E-11</v>
      </c>
      <c r="AO725">
        <f t="shared" si="477"/>
        <v>1.1433592787309927E-4</v>
      </c>
      <c r="AP725" s="31">
        <f t="shared" si="478"/>
        <v>21</v>
      </c>
      <c r="AQ725" s="31">
        <f t="shared" si="479"/>
        <v>2</v>
      </c>
      <c r="AR725" s="31">
        <f t="shared" si="480"/>
        <v>13</v>
      </c>
      <c r="AS725" s="31">
        <f t="shared" si="481"/>
        <v>9</v>
      </c>
      <c r="AT725" s="31">
        <f t="shared" si="482"/>
        <v>15</v>
      </c>
      <c r="AU725" s="31">
        <f t="shared" si="483"/>
        <v>40</v>
      </c>
      <c r="AV725" s="31">
        <f t="shared" si="484"/>
        <v>7</v>
      </c>
      <c r="AW725" s="31">
        <f t="shared" si="485"/>
        <v>20</v>
      </c>
      <c r="AX725" s="31">
        <f t="shared" si="486"/>
        <v>11</v>
      </c>
      <c r="AY725" s="31">
        <f t="shared" si="487"/>
        <v>19</v>
      </c>
      <c r="AZ725" s="31">
        <f t="shared" si="488"/>
        <v>3</v>
      </c>
      <c r="BA725" s="31">
        <f t="shared" si="489"/>
        <v>17</v>
      </c>
      <c r="BB725" s="31">
        <f t="shared" si="490"/>
        <v>13</v>
      </c>
      <c r="BC725" s="31">
        <f t="shared" si="491"/>
        <v>13</v>
      </c>
      <c r="BD725" s="31">
        <f t="shared" si="492"/>
        <v>17</v>
      </c>
      <c r="BE725" s="31">
        <f t="shared" si="493"/>
        <v>32</v>
      </c>
      <c r="BF725" s="31">
        <f t="shared" si="494"/>
        <v>19</v>
      </c>
      <c r="BG725" s="31">
        <f t="shared" si="495"/>
        <v>26</v>
      </c>
      <c r="BH725" s="31">
        <f t="shared" si="496"/>
        <v>9</v>
      </c>
      <c r="BI725" s="31">
        <f t="shared" si="497"/>
        <v>18</v>
      </c>
      <c r="BJ725" s="6">
        <f t="shared" si="498"/>
        <v>324</v>
      </c>
      <c r="BL725" s="31">
        <f t="shared" si="499"/>
        <v>1.6810847777077893E-12</v>
      </c>
      <c r="BM725" s="31">
        <f t="shared" si="500"/>
        <v>1.6010331216264661E-13</v>
      </c>
      <c r="BN725" s="31">
        <f t="shared" si="501"/>
        <v>1.0406715290572029E-12</v>
      </c>
      <c r="BO725" s="31">
        <f t="shared" si="502"/>
        <v>7.2046490473190966E-13</v>
      </c>
      <c r="BP725" s="31">
        <f t="shared" si="503"/>
        <v>1.2007748412198495E-12</v>
      </c>
      <c r="BQ725" s="31">
        <f t="shared" si="504"/>
        <v>3.2020662432529319E-12</v>
      </c>
      <c r="BR725" s="31">
        <f t="shared" si="505"/>
        <v>5.6036159256926315E-13</v>
      </c>
      <c r="BS725" s="31">
        <f t="shared" si="506"/>
        <v>1.6010331216264659E-12</v>
      </c>
      <c r="BT725" s="31">
        <f t="shared" si="507"/>
        <v>8.8056821689455627E-13</v>
      </c>
      <c r="BU725" s="31">
        <f t="shared" si="508"/>
        <v>1.5209814655451427E-12</v>
      </c>
      <c r="BV725" s="31">
        <f t="shared" si="509"/>
        <v>2.4015496824396992E-13</v>
      </c>
      <c r="BW725" s="31">
        <f t="shared" si="510"/>
        <v>1.3608781533824961E-12</v>
      </c>
      <c r="BX725" s="31">
        <f t="shared" si="511"/>
        <v>1.0406715290572029E-12</v>
      </c>
      <c r="BY725" s="31">
        <f t="shared" si="512"/>
        <v>1.0406715290572029E-12</v>
      </c>
      <c r="BZ725" s="31">
        <f t="shared" si="513"/>
        <v>1.3608781533824961E-12</v>
      </c>
      <c r="CA725" s="31">
        <f t="shared" si="514"/>
        <v>2.5616529946023458E-12</v>
      </c>
      <c r="CB725" s="31">
        <f t="shared" si="515"/>
        <v>1.5209814655451427E-12</v>
      </c>
      <c r="CC725" s="31">
        <f t="shared" si="516"/>
        <v>2.0813430581144058E-12</v>
      </c>
      <c r="CD725" s="31">
        <f t="shared" si="517"/>
        <v>7.2046490473190966E-13</v>
      </c>
      <c r="CE725" s="31">
        <f t="shared" si="518"/>
        <v>1.4409298094638193E-12</v>
      </c>
    </row>
    <row r="726" spans="35:83" x14ac:dyDescent="0.2">
      <c r="AI726" s="29" t="s">
        <v>1568</v>
      </c>
      <c r="AJ726" s="30">
        <v>114439</v>
      </c>
      <c r="AK726">
        <v>1015</v>
      </c>
      <c r="AL726" t="s">
        <v>1569</v>
      </c>
      <c r="AM726">
        <v>2.5944334143315077E-10</v>
      </c>
      <c r="AN726">
        <f t="shared" si="476"/>
        <v>2.5944334143315078E-11</v>
      </c>
      <c r="AO726">
        <f t="shared" si="477"/>
        <v>1.1436941996460941E-4</v>
      </c>
      <c r="AP726" s="31">
        <f t="shared" si="478"/>
        <v>90</v>
      </c>
      <c r="AQ726" s="31">
        <f t="shared" si="479"/>
        <v>0</v>
      </c>
      <c r="AR726" s="31">
        <f t="shared" si="480"/>
        <v>65</v>
      </c>
      <c r="AS726" s="31">
        <f t="shared" si="481"/>
        <v>86</v>
      </c>
      <c r="AT726" s="31">
        <f t="shared" si="482"/>
        <v>31</v>
      </c>
      <c r="AU726" s="31">
        <f t="shared" si="483"/>
        <v>38</v>
      </c>
      <c r="AV726" s="31">
        <f t="shared" si="484"/>
        <v>24</v>
      </c>
      <c r="AW726" s="31">
        <f t="shared" si="485"/>
        <v>77</v>
      </c>
      <c r="AX726" s="31">
        <f t="shared" si="486"/>
        <v>63</v>
      </c>
      <c r="AY726" s="31">
        <f t="shared" si="487"/>
        <v>108</v>
      </c>
      <c r="AZ726" s="31">
        <f t="shared" si="488"/>
        <v>20</v>
      </c>
      <c r="BA726" s="31">
        <f t="shared" si="489"/>
        <v>52</v>
      </c>
      <c r="BB726" s="31">
        <f t="shared" si="490"/>
        <v>12</v>
      </c>
      <c r="BC726" s="31">
        <f t="shared" si="491"/>
        <v>86</v>
      </c>
      <c r="BD726" s="31">
        <f t="shared" si="492"/>
        <v>52</v>
      </c>
      <c r="BE726" s="31">
        <f t="shared" si="493"/>
        <v>87</v>
      </c>
      <c r="BF726" s="31">
        <f t="shared" si="494"/>
        <v>56</v>
      </c>
      <c r="BG726" s="31">
        <f t="shared" si="495"/>
        <v>45</v>
      </c>
      <c r="BH726" s="31">
        <f t="shared" si="496"/>
        <v>4</v>
      </c>
      <c r="BI726" s="31">
        <f t="shared" si="497"/>
        <v>19</v>
      </c>
      <c r="BJ726" s="6">
        <f t="shared" si="498"/>
        <v>1015</v>
      </c>
      <c r="BL726" s="31">
        <f t="shared" si="499"/>
        <v>2.3004828304417312E-12</v>
      </c>
      <c r="BM726" s="31">
        <f t="shared" si="500"/>
        <v>0</v>
      </c>
      <c r="BN726" s="31">
        <f t="shared" si="501"/>
        <v>1.6614598219856948E-12</v>
      </c>
      <c r="BO726" s="31">
        <f t="shared" si="502"/>
        <v>2.1982391490887653E-12</v>
      </c>
      <c r="BP726" s="31">
        <f t="shared" si="503"/>
        <v>7.9238853048548516E-13</v>
      </c>
      <c r="BQ726" s="31">
        <f t="shared" si="504"/>
        <v>9.7131497285317538E-13</v>
      </c>
      <c r="BR726" s="31">
        <f t="shared" si="505"/>
        <v>6.1346208811779495E-13</v>
      </c>
      <c r="BS726" s="31">
        <f t="shared" si="506"/>
        <v>1.9681908660445921E-12</v>
      </c>
      <c r="BT726" s="31">
        <f t="shared" si="507"/>
        <v>1.6103379813092117E-12</v>
      </c>
      <c r="BU726" s="31">
        <f t="shared" si="508"/>
        <v>2.7605793965300771E-12</v>
      </c>
      <c r="BV726" s="31">
        <f t="shared" si="509"/>
        <v>5.1121840676482916E-13</v>
      </c>
      <c r="BW726" s="31">
        <f t="shared" si="510"/>
        <v>1.3291678575885558E-12</v>
      </c>
      <c r="BX726" s="31">
        <f t="shared" si="511"/>
        <v>3.0673104405889748E-13</v>
      </c>
      <c r="BY726" s="31">
        <f t="shared" si="512"/>
        <v>2.1982391490887653E-12</v>
      </c>
      <c r="BZ726" s="31">
        <f t="shared" si="513"/>
        <v>1.3291678575885558E-12</v>
      </c>
      <c r="CA726" s="31">
        <f t="shared" si="514"/>
        <v>2.2238000694270067E-12</v>
      </c>
      <c r="CB726" s="31">
        <f t="shared" si="515"/>
        <v>1.4314115389415215E-12</v>
      </c>
      <c r="CC726" s="31">
        <f t="shared" si="516"/>
        <v>1.1502414152208656E-12</v>
      </c>
      <c r="CD726" s="31">
        <f t="shared" si="517"/>
        <v>1.0224368135296582E-13</v>
      </c>
      <c r="CE726" s="31">
        <f t="shared" si="518"/>
        <v>4.8565748642658769E-13</v>
      </c>
    </row>
    <row r="727" spans="35:83" x14ac:dyDescent="0.2">
      <c r="AI727" s="29" t="s">
        <v>1570</v>
      </c>
      <c r="AJ727" s="30">
        <v>20793</v>
      </c>
      <c r="AK727">
        <v>184</v>
      </c>
      <c r="AL727" t="s">
        <v>1571</v>
      </c>
      <c r="AM727">
        <v>2.6117057180074241E-10</v>
      </c>
      <c r="AN727">
        <f t="shared" si="476"/>
        <v>2.6117057180074244E-11</v>
      </c>
      <c r="AO727">
        <f t="shared" si="477"/>
        <v>1.1513082834840336E-4</v>
      </c>
      <c r="AP727" s="31">
        <f t="shared" si="478"/>
        <v>18</v>
      </c>
      <c r="AQ727" s="31">
        <f t="shared" si="479"/>
        <v>2</v>
      </c>
      <c r="AR727" s="31">
        <f t="shared" si="480"/>
        <v>11</v>
      </c>
      <c r="AS727" s="31">
        <f t="shared" si="481"/>
        <v>16</v>
      </c>
      <c r="AT727" s="31">
        <f t="shared" si="482"/>
        <v>7</v>
      </c>
      <c r="AU727" s="31">
        <f t="shared" si="483"/>
        <v>12</v>
      </c>
      <c r="AV727" s="31">
        <f t="shared" si="484"/>
        <v>4</v>
      </c>
      <c r="AW727" s="31">
        <f t="shared" si="485"/>
        <v>13</v>
      </c>
      <c r="AX727" s="31">
        <f t="shared" si="486"/>
        <v>15</v>
      </c>
      <c r="AY727" s="31">
        <f t="shared" si="487"/>
        <v>20</v>
      </c>
      <c r="AZ727" s="31">
        <f t="shared" si="488"/>
        <v>5</v>
      </c>
      <c r="BA727" s="31">
        <f t="shared" si="489"/>
        <v>6</v>
      </c>
      <c r="BB727" s="31">
        <f t="shared" si="490"/>
        <v>5</v>
      </c>
      <c r="BC727" s="31">
        <f t="shared" si="491"/>
        <v>2</v>
      </c>
      <c r="BD727" s="31">
        <f t="shared" si="492"/>
        <v>17</v>
      </c>
      <c r="BE727" s="31">
        <f t="shared" si="493"/>
        <v>11</v>
      </c>
      <c r="BF727" s="31">
        <f t="shared" si="494"/>
        <v>8</v>
      </c>
      <c r="BG727" s="31">
        <f t="shared" si="495"/>
        <v>7</v>
      </c>
      <c r="BH727" s="31">
        <f t="shared" si="496"/>
        <v>1</v>
      </c>
      <c r="BI727" s="31">
        <f t="shared" si="497"/>
        <v>4</v>
      </c>
      <c r="BJ727" s="6">
        <f t="shared" si="498"/>
        <v>184</v>
      </c>
      <c r="BL727" s="31">
        <f t="shared" si="499"/>
        <v>2.5549295067463934E-12</v>
      </c>
      <c r="BM727" s="31">
        <f t="shared" si="500"/>
        <v>2.8388105630515483E-13</v>
      </c>
      <c r="BN727" s="31">
        <f t="shared" si="501"/>
        <v>1.5613458096783516E-12</v>
      </c>
      <c r="BO727" s="31">
        <f t="shared" si="502"/>
        <v>2.2710484504412387E-12</v>
      </c>
      <c r="BP727" s="31">
        <f t="shared" si="503"/>
        <v>9.9358369706804197E-13</v>
      </c>
      <c r="BQ727" s="31">
        <f t="shared" si="504"/>
        <v>1.7032863378309288E-12</v>
      </c>
      <c r="BR727" s="31">
        <f t="shared" si="505"/>
        <v>5.6776211261030967E-13</v>
      </c>
      <c r="BS727" s="31">
        <f t="shared" si="506"/>
        <v>1.8452268659835064E-12</v>
      </c>
      <c r="BT727" s="31">
        <f t="shared" si="507"/>
        <v>2.1291079222886611E-12</v>
      </c>
      <c r="BU727" s="31">
        <f t="shared" si="508"/>
        <v>2.8388105630515481E-12</v>
      </c>
      <c r="BV727" s="31">
        <f t="shared" si="509"/>
        <v>7.0970264076288703E-13</v>
      </c>
      <c r="BW727" s="31">
        <f t="shared" si="510"/>
        <v>8.516431689154644E-13</v>
      </c>
      <c r="BX727" s="31">
        <f t="shared" si="511"/>
        <v>7.0970264076288703E-13</v>
      </c>
      <c r="BY727" s="31">
        <f t="shared" si="512"/>
        <v>2.8388105630515483E-13</v>
      </c>
      <c r="BZ727" s="31">
        <f t="shared" si="513"/>
        <v>2.4129889785938158E-12</v>
      </c>
      <c r="CA727" s="31">
        <f t="shared" si="514"/>
        <v>1.5613458096783516E-12</v>
      </c>
      <c r="CB727" s="31">
        <f t="shared" si="515"/>
        <v>1.1355242252206193E-12</v>
      </c>
      <c r="CC727" s="31">
        <f t="shared" si="516"/>
        <v>9.9358369706804197E-13</v>
      </c>
      <c r="CD727" s="31">
        <f t="shared" si="517"/>
        <v>1.4194052815257742E-13</v>
      </c>
      <c r="CE727" s="31">
        <f t="shared" si="518"/>
        <v>5.6776211261030967E-13</v>
      </c>
    </row>
    <row r="728" spans="35:83" x14ac:dyDescent="0.2">
      <c r="AI728" s="29" t="s">
        <v>1572</v>
      </c>
      <c r="AJ728" s="30">
        <v>23934</v>
      </c>
      <c r="AK728">
        <v>208</v>
      </c>
      <c r="AL728" t="s">
        <v>1573</v>
      </c>
      <c r="AM728">
        <v>2.6147658844558718E-10</v>
      </c>
      <c r="AN728">
        <f t="shared" si="476"/>
        <v>2.6147658844558721E-11</v>
      </c>
      <c r="AO728">
        <f t="shared" si="477"/>
        <v>1.1526572850030967E-4</v>
      </c>
      <c r="AP728" s="31">
        <f t="shared" si="478"/>
        <v>16</v>
      </c>
      <c r="AQ728" s="31">
        <f t="shared" si="479"/>
        <v>2</v>
      </c>
      <c r="AR728" s="31">
        <f t="shared" si="480"/>
        <v>19</v>
      </c>
      <c r="AS728" s="31">
        <f t="shared" si="481"/>
        <v>13</v>
      </c>
      <c r="AT728" s="31">
        <f t="shared" si="482"/>
        <v>9</v>
      </c>
      <c r="AU728" s="31">
        <f t="shared" si="483"/>
        <v>10</v>
      </c>
      <c r="AV728" s="31">
        <f t="shared" si="484"/>
        <v>10</v>
      </c>
      <c r="AW728" s="31">
        <f t="shared" si="485"/>
        <v>7</v>
      </c>
      <c r="AX728" s="31">
        <f t="shared" si="486"/>
        <v>13</v>
      </c>
      <c r="AY728" s="31">
        <f t="shared" si="487"/>
        <v>23</v>
      </c>
      <c r="AZ728" s="31">
        <f t="shared" si="488"/>
        <v>6</v>
      </c>
      <c r="BA728" s="31">
        <f t="shared" si="489"/>
        <v>5</v>
      </c>
      <c r="BB728" s="31">
        <f t="shared" si="490"/>
        <v>10</v>
      </c>
      <c r="BC728" s="31">
        <f t="shared" si="491"/>
        <v>7</v>
      </c>
      <c r="BD728" s="31">
        <f t="shared" si="492"/>
        <v>13</v>
      </c>
      <c r="BE728" s="31">
        <f t="shared" si="493"/>
        <v>14</v>
      </c>
      <c r="BF728" s="31">
        <f t="shared" si="494"/>
        <v>6</v>
      </c>
      <c r="BG728" s="31">
        <f t="shared" si="495"/>
        <v>14</v>
      </c>
      <c r="BH728" s="31">
        <f t="shared" si="496"/>
        <v>5</v>
      </c>
      <c r="BI728" s="31">
        <f t="shared" si="497"/>
        <v>6</v>
      </c>
      <c r="BJ728" s="6">
        <f t="shared" si="498"/>
        <v>208</v>
      </c>
      <c r="BL728" s="31">
        <f t="shared" si="499"/>
        <v>2.0113583726583635E-12</v>
      </c>
      <c r="BM728" s="31">
        <f t="shared" si="500"/>
        <v>2.5141979658229543E-13</v>
      </c>
      <c r="BN728" s="31">
        <f t="shared" si="501"/>
        <v>2.3884880675318061E-12</v>
      </c>
      <c r="BO728" s="31">
        <f t="shared" si="502"/>
        <v>1.6342286777849201E-12</v>
      </c>
      <c r="BP728" s="31">
        <f t="shared" si="503"/>
        <v>1.1313890846203292E-12</v>
      </c>
      <c r="BQ728" s="31">
        <f t="shared" si="504"/>
        <v>1.2570989829114771E-12</v>
      </c>
      <c r="BR728" s="31">
        <f t="shared" si="505"/>
        <v>1.2570989829114771E-12</v>
      </c>
      <c r="BS728" s="31">
        <f t="shared" si="506"/>
        <v>8.7996928803803386E-13</v>
      </c>
      <c r="BT728" s="31">
        <f t="shared" si="507"/>
        <v>1.6342286777849201E-12</v>
      </c>
      <c r="BU728" s="31">
        <f t="shared" si="508"/>
        <v>2.8913276606963967E-12</v>
      </c>
      <c r="BV728" s="31">
        <f t="shared" si="509"/>
        <v>7.542593897468862E-13</v>
      </c>
      <c r="BW728" s="31">
        <f t="shared" si="510"/>
        <v>6.2854949145573853E-13</v>
      </c>
      <c r="BX728" s="31">
        <f t="shared" si="511"/>
        <v>1.2570989829114771E-12</v>
      </c>
      <c r="BY728" s="31">
        <f t="shared" si="512"/>
        <v>8.7996928803803386E-13</v>
      </c>
      <c r="BZ728" s="31">
        <f t="shared" si="513"/>
        <v>1.6342286777849201E-12</v>
      </c>
      <c r="CA728" s="31">
        <f t="shared" si="514"/>
        <v>1.7599385760760677E-12</v>
      </c>
      <c r="CB728" s="31">
        <f t="shared" si="515"/>
        <v>7.542593897468862E-13</v>
      </c>
      <c r="CC728" s="31">
        <f t="shared" si="516"/>
        <v>1.7599385760760677E-12</v>
      </c>
      <c r="CD728" s="31">
        <f t="shared" si="517"/>
        <v>6.2854949145573853E-13</v>
      </c>
      <c r="CE728" s="31">
        <f t="shared" si="518"/>
        <v>7.542593897468862E-13</v>
      </c>
    </row>
    <row r="729" spans="35:83" x14ac:dyDescent="0.2">
      <c r="AI729" s="29" t="s">
        <v>1574</v>
      </c>
      <c r="AJ729" s="30">
        <v>69769</v>
      </c>
      <c r="AK729">
        <v>648</v>
      </c>
      <c r="AL729" t="s">
        <v>1575</v>
      </c>
      <c r="AM729">
        <v>2.6256299591581542E-10</v>
      </c>
      <c r="AN729">
        <f t="shared" si="476"/>
        <v>2.6256299591581542E-11</v>
      </c>
      <c r="AO729">
        <f t="shared" si="477"/>
        <v>1.1574464536720191E-4</v>
      </c>
      <c r="AP729" s="31">
        <f t="shared" si="478"/>
        <v>87</v>
      </c>
      <c r="AQ729" s="31">
        <f t="shared" si="479"/>
        <v>3</v>
      </c>
      <c r="AR729" s="31">
        <f t="shared" si="480"/>
        <v>27</v>
      </c>
      <c r="AS729" s="31">
        <f t="shared" si="481"/>
        <v>36</v>
      </c>
      <c r="AT729" s="31">
        <f t="shared" si="482"/>
        <v>14</v>
      </c>
      <c r="AU729" s="31">
        <f t="shared" si="483"/>
        <v>32</v>
      </c>
      <c r="AV729" s="31">
        <f t="shared" si="484"/>
        <v>14</v>
      </c>
      <c r="AW729" s="31">
        <f t="shared" si="485"/>
        <v>30</v>
      </c>
      <c r="AX729" s="31">
        <f t="shared" si="486"/>
        <v>67</v>
      </c>
      <c r="AY729" s="31">
        <f t="shared" si="487"/>
        <v>52</v>
      </c>
      <c r="AZ729" s="31">
        <f t="shared" si="488"/>
        <v>8</v>
      </c>
      <c r="BA729" s="31">
        <f t="shared" si="489"/>
        <v>24</v>
      </c>
      <c r="BB729" s="31">
        <f t="shared" si="490"/>
        <v>48</v>
      </c>
      <c r="BC729" s="31">
        <f t="shared" si="491"/>
        <v>25</v>
      </c>
      <c r="BD729" s="31">
        <f t="shared" si="492"/>
        <v>24</v>
      </c>
      <c r="BE729" s="31">
        <f t="shared" si="493"/>
        <v>55</v>
      </c>
      <c r="BF729" s="31">
        <f t="shared" si="494"/>
        <v>43</v>
      </c>
      <c r="BG729" s="31">
        <f t="shared" si="495"/>
        <v>39</v>
      </c>
      <c r="BH729" s="31">
        <f t="shared" si="496"/>
        <v>7</v>
      </c>
      <c r="BI729" s="31">
        <f t="shared" si="497"/>
        <v>13</v>
      </c>
      <c r="BJ729" s="6">
        <f t="shared" si="498"/>
        <v>648</v>
      </c>
      <c r="BL729" s="31">
        <f t="shared" si="499"/>
        <v>3.5251513340549294E-12</v>
      </c>
      <c r="BM729" s="31">
        <f t="shared" si="500"/>
        <v>1.2155694255361824E-13</v>
      </c>
      <c r="BN729" s="31">
        <f t="shared" si="501"/>
        <v>1.0940124829825642E-12</v>
      </c>
      <c r="BO729" s="31">
        <f t="shared" si="502"/>
        <v>1.4586833106434189E-12</v>
      </c>
      <c r="BP729" s="31">
        <f t="shared" si="503"/>
        <v>5.6726573191688511E-13</v>
      </c>
      <c r="BQ729" s="31">
        <f t="shared" si="504"/>
        <v>1.2966073872385945E-12</v>
      </c>
      <c r="BR729" s="31">
        <f t="shared" si="505"/>
        <v>5.6726573191688511E-13</v>
      </c>
      <c r="BS729" s="31">
        <f t="shared" si="506"/>
        <v>1.2155694255361824E-12</v>
      </c>
      <c r="BT729" s="31">
        <f t="shared" si="507"/>
        <v>2.7147717170308074E-12</v>
      </c>
      <c r="BU729" s="31">
        <f t="shared" si="508"/>
        <v>2.1069870042627161E-12</v>
      </c>
      <c r="BV729" s="31">
        <f t="shared" si="509"/>
        <v>3.2415184680964864E-13</v>
      </c>
      <c r="BW729" s="31">
        <f t="shared" si="510"/>
        <v>9.7245554042894591E-13</v>
      </c>
      <c r="BX729" s="31">
        <f t="shared" si="511"/>
        <v>1.9449110808578918E-12</v>
      </c>
      <c r="BY729" s="31">
        <f t="shared" si="512"/>
        <v>1.0129745212801521E-12</v>
      </c>
      <c r="BZ729" s="31">
        <f t="shared" si="513"/>
        <v>9.7245554042894591E-13</v>
      </c>
      <c r="CA729" s="31">
        <f t="shared" si="514"/>
        <v>2.2285439468163345E-12</v>
      </c>
      <c r="CB729" s="31">
        <f t="shared" si="515"/>
        <v>1.7423161766018617E-12</v>
      </c>
      <c r="CC729" s="31">
        <f t="shared" si="516"/>
        <v>1.5802402531970372E-12</v>
      </c>
      <c r="CD729" s="31">
        <f t="shared" si="517"/>
        <v>2.8363286595844256E-13</v>
      </c>
      <c r="CE729" s="31">
        <f t="shared" si="518"/>
        <v>5.2674675106567903E-13</v>
      </c>
    </row>
    <row r="730" spans="35:83" x14ac:dyDescent="0.2">
      <c r="AI730" s="29" t="s">
        <v>1576</v>
      </c>
      <c r="AJ730" s="30">
        <v>57626</v>
      </c>
      <c r="AK730">
        <v>520</v>
      </c>
      <c r="AL730" t="s">
        <v>1577</v>
      </c>
      <c r="AM730">
        <v>2.62661254075167E-10</v>
      </c>
      <c r="AN730">
        <f t="shared" si="476"/>
        <v>2.6266125407516703E-11</v>
      </c>
      <c r="AO730">
        <f t="shared" si="477"/>
        <v>1.157879601373161E-4</v>
      </c>
      <c r="AP730" s="31">
        <f t="shared" si="478"/>
        <v>52</v>
      </c>
      <c r="AQ730" s="31">
        <f t="shared" si="479"/>
        <v>5</v>
      </c>
      <c r="AR730" s="31">
        <f t="shared" si="480"/>
        <v>23</v>
      </c>
      <c r="AS730" s="31">
        <f t="shared" si="481"/>
        <v>21</v>
      </c>
      <c r="AT730" s="31">
        <f t="shared" si="482"/>
        <v>8</v>
      </c>
      <c r="AU730" s="31">
        <f t="shared" si="483"/>
        <v>34</v>
      </c>
      <c r="AV730" s="31">
        <f t="shared" si="484"/>
        <v>24</v>
      </c>
      <c r="AW730" s="31">
        <f t="shared" si="485"/>
        <v>20</v>
      </c>
      <c r="AX730" s="31">
        <f t="shared" si="486"/>
        <v>35</v>
      </c>
      <c r="AY730" s="31">
        <f t="shared" si="487"/>
        <v>48</v>
      </c>
      <c r="AZ730" s="31">
        <f t="shared" si="488"/>
        <v>16</v>
      </c>
      <c r="BA730" s="31">
        <f t="shared" si="489"/>
        <v>20</v>
      </c>
      <c r="BB730" s="31">
        <f t="shared" si="490"/>
        <v>25</v>
      </c>
      <c r="BC730" s="31">
        <f t="shared" si="491"/>
        <v>21</v>
      </c>
      <c r="BD730" s="31">
        <f t="shared" si="492"/>
        <v>35</v>
      </c>
      <c r="BE730" s="31">
        <f t="shared" si="493"/>
        <v>38</v>
      </c>
      <c r="BF730" s="31">
        <f t="shared" si="494"/>
        <v>29</v>
      </c>
      <c r="BG730" s="31">
        <f t="shared" si="495"/>
        <v>42</v>
      </c>
      <c r="BH730" s="31">
        <f t="shared" si="496"/>
        <v>7</v>
      </c>
      <c r="BI730" s="31">
        <f t="shared" si="497"/>
        <v>17</v>
      </c>
      <c r="BJ730" s="6">
        <f t="shared" si="498"/>
        <v>520</v>
      </c>
      <c r="BL730" s="31">
        <f t="shared" si="499"/>
        <v>2.6266125407516705E-12</v>
      </c>
      <c r="BM730" s="31">
        <f t="shared" si="500"/>
        <v>2.5255889814919909E-13</v>
      </c>
      <c r="BN730" s="31">
        <f t="shared" si="501"/>
        <v>1.1617709314863157E-12</v>
      </c>
      <c r="BO730" s="31">
        <f t="shared" si="502"/>
        <v>1.0607473722266361E-12</v>
      </c>
      <c r="BP730" s="31">
        <f t="shared" si="503"/>
        <v>4.0409423703871854E-13</v>
      </c>
      <c r="BQ730" s="31">
        <f t="shared" si="504"/>
        <v>1.7174005074145538E-12</v>
      </c>
      <c r="BR730" s="31">
        <f t="shared" si="505"/>
        <v>1.2122827111161556E-12</v>
      </c>
      <c r="BS730" s="31">
        <f t="shared" si="506"/>
        <v>1.0102355925967964E-12</v>
      </c>
      <c r="BT730" s="31">
        <f t="shared" si="507"/>
        <v>1.7679122870443933E-12</v>
      </c>
      <c r="BU730" s="31">
        <f t="shared" si="508"/>
        <v>2.4245654222323112E-12</v>
      </c>
      <c r="BV730" s="31">
        <f t="shared" si="509"/>
        <v>8.0818847407743708E-13</v>
      </c>
      <c r="BW730" s="31">
        <f t="shared" si="510"/>
        <v>1.0102355925967964E-12</v>
      </c>
      <c r="BX730" s="31">
        <f t="shared" si="511"/>
        <v>1.2627944907459953E-12</v>
      </c>
      <c r="BY730" s="31">
        <f t="shared" si="512"/>
        <v>1.0607473722266361E-12</v>
      </c>
      <c r="BZ730" s="31">
        <f t="shared" si="513"/>
        <v>1.7679122870443933E-12</v>
      </c>
      <c r="CA730" s="31">
        <f t="shared" si="514"/>
        <v>1.9194476259339129E-12</v>
      </c>
      <c r="CB730" s="31">
        <f t="shared" si="515"/>
        <v>1.4648416092653546E-12</v>
      </c>
      <c r="CC730" s="31">
        <f t="shared" si="516"/>
        <v>2.1214947444532721E-12</v>
      </c>
      <c r="CD730" s="31">
        <f t="shared" si="517"/>
        <v>3.5358245740887872E-13</v>
      </c>
      <c r="CE730" s="31">
        <f t="shared" si="518"/>
        <v>8.587002537072769E-13</v>
      </c>
    </row>
    <row r="731" spans="35:83" x14ac:dyDescent="0.2">
      <c r="AI731" s="29" t="s">
        <v>1578</v>
      </c>
      <c r="AJ731" s="30">
        <v>26850</v>
      </c>
      <c r="AK731">
        <v>246</v>
      </c>
      <c r="AL731" t="s">
        <v>1579</v>
      </c>
      <c r="AM731">
        <v>2.6302982354047219E-10</v>
      </c>
      <c r="AN731">
        <f t="shared" si="476"/>
        <v>2.630298235404722E-11</v>
      </c>
      <c r="AO731">
        <f t="shared" si="477"/>
        <v>1.1595043521079753E-4</v>
      </c>
      <c r="AP731" s="31">
        <f t="shared" si="478"/>
        <v>33</v>
      </c>
      <c r="AQ731" s="31">
        <f t="shared" si="479"/>
        <v>2</v>
      </c>
      <c r="AR731" s="31">
        <f t="shared" si="480"/>
        <v>11</v>
      </c>
      <c r="AS731" s="31">
        <f t="shared" si="481"/>
        <v>14</v>
      </c>
      <c r="AT731" s="31">
        <f t="shared" si="482"/>
        <v>9</v>
      </c>
      <c r="AU731" s="31">
        <f t="shared" si="483"/>
        <v>19</v>
      </c>
      <c r="AV731" s="31">
        <f t="shared" si="484"/>
        <v>7</v>
      </c>
      <c r="AW731" s="31">
        <f t="shared" si="485"/>
        <v>14</v>
      </c>
      <c r="AX731" s="31">
        <f t="shared" si="486"/>
        <v>14</v>
      </c>
      <c r="AY731" s="31">
        <f t="shared" si="487"/>
        <v>24</v>
      </c>
      <c r="AZ731" s="31">
        <f t="shared" si="488"/>
        <v>5</v>
      </c>
      <c r="BA731" s="31">
        <f t="shared" si="489"/>
        <v>10</v>
      </c>
      <c r="BB731" s="31">
        <f t="shared" si="490"/>
        <v>14</v>
      </c>
      <c r="BC731" s="31">
        <f t="shared" si="491"/>
        <v>12</v>
      </c>
      <c r="BD731" s="31">
        <f t="shared" si="492"/>
        <v>14</v>
      </c>
      <c r="BE731" s="31">
        <f t="shared" si="493"/>
        <v>17</v>
      </c>
      <c r="BF731" s="31">
        <f t="shared" si="494"/>
        <v>7</v>
      </c>
      <c r="BG731" s="31">
        <f t="shared" si="495"/>
        <v>11</v>
      </c>
      <c r="BH731" s="31">
        <f t="shared" si="496"/>
        <v>5</v>
      </c>
      <c r="BI731" s="31">
        <f t="shared" si="497"/>
        <v>4</v>
      </c>
      <c r="BJ731" s="6">
        <f t="shared" si="498"/>
        <v>246</v>
      </c>
      <c r="BL731" s="31">
        <f t="shared" si="499"/>
        <v>3.5284488523721881E-12</v>
      </c>
      <c r="BM731" s="31">
        <f t="shared" si="500"/>
        <v>2.1384538499225385E-13</v>
      </c>
      <c r="BN731" s="31">
        <f t="shared" si="501"/>
        <v>1.176149617457396E-12</v>
      </c>
      <c r="BO731" s="31">
        <f t="shared" si="502"/>
        <v>1.4969176949457767E-12</v>
      </c>
      <c r="BP731" s="31">
        <f t="shared" si="503"/>
        <v>9.6230423246514212E-13</v>
      </c>
      <c r="BQ731" s="31">
        <f t="shared" si="504"/>
        <v>2.0315311574264116E-12</v>
      </c>
      <c r="BR731" s="31">
        <f t="shared" si="505"/>
        <v>7.4845884747288837E-13</v>
      </c>
      <c r="BS731" s="31">
        <f t="shared" si="506"/>
        <v>1.4969176949457767E-12</v>
      </c>
      <c r="BT731" s="31">
        <f t="shared" si="507"/>
        <v>1.4969176949457767E-12</v>
      </c>
      <c r="BU731" s="31">
        <f t="shared" si="508"/>
        <v>2.5661446199070458E-12</v>
      </c>
      <c r="BV731" s="31">
        <f t="shared" si="509"/>
        <v>5.3461346248063452E-13</v>
      </c>
      <c r="BW731" s="31">
        <f t="shared" si="510"/>
        <v>1.069226924961269E-12</v>
      </c>
      <c r="BX731" s="31">
        <f t="shared" si="511"/>
        <v>1.4969176949457767E-12</v>
      </c>
      <c r="BY731" s="31">
        <f t="shared" si="512"/>
        <v>1.2830723099535229E-12</v>
      </c>
      <c r="BZ731" s="31">
        <f t="shared" si="513"/>
        <v>1.4969176949457767E-12</v>
      </c>
      <c r="CA731" s="31">
        <f t="shared" si="514"/>
        <v>1.8176857724341575E-12</v>
      </c>
      <c r="CB731" s="31">
        <f t="shared" si="515"/>
        <v>7.4845884747288837E-13</v>
      </c>
      <c r="CC731" s="31">
        <f t="shared" si="516"/>
        <v>1.176149617457396E-12</v>
      </c>
      <c r="CD731" s="31">
        <f t="shared" si="517"/>
        <v>5.3461346248063452E-13</v>
      </c>
      <c r="CE731" s="31">
        <f t="shared" si="518"/>
        <v>4.276907699845077E-13</v>
      </c>
    </row>
    <row r="732" spans="35:83" x14ac:dyDescent="0.2">
      <c r="AI732" s="29" t="s">
        <v>1580</v>
      </c>
      <c r="AJ732" s="30">
        <v>53137</v>
      </c>
      <c r="AK732">
        <v>472</v>
      </c>
      <c r="AL732" t="s">
        <v>1581</v>
      </c>
      <c r="AM732">
        <v>2.6315237230773705E-10</v>
      </c>
      <c r="AN732">
        <f t="shared" si="476"/>
        <v>2.6315237230773707E-11</v>
      </c>
      <c r="AO732">
        <f t="shared" si="477"/>
        <v>1.1600445791707336E-4</v>
      </c>
      <c r="AP732" s="31">
        <f t="shared" si="478"/>
        <v>41</v>
      </c>
      <c r="AQ732" s="31">
        <f t="shared" si="479"/>
        <v>0</v>
      </c>
      <c r="AR732" s="31">
        <f t="shared" si="480"/>
        <v>38</v>
      </c>
      <c r="AS732" s="31">
        <f t="shared" si="481"/>
        <v>41</v>
      </c>
      <c r="AT732" s="31">
        <f t="shared" si="482"/>
        <v>16</v>
      </c>
      <c r="AU732" s="31">
        <f t="shared" si="483"/>
        <v>23</v>
      </c>
      <c r="AV732" s="31">
        <f t="shared" si="484"/>
        <v>12</v>
      </c>
      <c r="AW732" s="31">
        <f t="shared" si="485"/>
        <v>47</v>
      </c>
      <c r="AX732" s="31">
        <f t="shared" si="486"/>
        <v>30</v>
      </c>
      <c r="AY732" s="31">
        <f t="shared" si="487"/>
        <v>47</v>
      </c>
      <c r="AZ732" s="31">
        <f t="shared" si="488"/>
        <v>6</v>
      </c>
      <c r="BA732" s="31">
        <f t="shared" si="489"/>
        <v>19</v>
      </c>
      <c r="BB732" s="31">
        <f t="shared" si="490"/>
        <v>18</v>
      </c>
      <c r="BC732" s="31">
        <f t="shared" si="491"/>
        <v>26</v>
      </c>
      <c r="BD732" s="31">
        <f t="shared" si="492"/>
        <v>22</v>
      </c>
      <c r="BE732" s="31">
        <f t="shared" si="493"/>
        <v>37</v>
      </c>
      <c r="BF732" s="31">
        <f t="shared" si="494"/>
        <v>15</v>
      </c>
      <c r="BG732" s="31">
        <f t="shared" si="495"/>
        <v>18</v>
      </c>
      <c r="BH732" s="31">
        <f t="shared" si="496"/>
        <v>6</v>
      </c>
      <c r="BI732" s="31">
        <f t="shared" si="497"/>
        <v>10</v>
      </c>
      <c r="BJ732" s="6">
        <f t="shared" si="498"/>
        <v>472</v>
      </c>
      <c r="BL732" s="31">
        <f t="shared" si="499"/>
        <v>2.2858574713172076E-12</v>
      </c>
      <c r="BM732" s="31">
        <f t="shared" si="500"/>
        <v>0</v>
      </c>
      <c r="BN732" s="31">
        <f t="shared" si="501"/>
        <v>2.1185996075622896E-12</v>
      </c>
      <c r="BO732" s="31">
        <f t="shared" si="502"/>
        <v>2.2858574713172076E-12</v>
      </c>
      <c r="BP732" s="31">
        <f t="shared" si="503"/>
        <v>8.9204194002622737E-13</v>
      </c>
      <c r="BQ732" s="31">
        <f t="shared" si="504"/>
        <v>1.2823102887877019E-12</v>
      </c>
      <c r="BR732" s="31">
        <f t="shared" si="505"/>
        <v>6.6903145501967058E-13</v>
      </c>
      <c r="BS732" s="31">
        <f t="shared" si="506"/>
        <v>2.6203731988270428E-12</v>
      </c>
      <c r="BT732" s="31">
        <f t="shared" si="507"/>
        <v>1.6725786375491762E-12</v>
      </c>
      <c r="BU732" s="31">
        <f t="shared" si="508"/>
        <v>2.6203731988270428E-12</v>
      </c>
      <c r="BV732" s="31">
        <f t="shared" si="509"/>
        <v>3.3451572750983529E-13</v>
      </c>
      <c r="BW732" s="31">
        <f t="shared" si="510"/>
        <v>1.0592998037811448E-12</v>
      </c>
      <c r="BX732" s="31">
        <f t="shared" si="511"/>
        <v>1.0035471825295059E-12</v>
      </c>
      <c r="BY732" s="31">
        <f t="shared" si="512"/>
        <v>1.4495681525426193E-12</v>
      </c>
      <c r="BZ732" s="31">
        <f t="shared" si="513"/>
        <v>1.2265576675360626E-12</v>
      </c>
      <c r="CA732" s="31">
        <f t="shared" si="514"/>
        <v>2.0628469863106505E-12</v>
      </c>
      <c r="CB732" s="31">
        <f t="shared" si="515"/>
        <v>8.362893187745881E-13</v>
      </c>
      <c r="CC732" s="31">
        <f t="shared" si="516"/>
        <v>1.0035471825295059E-12</v>
      </c>
      <c r="CD732" s="31">
        <f t="shared" si="517"/>
        <v>3.3451572750983529E-13</v>
      </c>
      <c r="CE732" s="31">
        <f t="shared" si="518"/>
        <v>5.5752621251639203E-13</v>
      </c>
    </row>
    <row r="733" spans="35:83" x14ac:dyDescent="0.2">
      <c r="AI733" s="29" t="s">
        <v>1582</v>
      </c>
      <c r="AJ733" s="30">
        <v>17885</v>
      </c>
      <c r="AK733">
        <v>157</v>
      </c>
      <c r="AL733" t="s">
        <v>1583</v>
      </c>
      <c r="AM733">
        <v>2.645823438791884E-10</v>
      </c>
      <c r="AN733">
        <f t="shared" si="476"/>
        <v>2.645823438791884E-11</v>
      </c>
      <c r="AO733">
        <f t="shared" si="477"/>
        <v>1.1663482683804606E-4</v>
      </c>
      <c r="AP733" s="31">
        <f t="shared" si="478"/>
        <v>15</v>
      </c>
      <c r="AQ733" s="31">
        <f t="shared" si="479"/>
        <v>0</v>
      </c>
      <c r="AR733" s="31">
        <f t="shared" si="480"/>
        <v>9</v>
      </c>
      <c r="AS733" s="31">
        <f t="shared" si="481"/>
        <v>17</v>
      </c>
      <c r="AT733" s="31">
        <f t="shared" si="482"/>
        <v>5</v>
      </c>
      <c r="AU733" s="31">
        <f t="shared" si="483"/>
        <v>5</v>
      </c>
      <c r="AV733" s="31">
        <f t="shared" si="484"/>
        <v>6</v>
      </c>
      <c r="AW733" s="31">
        <f t="shared" si="485"/>
        <v>12</v>
      </c>
      <c r="AX733" s="31">
        <f t="shared" si="486"/>
        <v>6</v>
      </c>
      <c r="AY733" s="31">
        <f t="shared" si="487"/>
        <v>22</v>
      </c>
      <c r="AZ733" s="31">
        <f t="shared" si="488"/>
        <v>2</v>
      </c>
      <c r="BA733" s="31">
        <f t="shared" si="489"/>
        <v>8</v>
      </c>
      <c r="BB733" s="31">
        <f t="shared" si="490"/>
        <v>4</v>
      </c>
      <c r="BC733" s="31">
        <f t="shared" si="491"/>
        <v>6</v>
      </c>
      <c r="BD733" s="31">
        <f t="shared" si="492"/>
        <v>9</v>
      </c>
      <c r="BE733" s="31">
        <f t="shared" si="493"/>
        <v>10</v>
      </c>
      <c r="BF733" s="31">
        <f t="shared" si="494"/>
        <v>6</v>
      </c>
      <c r="BG733" s="31">
        <f t="shared" si="495"/>
        <v>9</v>
      </c>
      <c r="BH733" s="31">
        <f t="shared" si="496"/>
        <v>1</v>
      </c>
      <c r="BI733" s="31">
        <f t="shared" si="497"/>
        <v>5</v>
      </c>
      <c r="BJ733" s="6">
        <f t="shared" si="498"/>
        <v>157</v>
      </c>
      <c r="BL733" s="31">
        <f t="shared" si="499"/>
        <v>2.5278567886546664E-12</v>
      </c>
      <c r="BM733" s="31">
        <f t="shared" si="500"/>
        <v>0</v>
      </c>
      <c r="BN733" s="31">
        <f t="shared" si="501"/>
        <v>1.5167140731927998E-12</v>
      </c>
      <c r="BO733" s="31">
        <f t="shared" si="502"/>
        <v>2.8649043604752886E-12</v>
      </c>
      <c r="BP733" s="31">
        <f t="shared" si="503"/>
        <v>8.4261892955155545E-13</v>
      </c>
      <c r="BQ733" s="31">
        <f t="shared" si="504"/>
        <v>8.4261892955155545E-13</v>
      </c>
      <c r="BR733" s="31">
        <f t="shared" si="505"/>
        <v>1.0111427154618664E-12</v>
      </c>
      <c r="BS733" s="31">
        <f t="shared" si="506"/>
        <v>2.0222854309237328E-12</v>
      </c>
      <c r="BT733" s="31">
        <f t="shared" si="507"/>
        <v>1.0111427154618664E-12</v>
      </c>
      <c r="BU733" s="31">
        <f t="shared" si="508"/>
        <v>3.7075232900268435E-12</v>
      </c>
      <c r="BV733" s="31">
        <f t="shared" si="509"/>
        <v>3.3704757182062219E-13</v>
      </c>
      <c r="BW733" s="31">
        <f t="shared" si="510"/>
        <v>1.3481902872824888E-12</v>
      </c>
      <c r="BX733" s="31">
        <f t="shared" si="511"/>
        <v>6.7409514364124438E-13</v>
      </c>
      <c r="BY733" s="31">
        <f t="shared" si="512"/>
        <v>1.0111427154618664E-12</v>
      </c>
      <c r="BZ733" s="31">
        <f t="shared" si="513"/>
        <v>1.5167140731927998E-12</v>
      </c>
      <c r="CA733" s="31">
        <f t="shared" si="514"/>
        <v>1.6852378591031109E-12</v>
      </c>
      <c r="CB733" s="31">
        <f t="shared" si="515"/>
        <v>1.0111427154618664E-12</v>
      </c>
      <c r="CC733" s="31">
        <f t="shared" si="516"/>
        <v>1.5167140731927998E-12</v>
      </c>
      <c r="CD733" s="31">
        <f t="shared" si="517"/>
        <v>1.6852378591031109E-13</v>
      </c>
      <c r="CE733" s="31">
        <f t="shared" si="518"/>
        <v>8.4261892955155545E-13</v>
      </c>
    </row>
    <row r="734" spans="35:83" x14ac:dyDescent="0.2">
      <c r="AI734" s="29" t="s">
        <v>1584</v>
      </c>
      <c r="AJ734" s="30">
        <v>37574</v>
      </c>
      <c r="AK734">
        <v>339</v>
      </c>
      <c r="AL734" t="s">
        <v>1585</v>
      </c>
      <c r="AM734">
        <v>2.6488242340872848E-10</v>
      </c>
      <c r="AN734">
        <f t="shared" si="476"/>
        <v>2.6488242340872849E-11</v>
      </c>
      <c r="AO734">
        <f t="shared" si="477"/>
        <v>1.1676710975402752E-4</v>
      </c>
      <c r="AP734" s="31">
        <f t="shared" si="478"/>
        <v>36</v>
      </c>
      <c r="AQ734" s="31">
        <f t="shared" si="479"/>
        <v>1</v>
      </c>
      <c r="AR734" s="31">
        <f t="shared" si="480"/>
        <v>21</v>
      </c>
      <c r="AS734" s="31">
        <f t="shared" si="481"/>
        <v>21</v>
      </c>
      <c r="AT734" s="31">
        <f t="shared" si="482"/>
        <v>11</v>
      </c>
      <c r="AU734" s="31">
        <f t="shared" si="483"/>
        <v>12</v>
      </c>
      <c r="AV734" s="31">
        <f t="shared" si="484"/>
        <v>2</v>
      </c>
      <c r="AW734" s="31">
        <f t="shared" si="485"/>
        <v>19</v>
      </c>
      <c r="AX734" s="31">
        <f t="shared" si="486"/>
        <v>13</v>
      </c>
      <c r="AY734" s="31">
        <f t="shared" si="487"/>
        <v>40</v>
      </c>
      <c r="AZ734" s="31">
        <f t="shared" si="488"/>
        <v>15</v>
      </c>
      <c r="BA734" s="31">
        <f t="shared" si="489"/>
        <v>13</v>
      </c>
      <c r="BB734" s="31">
        <f t="shared" si="490"/>
        <v>16</v>
      </c>
      <c r="BC734" s="31">
        <f t="shared" si="491"/>
        <v>11</v>
      </c>
      <c r="BD734" s="31">
        <f t="shared" si="492"/>
        <v>24</v>
      </c>
      <c r="BE734" s="31">
        <f t="shared" si="493"/>
        <v>32</v>
      </c>
      <c r="BF734" s="31">
        <f t="shared" si="494"/>
        <v>16</v>
      </c>
      <c r="BG734" s="31">
        <f t="shared" si="495"/>
        <v>26</v>
      </c>
      <c r="BH734" s="31">
        <f t="shared" si="496"/>
        <v>3</v>
      </c>
      <c r="BI734" s="31">
        <f t="shared" si="497"/>
        <v>7</v>
      </c>
      <c r="BJ734" s="6">
        <f t="shared" si="498"/>
        <v>339</v>
      </c>
      <c r="BL734" s="31">
        <f t="shared" si="499"/>
        <v>2.8129106910661432E-12</v>
      </c>
      <c r="BM734" s="31">
        <f t="shared" si="500"/>
        <v>7.8136408085170647E-14</v>
      </c>
      <c r="BN734" s="31">
        <f t="shared" si="501"/>
        <v>1.6408645697885836E-12</v>
      </c>
      <c r="BO734" s="31">
        <f t="shared" si="502"/>
        <v>1.6408645697885836E-12</v>
      </c>
      <c r="BP734" s="31">
        <f t="shared" si="503"/>
        <v>8.5950048893687715E-13</v>
      </c>
      <c r="BQ734" s="31">
        <f t="shared" si="504"/>
        <v>9.3763689702204767E-13</v>
      </c>
      <c r="BR734" s="31">
        <f t="shared" si="505"/>
        <v>1.5627281617034129E-13</v>
      </c>
      <c r="BS734" s="31">
        <f t="shared" si="506"/>
        <v>1.4845917536182423E-12</v>
      </c>
      <c r="BT734" s="31">
        <f t="shared" si="507"/>
        <v>1.0157733051072184E-12</v>
      </c>
      <c r="BU734" s="31">
        <f t="shared" si="508"/>
        <v>3.1254563234068257E-12</v>
      </c>
      <c r="BV734" s="31">
        <f t="shared" si="509"/>
        <v>1.1720461212775596E-12</v>
      </c>
      <c r="BW734" s="31">
        <f t="shared" si="510"/>
        <v>1.0157733051072184E-12</v>
      </c>
      <c r="BX734" s="31">
        <f t="shared" si="511"/>
        <v>1.2501825293627304E-12</v>
      </c>
      <c r="BY734" s="31">
        <f t="shared" si="512"/>
        <v>8.5950048893687715E-13</v>
      </c>
      <c r="BZ734" s="31">
        <f t="shared" si="513"/>
        <v>1.8752737940440953E-12</v>
      </c>
      <c r="CA734" s="31">
        <f t="shared" si="514"/>
        <v>2.5003650587254607E-12</v>
      </c>
      <c r="CB734" s="31">
        <f t="shared" si="515"/>
        <v>1.2501825293627304E-12</v>
      </c>
      <c r="CC734" s="31">
        <f t="shared" si="516"/>
        <v>2.0315466102144368E-12</v>
      </c>
      <c r="CD734" s="31">
        <f t="shared" si="517"/>
        <v>2.3440922425551192E-13</v>
      </c>
      <c r="CE734" s="31">
        <f t="shared" si="518"/>
        <v>5.4695485659619456E-13</v>
      </c>
    </row>
    <row r="735" spans="35:83" x14ac:dyDescent="0.2">
      <c r="AI735" s="29" t="s">
        <v>1586</v>
      </c>
      <c r="AJ735" s="30">
        <v>18025</v>
      </c>
      <c r="AK735">
        <v>156</v>
      </c>
      <c r="AL735" t="s">
        <v>1587</v>
      </c>
      <c r="AM735">
        <v>2.6576171823510793E-10</v>
      </c>
      <c r="AN735">
        <f t="shared" si="476"/>
        <v>2.6576171823510793E-11</v>
      </c>
      <c r="AO735">
        <f t="shared" si="477"/>
        <v>1.1715472594303969E-4</v>
      </c>
      <c r="AP735" s="31">
        <f t="shared" si="478"/>
        <v>10</v>
      </c>
      <c r="AQ735" s="31">
        <f t="shared" si="479"/>
        <v>6</v>
      </c>
      <c r="AR735" s="31">
        <f t="shared" si="480"/>
        <v>11</v>
      </c>
      <c r="AS735" s="31">
        <f t="shared" si="481"/>
        <v>15</v>
      </c>
      <c r="AT735" s="31">
        <f t="shared" si="482"/>
        <v>8</v>
      </c>
      <c r="AU735" s="31">
        <f t="shared" si="483"/>
        <v>5</v>
      </c>
      <c r="AV735" s="31">
        <f t="shared" si="484"/>
        <v>2</v>
      </c>
      <c r="AW735" s="31">
        <f t="shared" si="485"/>
        <v>12</v>
      </c>
      <c r="AX735" s="31">
        <f t="shared" si="486"/>
        <v>8</v>
      </c>
      <c r="AY735" s="31">
        <f t="shared" si="487"/>
        <v>6</v>
      </c>
      <c r="AZ735" s="31">
        <f t="shared" si="488"/>
        <v>4</v>
      </c>
      <c r="BA735" s="31">
        <f t="shared" si="489"/>
        <v>2</v>
      </c>
      <c r="BB735" s="31">
        <f t="shared" si="490"/>
        <v>5</v>
      </c>
      <c r="BC735" s="31">
        <f t="shared" si="491"/>
        <v>6</v>
      </c>
      <c r="BD735" s="31">
        <f t="shared" si="492"/>
        <v>20</v>
      </c>
      <c r="BE735" s="31">
        <f t="shared" si="493"/>
        <v>14</v>
      </c>
      <c r="BF735" s="31">
        <f t="shared" si="494"/>
        <v>8</v>
      </c>
      <c r="BG735" s="31">
        <f t="shared" si="495"/>
        <v>12</v>
      </c>
      <c r="BH735" s="31">
        <f t="shared" si="496"/>
        <v>0</v>
      </c>
      <c r="BI735" s="31">
        <f t="shared" si="497"/>
        <v>2</v>
      </c>
      <c r="BJ735" s="6">
        <f t="shared" si="498"/>
        <v>156</v>
      </c>
      <c r="BL735" s="31">
        <f t="shared" si="499"/>
        <v>1.7036007579173584E-12</v>
      </c>
      <c r="BM735" s="31">
        <f t="shared" si="500"/>
        <v>1.0221604547504153E-12</v>
      </c>
      <c r="BN735" s="31">
        <f t="shared" si="501"/>
        <v>1.8739608337090946E-12</v>
      </c>
      <c r="BO735" s="31">
        <f t="shared" si="502"/>
        <v>2.5554011368760381E-12</v>
      </c>
      <c r="BP735" s="31">
        <f t="shared" si="503"/>
        <v>1.3628806063338868E-12</v>
      </c>
      <c r="BQ735" s="31">
        <f t="shared" si="504"/>
        <v>8.5180037895867919E-13</v>
      </c>
      <c r="BR735" s="31">
        <f t="shared" si="505"/>
        <v>3.4072015158347171E-13</v>
      </c>
      <c r="BS735" s="31">
        <f t="shared" si="506"/>
        <v>2.0443209095008305E-12</v>
      </c>
      <c r="BT735" s="31">
        <f t="shared" si="507"/>
        <v>1.3628806063338868E-12</v>
      </c>
      <c r="BU735" s="31">
        <f t="shared" si="508"/>
        <v>1.0221604547504153E-12</v>
      </c>
      <c r="BV735" s="31">
        <f t="shared" si="509"/>
        <v>6.8144030316694341E-13</v>
      </c>
      <c r="BW735" s="31">
        <f t="shared" si="510"/>
        <v>3.4072015158347171E-13</v>
      </c>
      <c r="BX735" s="31">
        <f t="shared" si="511"/>
        <v>8.5180037895867919E-13</v>
      </c>
      <c r="BY735" s="31">
        <f t="shared" si="512"/>
        <v>1.0221604547504153E-12</v>
      </c>
      <c r="BZ735" s="31">
        <f t="shared" si="513"/>
        <v>3.4072015158347168E-12</v>
      </c>
      <c r="CA735" s="31">
        <f t="shared" si="514"/>
        <v>2.3850410610843021E-12</v>
      </c>
      <c r="CB735" s="31">
        <f t="shared" si="515"/>
        <v>1.3628806063338868E-12</v>
      </c>
      <c r="CC735" s="31">
        <f t="shared" si="516"/>
        <v>2.0443209095008305E-12</v>
      </c>
      <c r="CD735" s="31">
        <f t="shared" si="517"/>
        <v>0</v>
      </c>
      <c r="CE735" s="31">
        <f t="shared" si="518"/>
        <v>3.4072015158347171E-13</v>
      </c>
    </row>
    <row r="736" spans="35:83" x14ac:dyDescent="0.2">
      <c r="AI736" s="29" t="s">
        <v>1588</v>
      </c>
      <c r="AJ736" s="30">
        <v>19092</v>
      </c>
      <c r="AK736">
        <v>179</v>
      </c>
      <c r="AL736" t="s">
        <v>1589</v>
      </c>
      <c r="AM736">
        <v>2.6606342082911357E-10</v>
      </c>
      <c r="AN736">
        <f t="shared" si="476"/>
        <v>2.6606342082911357E-11</v>
      </c>
      <c r="AO736">
        <f t="shared" si="477"/>
        <v>1.1728772434834714E-4</v>
      </c>
      <c r="AP736" s="31">
        <f t="shared" si="478"/>
        <v>17</v>
      </c>
      <c r="AQ736" s="31">
        <f t="shared" si="479"/>
        <v>2</v>
      </c>
      <c r="AR736" s="31">
        <f t="shared" si="480"/>
        <v>12</v>
      </c>
      <c r="AS736" s="31">
        <f t="shared" si="481"/>
        <v>6</v>
      </c>
      <c r="AT736" s="31">
        <f t="shared" si="482"/>
        <v>4</v>
      </c>
      <c r="AU736" s="31">
        <f t="shared" si="483"/>
        <v>18</v>
      </c>
      <c r="AV736" s="31">
        <f t="shared" si="484"/>
        <v>3</v>
      </c>
      <c r="AW736" s="31">
        <f t="shared" si="485"/>
        <v>12</v>
      </c>
      <c r="AX736" s="31">
        <f t="shared" si="486"/>
        <v>17</v>
      </c>
      <c r="AY736" s="31">
        <f t="shared" si="487"/>
        <v>17</v>
      </c>
      <c r="AZ736" s="31">
        <f t="shared" si="488"/>
        <v>4</v>
      </c>
      <c r="BA736" s="31">
        <f t="shared" si="489"/>
        <v>8</v>
      </c>
      <c r="BB736" s="31">
        <f t="shared" si="490"/>
        <v>9</v>
      </c>
      <c r="BC736" s="31">
        <f t="shared" si="491"/>
        <v>6</v>
      </c>
      <c r="BD736" s="31">
        <f t="shared" si="492"/>
        <v>6</v>
      </c>
      <c r="BE736" s="31">
        <f t="shared" si="493"/>
        <v>9</v>
      </c>
      <c r="BF736" s="31">
        <f t="shared" si="494"/>
        <v>10</v>
      </c>
      <c r="BG736" s="31">
        <f t="shared" si="495"/>
        <v>14</v>
      </c>
      <c r="BH736" s="31">
        <f t="shared" si="496"/>
        <v>0</v>
      </c>
      <c r="BI736" s="31">
        <f t="shared" si="497"/>
        <v>5</v>
      </c>
      <c r="BJ736" s="6">
        <f t="shared" si="498"/>
        <v>179</v>
      </c>
      <c r="BL736" s="31">
        <f t="shared" si="499"/>
        <v>2.5268593039636484E-12</v>
      </c>
      <c r="BM736" s="31">
        <f t="shared" si="500"/>
        <v>2.9727756517219392E-13</v>
      </c>
      <c r="BN736" s="31">
        <f t="shared" si="501"/>
        <v>1.7836653910331636E-12</v>
      </c>
      <c r="BO736" s="31">
        <f t="shared" si="502"/>
        <v>8.9183269551658181E-13</v>
      </c>
      <c r="BP736" s="31">
        <f t="shared" si="503"/>
        <v>5.9455513034438784E-13</v>
      </c>
      <c r="BQ736" s="31">
        <f t="shared" si="504"/>
        <v>2.6754980865497457E-12</v>
      </c>
      <c r="BR736" s="31">
        <f t="shared" si="505"/>
        <v>4.4591634775829091E-13</v>
      </c>
      <c r="BS736" s="31">
        <f t="shared" si="506"/>
        <v>1.7836653910331636E-12</v>
      </c>
      <c r="BT736" s="31">
        <f t="shared" si="507"/>
        <v>2.5268593039636484E-12</v>
      </c>
      <c r="BU736" s="31">
        <f t="shared" si="508"/>
        <v>2.5268593039636484E-12</v>
      </c>
      <c r="BV736" s="31">
        <f t="shared" si="509"/>
        <v>5.9455513034438784E-13</v>
      </c>
      <c r="BW736" s="31">
        <f t="shared" si="510"/>
        <v>1.1891102606887757E-12</v>
      </c>
      <c r="BX736" s="31">
        <f t="shared" si="511"/>
        <v>1.3377490432748729E-12</v>
      </c>
      <c r="BY736" s="31">
        <f t="shared" si="512"/>
        <v>8.9183269551658181E-13</v>
      </c>
      <c r="BZ736" s="31">
        <f t="shared" si="513"/>
        <v>8.9183269551658181E-13</v>
      </c>
      <c r="CA736" s="31">
        <f t="shared" si="514"/>
        <v>1.3377490432748729E-12</v>
      </c>
      <c r="CB736" s="31">
        <f t="shared" si="515"/>
        <v>1.4863878258609697E-12</v>
      </c>
      <c r="CC736" s="31">
        <f t="shared" si="516"/>
        <v>2.0809429562053574E-12</v>
      </c>
      <c r="CD736" s="31">
        <f t="shared" si="517"/>
        <v>0</v>
      </c>
      <c r="CE736" s="31">
        <f t="shared" si="518"/>
        <v>7.4319391293048483E-13</v>
      </c>
    </row>
    <row r="737" spans="35:83" x14ac:dyDescent="0.2">
      <c r="AI737" s="29" t="s">
        <v>1590</v>
      </c>
      <c r="AJ737" s="30">
        <v>35678</v>
      </c>
      <c r="AK737">
        <v>335</v>
      </c>
      <c r="AL737" t="s">
        <v>1591</v>
      </c>
      <c r="AM737">
        <v>2.6613519623167532E-10</v>
      </c>
      <c r="AN737">
        <f t="shared" si="476"/>
        <v>2.6613519623167534E-11</v>
      </c>
      <c r="AO737">
        <f t="shared" si="477"/>
        <v>1.1731936482566048E-4</v>
      </c>
      <c r="AP737" s="31">
        <f t="shared" si="478"/>
        <v>40</v>
      </c>
      <c r="AQ737" s="31">
        <f t="shared" si="479"/>
        <v>4</v>
      </c>
      <c r="AR737" s="31">
        <f t="shared" si="480"/>
        <v>18</v>
      </c>
      <c r="AS737" s="31">
        <f t="shared" si="481"/>
        <v>21</v>
      </c>
      <c r="AT737" s="31">
        <f t="shared" si="482"/>
        <v>11</v>
      </c>
      <c r="AU737" s="31">
        <f t="shared" si="483"/>
        <v>34</v>
      </c>
      <c r="AV737" s="31">
        <f t="shared" si="484"/>
        <v>5</v>
      </c>
      <c r="AW737" s="31">
        <f t="shared" si="485"/>
        <v>33</v>
      </c>
      <c r="AX737" s="31">
        <f t="shared" si="486"/>
        <v>20</v>
      </c>
      <c r="AY737" s="31">
        <f t="shared" si="487"/>
        <v>29</v>
      </c>
      <c r="AZ737" s="31">
        <f t="shared" si="488"/>
        <v>10</v>
      </c>
      <c r="BA737" s="31">
        <f t="shared" si="489"/>
        <v>10</v>
      </c>
      <c r="BB737" s="31">
        <f t="shared" si="490"/>
        <v>18</v>
      </c>
      <c r="BC737" s="31">
        <f t="shared" si="491"/>
        <v>11</v>
      </c>
      <c r="BD737" s="31">
        <f t="shared" si="492"/>
        <v>13</v>
      </c>
      <c r="BE737" s="31">
        <f t="shared" si="493"/>
        <v>15</v>
      </c>
      <c r="BF737" s="31">
        <f t="shared" si="494"/>
        <v>15</v>
      </c>
      <c r="BG737" s="31">
        <f t="shared" si="495"/>
        <v>20</v>
      </c>
      <c r="BH737" s="31">
        <f t="shared" si="496"/>
        <v>2</v>
      </c>
      <c r="BI737" s="31">
        <f t="shared" si="497"/>
        <v>6</v>
      </c>
      <c r="BJ737" s="6">
        <f t="shared" si="498"/>
        <v>335</v>
      </c>
      <c r="BL737" s="31">
        <f t="shared" si="499"/>
        <v>3.1777336863483624E-12</v>
      </c>
      <c r="BM737" s="31">
        <f t="shared" si="500"/>
        <v>3.1777336863483625E-13</v>
      </c>
      <c r="BN737" s="31">
        <f t="shared" si="501"/>
        <v>1.429980158856763E-12</v>
      </c>
      <c r="BO737" s="31">
        <f t="shared" si="502"/>
        <v>1.6683101853328901E-12</v>
      </c>
      <c r="BP737" s="31">
        <f t="shared" si="503"/>
        <v>8.7387676374579959E-13</v>
      </c>
      <c r="BQ737" s="31">
        <f t="shared" si="504"/>
        <v>2.7010736333961078E-12</v>
      </c>
      <c r="BR737" s="31">
        <f t="shared" si="505"/>
        <v>3.972167107935453E-13</v>
      </c>
      <c r="BS737" s="31">
        <f t="shared" si="506"/>
        <v>2.6216302912373989E-12</v>
      </c>
      <c r="BT737" s="31">
        <f t="shared" si="507"/>
        <v>1.5888668431741812E-12</v>
      </c>
      <c r="BU737" s="31">
        <f t="shared" si="508"/>
        <v>2.3038569226025629E-12</v>
      </c>
      <c r="BV737" s="31">
        <f t="shared" si="509"/>
        <v>7.9443342158709059E-13</v>
      </c>
      <c r="BW737" s="31">
        <f t="shared" si="510"/>
        <v>7.9443342158709059E-13</v>
      </c>
      <c r="BX737" s="31">
        <f t="shared" si="511"/>
        <v>1.429980158856763E-12</v>
      </c>
      <c r="BY737" s="31">
        <f t="shared" si="512"/>
        <v>8.7387676374579959E-13</v>
      </c>
      <c r="BZ737" s="31">
        <f t="shared" si="513"/>
        <v>1.0327634480632177E-12</v>
      </c>
      <c r="CA737" s="31">
        <f t="shared" si="514"/>
        <v>1.1916501323806357E-12</v>
      </c>
      <c r="CB737" s="31">
        <f t="shared" si="515"/>
        <v>1.1916501323806357E-12</v>
      </c>
      <c r="CC737" s="31">
        <f t="shared" si="516"/>
        <v>1.5888668431741812E-12</v>
      </c>
      <c r="CD737" s="31">
        <f t="shared" si="517"/>
        <v>1.5888668431741812E-13</v>
      </c>
      <c r="CE737" s="31">
        <f t="shared" si="518"/>
        <v>4.766600529522544E-13</v>
      </c>
    </row>
    <row r="738" spans="35:83" x14ac:dyDescent="0.2">
      <c r="AI738" s="29" t="s">
        <v>1592</v>
      </c>
      <c r="AJ738" s="30">
        <v>38701</v>
      </c>
      <c r="AK738">
        <v>366</v>
      </c>
      <c r="AL738" t="s">
        <v>1593</v>
      </c>
      <c r="AM738">
        <v>2.6650238543565027E-10</v>
      </c>
      <c r="AN738">
        <f t="shared" si="476"/>
        <v>2.6650238543565029E-11</v>
      </c>
      <c r="AO738">
        <f t="shared" si="477"/>
        <v>1.1748123144379723E-4</v>
      </c>
      <c r="AP738" s="31">
        <f t="shared" si="478"/>
        <v>45</v>
      </c>
      <c r="AQ738" s="31">
        <f t="shared" si="479"/>
        <v>1</v>
      </c>
      <c r="AR738" s="31">
        <f t="shared" si="480"/>
        <v>19</v>
      </c>
      <c r="AS738" s="31">
        <f t="shared" si="481"/>
        <v>16</v>
      </c>
      <c r="AT738" s="31">
        <f t="shared" si="482"/>
        <v>9</v>
      </c>
      <c r="AU738" s="31">
        <f t="shared" si="483"/>
        <v>31</v>
      </c>
      <c r="AV738" s="31">
        <f t="shared" si="484"/>
        <v>7</v>
      </c>
      <c r="AW738" s="31">
        <f t="shared" si="485"/>
        <v>37</v>
      </c>
      <c r="AX738" s="31">
        <f t="shared" si="486"/>
        <v>21</v>
      </c>
      <c r="AY738" s="31">
        <f t="shared" si="487"/>
        <v>24</v>
      </c>
      <c r="AZ738" s="31">
        <f t="shared" si="488"/>
        <v>14</v>
      </c>
      <c r="BA738" s="31">
        <f t="shared" si="489"/>
        <v>20</v>
      </c>
      <c r="BB738" s="31">
        <f t="shared" si="490"/>
        <v>17</v>
      </c>
      <c r="BC738" s="31">
        <f t="shared" si="491"/>
        <v>12</v>
      </c>
      <c r="BD738" s="31">
        <f t="shared" si="492"/>
        <v>11</v>
      </c>
      <c r="BE738" s="31">
        <f t="shared" si="493"/>
        <v>23</v>
      </c>
      <c r="BF738" s="31">
        <f t="shared" si="494"/>
        <v>23</v>
      </c>
      <c r="BG738" s="31">
        <f t="shared" si="495"/>
        <v>28</v>
      </c>
      <c r="BH738" s="31">
        <f t="shared" si="496"/>
        <v>2</v>
      </c>
      <c r="BI738" s="31">
        <f t="shared" si="497"/>
        <v>6</v>
      </c>
      <c r="BJ738" s="6">
        <f t="shared" si="498"/>
        <v>366</v>
      </c>
      <c r="BL738" s="31">
        <f t="shared" si="499"/>
        <v>3.276668673389143E-12</v>
      </c>
      <c r="BM738" s="31">
        <f t="shared" si="500"/>
        <v>7.2814859408647616E-14</v>
      </c>
      <c r="BN738" s="31">
        <f t="shared" si="501"/>
        <v>1.3834823287643049E-12</v>
      </c>
      <c r="BO738" s="31">
        <f t="shared" si="502"/>
        <v>1.1650377505383619E-12</v>
      </c>
      <c r="BP738" s="31">
        <f t="shared" si="503"/>
        <v>6.5533373467782861E-13</v>
      </c>
      <c r="BQ738" s="31">
        <f t="shared" si="504"/>
        <v>2.2572606416680762E-12</v>
      </c>
      <c r="BR738" s="31">
        <f t="shared" si="505"/>
        <v>5.0970401586053335E-13</v>
      </c>
      <c r="BS738" s="31">
        <f t="shared" si="506"/>
        <v>2.6941497981199619E-12</v>
      </c>
      <c r="BT738" s="31">
        <f t="shared" si="507"/>
        <v>1.5291120475816001E-12</v>
      </c>
      <c r="BU738" s="31">
        <f t="shared" si="508"/>
        <v>1.7475566258075429E-12</v>
      </c>
      <c r="BV738" s="31">
        <f t="shared" si="509"/>
        <v>1.0194080317210667E-12</v>
      </c>
      <c r="BW738" s="31">
        <f t="shared" si="510"/>
        <v>1.4562971881729524E-12</v>
      </c>
      <c r="BX738" s="31">
        <f t="shared" si="511"/>
        <v>1.2378526099470095E-12</v>
      </c>
      <c r="BY738" s="31">
        <f t="shared" si="512"/>
        <v>8.7377831290377145E-13</v>
      </c>
      <c r="BZ738" s="31">
        <f t="shared" si="513"/>
        <v>8.0096345349512377E-13</v>
      </c>
      <c r="CA738" s="31">
        <f t="shared" si="514"/>
        <v>1.6747417663988952E-12</v>
      </c>
      <c r="CB738" s="31">
        <f t="shared" si="515"/>
        <v>1.6747417663988952E-12</v>
      </c>
      <c r="CC738" s="31">
        <f t="shared" si="516"/>
        <v>2.0388160634421334E-12</v>
      </c>
      <c r="CD738" s="31">
        <f t="shared" si="517"/>
        <v>1.4562971881729523E-13</v>
      </c>
      <c r="CE738" s="31">
        <f t="shared" si="518"/>
        <v>4.3688915645188572E-13</v>
      </c>
    </row>
    <row r="739" spans="35:83" x14ac:dyDescent="0.2">
      <c r="AI739" s="29" t="s">
        <v>1594</v>
      </c>
      <c r="AJ739" s="30">
        <v>24358</v>
      </c>
      <c r="AK739">
        <v>217</v>
      </c>
      <c r="AL739" t="s">
        <v>1595</v>
      </c>
      <c r="AM739">
        <v>2.6842166903939757E-10</v>
      </c>
      <c r="AN739">
        <f t="shared" si="476"/>
        <v>2.6842166903939759E-11</v>
      </c>
      <c r="AO739">
        <f t="shared" si="477"/>
        <v>1.1832730192414033E-4</v>
      </c>
      <c r="AP739" s="31">
        <f t="shared" si="478"/>
        <v>20</v>
      </c>
      <c r="AQ739" s="31">
        <f t="shared" si="479"/>
        <v>0</v>
      </c>
      <c r="AR739" s="31">
        <f t="shared" si="480"/>
        <v>15</v>
      </c>
      <c r="AS739" s="31">
        <f t="shared" si="481"/>
        <v>15</v>
      </c>
      <c r="AT739" s="31">
        <f t="shared" si="482"/>
        <v>5</v>
      </c>
      <c r="AU739" s="31">
        <f t="shared" si="483"/>
        <v>16</v>
      </c>
      <c r="AV739" s="31">
        <f t="shared" si="484"/>
        <v>8</v>
      </c>
      <c r="AW739" s="31">
        <f t="shared" si="485"/>
        <v>19</v>
      </c>
      <c r="AX739" s="31">
        <f t="shared" si="486"/>
        <v>10</v>
      </c>
      <c r="AY739" s="31">
        <f t="shared" si="487"/>
        <v>25</v>
      </c>
      <c r="AZ739" s="31">
        <f t="shared" si="488"/>
        <v>5</v>
      </c>
      <c r="BA739" s="31">
        <f t="shared" si="489"/>
        <v>5</v>
      </c>
      <c r="BB739" s="31">
        <f t="shared" si="490"/>
        <v>11</v>
      </c>
      <c r="BC739" s="31">
        <f t="shared" si="491"/>
        <v>5</v>
      </c>
      <c r="BD739" s="31">
        <f t="shared" si="492"/>
        <v>21</v>
      </c>
      <c r="BE739" s="31">
        <f t="shared" si="493"/>
        <v>13</v>
      </c>
      <c r="BF739" s="31">
        <f t="shared" si="494"/>
        <v>5</v>
      </c>
      <c r="BG739" s="31">
        <f t="shared" si="495"/>
        <v>11</v>
      </c>
      <c r="BH739" s="31">
        <f t="shared" si="496"/>
        <v>0</v>
      </c>
      <c r="BI739" s="31">
        <f t="shared" si="497"/>
        <v>8</v>
      </c>
      <c r="BJ739" s="6">
        <f t="shared" si="498"/>
        <v>217</v>
      </c>
      <c r="BL739" s="31">
        <f t="shared" si="499"/>
        <v>2.4739324335428349E-12</v>
      </c>
      <c r="BM739" s="31">
        <f t="shared" si="500"/>
        <v>0</v>
      </c>
      <c r="BN739" s="31">
        <f t="shared" si="501"/>
        <v>1.8554493251571265E-12</v>
      </c>
      <c r="BO739" s="31">
        <f t="shared" si="502"/>
        <v>1.8554493251571265E-12</v>
      </c>
      <c r="BP739" s="31">
        <f t="shared" si="503"/>
        <v>6.1848310838570873E-13</v>
      </c>
      <c r="BQ739" s="31">
        <f t="shared" si="504"/>
        <v>1.9791459468342681E-12</v>
      </c>
      <c r="BR739" s="31">
        <f t="shared" si="505"/>
        <v>9.8957297341713405E-13</v>
      </c>
      <c r="BS739" s="31">
        <f t="shared" si="506"/>
        <v>2.3502358118656929E-12</v>
      </c>
      <c r="BT739" s="31">
        <f t="shared" si="507"/>
        <v>1.2369662167714175E-12</v>
      </c>
      <c r="BU739" s="31">
        <f t="shared" si="508"/>
        <v>3.0924155419285438E-12</v>
      </c>
      <c r="BV739" s="31">
        <f t="shared" si="509"/>
        <v>6.1848310838570873E-13</v>
      </c>
      <c r="BW739" s="31">
        <f t="shared" si="510"/>
        <v>6.1848310838570873E-13</v>
      </c>
      <c r="BX739" s="31">
        <f t="shared" si="511"/>
        <v>1.3606628384485593E-12</v>
      </c>
      <c r="BY739" s="31">
        <f t="shared" si="512"/>
        <v>6.1848310838570873E-13</v>
      </c>
      <c r="BZ739" s="31">
        <f t="shared" si="513"/>
        <v>2.5976290552199765E-12</v>
      </c>
      <c r="CA739" s="31">
        <f t="shared" si="514"/>
        <v>1.6080560818028427E-12</v>
      </c>
      <c r="CB739" s="31">
        <f t="shared" si="515"/>
        <v>6.1848310838570873E-13</v>
      </c>
      <c r="CC739" s="31">
        <f t="shared" si="516"/>
        <v>1.3606628384485593E-12</v>
      </c>
      <c r="CD739" s="31">
        <f t="shared" si="517"/>
        <v>0</v>
      </c>
      <c r="CE739" s="31">
        <f t="shared" si="518"/>
        <v>9.8957297341713405E-13</v>
      </c>
    </row>
    <row r="740" spans="35:83" x14ac:dyDescent="0.2">
      <c r="AI740" s="29" t="s">
        <v>1596</v>
      </c>
      <c r="AJ740" s="30">
        <v>25721</v>
      </c>
      <c r="AK740">
        <v>236</v>
      </c>
      <c r="AL740" t="s">
        <v>1597</v>
      </c>
      <c r="AM740">
        <v>2.6879300185919227E-10</v>
      </c>
      <c r="AN740">
        <f t="shared" si="476"/>
        <v>2.6879300185919229E-11</v>
      </c>
      <c r="AO740">
        <f t="shared" si="477"/>
        <v>1.1849099515665555E-4</v>
      </c>
      <c r="AP740" s="31">
        <f t="shared" si="478"/>
        <v>26</v>
      </c>
      <c r="AQ740" s="31">
        <f t="shared" si="479"/>
        <v>1</v>
      </c>
      <c r="AR740" s="31">
        <f t="shared" si="480"/>
        <v>14</v>
      </c>
      <c r="AS740" s="31">
        <f t="shared" si="481"/>
        <v>20</v>
      </c>
      <c r="AT740" s="31">
        <f t="shared" si="482"/>
        <v>12</v>
      </c>
      <c r="AU740" s="31">
        <f t="shared" si="483"/>
        <v>22</v>
      </c>
      <c r="AV740" s="31">
        <f t="shared" si="484"/>
        <v>12</v>
      </c>
      <c r="AW740" s="31">
        <f t="shared" si="485"/>
        <v>11</v>
      </c>
      <c r="AX740" s="31">
        <f t="shared" si="486"/>
        <v>15</v>
      </c>
      <c r="AY740" s="31">
        <f t="shared" si="487"/>
        <v>21</v>
      </c>
      <c r="AZ740" s="31">
        <f t="shared" si="488"/>
        <v>4</v>
      </c>
      <c r="BA740" s="31">
        <f t="shared" si="489"/>
        <v>7</v>
      </c>
      <c r="BB740" s="31">
        <f t="shared" si="490"/>
        <v>6</v>
      </c>
      <c r="BC740" s="31">
        <f t="shared" si="491"/>
        <v>10</v>
      </c>
      <c r="BD740" s="31">
        <f t="shared" si="492"/>
        <v>8</v>
      </c>
      <c r="BE740" s="31">
        <f t="shared" si="493"/>
        <v>12</v>
      </c>
      <c r="BF740" s="31">
        <f t="shared" si="494"/>
        <v>15</v>
      </c>
      <c r="BG740" s="31">
        <f t="shared" si="495"/>
        <v>15</v>
      </c>
      <c r="BH740" s="31">
        <f t="shared" si="496"/>
        <v>2</v>
      </c>
      <c r="BI740" s="31">
        <f t="shared" si="497"/>
        <v>3</v>
      </c>
      <c r="BJ740" s="6">
        <f t="shared" si="498"/>
        <v>236</v>
      </c>
      <c r="BL740" s="31">
        <f t="shared" si="499"/>
        <v>2.961278834041949E-12</v>
      </c>
      <c r="BM740" s="31">
        <f t="shared" si="500"/>
        <v>1.1389533977084419E-13</v>
      </c>
      <c r="BN740" s="31">
        <f t="shared" si="501"/>
        <v>1.5945347567918186E-12</v>
      </c>
      <c r="BO740" s="31">
        <f t="shared" si="502"/>
        <v>2.2779067954168835E-12</v>
      </c>
      <c r="BP740" s="31">
        <f t="shared" si="503"/>
        <v>1.3667440772501304E-12</v>
      </c>
      <c r="BQ740" s="31">
        <f t="shared" si="504"/>
        <v>2.5056974749585722E-12</v>
      </c>
      <c r="BR740" s="31">
        <f t="shared" si="505"/>
        <v>1.3667440772501304E-12</v>
      </c>
      <c r="BS740" s="31">
        <f t="shared" si="506"/>
        <v>1.2528487374792861E-12</v>
      </c>
      <c r="BT740" s="31">
        <f t="shared" si="507"/>
        <v>1.7084300965626628E-12</v>
      </c>
      <c r="BU740" s="31">
        <f t="shared" si="508"/>
        <v>2.3918021351877281E-12</v>
      </c>
      <c r="BV740" s="31">
        <f t="shared" si="509"/>
        <v>4.5558135908337677E-13</v>
      </c>
      <c r="BW740" s="31">
        <f t="shared" si="510"/>
        <v>7.9726737839590932E-13</v>
      </c>
      <c r="BX740" s="31">
        <f t="shared" si="511"/>
        <v>6.833720386250652E-13</v>
      </c>
      <c r="BY740" s="31">
        <f t="shared" si="512"/>
        <v>1.1389533977084418E-12</v>
      </c>
      <c r="BZ740" s="31">
        <f t="shared" si="513"/>
        <v>9.1116271816675354E-13</v>
      </c>
      <c r="CA740" s="31">
        <f t="shared" si="514"/>
        <v>1.3667440772501304E-12</v>
      </c>
      <c r="CB740" s="31">
        <f t="shared" si="515"/>
        <v>1.7084300965626628E-12</v>
      </c>
      <c r="CC740" s="31">
        <f t="shared" si="516"/>
        <v>1.7084300965626628E-12</v>
      </c>
      <c r="CD740" s="31">
        <f t="shared" si="517"/>
        <v>2.2779067954168838E-13</v>
      </c>
      <c r="CE740" s="31">
        <f t="shared" si="518"/>
        <v>3.416860193125326E-13</v>
      </c>
    </row>
    <row r="741" spans="35:83" x14ac:dyDescent="0.2">
      <c r="AI741" s="29" t="s">
        <v>1598</v>
      </c>
      <c r="AJ741" s="30">
        <v>47325</v>
      </c>
      <c r="AK741">
        <v>443</v>
      </c>
      <c r="AL741" t="s">
        <v>1599</v>
      </c>
      <c r="AM741">
        <v>2.7086335720039508E-10</v>
      </c>
      <c r="AN741">
        <f t="shared" si="476"/>
        <v>2.7086335720039508E-11</v>
      </c>
      <c r="AO741">
        <f t="shared" si="477"/>
        <v>1.1940366201557744E-4</v>
      </c>
      <c r="AP741" s="31">
        <f t="shared" si="478"/>
        <v>49</v>
      </c>
      <c r="AQ741" s="31">
        <f t="shared" si="479"/>
        <v>0</v>
      </c>
      <c r="AR741" s="31">
        <f t="shared" si="480"/>
        <v>32</v>
      </c>
      <c r="AS741" s="31">
        <f t="shared" si="481"/>
        <v>20</v>
      </c>
      <c r="AT741" s="31">
        <f t="shared" si="482"/>
        <v>8</v>
      </c>
      <c r="AU741" s="31">
        <f t="shared" si="483"/>
        <v>46</v>
      </c>
      <c r="AV741" s="31">
        <f t="shared" si="484"/>
        <v>11</v>
      </c>
      <c r="AW741" s="31">
        <f t="shared" si="485"/>
        <v>38</v>
      </c>
      <c r="AX741" s="31">
        <f t="shared" si="486"/>
        <v>11</v>
      </c>
      <c r="AY741" s="31">
        <f t="shared" si="487"/>
        <v>44</v>
      </c>
      <c r="AZ741" s="31">
        <f t="shared" si="488"/>
        <v>14</v>
      </c>
      <c r="BA741" s="31">
        <f t="shared" si="489"/>
        <v>12</v>
      </c>
      <c r="BB741" s="31">
        <f t="shared" si="490"/>
        <v>24</v>
      </c>
      <c r="BC741" s="31">
        <f t="shared" si="491"/>
        <v>10</v>
      </c>
      <c r="BD741" s="31">
        <f t="shared" si="492"/>
        <v>34</v>
      </c>
      <c r="BE741" s="31">
        <f t="shared" si="493"/>
        <v>25</v>
      </c>
      <c r="BF741" s="31">
        <f t="shared" si="494"/>
        <v>19</v>
      </c>
      <c r="BG741" s="31">
        <f t="shared" si="495"/>
        <v>35</v>
      </c>
      <c r="BH741" s="31">
        <f t="shared" si="496"/>
        <v>3</v>
      </c>
      <c r="BI741" s="31">
        <f t="shared" si="497"/>
        <v>8</v>
      </c>
      <c r="BJ741" s="6">
        <f t="shared" si="498"/>
        <v>443</v>
      </c>
      <c r="BL741" s="31">
        <f t="shared" si="499"/>
        <v>2.9960055311104649E-12</v>
      </c>
      <c r="BM741" s="31">
        <f t="shared" si="500"/>
        <v>0</v>
      </c>
      <c r="BN741" s="31">
        <f t="shared" si="501"/>
        <v>1.9565750407252015E-12</v>
      </c>
      <c r="BO741" s="31">
        <f t="shared" si="502"/>
        <v>1.2228594004532509E-12</v>
      </c>
      <c r="BP741" s="31">
        <f t="shared" si="503"/>
        <v>4.8914376018130038E-13</v>
      </c>
      <c r="BQ741" s="31">
        <f t="shared" si="504"/>
        <v>2.8125766210424769E-12</v>
      </c>
      <c r="BR741" s="31">
        <f t="shared" si="505"/>
        <v>6.7257267024928794E-13</v>
      </c>
      <c r="BS741" s="31">
        <f t="shared" si="506"/>
        <v>2.3234328608611766E-12</v>
      </c>
      <c r="BT741" s="31">
        <f t="shared" si="507"/>
        <v>6.7257267024928794E-13</v>
      </c>
      <c r="BU741" s="31">
        <f t="shared" si="508"/>
        <v>2.6902906809971518E-12</v>
      </c>
      <c r="BV741" s="31">
        <f t="shared" si="509"/>
        <v>8.560015803172757E-13</v>
      </c>
      <c r="BW741" s="31">
        <f t="shared" si="510"/>
        <v>7.3371564027195053E-13</v>
      </c>
      <c r="BX741" s="31">
        <f t="shared" si="511"/>
        <v>1.4674312805439011E-12</v>
      </c>
      <c r="BY741" s="31">
        <f t="shared" si="512"/>
        <v>6.1142970022662545E-13</v>
      </c>
      <c r="BZ741" s="31">
        <f t="shared" si="513"/>
        <v>2.0788609807705263E-12</v>
      </c>
      <c r="CA741" s="31">
        <f t="shared" si="514"/>
        <v>1.5285742505665636E-12</v>
      </c>
      <c r="CB741" s="31">
        <f t="shared" si="515"/>
        <v>1.1617164304305883E-12</v>
      </c>
      <c r="CC741" s="31">
        <f t="shared" si="516"/>
        <v>2.1400039507931891E-12</v>
      </c>
      <c r="CD741" s="31">
        <f t="shared" si="517"/>
        <v>1.8342891006798763E-13</v>
      </c>
      <c r="CE741" s="31">
        <f t="shared" si="518"/>
        <v>4.8914376018130038E-13</v>
      </c>
    </row>
    <row r="742" spans="35:83" x14ac:dyDescent="0.2">
      <c r="AI742" s="29" t="s">
        <v>1600</v>
      </c>
      <c r="AJ742" s="30">
        <v>51225</v>
      </c>
      <c r="AK742">
        <v>453</v>
      </c>
      <c r="AL742" t="s">
        <v>1601</v>
      </c>
      <c r="AM742">
        <v>2.7091393929426317E-10</v>
      </c>
      <c r="AN742">
        <f t="shared" si="476"/>
        <v>2.7091393929426317E-11</v>
      </c>
      <c r="AO742">
        <f t="shared" si="477"/>
        <v>1.1942595992734629E-4</v>
      </c>
      <c r="AP742" s="31">
        <f t="shared" si="478"/>
        <v>41</v>
      </c>
      <c r="AQ742" s="31">
        <f t="shared" si="479"/>
        <v>7</v>
      </c>
      <c r="AR742" s="31">
        <f t="shared" si="480"/>
        <v>28</v>
      </c>
      <c r="AS742" s="31">
        <f t="shared" si="481"/>
        <v>30</v>
      </c>
      <c r="AT742" s="31">
        <f t="shared" si="482"/>
        <v>19</v>
      </c>
      <c r="AU742" s="31">
        <f t="shared" si="483"/>
        <v>27</v>
      </c>
      <c r="AV742" s="31">
        <f t="shared" si="484"/>
        <v>14</v>
      </c>
      <c r="AW742" s="31">
        <f t="shared" si="485"/>
        <v>44</v>
      </c>
      <c r="AX742" s="31">
        <f t="shared" si="486"/>
        <v>21</v>
      </c>
      <c r="AY742" s="31">
        <f t="shared" si="487"/>
        <v>42</v>
      </c>
      <c r="AZ742" s="31">
        <f t="shared" si="488"/>
        <v>6</v>
      </c>
      <c r="BA742" s="31">
        <f t="shared" si="489"/>
        <v>18</v>
      </c>
      <c r="BB742" s="31">
        <f t="shared" si="490"/>
        <v>19</v>
      </c>
      <c r="BC742" s="31">
        <f t="shared" si="491"/>
        <v>30</v>
      </c>
      <c r="BD742" s="31">
        <f t="shared" si="492"/>
        <v>32</v>
      </c>
      <c r="BE742" s="31">
        <f t="shared" si="493"/>
        <v>21</v>
      </c>
      <c r="BF742" s="31">
        <f t="shared" si="494"/>
        <v>19</v>
      </c>
      <c r="BG742" s="31">
        <f t="shared" si="495"/>
        <v>19</v>
      </c>
      <c r="BH742" s="31">
        <f t="shared" si="496"/>
        <v>1</v>
      </c>
      <c r="BI742" s="31">
        <f t="shared" si="497"/>
        <v>15</v>
      </c>
      <c r="BJ742" s="6">
        <f t="shared" si="498"/>
        <v>453</v>
      </c>
      <c r="BL742" s="31">
        <f t="shared" si="499"/>
        <v>2.4519804660187178E-12</v>
      </c>
      <c r="BM742" s="31">
        <f t="shared" si="500"/>
        <v>4.1863081127148838E-13</v>
      </c>
      <c r="BN742" s="31">
        <f t="shared" si="501"/>
        <v>1.6745232450859535E-12</v>
      </c>
      <c r="BO742" s="31">
        <f t="shared" si="502"/>
        <v>1.7941320483063787E-12</v>
      </c>
      <c r="BP742" s="31">
        <f t="shared" si="503"/>
        <v>1.1362836305940399E-12</v>
      </c>
      <c r="BQ742" s="31">
        <f t="shared" si="504"/>
        <v>1.6147188434757407E-12</v>
      </c>
      <c r="BR742" s="31">
        <f t="shared" si="505"/>
        <v>8.3726162254297675E-13</v>
      </c>
      <c r="BS742" s="31">
        <f t="shared" si="506"/>
        <v>2.6313936708493554E-12</v>
      </c>
      <c r="BT742" s="31">
        <f t="shared" si="507"/>
        <v>1.2558924338144651E-12</v>
      </c>
      <c r="BU742" s="31">
        <f t="shared" si="508"/>
        <v>2.5117848676289302E-12</v>
      </c>
      <c r="BV742" s="31">
        <f t="shared" si="509"/>
        <v>3.5882640966127572E-13</v>
      </c>
      <c r="BW742" s="31">
        <f t="shared" si="510"/>
        <v>1.0764792289838273E-12</v>
      </c>
      <c r="BX742" s="31">
        <f t="shared" si="511"/>
        <v>1.1362836305940399E-12</v>
      </c>
      <c r="BY742" s="31">
        <f t="shared" si="512"/>
        <v>1.7941320483063787E-12</v>
      </c>
      <c r="BZ742" s="31">
        <f t="shared" si="513"/>
        <v>1.9137408515268037E-12</v>
      </c>
      <c r="CA742" s="31">
        <f t="shared" si="514"/>
        <v>1.2558924338144651E-12</v>
      </c>
      <c r="CB742" s="31">
        <f t="shared" si="515"/>
        <v>1.1362836305940399E-12</v>
      </c>
      <c r="CC742" s="31">
        <f t="shared" si="516"/>
        <v>1.1362836305940399E-12</v>
      </c>
      <c r="CD742" s="31">
        <f t="shared" si="517"/>
        <v>5.9804401610212616E-14</v>
      </c>
      <c r="CE742" s="31">
        <f t="shared" si="518"/>
        <v>8.9706602415318936E-13</v>
      </c>
    </row>
    <row r="743" spans="35:83" x14ac:dyDescent="0.2">
      <c r="AI743" s="29" t="s">
        <v>1602</v>
      </c>
      <c r="AJ743" s="30">
        <v>18256</v>
      </c>
      <c r="AK743">
        <v>162</v>
      </c>
      <c r="AL743" t="s">
        <v>1603</v>
      </c>
      <c r="AM743">
        <v>2.7231859287491913E-10</v>
      </c>
      <c r="AN743">
        <f t="shared" si="476"/>
        <v>2.7231859287491914E-11</v>
      </c>
      <c r="AO743">
        <f t="shared" si="477"/>
        <v>1.2004516801487482E-4</v>
      </c>
      <c r="AP743" s="31">
        <f t="shared" si="478"/>
        <v>10</v>
      </c>
      <c r="AQ743" s="31">
        <f t="shared" si="479"/>
        <v>0</v>
      </c>
      <c r="AR743" s="31">
        <f t="shared" si="480"/>
        <v>17</v>
      </c>
      <c r="AS743" s="31">
        <f t="shared" si="481"/>
        <v>11</v>
      </c>
      <c r="AT743" s="31">
        <f t="shared" si="482"/>
        <v>2</v>
      </c>
      <c r="AU743" s="31">
        <f t="shared" si="483"/>
        <v>5</v>
      </c>
      <c r="AV743" s="31">
        <f t="shared" si="484"/>
        <v>3</v>
      </c>
      <c r="AW743" s="31">
        <f t="shared" si="485"/>
        <v>8</v>
      </c>
      <c r="AX743" s="31">
        <f t="shared" si="486"/>
        <v>7</v>
      </c>
      <c r="AY743" s="31">
        <f t="shared" si="487"/>
        <v>15</v>
      </c>
      <c r="AZ743" s="31">
        <f t="shared" si="488"/>
        <v>9</v>
      </c>
      <c r="BA743" s="31">
        <f t="shared" si="489"/>
        <v>10</v>
      </c>
      <c r="BB743" s="31">
        <f t="shared" si="490"/>
        <v>9</v>
      </c>
      <c r="BC743" s="31">
        <f t="shared" si="491"/>
        <v>8</v>
      </c>
      <c r="BD743" s="31">
        <f t="shared" si="492"/>
        <v>14</v>
      </c>
      <c r="BE743" s="31">
        <f t="shared" si="493"/>
        <v>23</v>
      </c>
      <c r="BF743" s="31">
        <f t="shared" si="494"/>
        <v>4</v>
      </c>
      <c r="BG743" s="31">
        <f t="shared" si="495"/>
        <v>5</v>
      </c>
      <c r="BH743" s="31">
        <f t="shared" si="496"/>
        <v>1</v>
      </c>
      <c r="BI743" s="31">
        <f t="shared" si="497"/>
        <v>1</v>
      </c>
      <c r="BJ743" s="6">
        <f t="shared" si="498"/>
        <v>162</v>
      </c>
      <c r="BL743" s="31">
        <f t="shared" si="499"/>
        <v>1.6809789683636984E-12</v>
      </c>
      <c r="BM743" s="31">
        <f t="shared" si="500"/>
        <v>0</v>
      </c>
      <c r="BN743" s="31">
        <f t="shared" si="501"/>
        <v>2.8576642462182871E-12</v>
      </c>
      <c r="BO743" s="31">
        <f t="shared" si="502"/>
        <v>1.849076865200068E-12</v>
      </c>
      <c r="BP743" s="31">
        <f t="shared" si="503"/>
        <v>3.3619579367273966E-13</v>
      </c>
      <c r="BQ743" s="31">
        <f t="shared" si="504"/>
        <v>8.4048948418184918E-13</v>
      </c>
      <c r="BR743" s="31">
        <f t="shared" si="505"/>
        <v>5.0429369050910947E-13</v>
      </c>
      <c r="BS743" s="31">
        <f t="shared" si="506"/>
        <v>1.3447831746909586E-12</v>
      </c>
      <c r="BT743" s="31">
        <f t="shared" si="507"/>
        <v>1.1766852778545888E-12</v>
      </c>
      <c r="BU743" s="31">
        <f t="shared" si="508"/>
        <v>2.5214684525455474E-12</v>
      </c>
      <c r="BV743" s="31">
        <f t="shared" si="509"/>
        <v>1.5128810715273285E-12</v>
      </c>
      <c r="BW743" s="31">
        <f t="shared" si="510"/>
        <v>1.6809789683636984E-12</v>
      </c>
      <c r="BX743" s="31">
        <f t="shared" si="511"/>
        <v>1.5128810715273285E-12</v>
      </c>
      <c r="BY743" s="31">
        <f t="shared" si="512"/>
        <v>1.3447831746909586E-12</v>
      </c>
      <c r="BZ743" s="31">
        <f t="shared" si="513"/>
        <v>2.3533705557091776E-12</v>
      </c>
      <c r="CA743" s="31">
        <f t="shared" si="514"/>
        <v>3.8662516272365063E-12</v>
      </c>
      <c r="CB743" s="31">
        <f t="shared" si="515"/>
        <v>6.7239158734547932E-13</v>
      </c>
      <c r="CC743" s="31">
        <f t="shared" si="516"/>
        <v>8.4048948418184918E-13</v>
      </c>
      <c r="CD743" s="31">
        <f t="shared" si="517"/>
        <v>1.6809789683636983E-13</v>
      </c>
      <c r="CE743" s="31">
        <f t="shared" si="518"/>
        <v>1.6809789683636983E-13</v>
      </c>
    </row>
    <row r="744" spans="35:83" x14ac:dyDescent="0.2">
      <c r="AI744" s="29" t="s">
        <v>1604</v>
      </c>
      <c r="AJ744" s="30">
        <v>66461</v>
      </c>
      <c r="AK744">
        <v>619</v>
      </c>
      <c r="AL744" t="s">
        <v>1605</v>
      </c>
      <c r="AM744">
        <v>2.7243748793251234E-10</v>
      </c>
      <c r="AN744">
        <f t="shared" si="476"/>
        <v>2.7243748793251234E-11</v>
      </c>
      <c r="AO744">
        <f t="shared" si="477"/>
        <v>1.2009758007023334E-4</v>
      </c>
      <c r="AP744" s="31">
        <f t="shared" si="478"/>
        <v>79</v>
      </c>
      <c r="AQ744" s="31">
        <f t="shared" si="479"/>
        <v>0</v>
      </c>
      <c r="AR744" s="31">
        <f t="shared" si="480"/>
        <v>32</v>
      </c>
      <c r="AS744" s="31">
        <f t="shared" si="481"/>
        <v>33</v>
      </c>
      <c r="AT744" s="31">
        <f t="shared" si="482"/>
        <v>13</v>
      </c>
      <c r="AU744" s="31">
        <f t="shared" si="483"/>
        <v>45</v>
      </c>
      <c r="AV744" s="31">
        <f t="shared" si="484"/>
        <v>10</v>
      </c>
      <c r="AW744" s="31">
        <f t="shared" si="485"/>
        <v>26</v>
      </c>
      <c r="AX744" s="31">
        <f t="shared" si="486"/>
        <v>18</v>
      </c>
      <c r="AY744" s="31">
        <f t="shared" si="487"/>
        <v>54</v>
      </c>
      <c r="AZ744" s="31">
        <f t="shared" si="488"/>
        <v>14</v>
      </c>
      <c r="BA744" s="31">
        <f t="shared" si="489"/>
        <v>42</v>
      </c>
      <c r="BB744" s="31">
        <f t="shared" si="490"/>
        <v>46</v>
      </c>
      <c r="BC744" s="31">
        <f t="shared" si="491"/>
        <v>43</v>
      </c>
      <c r="BD744" s="31">
        <f t="shared" si="492"/>
        <v>38</v>
      </c>
      <c r="BE744" s="31">
        <f t="shared" si="493"/>
        <v>43</v>
      </c>
      <c r="BF744" s="31">
        <f t="shared" si="494"/>
        <v>21</v>
      </c>
      <c r="BG744" s="31">
        <f t="shared" si="495"/>
        <v>46</v>
      </c>
      <c r="BH744" s="31">
        <f t="shared" si="496"/>
        <v>4</v>
      </c>
      <c r="BI744" s="31">
        <f t="shared" si="497"/>
        <v>12</v>
      </c>
      <c r="BJ744" s="6">
        <f t="shared" si="498"/>
        <v>619</v>
      </c>
      <c r="BL744" s="31">
        <f t="shared" si="499"/>
        <v>3.4769889413034693E-12</v>
      </c>
      <c r="BM744" s="31">
        <f t="shared" si="500"/>
        <v>0</v>
      </c>
      <c r="BN744" s="31">
        <f t="shared" si="501"/>
        <v>1.4084005838191269E-12</v>
      </c>
      <c r="BO744" s="31">
        <f t="shared" si="502"/>
        <v>1.4524131020634744E-12</v>
      </c>
      <c r="BP744" s="31">
        <f t="shared" si="503"/>
        <v>5.721627371765203E-13</v>
      </c>
      <c r="BQ744" s="31">
        <f t="shared" si="504"/>
        <v>1.980563320995647E-12</v>
      </c>
      <c r="BR744" s="31">
        <f t="shared" si="505"/>
        <v>4.4012518244347714E-13</v>
      </c>
      <c r="BS744" s="31">
        <f t="shared" si="506"/>
        <v>1.1443254743530406E-12</v>
      </c>
      <c r="BT744" s="31">
        <f t="shared" si="507"/>
        <v>7.9222532839825887E-13</v>
      </c>
      <c r="BU744" s="31">
        <f t="shared" si="508"/>
        <v>2.3766759851947765E-12</v>
      </c>
      <c r="BV744" s="31">
        <f t="shared" si="509"/>
        <v>6.1617525542086795E-13</v>
      </c>
      <c r="BW744" s="31">
        <f t="shared" si="510"/>
        <v>1.8485257662626039E-12</v>
      </c>
      <c r="BX744" s="31">
        <f t="shared" si="511"/>
        <v>2.0245758392399945E-12</v>
      </c>
      <c r="BY744" s="31">
        <f t="shared" si="512"/>
        <v>1.8925382845069517E-12</v>
      </c>
      <c r="BZ744" s="31">
        <f t="shared" si="513"/>
        <v>1.672475693285213E-12</v>
      </c>
      <c r="CA744" s="31">
        <f t="shared" si="514"/>
        <v>1.8925382845069517E-12</v>
      </c>
      <c r="CB744" s="31">
        <f t="shared" si="515"/>
        <v>9.2426288313130193E-13</v>
      </c>
      <c r="CC744" s="31">
        <f t="shared" si="516"/>
        <v>2.0245758392399945E-12</v>
      </c>
      <c r="CD744" s="31">
        <f t="shared" si="517"/>
        <v>1.7605007297739087E-13</v>
      </c>
      <c r="CE744" s="31">
        <f t="shared" si="518"/>
        <v>5.2815021893217255E-13</v>
      </c>
    </row>
    <row r="745" spans="35:83" x14ac:dyDescent="0.2">
      <c r="AI745" s="29" t="s">
        <v>1606</v>
      </c>
      <c r="AJ745" s="30">
        <v>32787</v>
      </c>
      <c r="AK745">
        <v>291</v>
      </c>
      <c r="AL745" t="s">
        <v>1607</v>
      </c>
      <c r="AM745">
        <v>2.7279779614343144E-10</v>
      </c>
      <c r="AN745">
        <f t="shared" si="476"/>
        <v>2.7279779614343144E-11</v>
      </c>
      <c r="AO745">
        <f t="shared" si="477"/>
        <v>1.202564133664115E-4</v>
      </c>
      <c r="AP745" s="31">
        <f t="shared" si="478"/>
        <v>30</v>
      </c>
      <c r="AQ745" s="31">
        <f t="shared" si="479"/>
        <v>2</v>
      </c>
      <c r="AR745" s="31">
        <f t="shared" si="480"/>
        <v>21</v>
      </c>
      <c r="AS745" s="31">
        <f t="shared" si="481"/>
        <v>21</v>
      </c>
      <c r="AT745" s="31">
        <f t="shared" si="482"/>
        <v>11</v>
      </c>
      <c r="AU745" s="31">
        <f t="shared" si="483"/>
        <v>25</v>
      </c>
      <c r="AV745" s="31">
        <f t="shared" si="484"/>
        <v>7</v>
      </c>
      <c r="AW745" s="31">
        <f t="shared" si="485"/>
        <v>12</v>
      </c>
      <c r="AX745" s="31">
        <f t="shared" si="486"/>
        <v>16</v>
      </c>
      <c r="AY745" s="31">
        <f t="shared" si="487"/>
        <v>29</v>
      </c>
      <c r="AZ745" s="31">
        <f t="shared" si="488"/>
        <v>7</v>
      </c>
      <c r="BA745" s="31">
        <f t="shared" si="489"/>
        <v>9</v>
      </c>
      <c r="BB745" s="31">
        <f t="shared" si="490"/>
        <v>12</v>
      </c>
      <c r="BC745" s="31">
        <f t="shared" si="491"/>
        <v>9</v>
      </c>
      <c r="BD745" s="31">
        <f t="shared" si="492"/>
        <v>20</v>
      </c>
      <c r="BE745" s="31">
        <f t="shared" si="493"/>
        <v>13</v>
      </c>
      <c r="BF745" s="31">
        <f t="shared" si="494"/>
        <v>11</v>
      </c>
      <c r="BG745" s="31">
        <f t="shared" si="495"/>
        <v>18</v>
      </c>
      <c r="BH745" s="31">
        <f t="shared" si="496"/>
        <v>11</v>
      </c>
      <c r="BI745" s="31">
        <f t="shared" si="497"/>
        <v>7</v>
      </c>
      <c r="BJ745" s="6">
        <f t="shared" si="498"/>
        <v>291</v>
      </c>
      <c r="BL745" s="31">
        <f t="shared" si="499"/>
        <v>2.8123484138498086E-12</v>
      </c>
      <c r="BM745" s="31">
        <f t="shared" si="500"/>
        <v>1.8748989425665391E-13</v>
      </c>
      <c r="BN745" s="31">
        <f t="shared" si="501"/>
        <v>1.9686438896948658E-12</v>
      </c>
      <c r="BO745" s="31">
        <f t="shared" si="502"/>
        <v>1.9686438896948658E-12</v>
      </c>
      <c r="BP745" s="31">
        <f t="shared" si="503"/>
        <v>1.0311944184115964E-12</v>
      </c>
      <c r="BQ745" s="31">
        <f t="shared" si="504"/>
        <v>2.3436236782081737E-12</v>
      </c>
      <c r="BR745" s="31">
        <f t="shared" si="505"/>
        <v>6.5621462989828877E-13</v>
      </c>
      <c r="BS745" s="31">
        <f t="shared" si="506"/>
        <v>1.1249393655399234E-12</v>
      </c>
      <c r="BT745" s="31">
        <f t="shared" si="507"/>
        <v>1.4999191540532313E-12</v>
      </c>
      <c r="BU745" s="31">
        <f t="shared" si="508"/>
        <v>2.7186034667214821E-12</v>
      </c>
      <c r="BV745" s="31">
        <f t="shared" si="509"/>
        <v>6.5621462989828877E-13</v>
      </c>
      <c r="BW745" s="31">
        <f t="shared" si="510"/>
        <v>8.4370452415494263E-13</v>
      </c>
      <c r="BX745" s="31">
        <f t="shared" si="511"/>
        <v>1.1249393655399234E-12</v>
      </c>
      <c r="BY745" s="31">
        <f t="shared" si="512"/>
        <v>8.4370452415494263E-13</v>
      </c>
      <c r="BZ745" s="31">
        <f t="shared" si="513"/>
        <v>1.8748989425665392E-12</v>
      </c>
      <c r="CA745" s="31">
        <f t="shared" si="514"/>
        <v>1.2186843126682506E-12</v>
      </c>
      <c r="CB745" s="31">
        <f t="shared" si="515"/>
        <v>1.0311944184115964E-12</v>
      </c>
      <c r="CC745" s="31">
        <f t="shared" si="516"/>
        <v>1.6874090483098853E-12</v>
      </c>
      <c r="CD745" s="31">
        <f t="shared" si="517"/>
        <v>1.0311944184115964E-12</v>
      </c>
      <c r="CE745" s="31">
        <f t="shared" si="518"/>
        <v>6.5621462989828877E-13</v>
      </c>
    </row>
    <row r="746" spans="35:83" x14ac:dyDescent="0.2">
      <c r="AI746" s="29" t="s">
        <v>1608</v>
      </c>
      <c r="AJ746" s="30">
        <v>55442</v>
      </c>
      <c r="AK746">
        <v>521</v>
      </c>
      <c r="AL746" t="s">
        <v>1609</v>
      </c>
      <c r="AM746">
        <v>2.7282829196823999E-10</v>
      </c>
      <c r="AN746">
        <f t="shared" si="476"/>
        <v>2.7282829196824001E-11</v>
      </c>
      <c r="AO746">
        <f t="shared" si="477"/>
        <v>1.2026985672470096E-4</v>
      </c>
      <c r="AP746" s="31">
        <f t="shared" si="478"/>
        <v>49</v>
      </c>
      <c r="AQ746" s="31">
        <f t="shared" si="479"/>
        <v>5</v>
      </c>
      <c r="AR746" s="31">
        <f t="shared" si="480"/>
        <v>24</v>
      </c>
      <c r="AS746" s="31">
        <f t="shared" si="481"/>
        <v>14</v>
      </c>
      <c r="AT746" s="31">
        <f t="shared" si="482"/>
        <v>21</v>
      </c>
      <c r="AU746" s="31">
        <f t="shared" si="483"/>
        <v>49</v>
      </c>
      <c r="AV746" s="31">
        <f t="shared" si="484"/>
        <v>16</v>
      </c>
      <c r="AW746" s="31">
        <f t="shared" si="485"/>
        <v>28</v>
      </c>
      <c r="AX746" s="31">
        <f t="shared" si="486"/>
        <v>15</v>
      </c>
      <c r="AY746" s="31">
        <f t="shared" si="487"/>
        <v>41</v>
      </c>
      <c r="AZ746" s="31">
        <f t="shared" si="488"/>
        <v>13</v>
      </c>
      <c r="BA746" s="31">
        <f t="shared" si="489"/>
        <v>20</v>
      </c>
      <c r="BB746" s="31">
        <f t="shared" si="490"/>
        <v>42</v>
      </c>
      <c r="BC746" s="31">
        <f t="shared" si="491"/>
        <v>22</v>
      </c>
      <c r="BD746" s="31">
        <f t="shared" si="492"/>
        <v>25</v>
      </c>
      <c r="BE746" s="31">
        <f t="shared" si="493"/>
        <v>59</v>
      </c>
      <c r="BF746" s="31">
        <f t="shared" si="494"/>
        <v>24</v>
      </c>
      <c r="BG746" s="31">
        <f t="shared" si="495"/>
        <v>36</v>
      </c>
      <c r="BH746" s="31">
        <f t="shared" si="496"/>
        <v>8</v>
      </c>
      <c r="BI746" s="31">
        <f t="shared" si="497"/>
        <v>10</v>
      </c>
      <c r="BJ746" s="6">
        <f t="shared" si="498"/>
        <v>521</v>
      </c>
      <c r="BL746" s="31">
        <f t="shared" si="499"/>
        <v>2.5659474676475548E-12</v>
      </c>
      <c r="BM746" s="31">
        <f t="shared" si="500"/>
        <v>2.6183137424975046E-13</v>
      </c>
      <c r="BN746" s="31">
        <f t="shared" si="501"/>
        <v>1.2567905963988024E-12</v>
      </c>
      <c r="BO746" s="31">
        <f t="shared" si="502"/>
        <v>7.3312784789930132E-13</v>
      </c>
      <c r="BP746" s="31">
        <f t="shared" si="503"/>
        <v>1.0996917718489521E-12</v>
      </c>
      <c r="BQ746" s="31">
        <f t="shared" si="504"/>
        <v>2.5659474676475548E-12</v>
      </c>
      <c r="BR746" s="31">
        <f t="shared" si="505"/>
        <v>8.3786039759920153E-13</v>
      </c>
      <c r="BS746" s="31">
        <f t="shared" si="506"/>
        <v>1.4662556957986026E-12</v>
      </c>
      <c r="BT746" s="31">
        <f t="shared" si="507"/>
        <v>7.8549412274925153E-13</v>
      </c>
      <c r="BU746" s="31">
        <f t="shared" si="508"/>
        <v>2.1470172688479544E-12</v>
      </c>
      <c r="BV746" s="31">
        <f t="shared" si="509"/>
        <v>6.8076157304935122E-13</v>
      </c>
      <c r="BW746" s="31">
        <f t="shared" si="510"/>
        <v>1.0473254969990018E-12</v>
      </c>
      <c r="BX746" s="31">
        <f t="shared" si="511"/>
        <v>2.1993835436979043E-12</v>
      </c>
      <c r="BY746" s="31">
        <f t="shared" si="512"/>
        <v>1.1520580466989022E-12</v>
      </c>
      <c r="BZ746" s="31">
        <f t="shared" si="513"/>
        <v>1.3091568712487525E-12</v>
      </c>
      <c r="CA746" s="31">
        <f t="shared" si="514"/>
        <v>3.0896102161470558E-12</v>
      </c>
      <c r="CB746" s="31">
        <f t="shared" si="515"/>
        <v>1.2567905963988024E-12</v>
      </c>
      <c r="CC746" s="31">
        <f t="shared" si="516"/>
        <v>1.8851858945982037E-12</v>
      </c>
      <c r="CD746" s="31">
        <f t="shared" si="517"/>
        <v>4.1893019879960076E-13</v>
      </c>
      <c r="CE746" s="31">
        <f t="shared" si="518"/>
        <v>5.2366274849950092E-13</v>
      </c>
    </row>
    <row r="747" spans="35:83" x14ac:dyDescent="0.2">
      <c r="AI747" s="29" t="s">
        <v>1610</v>
      </c>
      <c r="AJ747" s="30">
        <v>20265</v>
      </c>
      <c r="AK747">
        <v>184</v>
      </c>
      <c r="AL747" t="s">
        <v>1611</v>
      </c>
      <c r="AM747">
        <v>2.7421730655896548E-10</v>
      </c>
      <c r="AN747">
        <f t="shared" si="476"/>
        <v>2.742173065589655E-11</v>
      </c>
      <c r="AO747">
        <f t="shared" si="477"/>
        <v>1.2088217073586853E-4</v>
      </c>
      <c r="AP747" s="31">
        <f t="shared" si="478"/>
        <v>13</v>
      </c>
      <c r="AQ747" s="31">
        <f t="shared" si="479"/>
        <v>0</v>
      </c>
      <c r="AR747" s="31">
        <f t="shared" si="480"/>
        <v>8</v>
      </c>
      <c r="AS747" s="31">
        <f t="shared" si="481"/>
        <v>19</v>
      </c>
      <c r="AT747" s="31">
        <f t="shared" si="482"/>
        <v>7</v>
      </c>
      <c r="AU747" s="31">
        <f t="shared" si="483"/>
        <v>15</v>
      </c>
      <c r="AV747" s="31">
        <f t="shared" si="484"/>
        <v>5</v>
      </c>
      <c r="AW747" s="31">
        <f t="shared" si="485"/>
        <v>14</v>
      </c>
      <c r="AX747" s="31">
        <f t="shared" si="486"/>
        <v>7</v>
      </c>
      <c r="AY747" s="31">
        <f t="shared" si="487"/>
        <v>22</v>
      </c>
      <c r="AZ747" s="31">
        <f t="shared" si="488"/>
        <v>3</v>
      </c>
      <c r="BA747" s="31">
        <f t="shared" si="489"/>
        <v>5</v>
      </c>
      <c r="BB747" s="31">
        <f t="shared" si="490"/>
        <v>8</v>
      </c>
      <c r="BC747" s="31">
        <f t="shared" si="491"/>
        <v>8</v>
      </c>
      <c r="BD747" s="31">
        <f t="shared" si="492"/>
        <v>9</v>
      </c>
      <c r="BE747" s="31">
        <f t="shared" si="493"/>
        <v>16</v>
      </c>
      <c r="BF747" s="31">
        <f t="shared" si="494"/>
        <v>10</v>
      </c>
      <c r="BG747" s="31">
        <f t="shared" si="495"/>
        <v>10</v>
      </c>
      <c r="BH747" s="31">
        <f t="shared" si="496"/>
        <v>1</v>
      </c>
      <c r="BI747" s="31">
        <f t="shared" si="497"/>
        <v>4</v>
      </c>
      <c r="BJ747" s="6">
        <f t="shared" si="498"/>
        <v>184</v>
      </c>
      <c r="BL747" s="31">
        <f t="shared" si="499"/>
        <v>1.9374048832970386E-12</v>
      </c>
      <c r="BM747" s="31">
        <f t="shared" si="500"/>
        <v>0</v>
      </c>
      <c r="BN747" s="31">
        <f t="shared" si="501"/>
        <v>1.1922491589520239E-12</v>
      </c>
      <c r="BO747" s="31">
        <f t="shared" si="502"/>
        <v>2.8315917525110569E-12</v>
      </c>
      <c r="BP747" s="31">
        <f t="shared" si="503"/>
        <v>1.0432180140830211E-12</v>
      </c>
      <c r="BQ747" s="31">
        <f t="shared" si="504"/>
        <v>2.2354671730350449E-12</v>
      </c>
      <c r="BR747" s="31">
        <f t="shared" si="505"/>
        <v>7.4515572434501491E-13</v>
      </c>
      <c r="BS747" s="31">
        <f t="shared" si="506"/>
        <v>2.0864360281660421E-12</v>
      </c>
      <c r="BT747" s="31">
        <f t="shared" si="507"/>
        <v>1.0432180140830211E-12</v>
      </c>
      <c r="BU747" s="31">
        <f t="shared" si="508"/>
        <v>3.278685187118066E-12</v>
      </c>
      <c r="BV747" s="31">
        <f t="shared" si="509"/>
        <v>4.4709343460700894E-13</v>
      </c>
      <c r="BW747" s="31">
        <f t="shared" si="510"/>
        <v>7.4515572434501491E-13</v>
      </c>
      <c r="BX747" s="31">
        <f t="shared" si="511"/>
        <v>1.1922491589520239E-12</v>
      </c>
      <c r="BY747" s="31">
        <f t="shared" si="512"/>
        <v>1.1922491589520239E-12</v>
      </c>
      <c r="BZ747" s="31">
        <f t="shared" si="513"/>
        <v>1.341280303821027E-12</v>
      </c>
      <c r="CA747" s="31">
        <f t="shared" si="514"/>
        <v>2.3844983179040477E-12</v>
      </c>
      <c r="CB747" s="31">
        <f t="shared" si="515"/>
        <v>1.4903114486900298E-12</v>
      </c>
      <c r="CC747" s="31">
        <f t="shared" si="516"/>
        <v>1.4903114486900298E-12</v>
      </c>
      <c r="CD747" s="31">
        <f t="shared" si="517"/>
        <v>1.4903114486900298E-13</v>
      </c>
      <c r="CE747" s="31">
        <f t="shared" si="518"/>
        <v>5.9612457947601193E-13</v>
      </c>
    </row>
    <row r="748" spans="35:83" x14ac:dyDescent="0.2">
      <c r="AI748" s="29" t="s">
        <v>1612</v>
      </c>
      <c r="AJ748" s="30">
        <v>28658</v>
      </c>
      <c r="AK748">
        <v>263</v>
      </c>
      <c r="AL748" t="s">
        <v>1613</v>
      </c>
      <c r="AM748">
        <v>2.7443337719932533E-10</v>
      </c>
      <c r="AN748">
        <f t="shared" si="476"/>
        <v>2.7443337719932534E-11</v>
      </c>
      <c r="AO748">
        <f t="shared" si="477"/>
        <v>1.2097742033322891E-4</v>
      </c>
      <c r="AP748" s="31">
        <f t="shared" si="478"/>
        <v>19</v>
      </c>
      <c r="AQ748" s="31">
        <f t="shared" si="479"/>
        <v>1</v>
      </c>
      <c r="AR748" s="31">
        <f t="shared" si="480"/>
        <v>22</v>
      </c>
      <c r="AS748" s="31">
        <f t="shared" si="481"/>
        <v>12</v>
      </c>
      <c r="AT748" s="31">
        <f t="shared" si="482"/>
        <v>8</v>
      </c>
      <c r="AU748" s="31">
        <f t="shared" si="483"/>
        <v>25</v>
      </c>
      <c r="AV748" s="31">
        <f t="shared" si="484"/>
        <v>5</v>
      </c>
      <c r="AW748" s="31">
        <f t="shared" si="485"/>
        <v>17</v>
      </c>
      <c r="AX748" s="31">
        <f t="shared" si="486"/>
        <v>15</v>
      </c>
      <c r="AY748" s="31">
        <f t="shared" si="487"/>
        <v>36</v>
      </c>
      <c r="AZ748" s="31">
        <f t="shared" si="488"/>
        <v>8</v>
      </c>
      <c r="BA748" s="31">
        <f t="shared" si="489"/>
        <v>8</v>
      </c>
      <c r="BB748" s="31">
        <f t="shared" si="490"/>
        <v>10</v>
      </c>
      <c r="BC748" s="31">
        <f t="shared" si="491"/>
        <v>6</v>
      </c>
      <c r="BD748" s="31">
        <f t="shared" si="492"/>
        <v>15</v>
      </c>
      <c r="BE748" s="31">
        <f t="shared" si="493"/>
        <v>18</v>
      </c>
      <c r="BF748" s="31">
        <f t="shared" si="494"/>
        <v>11</v>
      </c>
      <c r="BG748" s="31">
        <f t="shared" si="495"/>
        <v>20</v>
      </c>
      <c r="BH748" s="31">
        <f t="shared" si="496"/>
        <v>2</v>
      </c>
      <c r="BI748" s="31">
        <f t="shared" si="497"/>
        <v>5</v>
      </c>
      <c r="BJ748" s="6">
        <f t="shared" si="498"/>
        <v>263</v>
      </c>
      <c r="BL748" s="31">
        <f t="shared" si="499"/>
        <v>1.9825985425046317E-12</v>
      </c>
      <c r="BM748" s="31">
        <f t="shared" si="500"/>
        <v>1.0434729171077009E-13</v>
      </c>
      <c r="BN748" s="31">
        <f t="shared" si="501"/>
        <v>2.2956404176369418E-12</v>
      </c>
      <c r="BO748" s="31">
        <f t="shared" si="502"/>
        <v>1.2521675005292412E-12</v>
      </c>
      <c r="BP748" s="31">
        <f t="shared" si="503"/>
        <v>8.3477833368616075E-13</v>
      </c>
      <c r="BQ748" s="31">
        <f t="shared" si="504"/>
        <v>2.6086822927692522E-12</v>
      </c>
      <c r="BR748" s="31">
        <f t="shared" si="505"/>
        <v>5.2173645855385041E-13</v>
      </c>
      <c r="BS748" s="31">
        <f t="shared" si="506"/>
        <v>1.7739039590830916E-12</v>
      </c>
      <c r="BT748" s="31">
        <f t="shared" si="507"/>
        <v>1.5652093756615514E-12</v>
      </c>
      <c r="BU748" s="31">
        <f t="shared" si="508"/>
        <v>3.7565025015877237E-12</v>
      </c>
      <c r="BV748" s="31">
        <f t="shared" si="509"/>
        <v>8.3477833368616075E-13</v>
      </c>
      <c r="BW748" s="31">
        <f t="shared" si="510"/>
        <v>8.3477833368616075E-13</v>
      </c>
      <c r="BX748" s="31">
        <f t="shared" si="511"/>
        <v>1.0434729171077008E-12</v>
      </c>
      <c r="BY748" s="31">
        <f t="shared" si="512"/>
        <v>6.2608375026462059E-13</v>
      </c>
      <c r="BZ748" s="31">
        <f t="shared" si="513"/>
        <v>1.5652093756615514E-12</v>
      </c>
      <c r="CA748" s="31">
        <f t="shared" si="514"/>
        <v>1.8782512507938619E-12</v>
      </c>
      <c r="CB748" s="31">
        <f t="shared" si="515"/>
        <v>1.1478202088184709E-12</v>
      </c>
      <c r="CC748" s="31">
        <f t="shared" si="516"/>
        <v>2.0869458342154016E-12</v>
      </c>
      <c r="CD748" s="31">
        <f t="shared" si="517"/>
        <v>2.0869458342154019E-13</v>
      </c>
      <c r="CE748" s="31">
        <f t="shared" si="518"/>
        <v>5.2173645855385041E-13</v>
      </c>
    </row>
    <row r="749" spans="35:83" x14ac:dyDescent="0.2">
      <c r="AI749" s="29" t="s">
        <v>1614</v>
      </c>
      <c r="AJ749" s="30">
        <v>39538</v>
      </c>
      <c r="AK749">
        <v>361</v>
      </c>
      <c r="AL749" t="s">
        <v>1615</v>
      </c>
      <c r="AM749">
        <v>2.7446531200672743E-10</v>
      </c>
      <c r="AN749">
        <f t="shared" si="476"/>
        <v>2.7446531200672744E-11</v>
      </c>
      <c r="AO749">
        <f t="shared" si="477"/>
        <v>1.2099149803273386E-4</v>
      </c>
      <c r="AP749" s="31">
        <f t="shared" si="478"/>
        <v>40</v>
      </c>
      <c r="AQ749" s="31">
        <f t="shared" si="479"/>
        <v>2</v>
      </c>
      <c r="AR749" s="31">
        <f t="shared" si="480"/>
        <v>22</v>
      </c>
      <c r="AS749" s="31">
        <f t="shared" si="481"/>
        <v>13</v>
      </c>
      <c r="AT749" s="31">
        <f t="shared" si="482"/>
        <v>12</v>
      </c>
      <c r="AU749" s="31">
        <f t="shared" si="483"/>
        <v>24</v>
      </c>
      <c r="AV749" s="31">
        <f t="shared" si="484"/>
        <v>4</v>
      </c>
      <c r="AW749" s="31">
        <f t="shared" si="485"/>
        <v>21</v>
      </c>
      <c r="AX749" s="31">
        <f t="shared" si="486"/>
        <v>12</v>
      </c>
      <c r="AY749" s="31">
        <f t="shared" si="487"/>
        <v>36</v>
      </c>
      <c r="AZ749" s="31">
        <f t="shared" si="488"/>
        <v>8</v>
      </c>
      <c r="BA749" s="31">
        <f t="shared" si="489"/>
        <v>20</v>
      </c>
      <c r="BB749" s="31">
        <f t="shared" si="490"/>
        <v>24</v>
      </c>
      <c r="BC749" s="31">
        <f t="shared" si="491"/>
        <v>16</v>
      </c>
      <c r="BD749" s="31">
        <f t="shared" si="492"/>
        <v>21</v>
      </c>
      <c r="BE749" s="31">
        <f t="shared" si="493"/>
        <v>33</v>
      </c>
      <c r="BF749" s="31">
        <f t="shared" si="494"/>
        <v>13</v>
      </c>
      <c r="BG749" s="31">
        <f t="shared" si="495"/>
        <v>20</v>
      </c>
      <c r="BH749" s="31">
        <f t="shared" si="496"/>
        <v>7</v>
      </c>
      <c r="BI749" s="31">
        <f t="shared" si="497"/>
        <v>13</v>
      </c>
      <c r="BJ749" s="6">
        <f t="shared" si="498"/>
        <v>361</v>
      </c>
      <c r="BL749" s="31">
        <f t="shared" si="499"/>
        <v>3.041166892041301E-12</v>
      </c>
      <c r="BM749" s="31">
        <f t="shared" si="500"/>
        <v>1.5205834460206506E-13</v>
      </c>
      <c r="BN749" s="31">
        <f t="shared" si="501"/>
        <v>1.6726417906227157E-12</v>
      </c>
      <c r="BO749" s="31">
        <f t="shared" si="502"/>
        <v>9.8837923991342307E-13</v>
      </c>
      <c r="BP749" s="31">
        <f t="shared" si="503"/>
        <v>9.1235006761239046E-13</v>
      </c>
      <c r="BQ749" s="31">
        <f t="shared" si="504"/>
        <v>1.8247001352247809E-12</v>
      </c>
      <c r="BR749" s="31">
        <f t="shared" si="505"/>
        <v>3.0411668920413012E-13</v>
      </c>
      <c r="BS749" s="31">
        <f t="shared" si="506"/>
        <v>1.5966126183216831E-12</v>
      </c>
      <c r="BT749" s="31">
        <f t="shared" si="507"/>
        <v>9.1235006761239046E-13</v>
      </c>
      <c r="BU749" s="31">
        <f t="shared" si="508"/>
        <v>2.7370502028371714E-12</v>
      </c>
      <c r="BV749" s="31">
        <f t="shared" si="509"/>
        <v>6.0823337840826024E-13</v>
      </c>
      <c r="BW749" s="31">
        <f t="shared" si="510"/>
        <v>1.5205834460206505E-12</v>
      </c>
      <c r="BX749" s="31">
        <f t="shared" si="511"/>
        <v>1.8247001352247809E-12</v>
      </c>
      <c r="BY749" s="31">
        <f t="shared" si="512"/>
        <v>1.2164667568165205E-12</v>
      </c>
      <c r="BZ749" s="31">
        <f t="shared" si="513"/>
        <v>1.5966126183216831E-12</v>
      </c>
      <c r="CA749" s="31">
        <f t="shared" si="514"/>
        <v>2.5089626859340738E-12</v>
      </c>
      <c r="CB749" s="31">
        <f t="shared" si="515"/>
        <v>9.8837923991342307E-13</v>
      </c>
      <c r="CC749" s="31">
        <f t="shared" si="516"/>
        <v>1.5205834460206505E-12</v>
      </c>
      <c r="CD749" s="31">
        <f t="shared" si="517"/>
        <v>5.3220420610722764E-13</v>
      </c>
      <c r="CE749" s="31">
        <f t="shared" si="518"/>
        <v>9.8837923991342307E-13</v>
      </c>
    </row>
    <row r="750" spans="35:83" x14ac:dyDescent="0.2">
      <c r="AI750" s="29" t="s">
        <v>1616</v>
      </c>
      <c r="AJ750" s="30">
        <v>30917</v>
      </c>
      <c r="AK750">
        <v>273</v>
      </c>
      <c r="AL750" t="s">
        <v>1617</v>
      </c>
      <c r="AM750">
        <v>2.7489855287488644E-10</v>
      </c>
      <c r="AN750">
        <f t="shared" si="476"/>
        <v>2.7489855287488645E-11</v>
      </c>
      <c r="AO750">
        <f t="shared" si="477"/>
        <v>1.2118248195439708E-4</v>
      </c>
      <c r="AP750" s="31">
        <f t="shared" si="478"/>
        <v>30</v>
      </c>
      <c r="AQ750" s="31">
        <f t="shared" si="479"/>
        <v>2</v>
      </c>
      <c r="AR750" s="31">
        <f t="shared" si="480"/>
        <v>25</v>
      </c>
      <c r="AS750" s="31">
        <f t="shared" si="481"/>
        <v>28</v>
      </c>
      <c r="AT750" s="31">
        <f t="shared" si="482"/>
        <v>11</v>
      </c>
      <c r="AU750" s="31">
        <f t="shared" si="483"/>
        <v>11</v>
      </c>
      <c r="AV750" s="31">
        <f t="shared" si="484"/>
        <v>7</v>
      </c>
      <c r="AW750" s="31">
        <f t="shared" si="485"/>
        <v>20</v>
      </c>
      <c r="AX750" s="31">
        <f t="shared" si="486"/>
        <v>26</v>
      </c>
      <c r="AY750" s="31">
        <f t="shared" si="487"/>
        <v>19</v>
      </c>
      <c r="AZ750" s="31">
        <f t="shared" si="488"/>
        <v>6</v>
      </c>
      <c r="BA750" s="31">
        <f t="shared" si="489"/>
        <v>12</v>
      </c>
      <c r="BB750" s="31">
        <f t="shared" si="490"/>
        <v>8</v>
      </c>
      <c r="BC750" s="31">
        <f t="shared" si="491"/>
        <v>9</v>
      </c>
      <c r="BD750" s="31">
        <f t="shared" si="492"/>
        <v>14</v>
      </c>
      <c r="BE750" s="31">
        <f t="shared" si="493"/>
        <v>15</v>
      </c>
      <c r="BF750" s="31">
        <f t="shared" si="494"/>
        <v>11</v>
      </c>
      <c r="BG750" s="31">
        <f t="shared" si="495"/>
        <v>12</v>
      </c>
      <c r="BH750" s="31">
        <f t="shared" si="496"/>
        <v>4</v>
      </c>
      <c r="BI750" s="31">
        <f t="shared" si="497"/>
        <v>3</v>
      </c>
      <c r="BJ750" s="6">
        <f t="shared" si="498"/>
        <v>273</v>
      </c>
      <c r="BL750" s="31">
        <f t="shared" si="499"/>
        <v>3.0208632184053457E-12</v>
      </c>
      <c r="BM750" s="31">
        <f t="shared" si="500"/>
        <v>2.0139088122702304E-13</v>
      </c>
      <c r="BN750" s="31">
        <f t="shared" si="501"/>
        <v>2.5173860153377878E-12</v>
      </c>
      <c r="BO750" s="31">
        <f t="shared" si="502"/>
        <v>2.8194723371783225E-12</v>
      </c>
      <c r="BP750" s="31">
        <f t="shared" si="503"/>
        <v>1.1076498467486268E-12</v>
      </c>
      <c r="BQ750" s="31">
        <f t="shared" si="504"/>
        <v>1.1076498467486268E-12</v>
      </c>
      <c r="BR750" s="31">
        <f t="shared" si="505"/>
        <v>7.0486808429458063E-13</v>
      </c>
      <c r="BS750" s="31">
        <f t="shared" si="506"/>
        <v>2.0139088122702304E-12</v>
      </c>
      <c r="BT750" s="31">
        <f t="shared" si="507"/>
        <v>2.6180814559512993E-12</v>
      </c>
      <c r="BU750" s="31">
        <f t="shared" si="508"/>
        <v>1.9132133716567189E-12</v>
      </c>
      <c r="BV750" s="31">
        <f t="shared" si="509"/>
        <v>6.0417264368106921E-13</v>
      </c>
      <c r="BW750" s="31">
        <f t="shared" si="510"/>
        <v>1.2083452873621384E-12</v>
      </c>
      <c r="BX750" s="31">
        <f t="shared" si="511"/>
        <v>8.0556352490809214E-13</v>
      </c>
      <c r="BY750" s="31">
        <f t="shared" si="512"/>
        <v>9.0625896552160366E-13</v>
      </c>
      <c r="BZ750" s="31">
        <f t="shared" si="513"/>
        <v>1.4097361685891613E-12</v>
      </c>
      <c r="CA750" s="31">
        <f t="shared" si="514"/>
        <v>1.5104316092026729E-12</v>
      </c>
      <c r="CB750" s="31">
        <f t="shared" si="515"/>
        <v>1.1076498467486268E-12</v>
      </c>
      <c r="CC750" s="31">
        <f t="shared" si="516"/>
        <v>1.2083452873621384E-12</v>
      </c>
      <c r="CD750" s="31">
        <f t="shared" si="517"/>
        <v>4.0278176245404607E-13</v>
      </c>
      <c r="CE750" s="31">
        <f t="shared" si="518"/>
        <v>3.020863218405346E-13</v>
      </c>
    </row>
    <row r="751" spans="35:83" x14ac:dyDescent="0.2">
      <c r="AI751" s="29" t="s">
        <v>1618</v>
      </c>
      <c r="AJ751" s="30">
        <v>81671</v>
      </c>
      <c r="AK751">
        <v>725</v>
      </c>
      <c r="AL751" t="s">
        <v>1619</v>
      </c>
      <c r="AM751">
        <v>2.765885396203384E-10</v>
      </c>
      <c r="AN751">
        <f t="shared" si="476"/>
        <v>2.765885396203384E-11</v>
      </c>
      <c r="AO751">
        <f t="shared" si="477"/>
        <v>1.2192747237410697E-4</v>
      </c>
      <c r="AP751" s="31">
        <f t="shared" si="478"/>
        <v>71</v>
      </c>
      <c r="AQ751" s="31">
        <f t="shared" si="479"/>
        <v>7</v>
      </c>
      <c r="AR751" s="31">
        <f t="shared" si="480"/>
        <v>52</v>
      </c>
      <c r="AS751" s="31">
        <f t="shared" si="481"/>
        <v>46</v>
      </c>
      <c r="AT751" s="31">
        <f t="shared" si="482"/>
        <v>26</v>
      </c>
      <c r="AU751" s="31">
        <f t="shared" si="483"/>
        <v>61</v>
      </c>
      <c r="AV751" s="31">
        <f t="shared" si="484"/>
        <v>11</v>
      </c>
      <c r="AW751" s="31">
        <f t="shared" si="485"/>
        <v>41</v>
      </c>
      <c r="AX751" s="31">
        <f t="shared" si="486"/>
        <v>36</v>
      </c>
      <c r="AY751" s="31">
        <f t="shared" si="487"/>
        <v>66</v>
      </c>
      <c r="AZ751" s="31">
        <f t="shared" si="488"/>
        <v>19</v>
      </c>
      <c r="BA751" s="31">
        <f t="shared" si="489"/>
        <v>25</v>
      </c>
      <c r="BB751" s="31">
        <f t="shared" si="490"/>
        <v>40</v>
      </c>
      <c r="BC751" s="31">
        <f t="shared" si="491"/>
        <v>25</v>
      </c>
      <c r="BD751" s="31">
        <f t="shared" si="492"/>
        <v>44</v>
      </c>
      <c r="BE751" s="31">
        <f t="shared" si="493"/>
        <v>40</v>
      </c>
      <c r="BF751" s="31">
        <f t="shared" si="494"/>
        <v>31</v>
      </c>
      <c r="BG751" s="31">
        <f t="shared" si="495"/>
        <v>30</v>
      </c>
      <c r="BH751" s="31">
        <f t="shared" si="496"/>
        <v>31</v>
      </c>
      <c r="BI751" s="31">
        <f t="shared" si="497"/>
        <v>23</v>
      </c>
      <c r="BJ751" s="6">
        <f t="shared" si="498"/>
        <v>725</v>
      </c>
      <c r="BL751" s="31">
        <f t="shared" si="499"/>
        <v>2.7086601811095209E-12</v>
      </c>
      <c r="BM751" s="31">
        <f t="shared" si="500"/>
        <v>2.6705100377136125E-13</v>
      </c>
      <c r="BN751" s="31">
        <f t="shared" si="501"/>
        <v>1.9838074565872548E-12</v>
      </c>
      <c r="BO751" s="31">
        <f t="shared" si="502"/>
        <v>1.7549065962118025E-12</v>
      </c>
      <c r="BP751" s="31">
        <f t="shared" si="503"/>
        <v>9.9190372829362739E-13</v>
      </c>
      <c r="BQ751" s="31">
        <f t="shared" si="504"/>
        <v>2.3271587471504335E-12</v>
      </c>
      <c r="BR751" s="31">
        <f t="shared" si="505"/>
        <v>4.1965157735499621E-13</v>
      </c>
      <c r="BS751" s="31">
        <f t="shared" si="506"/>
        <v>1.5641558792322584E-12</v>
      </c>
      <c r="BT751" s="31">
        <f t="shared" si="507"/>
        <v>1.3734051622527147E-12</v>
      </c>
      <c r="BU751" s="31">
        <f t="shared" si="508"/>
        <v>2.5179094641299774E-12</v>
      </c>
      <c r="BV751" s="31">
        <f t="shared" si="509"/>
        <v>7.2485272452226618E-13</v>
      </c>
      <c r="BW751" s="31">
        <f t="shared" si="510"/>
        <v>9.5375358489771857E-13</v>
      </c>
      <c r="BX751" s="31">
        <f t="shared" si="511"/>
        <v>1.5260057358363498E-12</v>
      </c>
      <c r="BY751" s="31">
        <f t="shared" si="512"/>
        <v>9.5375358489771857E-13</v>
      </c>
      <c r="BZ751" s="31">
        <f t="shared" si="513"/>
        <v>1.6786063094199849E-12</v>
      </c>
      <c r="CA751" s="31">
        <f t="shared" si="514"/>
        <v>1.5260057358363498E-12</v>
      </c>
      <c r="CB751" s="31">
        <f t="shared" si="515"/>
        <v>1.1826544452731711E-12</v>
      </c>
      <c r="CC751" s="31">
        <f t="shared" si="516"/>
        <v>1.1445043018772622E-12</v>
      </c>
      <c r="CD751" s="31">
        <f t="shared" si="517"/>
        <v>1.1826544452731711E-12</v>
      </c>
      <c r="CE751" s="31">
        <f t="shared" si="518"/>
        <v>8.7745329810590124E-13</v>
      </c>
    </row>
    <row r="752" spans="35:83" x14ac:dyDescent="0.2">
      <c r="AI752" s="29" t="s">
        <v>1620</v>
      </c>
      <c r="AJ752" s="30">
        <v>24525</v>
      </c>
      <c r="AK752">
        <v>215</v>
      </c>
      <c r="AL752" t="s">
        <v>1621</v>
      </c>
      <c r="AM752">
        <v>2.7811598216697208E-10</v>
      </c>
      <c r="AN752">
        <f t="shared" si="476"/>
        <v>2.781159821669721E-11</v>
      </c>
      <c r="AO752">
        <f t="shared" si="477"/>
        <v>1.2260080905379499E-4</v>
      </c>
      <c r="AP752" s="31">
        <f t="shared" si="478"/>
        <v>16</v>
      </c>
      <c r="AQ752" s="31">
        <f t="shared" si="479"/>
        <v>1</v>
      </c>
      <c r="AR752" s="31">
        <f t="shared" si="480"/>
        <v>14</v>
      </c>
      <c r="AS752" s="31">
        <f t="shared" si="481"/>
        <v>9</v>
      </c>
      <c r="AT752" s="31">
        <f t="shared" si="482"/>
        <v>11</v>
      </c>
      <c r="AU752" s="31">
        <f t="shared" si="483"/>
        <v>9</v>
      </c>
      <c r="AV752" s="31">
        <f t="shared" si="484"/>
        <v>8</v>
      </c>
      <c r="AW752" s="31">
        <f t="shared" si="485"/>
        <v>18</v>
      </c>
      <c r="AX752" s="31">
        <f t="shared" si="486"/>
        <v>7</v>
      </c>
      <c r="AY752" s="31">
        <f t="shared" si="487"/>
        <v>21</v>
      </c>
      <c r="AZ752" s="31">
        <f t="shared" si="488"/>
        <v>6</v>
      </c>
      <c r="BA752" s="31">
        <f t="shared" si="489"/>
        <v>11</v>
      </c>
      <c r="BB752" s="31">
        <f t="shared" si="490"/>
        <v>12</v>
      </c>
      <c r="BC752" s="31">
        <f t="shared" si="491"/>
        <v>11</v>
      </c>
      <c r="BD752" s="31">
        <f t="shared" si="492"/>
        <v>13</v>
      </c>
      <c r="BE752" s="31">
        <f t="shared" si="493"/>
        <v>17</v>
      </c>
      <c r="BF752" s="31">
        <f t="shared" si="494"/>
        <v>10</v>
      </c>
      <c r="BG752" s="31">
        <f t="shared" si="495"/>
        <v>11</v>
      </c>
      <c r="BH752" s="31">
        <f t="shared" si="496"/>
        <v>4</v>
      </c>
      <c r="BI752" s="31">
        <f t="shared" si="497"/>
        <v>6</v>
      </c>
      <c r="BJ752" s="6">
        <f t="shared" si="498"/>
        <v>215</v>
      </c>
      <c r="BL752" s="31">
        <f t="shared" si="499"/>
        <v>2.0697003324053738E-12</v>
      </c>
      <c r="BM752" s="31">
        <f t="shared" si="500"/>
        <v>1.2935627077533586E-13</v>
      </c>
      <c r="BN752" s="31">
        <f t="shared" si="501"/>
        <v>1.8109877908547019E-12</v>
      </c>
      <c r="BO752" s="31">
        <f t="shared" si="502"/>
        <v>1.1642064369780227E-12</v>
      </c>
      <c r="BP752" s="31">
        <f t="shared" si="503"/>
        <v>1.4229189785286945E-12</v>
      </c>
      <c r="BQ752" s="31">
        <f t="shared" si="504"/>
        <v>1.1642064369780227E-12</v>
      </c>
      <c r="BR752" s="31">
        <f t="shared" si="505"/>
        <v>1.0348501662026869E-12</v>
      </c>
      <c r="BS752" s="31">
        <f t="shared" si="506"/>
        <v>2.3284128739560454E-12</v>
      </c>
      <c r="BT752" s="31">
        <f t="shared" si="507"/>
        <v>9.0549389542735097E-13</v>
      </c>
      <c r="BU752" s="31">
        <f t="shared" si="508"/>
        <v>2.7164816862820532E-12</v>
      </c>
      <c r="BV752" s="31">
        <f t="shared" si="509"/>
        <v>7.7613762465201516E-13</v>
      </c>
      <c r="BW752" s="31">
        <f t="shared" si="510"/>
        <v>1.4229189785286945E-12</v>
      </c>
      <c r="BX752" s="31">
        <f t="shared" si="511"/>
        <v>1.5522752493040303E-12</v>
      </c>
      <c r="BY752" s="31">
        <f t="shared" si="512"/>
        <v>1.4229189785286945E-12</v>
      </c>
      <c r="BZ752" s="31">
        <f t="shared" si="513"/>
        <v>1.6816315200793661E-12</v>
      </c>
      <c r="CA752" s="31">
        <f t="shared" si="514"/>
        <v>2.1990566031807096E-12</v>
      </c>
      <c r="CB752" s="31">
        <f t="shared" si="515"/>
        <v>1.2935627077533585E-12</v>
      </c>
      <c r="CC752" s="31">
        <f t="shared" si="516"/>
        <v>1.4229189785286945E-12</v>
      </c>
      <c r="CD752" s="31">
        <f t="shared" si="517"/>
        <v>5.1742508310134344E-13</v>
      </c>
      <c r="CE752" s="31">
        <f t="shared" si="518"/>
        <v>7.7613762465201516E-13</v>
      </c>
    </row>
    <row r="753" spans="35:83" x14ac:dyDescent="0.2">
      <c r="AI753" s="29" t="s">
        <v>1622</v>
      </c>
      <c r="AJ753" s="30">
        <v>30189</v>
      </c>
      <c r="AK753">
        <v>278</v>
      </c>
      <c r="AL753" t="s">
        <v>1623</v>
      </c>
      <c r="AM753">
        <v>2.8114596602457788E-10</v>
      </c>
      <c r="AN753">
        <f t="shared" si="476"/>
        <v>2.8114596602457791E-11</v>
      </c>
      <c r="AO753">
        <f t="shared" si="477"/>
        <v>1.2393650529630502E-4</v>
      </c>
      <c r="AP753" s="31">
        <f t="shared" si="478"/>
        <v>33</v>
      </c>
      <c r="AQ753" s="31">
        <f t="shared" si="479"/>
        <v>4</v>
      </c>
      <c r="AR753" s="31">
        <f t="shared" si="480"/>
        <v>13</v>
      </c>
      <c r="AS753" s="31">
        <f t="shared" si="481"/>
        <v>17</v>
      </c>
      <c r="AT753" s="31">
        <f t="shared" si="482"/>
        <v>12</v>
      </c>
      <c r="AU753" s="31">
        <f t="shared" si="483"/>
        <v>15</v>
      </c>
      <c r="AV753" s="31">
        <f t="shared" si="484"/>
        <v>3</v>
      </c>
      <c r="AW753" s="31">
        <f t="shared" si="485"/>
        <v>20</v>
      </c>
      <c r="AX753" s="31">
        <f t="shared" si="486"/>
        <v>10</v>
      </c>
      <c r="AY753" s="31">
        <f t="shared" si="487"/>
        <v>35</v>
      </c>
      <c r="AZ753" s="31">
        <f t="shared" si="488"/>
        <v>9</v>
      </c>
      <c r="BA753" s="31">
        <f t="shared" si="489"/>
        <v>13</v>
      </c>
      <c r="BB753" s="31">
        <f t="shared" si="490"/>
        <v>13</v>
      </c>
      <c r="BC753" s="31">
        <f t="shared" si="491"/>
        <v>3</v>
      </c>
      <c r="BD753" s="31">
        <f t="shared" si="492"/>
        <v>17</v>
      </c>
      <c r="BE753" s="31">
        <f t="shared" si="493"/>
        <v>22</v>
      </c>
      <c r="BF753" s="31">
        <f t="shared" si="494"/>
        <v>14</v>
      </c>
      <c r="BG753" s="31">
        <f t="shared" si="495"/>
        <v>19</v>
      </c>
      <c r="BH753" s="31">
        <f t="shared" si="496"/>
        <v>1</v>
      </c>
      <c r="BI753" s="31">
        <f t="shared" si="497"/>
        <v>5</v>
      </c>
      <c r="BJ753" s="6">
        <f t="shared" si="498"/>
        <v>278</v>
      </c>
      <c r="BL753" s="31">
        <f t="shared" si="499"/>
        <v>3.3373442010111766E-12</v>
      </c>
      <c r="BM753" s="31">
        <f t="shared" si="500"/>
        <v>4.0452656981953659E-13</v>
      </c>
      <c r="BN753" s="31">
        <f t="shared" si="501"/>
        <v>1.3147113519134939E-12</v>
      </c>
      <c r="BO753" s="31">
        <f t="shared" si="502"/>
        <v>1.7192379217330304E-12</v>
      </c>
      <c r="BP753" s="31">
        <f t="shared" si="503"/>
        <v>1.2135797094586098E-12</v>
      </c>
      <c r="BQ753" s="31">
        <f t="shared" si="504"/>
        <v>1.5169746368232621E-12</v>
      </c>
      <c r="BR753" s="31">
        <f t="shared" si="505"/>
        <v>3.0339492736465244E-13</v>
      </c>
      <c r="BS753" s="31">
        <f t="shared" si="506"/>
        <v>2.0226328490976827E-12</v>
      </c>
      <c r="BT753" s="31">
        <f t="shared" si="507"/>
        <v>1.0113164245488414E-12</v>
      </c>
      <c r="BU753" s="31">
        <f t="shared" si="508"/>
        <v>3.5396074859209448E-12</v>
      </c>
      <c r="BV753" s="31">
        <f t="shared" si="509"/>
        <v>9.1018478209395727E-13</v>
      </c>
      <c r="BW753" s="31">
        <f t="shared" si="510"/>
        <v>1.3147113519134939E-12</v>
      </c>
      <c r="BX753" s="31">
        <f t="shared" si="511"/>
        <v>1.3147113519134939E-12</v>
      </c>
      <c r="BY753" s="31">
        <f t="shared" si="512"/>
        <v>3.0339492736465244E-13</v>
      </c>
      <c r="BZ753" s="31">
        <f t="shared" si="513"/>
        <v>1.7192379217330304E-12</v>
      </c>
      <c r="CA753" s="31">
        <f t="shared" si="514"/>
        <v>2.2248961340074509E-12</v>
      </c>
      <c r="CB753" s="31">
        <f t="shared" si="515"/>
        <v>1.415842994368378E-12</v>
      </c>
      <c r="CC753" s="31">
        <f t="shared" si="516"/>
        <v>1.9215012066427988E-12</v>
      </c>
      <c r="CD753" s="31">
        <f t="shared" si="517"/>
        <v>1.0113164245488415E-13</v>
      </c>
      <c r="CE753" s="31">
        <f t="shared" si="518"/>
        <v>5.0565821227442068E-13</v>
      </c>
    </row>
    <row r="754" spans="35:83" x14ac:dyDescent="0.2">
      <c r="AI754" s="29" t="s">
        <v>1624</v>
      </c>
      <c r="AJ754" s="30">
        <v>36292</v>
      </c>
      <c r="AK754">
        <v>329</v>
      </c>
      <c r="AL754" t="s">
        <v>1625</v>
      </c>
      <c r="AM754">
        <v>2.8277897478276424E-10</v>
      </c>
      <c r="AN754">
        <f t="shared" si="476"/>
        <v>2.8277897478276424E-11</v>
      </c>
      <c r="AO754">
        <f t="shared" si="477"/>
        <v>1.2465637832692207E-4</v>
      </c>
      <c r="AP754" s="31">
        <f t="shared" si="478"/>
        <v>34</v>
      </c>
      <c r="AQ754" s="31">
        <f t="shared" si="479"/>
        <v>7</v>
      </c>
      <c r="AR754" s="31">
        <f t="shared" si="480"/>
        <v>25</v>
      </c>
      <c r="AS754" s="31">
        <f t="shared" si="481"/>
        <v>21</v>
      </c>
      <c r="AT754" s="31">
        <f t="shared" si="482"/>
        <v>10</v>
      </c>
      <c r="AU754" s="31">
        <f t="shared" si="483"/>
        <v>29</v>
      </c>
      <c r="AV754" s="31">
        <f t="shared" si="484"/>
        <v>5</v>
      </c>
      <c r="AW754" s="31">
        <f t="shared" si="485"/>
        <v>23</v>
      </c>
      <c r="AX754" s="31">
        <f t="shared" si="486"/>
        <v>13</v>
      </c>
      <c r="AY754" s="31">
        <f t="shared" si="487"/>
        <v>24</v>
      </c>
      <c r="AZ754" s="31">
        <f t="shared" si="488"/>
        <v>10</v>
      </c>
      <c r="BA754" s="31">
        <f t="shared" si="489"/>
        <v>5</v>
      </c>
      <c r="BB754" s="31">
        <f t="shared" si="490"/>
        <v>13</v>
      </c>
      <c r="BC754" s="31">
        <f t="shared" si="491"/>
        <v>15</v>
      </c>
      <c r="BD754" s="31">
        <f t="shared" si="492"/>
        <v>20</v>
      </c>
      <c r="BE754" s="31">
        <f t="shared" si="493"/>
        <v>15</v>
      </c>
      <c r="BF754" s="31">
        <f t="shared" si="494"/>
        <v>19</v>
      </c>
      <c r="BG754" s="31">
        <f t="shared" si="495"/>
        <v>23</v>
      </c>
      <c r="BH754" s="31">
        <f t="shared" si="496"/>
        <v>5</v>
      </c>
      <c r="BI754" s="31">
        <f t="shared" si="497"/>
        <v>13</v>
      </c>
      <c r="BJ754" s="6">
        <f t="shared" si="498"/>
        <v>329</v>
      </c>
      <c r="BL754" s="31">
        <f t="shared" si="499"/>
        <v>2.9223359096091135E-12</v>
      </c>
      <c r="BM754" s="31">
        <f t="shared" si="500"/>
        <v>6.0165739315481749E-13</v>
      </c>
      <c r="BN754" s="31">
        <f t="shared" si="501"/>
        <v>2.1487764041243484E-12</v>
      </c>
      <c r="BO754" s="31">
        <f t="shared" si="502"/>
        <v>1.8049721794644525E-12</v>
      </c>
      <c r="BP754" s="31">
        <f t="shared" si="503"/>
        <v>8.5951056164973937E-13</v>
      </c>
      <c r="BQ754" s="31">
        <f t="shared" si="504"/>
        <v>2.4925806287842441E-12</v>
      </c>
      <c r="BR754" s="31">
        <f t="shared" si="505"/>
        <v>4.2975528082486969E-13</v>
      </c>
      <c r="BS754" s="31">
        <f t="shared" si="506"/>
        <v>1.9768742917944005E-12</v>
      </c>
      <c r="BT754" s="31">
        <f t="shared" si="507"/>
        <v>1.1173637301446611E-12</v>
      </c>
      <c r="BU754" s="31">
        <f t="shared" si="508"/>
        <v>2.0628253479593743E-12</v>
      </c>
      <c r="BV754" s="31">
        <f t="shared" si="509"/>
        <v>8.5951056164973937E-13</v>
      </c>
      <c r="BW754" s="31">
        <f t="shared" si="510"/>
        <v>4.2975528082486969E-13</v>
      </c>
      <c r="BX754" s="31">
        <f t="shared" si="511"/>
        <v>1.1173637301446611E-12</v>
      </c>
      <c r="BY754" s="31">
        <f t="shared" si="512"/>
        <v>1.2892658424746089E-12</v>
      </c>
      <c r="BZ754" s="31">
        <f t="shared" si="513"/>
        <v>1.7190211232994787E-12</v>
      </c>
      <c r="CA754" s="31">
        <f t="shared" si="514"/>
        <v>1.2892658424746089E-12</v>
      </c>
      <c r="CB754" s="31">
        <f t="shared" si="515"/>
        <v>1.6330700671345048E-12</v>
      </c>
      <c r="CC754" s="31">
        <f t="shared" si="516"/>
        <v>1.9768742917944005E-12</v>
      </c>
      <c r="CD754" s="31">
        <f t="shared" si="517"/>
        <v>4.2975528082486969E-13</v>
      </c>
      <c r="CE754" s="31">
        <f t="shared" si="518"/>
        <v>1.1173637301446611E-12</v>
      </c>
    </row>
    <row r="755" spans="35:83" x14ac:dyDescent="0.2">
      <c r="AI755" s="29" t="s">
        <v>1626</v>
      </c>
      <c r="AJ755" s="30">
        <v>32117</v>
      </c>
      <c r="AK755">
        <v>290</v>
      </c>
      <c r="AL755" t="s">
        <v>1627</v>
      </c>
      <c r="AM755">
        <v>2.8277968715110383E-10</v>
      </c>
      <c r="AN755">
        <f t="shared" si="476"/>
        <v>2.8277968715110385E-11</v>
      </c>
      <c r="AO755">
        <f t="shared" si="477"/>
        <v>1.2465669235754375E-4</v>
      </c>
      <c r="AP755" s="31">
        <f t="shared" si="478"/>
        <v>18</v>
      </c>
      <c r="AQ755" s="31">
        <f t="shared" si="479"/>
        <v>2</v>
      </c>
      <c r="AR755" s="31">
        <f t="shared" si="480"/>
        <v>19</v>
      </c>
      <c r="AS755" s="31">
        <f t="shared" si="481"/>
        <v>19</v>
      </c>
      <c r="AT755" s="31">
        <f t="shared" si="482"/>
        <v>7</v>
      </c>
      <c r="AU755" s="31">
        <f t="shared" si="483"/>
        <v>21</v>
      </c>
      <c r="AV755" s="31">
        <f t="shared" si="484"/>
        <v>11</v>
      </c>
      <c r="AW755" s="31">
        <f t="shared" si="485"/>
        <v>21</v>
      </c>
      <c r="AX755" s="31">
        <f t="shared" si="486"/>
        <v>20</v>
      </c>
      <c r="AY755" s="31">
        <f t="shared" si="487"/>
        <v>35</v>
      </c>
      <c r="AZ755" s="31">
        <f t="shared" si="488"/>
        <v>4</v>
      </c>
      <c r="BA755" s="31">
        <f t="shared" si="489"/>
        <v>12</v>
      </c>
      <c r="BB755" s="31">
        <f t="shared" si="490"/>
        <v>25</v>
      </c>
      <c r="BC755" s="31">
        <f t="shared" si="491"/>
        <v>13</v>
      </c>
      <c r="BD755" s="31">
        <f t="shared" si="492"/>
        <v>7</v>
      </c>
      <c r="BE755" s="31">
        <f t="shared" si="493"/>
        <v>18</v>
      </c>
      <c r="BF755" s="31">
        <f t="shared" si="494"/>
        <v>7</v>
      </c>
      <c r="BG755" s="31">
        <f t="shared" si="495"/>
        <v>19</v>
      </c>
      <c r="BH755" s="31">
        <f t="shared" si="496"/>
        <v>6</v>
      </c>
      <c r="BI755" s="31">
        <f t="shared" si="497"/>
        <v>6</v>
      </c>
      <c r="BJ755" s="6">
        <f t="shared" si="498"/>
        <v>290</v>
      </c>
      <c r="BL755" s="31">
        <f t="shared" si="499"/>
        <v>1.755184265075817E-12</v>
      </c>
      <c r="BM755" s="31">
        <f t="shared" si="500"/>
        <v>1.9502047389731299E-13</v>
      </c>
      <c r="BN755" s="31">
        <f t="shared" si="501"/>
        <v>1.8526945020244737E-12</v>
      </c>
      <c r="BO755" s="31">
        <f t="shared" si="502"/>
        <v>1.8526945020244737E-12</v>
      </c>
      <c r="BP755" s="31">
        <f t="shared" si="503"/>
        <v>6.8257165864059553E-13</v>
      </c>
      <c r="BQ755" s="31">
        <f t="shared" si="504"/>
        <v>2.0477149759217866E-12</v>
      </c>
      <c r="BR755" s="31">
        <f t="shared" si="505"/>
        <v>1.0726126064352215E-12</v>
      </c>
      <c r="BS755" s="31">
        <f t="shared" si="506"/>
        <v>2.0477149759217866E-12</v>
      </c>
      <c r="BT755" s="31">
        <f t="shared" si="507"/>
        <v>1.9502047389731301E-12</v>
      </c>
      <c r="BU755" s="31">
        <f t="shared" si="508"/>
        <v>3.4128582932029776E-12</v>
      </c>
      <c r="BV755" s="31">
        <f t="shared" si="509"/>
        <v>3.9004094779462599E-13</v>
      </c>
      <c r="BW755" s="31">
        <f t="shared" si="510"/>
        <v>1.170122843383878E-12</v>
      </c>
      <c r="BX755" s="31">
        <f t="shared" si="511"/>
        <v>2.4377559237164128E-12</v>
      </c>
      <c r="BY755" s="31">
        <f t="shared" si="512"/>
        <v>1.2676330803325344E-12</v>
      </c>
      <c r="BZ755" s="31">
        <f t="shared" si="513"/>
        <v>6.8257165864059553E-13</v>
      </c>
      <c r="CA755" s="31">
        <f t="shared" si="514"/>
        <v>1.755184265075817E-12</v>
      </c>
      <c r="CB755" s="31">
        <f t="shared" si="515"/>
        <v>6.8257165864059553E-13</v>
      </c>
      <c r="CC755" s="31">
        <f t="shared" si="516"/>
        <v>1.8526945020244737E-12</v>
      </c>
      <c r="CD755" s="31">
        <f t="shared" si="517"/>
        <v>5.8506142169193898E-13</v>
      </c>
      <c r="CE755" s="31">
        <f t="shared" si="518"/>
        <v>5.8506142169193898E-13</v>
      </c>
    </row>
    <row r="756" spans="35:83" x14ac:dyDescent="0.2">
      <c r="AI756" s="29" t="s">
        <v>1628</v>
      </c>
      <c r="AJ756" s="30">
        <v>30366</v>
      </c>
      <c r="AK756">
        <v>277</v>
      </c>
      <c r="AL756" t="s">
        <v>1629</v>
      </c>
      <c r="AM756">
        <v>2.827945984893877E-10</v>
      </c>
      <c r="AN756">
        <f t="shared" si="476"/>
        <v>2.8279459848938771E-11</v>
      </c>
      <c r="AO756">
        <f t="shared" si="477"/>
        <v>1.2466326566600101E-4</v>
      </c>
      <c r="AP756" s="31">
        <f t="shared" si="478"/>
        <v>27</v>
      </c>
      <c r="AQ756" s="31">
        <f t="shared" si="479"/>
        <v>1</v>
      </c>
      <c r="AR756" s="31">
        <f t="shared" si="480"/>
        <v>10</v>
      </c>
      <c r="AS756" s="31">
        <f t="shared" si="481"/>
        <v>25</v>
      </c>
      <c r="AT756" s="31">
        <f t="shared" si="482"/>
        <v>11</v>
      </c>
      <c r="AU756" s="31">
        <f t="shared" si="483"/>
        <v>19</v>
      </c>
      <c r="AV756" s="31">
        <f t="shared" si="484"/>
        <v>5</v>
      </c>
      <c r="AW756" s="31">
        <f t="shared" si="485"/>
        <v>15</v>
      </c>
      <c r="AX756" s="31">
        <f t="shared" si="486"/>
        <v>18</v>
      </c>
      <c r="AY756" s="31">
        <f t="shared" si="487"/>
        <v>19</v>
      </c>
      <c r="AZ756" s="31">
        <f t="shared" si="488"/>
        <v>7</v>
      </c>
      <c r="BA756" s="31">
        <f t="shared" si="489"/>
        <v>9</v>
      </c>
      <c r="BB756" s="31">
        <f t="shared" si="490"/>
        <v>23</v>
      </c>
      <c r="BC756" s="31">
        <f t="shared" si="491"/>
        <v>15</v>
      </c>
      <c r="BD756" s="31">
        <f t="shared" si="492"/>
        <v>18</v>
      </c>
      <c r="BE756" s="31">
        <f t="shared" si="493"/>
        <v>20</v>
      </c>
      <c r="BF756" s="31">
        <f t="shared" si="494"/>
        <v>12</v>
      </c>
      <c r="BG756" s="31">
        <f t="shared" si="495"/>
        <v>19</v>
      </c>
      <c r="BH756" s="31">
        <f t="shared" si="496"/>
        <v>0</v>
      </c>
      <c r="BI756" s="31">
        <f t="shared" si="497"/>
        <v>4</v>
      </c>
      <c r="BJ756" s="6">
        <f t="shared" si="498"/>
        <v>277</v>
      </c>
      <c r="BL756" s="31">
        <f t="shared" si="499"/>
        <v>2.7564816459254397E-12</v>
      </c>
      <c r="BM756" s="31">
        <f t="shared" si="500"/>
        <v>1.0209191281205333E-13</v>
      </c>
      <c r="BN756" s="31">
        <f t="shared" si="501"/>
        <v>1.0209191281205332E-12</v>
      </c>
      <c r="BO756" s="31">
        <f t="shared" si="502"/>
        <v>2.5522978203013333E-12</v>
      </c>
      <c r="BP756" s="31">
        <f t="shared" si="503"/>
        <v>1.1230110409325866E-12</v>
      </c>
      <c r="BQ756" s="31">
        <f t="shared" si="504"/>
        <v>1.9397463434290133E-12</v>
      </c>
      <c r="BR756" s="31">
        <f t="shared" si="505"/>
        <v>5.1045956406026658E-13</v>
      </c>
      <c r="BS756" s="31">
        <f t="shared" si="506"/>
        <v>1.5313786921807997E-12</v>
      </c>
      <c r="BT756" s="31">
        <f t="shared" si="507"/>
        <v>1.8376544306169595E-12</v>
      </c>
      <c r="BU756" s="31">
        <f t="shared" si="508"/>
        <v>1.9397463434290133E-12</v>
      </c>
      <c r="BV756" s="31">
        <f t="shared" si="509"/>
        <v>7.1464338968437317E-13</v>
      </c>
      <c r="BW756" s="31">
        <f t="shared" si="510"/>
        <v>9.1882721530847976E-13</v>
      </c>
      <c r="BX756" s="31">
        <f t="shared" si="511"/>
        <v>2.3481139946772265E-12</v>
      </c>
      <c r="BY756" s="31">
        <f t="shared" si="512"/>
        <v>1.5313786921807997E-12</v>
      </c>
      <c r="BZ756" s="31">
        <f t="shared" si="513"/>
        <v>1.8376544306169595E-12</v>
      </c>
      <c r="CA756" s="31">
        <f t="shared" si="514"/>
        <v>2.0418382562410663E-12</v>
      </c>
      <c r="CB756" s="31">
        <f t="shared" si="515"/>
        <v>1.2251029537446398E-12</v>
      </c>
      <c r="CC756" s="31">
        <f t="shared" si="516"/>
        <v>1.9397463434290133E-12</v>
      </c>
      <c r="CD756" s="31">
        <f t="shared" si="517"/>
        <v>0</v>
      </c>
      <c r="CE756" s="31">
        <f t="shared" si="518"/>
        <v>4.0836765124821334E-13</v>
      </c>
    </row>
    <row r="757" spans="35:83" x14ac:dyDescent="0.2">
      <c r="AI757" s="29" t="s">
        <v>1630</v>
      </c>
      <c r="AJ757" s="30">
        <v>147076</v>
      </c>
      <c r="AK757">
        <v>1336</v>
      </c>
      <c r="AL757" t="s">
        <v>1631</v>
      </c>
      <c r="AM757">
        <v>2.8351029321947601E-10</v>
      </c>
      <c r="AN757">
        <f t="shared" si="476"/>
        <v>2.8351029321947603E-11</v>
      </c>
      <c r="AO757">
        <f t="shared" si="477"/>
        <v>1.2497876264773032E-4</v>
      </c>
      <c r="AP757" s="31">
        <f t="shared" si="478"/>
        <v>151</v>
      </c>
      <c r="AQ757" s="31">
        <f t="shared" si="479"/>
        <v>0</v>
      </c>
      <c r="AR757" s="31">
        <f t="shared" si="480"/>
        <v>90</v>
      </c>
      <c r="AS757" s="31">
        <f t="shared" si="481"/>
        <v>56</v>
      </c>
      <c r="AT757" s="31">
        <f t="shared" si="482"/>
        <v>46</v>
      </c>
      <c r="AU757" s="31">
        <f t="shared" si="483"/>
        <v>102</v>
      </c>
      <c r="AV757" s="31">
        <f t="shared" si="484"/>
        <v>33</v>
      </c>
      <c r="AW757" s="31">
        <f t="shared" si="485"/>
        <v>59</v>
      </c>
      <c r="AX757" s="31">
        <f t="shared" si="486"/>
        <v>50</v>
      </c>
      <c r="AY757" s="31">
        <f t="shared" si="487"/>
        <v>118</v>
      </c>
      <c r="AZ757" s="31">
        <f t="shared" si="488"/>
        <v>25</v>
      </c>
      <c r="BA757" s="31">
        <f t="shared" si="489"/>
        <v>89</v>
      </c>
      <c r="BB757" s="31">
        <f t="shared" si="490"/>
        <v>58</v>
      </c>
      <c r="BC757" s="31">
        <f t="shared" si="491"/>
        <v>72</v>
      </c>
      <c r="BD757" s="31">
        <f t="shared" si="492"/>
        <v>92</v>
      </c>
      <c r="BE757" s="31">
        <f t="shared" si="493"/>
        <v>123</v>
      </c>
      <c r="BF757" s="31">
        <f t="shared" si="494"/>
        <v>56</v>
      </c>
      <c r="BG757" s="31">
        <f t="shared" si="495"/>
        <v>47</v>
      </c>
      <c r="BH757" s="31">
        <f t="shared" si="496"/>
        <v>10</v>
      </c>
      <c r="BI757" s="31">
        <f t="shared" si="497"/>
        <v>59</v>
      </c>
      <c r="BJ757" s="6">
        <f t="shared" si="498"/>
        <v>1336</v>
      </c>
      <c r="BL757" s="31">
        <f t="shared" si="499"/>
        <v>3.204345379950665E-12</v>
      </c>
      <c r="BM757" s="31">
        <f t="shared" si="500"/>
        <v>0</v>
      </c>
      <c r="BN757" s="31">
        <f t="shared" si="501"/>
        <v>1.9098747297719194E-12</v>
      </c>
      <c r="BO757" s="31">
        <f t="shared" si="502"/>
        <v>1.1883664985247497E-12</v>
      </c>
      <c r="BP757" s="31">
        <f t="shared" si="503"/>
        <v>9.7615819521675876E-13</v>
      </c>
      <c r="BQ757" s="31">
        <f t="shared" si="504"/>
        <v>2.1645246937415087E-12</v>
      </c>
      <c r="BR757" s="31">
        <f t="shared" si="505"/>
        <v>7.0028740091637046E-13</v>
      </c>
      <c r="BS757" s="31">
        <f t="shared" si="506"/>
        <v>1.2520289895171473E-12</v>
      </c>
      <c r="BT757" s="31">
        <f t="shared" si="507"/>
        <v>1.0610415165399551E-12</v>
      </c>
      <c r="BU757" s="31">
        <f t="shared" si="508"/>
        <v>2.5040579790342945E-12</v>
      </c>
      <c r="BV757" s="31">
        <f t="shared" si="509"/>
        <v>5.3052075826997756E-13</v>
      </c>
      <c r="BW757" s="31">
        <f t="shared" si="510"/>
        <v>1.8886538994411202E-12</v>
      </c>
      <c r="BX757" s="31">
        <f t="shared" si="511"/>
        <v>1.230808159186348E-12</v>
      </c>
      <c r="BY757" s="31">
        <f t="shared" si="512"/>
        <v>1.5278997838175356E-12</v>
      </c>
      <c r="BZ757" s="31">
        <f t="shared" si="513"/>
        <v>1.9523163904335175E-12</v>
      </c>
      <c r="CA757" s="31">
        <f t="shared" si="514"/>
        <v>2.6101621306882899E-12</v>
      </c>
      <c r="CB757" s="31">
        <f t="shared" si="515"/>
        <v>1.1883664985247497E-12</v>
      </c>
      <c r="CC757" s="31">
        <f t="shared" si="516"/>
        <v>9.973790255475578E-13</v>
      </c>
      <c r="CD757" s="31">
        <f t="shared" si="517"/>
        <v>2.1220830330799103E-13</v>
      </c>
      <c r="CE757" s="31">
        <f t="shared" si="518"/>
        <v>1.2520289895171473E-12</v>
      </c>
    </row>
    <row r="758" spans="35:83" x14ac:dyDescent="0.2">
      <c r="AI758" s="29" t="s">
        <v>1632</v>
      </c>
      <c r="AJ758" s="30">
        <v>38116</v>
      </c>
      <c r="AK758">
        <v>349</v>
      </c>
      <c r="AL758" t="s">
        <v>1633</v>
      </c>
      <c r="AM758">
        <v>2.8389090858172564E-10</v>
      </c>
      <c r="AN758">
        <f t="shared" si="476"/>
        <v>2.8389090858172566E-11</v>
      </c>
      <c r="AO758">
        <f t="shared" si="477"/>
        <v>1.2514654786807805E-4</v>
      </c>
      <c r="AP758" s="31">
        <f t="shared" si="478"/>
        <v>42</v>
      </c>
      <c r="AQ758" s="31">
        <f t="shared" si="479"/>
        <v>7</v>
      </c>
      <c r="AR758" s="31">
        <f t="shared" si="480"/>
        <v>23</v>
      </c>
      <c r="AS758" s="31">
        <f t="shared" si="481"/>
        <v>14</v>
      </c>
      <c r="AT758" s="31">
        <f t="shared" si="482"/>
        <v>11</v>
      </c>
      <c r="AU758" s="31">
        <f t="shared" si="483"/>
        <v>29</v>
      </c>
      <c r="AV758" s="31">
        <f t="shared" si="484"/>
        <v>11</v>
      </c>
      <c r="AW758" s="31">
        <f t="shared" si="485"/>
        <v>16</v>
      </c>
      <c r="AX758" s="31">
        <f t="shared" si="486"/>
        <v>15</v>
      </c>
      <c r="AY758" s="31">
        <f t="shared" si="487"/>
        <v>41</v>
      </c>
      <c r="AZ758" s="31">
        <f t="shared" si="488"/>
        <v>9</v>
      </c>
      <c r="BA758" s="31">
        <f t="shared" si="489"/>
        <v>9</v>
      </c>
      <c r="BB758" s="31">
        <f t="shared" si="490"/>
        <v>14</v>
      </c>
      <c r="BC758" s="31">
        <f t="shared" si="491"/>
        <v>14</v>
      </c>
      <c r="BD758" s="31">
        <f t="shared" si="492"/>
        <v>21</v>
      </c>
      <c r="BE758" s="31">
        <f t="shared" si="493"/>
        <v>28</v>
      </c>
      <c r="BF758" s="31">
        <f t="shared" si="494"/>
        <v>7</v>
      </c>
      <c r="BG758" s="31">
        <f t="shared" si="495"/>
        <v>21</v>
      </c>
      <c r="BH758" s="31">
        <f t="shared" si="496"/>
        <v>6</v>
      </c>
      <c r="BI758" s="31">
        <f t="shared" si="497"/>
        <v>11</v>
      </c>
      <c r="BJ758" s="6">
        <f t="shared" si="498"/>
        <v>349</v>
      </c>
      <c r="BL758" s="31">
        <f t="shared" si="499"/>
        <v>3.4164521949663258E-12</v>
      </c>
      <c r="BM758" s="31">
        <f t="shared" si="500"/>
        <v>5.6940869916105433E-13</v>
      </c>
      <c r="BN758" s="31">
        <f t="shared" si="501"/>
        <v>1.870914297243464E-12</v>
      </c>
      <c r="BO758" s="31">
        <f t="shared" si="502"/>
        <v>1.1388173983221087E-12</v>
      </c>
      <c r="BP758" s="31">
        <f t="shared" si="503"/>
        <v>8.9478509868165683E-13</v>
      </c>
      <c r="BQ758" s="31">
        <f t="shared" si="504"/>
        <v>2.3589788965243679E-12</v>
      </c>
      <c r="BR758" s="31">
        <f t="shared" si="505"/>
        <v>8.9478509868165683E-13</v>
      </c>
      <c r="BS758" s="31">
        <f t="shared" si="506"/>
        <v>1.3015055980824098E-12</v>
      </c>
      <c r="BT758" s="31">
        <f t="shared" si="507"/>
        <v>1.2201614982022592E-12</v>
      </c>
      <c r="BU758" s="31">
        <f t="shared" si="508"/>
        <v>3.3351080950861752E-12</v>
      </c>
      <c r="BV758" s="31">
        <f t="shared" si="509"/>
        <v>7.3209689892135558E-13</v>
      </c>
      <c r="BW758" s="31">
        <f t="shared" si="510"/>
        <v>7.3209689892135558E-13</v>
      </c>
      <c r="BX758" s="31">
        <f t="shared" si="511"/>
        <v>1.1388173983221087E-12</v>
      </c>
      <c r="BY758" s="31">
        <f t="shared" si="512"/>
        <v>1.1388173983221087E-12</v>
      </c>
      <c r="BZ758" s="31">
        <f t="shared" si="513"/>
        <v>1.7082260974831629E-12</v>
      </c>
      <c r="CA758" s="31">
        <f t="shared" si="514"/>
        <v>2.2776347966442173E-12</v>
      </c>
      <c r="CB758" s="31">
        <f t="shared" si="515"/>
        <v>5.6940869916105433E-13</v>
      </c>
      <c r="CC758" s="31">
        <f t="shared" si="516"/>
        <v>1.7082260974831629E-12</v>
      </c>
      <c r="CD758" s="31">
        <f t="shared" si="517"/>
        <v>4.8806459928090375E-13</v>
      </c>
      <c r="CE758" s="31">
        <f t="shared" si="518"/>
        <v>8.9478509868165683E-13</v>
      </c>
    </row>
    <row r="759" spans="35:83" x14ac:dyDescent="0.2">
      <c r="AI759" s="29" t="s">
        <v>1634</v>
      </c>
      <c r="AJ759" s="30">
        <v>62139</v>
      </c>
      <c r="AK759">
        <v>567</v>
      </c>
      <c r="AL759" t="s">
        <v>1635</v>
      </c>
      <c r="AM759">
        <v>2.8422746057188126E-10</v>
      </c>
      <c r="AN759">
        <f t="shared" si="476"/>
        <v>2.8422746057188126E-11</v>
      </c>
      <c r="AO759">
        <f t="shared" si="477"/>
        <v>1.2529490879994629E-4</v>
      </c>
      <c r="AP759" s="31">
        <f t="shared" si="478"/>
        <v>81</v>
      </c>
      <c r="AQ759" s="31">
        <f t="shared" si="479"/>
        <v>3</v>
      </c>
      <c r="AR759" s="31">
        <f t="shared" si="480"/>
        <v>32</v>
      </c>
      <c r="AS759" s="31">
        <f t="shared" si="481"/>
        <v>40</v>
      </c>
      <c r="AT759" s="31">
        <f t="shared" si="482"/>
        <v>11</v>
      </c>
      <c r="AU759" s="31">
        <f t="shared" si="483"/>
        <v>33</v>
      </c>
      <c r="AV759" s="31">
        <f t="shared" si="484"/>
        <v>13</v>
      </c>
      <c r="AW759" s="31">
        <f t="shared" si="485"/>
        <v>35</v>
      </c>
      <c r="AX759" s="31">
        <f t="shared" si="486"/>
        <v>25</v>
      </c>
      <c r="AY759" s="31">
        <f t="shared" si="487"/>
        <v>52</v>
      </c>
      <c r="AZ759" s="31">
        <f t="shared" si="488"/>
        <v>10</v>
      </c>
      <c r="BA759" s="31">
        <f t="shared" si="489"/>
        <v>24</v>
      </c>
      <c r="BB759" s="31">
        <f t="shared" si="490"/>
        <v>27</v>
      </c>
      <c r="BC759" s="31">
        <f t="shared" si="491"/>
        <v>26</v>
      </c>
      <c r="BD759" s="31">
        <f t="shared" si="492"/>
        <v>45</v>
      </c>
      <c r="BE759" s="31">
        <f t="shared" si="493"/>
        <v>30</v>
      </c>
      <c r="BF759" s="31">
        <f t="shared" si="494"/>
        <v>36</v>
      </c>
      <c r="BG759" s="31">
        <f t="shared" si="495"/>
        <v>27</v>
      </c>
      <c r="BH759" s="31">
        <f t="shared" si="496"/>
        <v>6</v>
      </c>
      <c r="BI759" s="31">
        <f t="shared" si="497"/>
        <v>11</v>
      </c>
      <c r="BJ759" s="6">
        <f t="shared" si="498"/>
        <v>567</v>
      </c>
      <c r="BL759" s="31">
        <f t="shared" si="499"/>
        <v>4.0603922938840175E-12</v>
      </c>
      <c r="BM759" s="31">
        <f t="shared" si="500"/>
        <v>1.5038489977348215E-13</v>
      </c>
      <c r="BN759" s="31">
        <f t="shared" si="501"/>
        <v>1.6041055975838095E-12</v>
      </c>
      <c r="BO759" s="31">
        <f t="shared" si="502"/>
        <v>2.0051319969797619E-12</v>
      </c>
      <c r="BP759" s="31">
        <f t="shared" si="503"/>
        <v>5.5141129916943454E-13</v>
      </c>
      <c r="BQ759" s="31">
        <f t="shared" si="504"/>
        <v>1.6542338975083035E-12</v>
      </c>
      <c r="BR759" s="31">
        <f t="shared" si="505"/>
        <v>6.5166789901842256E-13</v>
      </c>
      <c r="BS759" s="31">
        <f t="shared" si="506"/>
        <v>1.7544904973572916E-12</v>
      </c>
      <c r="BT759" s="31">
        <f t="shared" si="507"/>
        <v>1.2532074981123513E-12</v>
      </c>
      <c r="BU759" s="31">
        <f t="shared" si="508"/>
        <v>2.6066715960736902E-12</v>
      </c>
      <c r="BV759" s="31">
        <f t="shared" si="509"/>
        <v>5.0128299924494049E-13</v>
      </c>
      <c r="BW759" s="31">
        <f t="shared" si="510"/>
        <v>1.2030791981878572E-12</v>
      </c>
      <c r="BX759" s="31">
        <f t="shared" si="511"/>
        <v>1.3534640979613392E-12</v>
      </c>
      <c r="BY759" s="31">
        <f t="shared" si="512"/>
        <v>1.3033357980368451E-12</v>
      </c>
      <c r="BZ759" s="31">
        <f t="shared" si="513"/>
        <v>2.2557734966022322E-12</v>
      </c>
      <c r="CA759" s="31">
        <f t="shared" si="514"/>
        <v>1.5038489977348214E-12</v>
      </c>
      <c r="CB759" s="31">
        <f t="shared" si="515"/>
        <v>1.8046187972817857E-12</v>
      </c>
      <c r="CC759" s="31">
        <f t="shared" si="516"/>
        <v>1.3534640979613392E-12</v>
      </c>
      <c r="CD759" s="31">
        <f t="shared" si="517"/>
        <v>3.007697995469643E-13</v>
      </c>
      <c r="CE759" s="31">
        <f t="shared" si="518"/>
        <v>5.5141129916943454E-13</v>
      </c>
    </row>
    <row r="760" spans="35:83" x14ac:dyDescent="0.2">
      <c r="AI760" s="29" t="s">
        <v>1636</v>
      </c>
      <c r="AJ760" s="30">
        <v>56430</v>
      </c>
      <c r="AK760">
        <v>508</v>
      </c>
      <c r="AL760" t="s">
        <v>1637</v>
      </c>
      <c r="AM760">
        <v>2.8531022028234437E-10</v>
      </c>
      <c r="AN760">
        <f t="shared" si="476"/>
        <v>2.8531022028234439E-11</v>
      </c>
      <c r="AO760">
        <f t="shared" si="477"/>
        <v>1.2577221763879589E-4</v>
      </c>
      <c r="AP760" s="31">
        <f t="shared" si="478"/>
        <v>50</v>
      </c>
      <c r="AQ760" s="31">
        <f t="shared" si="479"/>
        <v>3</v>
      </c>
      <c r="AR760" s="31">
        <f t="shared" si="480"/>
        <v>29</v>
      </c>
      <c r="AS760" s="31">
        <f t="shared" si="481"/>
        <v>23</v>
      </c>
      <c r="AT760" s="31">
        <f t="shared" si="482"/>
        <v>12</v>
      </c>
      <c r="AU760" s="31">
        <f t="shared" si="483"/>
        <v>38</v>
      </c>
      <c r="AV760" s="31">
        <f t="shared" si="484"/>
        <v>8</v>
      </c>
      <c r="AW760" s="31">
        <f t="shared" si="485"/>
        <v>38</v>
      </c>
      <c r="AX760" s="31">
        <f t="shared" si="486"/>
        <v>33</v>
      </c>
      <c r="AY760" s="31">
        <f t="shared" si="487"/>
        <v>64</v>
      </c>
      <c r="AZ760" s="31">
        <f t="shared" si="488"/>
        <v>9</v>
      </c>
      <c r="BA760" s="31">
        <f t="shared" si="489"/>
        <v>21</v>
      </c>
      <c r="BB760" s="31">
        <f t="shared" si="490"/>
        <v>17</v>
      </c>
      <c r="BC760" s="31">
        <f t="shared" si="491"/>
        <v>15</v>
      </c>
      <c r="BD760" s="31">
        <f t="shared" si="492"/>
        <v>41</v>
      </c>
      <c r="BE760" s="31">
        <f t="shared" si="493"/>
        <v>41</v>
      </c>
      <c r="BF760" s="31">
        <f t="shared" si="494"/>
        <v>14</v>
      </c>
      <c r="BG760" s="31">
        <f t="shared" si="495"/>
        <v>28</v>
      </c>
      <c r="BH760" s="31">
        <f t="shared" si="496"/>
        <v>9</v>
      </c>
      <c r="BI760" s="31">
        <f t="shared" si="497"/>
        <v>15</v>
      </c>
      <c r="BJ760" s="6">
        <f t="shared" si="498"/>
        <v>508</v>
      </c>
      <c r="BL760" s="31">
        <f t="shared" si="499"/>
        <v>2.8081714594718939E-12</v>
      </c>
      <c r="BM760" s="31">
        <f t="shared" si="500"/>
        <v>1.6849028756831362E-13</v>
      </c>
      <c r="BN760" s="31">
        <f t="shared" si="501"/>
        <v>1.6287394464936984E-12</v>
      </c>
      <c r="BO760" s="31">
        <f t="shared" si="502"/>
        <v>1.2917588713570712E-12</v>
      </c>
      <c r="BP760" s="31">
        <f t="shared" si="503"/>
        <v>6.739611502732545E-13</v>
      </c>
      <c r="BQ760" s="31">
        <f t="shared" si="504"/>
        <v>2.1342103091986392E-12</v>
      </c>
      <c r="BR760" s="31">
        <f t="shared" si="505"/>
        <v>4.4930743351550296E-13</v>
      </c>
      <c r="BS760" s="31">
        <f t="shared" si="506"/>
        <v>2.1342103091986392E-12</v>
      </c>
      <c r="BT760" s="31">
        <f t="shared" si="507"/>
        <v>1.8533931632514498E-12</v>
      </c>
      <c r="BU760" s="31">
        <f t="shared" si="508"/>
        <v>3.5944594681240237E-12</v>
      </c>
      <c r="BV760" s="31">
        <f t="shared" si="509"/>
        <v>5.0547086270494082E-13</v>
      </c>
      <c r="BW760" s="31">
        <f t="shared" si="510"/>
        <v>1.1794320129781953E-12</v>
      </c>
      <c r="BX760" s="31">
        <f t="shared" si="511"/>
        <v>9.5477829622044389E-13</v>
      </c>
      <c r="BY760" s="31">
        <f t="shared" si="512"/>
        <v>8.4245143784156807E-13</v>
      </c>
      <c r="BZ760" s="31">
        <f t="shared" si="513"/>
        <v>2.3027005967669527E-12</v>
      </c>
      <c r="CA760" s="31">
        <f t="shared" si="514"/>
        <v>2.3027005967669527E-12</v>
      </c>
      <c r="CB760" s="31">
        <f t="shared" si="515"/>
        <v>7.8628800865213021E-13</v>
      </c>
      <c r="CC760" s="31">
        <f t="shared" si="516"/>
        <v>1.5725760173042604E-12</v>
      </c>
      <c r="CD760" s="31">
        <f t="shared" si="517"/>
        <v>5.0547086270494082E-13</v>
      </c>
      <c r="CE760" s="31">
        <f t="shared" si="518"/>
        <v>8.4245143784156807E-13</v>
      </c>
    </row>
    <row r="761" spans="35:83" x14ac:dyDescent="0.2">
      <c r="AI761" s="29" t="s">
        <v>1638</v>
      </c>
      <c r="AJ761" s="30">
        <v>23371</v>
      </c>
      <c r="AK761">
        <v>210</v>
      </c>
      <c r="AL761" t="s">
        <v>1639</v>
      </c>
      <c r="AM761">
        <v>2.8665162294515482E-10</v>
      </c>
      <c r="AN761">
        <f t="shared" si="476"/>
        <v>2.8665162294515484E-11</v>
      </c>
      <c r="AO761">
        <f t="shared" si="477"/>
        <v>1.2636354306513813E-4</v>
      </c>
      <c r="AP761" s="31">
        <f t="shared" si="478"/>
        <v>17</v>
      </c>
      <c r="AQ761" s="31">
        <f t="shared" si="479"/>
        <v>2</v>
      </c>
      <c r="AR761" s="31">
        <f t="shared" si="480"/>
        <v>15</v>
      </c>
      <c r="AS761" s="31">
        <f t="shared" si="481"/>
        <v>14</v>
      </c>
      <c r="AT761" s="31">
        <f t="shared" si="482"/>
        <v>6</v>
      </c>
      <c r="AU761" s="31">
        <f t="shared" si="483"/>
        <v>15</v>
      </c>
      <c r="AV761" s="31">
        <f t="shared" si="484"/>
        <v>11</v>
      </c>
      <c r="AW761" s="31">
        <f t="shared" si="485"/>
        <v>10</v>
      </c>
      <c r="AX761" s="31">
        <f t="shared" si="486"/>
        <v>12</v>
      </c>
      <c r="AY761" s="31">
        <f t="shared" si="487"/>
        <v>24</v>
      </c>
      <c r="AZ761" s="31">
        <f t="shared" si="488"/>
        <v>5</v>
      </c>
      <c r="BA761" s="31">
        <f t="shared" si="489"/>
        <v>8</v>
      </c>
      <c r="BB761" s="31">
        <f t="shared" si="490"/>
        <v>9</v>
      </c>
      <c r="BC761" s="31">
        <f t="shared" si="491"/>
        <v>5</v>
      </c>
      <c r="BD761" s="31">
        <f t="shared" si="492"/>
        <v>13</v>
      </c>
      <c r="BE761" s="31">
        <f t="shared" si="493"/>
        <v>13</v>
      </c>
      <c r="BF761" s="31">
        <f t="shared" si="494"/>
        <v>11</v>
      </c>
      <c r="BG761" s="31">
        <f t="shared" si="495"/>
        <v>14</v>
      </c>
      <c r="BH761" s="31">
        <f t="shared" si="496"/>
        <v>2</v>
      </c>
      <c r="BI761" s="31">
        <f t="shared" si="497"/>
        <v>4</v>
      </c>
      <c r="BJ761" s="6">
        <f t="shared" si="498"/>
        <v>210</v>
      </c>
      <c r="BL761" s="31">
        <f t="shared" si="499"/>
        <v>2.3205131381274439E-12</v>
      </c>
      <c r="BM761" s="31">
        <f t="shared" si="500"/>
        <v>2.7300154566205225E-13</v>
      </c>
      <c r="BN761" s="31">
        <f t="shared" si="501"/>
        <v>2.0475115924653917E-12</v>
      </c>
      <c r="BO761" s="31">
        <f t="shared" si="502"/>
        <v>1.9110108196343658E-12</v>
      </c>
      <c r="BP761" s="31">
        <f t="shared" si="503"/>
        <v>8.1900463698615665E-13</v>
      </c>
      <c r="BQ761" s="31">
        <f t="shared" si="504"/>
        <v>2.0475115924653917E-12</v>
      </c>
      <c r="BR761" s="31">
        <f t="shared" si="505"/>
        <v>1.5015085011412874E-12</v>
      </c>
      <c r="BS761" s="31">
        <f t="shared" si="506"/>
        <v>1.3650077283102611E-12</v>
      </c>
      <c r="BT761" s="31">
        <f t="shared" si="507"/>
        <v>1.6380092739723133E-12</v>
      </c>
      <c r="BU761" s="31">
        <f t="shared" si="508"/>
        <v>3.2760185479446266E-12</v>
      </c>
      <c r="BV761" s="31">
        <f t="shared" si="509"/>
        <v>6.8250386415513053E-13</v>
      </c>
      <c r="BW761" s="31">
        <f t="shared" si="510"/>
        <v>1.092006182648209E-12</v>
      </c>
      <c r="BX761" s="31">
        <f t="shared" si="511"/>
        <v>1.2285069554792351E-12</v>
      </c>
      <c r="BY761" s="31">
        <f t="shared" si="512"/>
        <v>6.8250386415513053E-13</v>
      </c>
      <c r="BZ761" s="31">
        <f t="shared" si="513"/>
        <v>1.7745100468033396E-12</v>
      </c>
      <c r="CA761" s="31">
        <f t="shared" si="514"/>
        <v>1.7745100468033396E-12</v>
      </c>
      <c r="CB761" s="31">
        <f t="shared" si="515"/>
        <v>1.5015085011412874E-12</v>
      </c>
      <c r="CC761" s="31">
        <f t="shared" si="516"/>
        <v>1.9110108196343658E-12</v>
      </c>
      <c r="CD761" s="31">
        <f t="shared" si="517"/>
        <v>2.7300154566205225E-13</v>
      </c>
      <c r="CE761" s="31">
        <f t="shared" si="518"/>
        <v>5.460030913241045E-13</v>
      </c>
    </row>
    <row r="762" spans="35:83" x14ac:dyDescent="0.2">
      <c r="AI762" s="29" t="s">
        <v>1640</v>
      </c>
      <c r="AJ762" s="30">
        <v>29024</v>
      </c>
      <c r="AK762">
        <v>263</v>
      </c>
      <c r="AL762" t="s">
        <v>1641</v>
      </c>
      <c r="AM762">
        <v>2.8707042712228665E-10</v>
      </c>
      <c r="AN762">
        <f t="shared" si="476"/>
        <v>2.8707042712228666E-11</v>
      </c>
      <c r="AO762">
        <f t="shared" si="477"/>
        <v>1.2654816291528625E-4</v>
      </c>
      <c r="AP762" s="31">
        <f t="shared" si="478"/>
        <v>32</v>
      </c>
      <c r="AQ762" s="31">
        <f t="shared" si="479"/>
        <v>5</v>
      </c>
      <c r="AR762" s="31">
        <f t="shared" si="480"/>
        <v>17</v>
      </c>
      <c r="AS762" s="31">
        <f t="shared" si="481"/>
        <v>14</v>
      </c>
      <c r="AT762" s="31">
        <f t="shared" si="482"/>
        <v>10</v>
      </c>
      <c r="AU762" s="31">
        <f t="shared" si="483"/>
        <v>18</v>
      </c>
      <c r="AV762" s="31">
        <f t="shared" si="484"/>
        <v>7</v>
      </c>
      <c r="AW762" s="31">
        <f t="shared" si="485"/>
        <v>22</v>
      </c>
      <c r="AX762" s="31">
        <f t="shared" si="486"/>
        <v>14</v>
      </c>
      <c r="AY762" s="31">
        <f t="shared" si="487"/>
        <v>34</v>
      </c>
      <c r="AZ762" s="31">
        <f t="shared" si="488"/>
        <v>6</v>
      </c>
      <c r="BA762" s="31">
        <f t="shared" si="489"/>
        <v>7</v>
      </c>
      <c r="BB762" s="31">
        <f t="shared" si="490"/>
        <v>17</v>
      </c>
      <c r="BC762" s="31">
        <f t="shared" si="491"/>
        <v>8</v>
      </c>
      <c r="BD762" s="31">
        <f t="shared" si="492"/>
        <v>15</v>
      </c>
      <c r="BE762" s="31">
        <f t="shared" si="493"/>
        <v>6</v>
      </c>
      <c r="BF762" s="31">
        <f t="shared" si="494"/>
        <v>8</v>
      </c>
      <c r="BG762" s="31">
        <f t="shared" si="495"/>
        <v>14</v>
      </c>
      <c r="BH762" s="31">
        <f t="shared" si="496"/>
        <v>3</v>
      </c>
      <c r="BI762" s="31">
        <f t="shared" si="497"/>
        <v>6</v>
      </c>
      <c r="BJ762" s="6">
        <f t="shared" si="498"/>
        <v>263</v>
      </c>
      <c r="BL762" s="31">
        <f t="shared" si="499"/>
        <v>3.4928721170772522E-12</v>
      </c>
      <c r="BM762" s="31">
        <f t="shared" si="500"/>
        <v>5.4576126829332059E-13</v>
      </c>
      <c r="BN762" s="31">
        <f t="shared" si="501"/>
        <v>1.8555883121972903E-12</v>
      </c>
      <c r="BO762" s="31">
        <f t="shared" si="502"/>
        <v>1.5281315512212978E-12</v>
      </c>
      <c r="BP762" s="31">
        <f t="shared" si="503"/>
        <v>1.0915225365866412E-12</v>
      </c>
      <c r="BQ762" s="31">
        <f t="shared" si="504"/>
        <v>1.9647405658559544E-12</v>
      </c>
      <c r="BR762" s="31">
        <f t="shared" si="505"/>
        <v>7.640657756106489E-13</v>
      </c>
      <c r="BS762" s="31">
        <f t="shared" si="506"/>
        <v>2.4013495804906107E-12</v>
      </c>
      <c r="BT762" s="31">
        <f t="shared" si="507"/>
        <v>1.5281315512212978E-12</v>
      </c>
      <c r="BU762" s="31">
        <f t="shared" si="508"/>
        <v>3.7111766243945805E-12</v>
      </c>
      <c r="BV762" s="31">
        <f t="shared" si="509"/>
        <v>6.5491352195198474E-13</v>
      </c>
      <c r="BW762" s="31">
        <f t="shared" si="510"/>
        <v>7.640657756106489E-13</v>
      </c>
      <c r="BX762" s="31">
        <f t="shared" si="511"/>
        <v>1.8555883121972903E-12</v>
      </c>
      <c r="BY762" s="31">
        <f t="shared" si="512"/>
        <v>8.7321802926931306E-13</v>
      </c>
      <c r="BZ762" s="31">
        <f t="shared" si="513"/>
        <v>1.637283804879962E-12</v>
      </c>
      <c r="CA762" s="31">
        <f t="shared" si="514"/>
        <v>6.5491352195198474E-13</v>
      </c>
      <c r="CB762" s="31">
        <f t="shared" si="515"/>
        <v>8.7321802926931306E-13</v>
      </c>
      <c r="CC762" s="31">
        <f t="shared" si="516"/>
        <v>1.5281315512212978E-12</v>
      </c>
      <c r="CD762" s="31">
        <f t="shared" si="517"/>
        <v>3.2745676097599237E-13</v>
      </c>
      <c r="CE762" s="31">
        <f t="shared" si="518"/>
        <v>6.5491352195198474E-13</v>
      </c>
    </row>
    <row r="763" spans="35:83" x14ac:dyDescent="0.2">
      <c r="AI763" s="29" t="s">
        <v>1642</v>
      </c>
      <c r="AJ763" s="30">
        <v>35304</v>
      </c>
      <c r="AK763">
        <v>332</v>
      </c>
      <c r="AL763" t="s">
        <v>1643</v>
      </c>
      <c r="AM763">
        <v>2.8713197325679423E-10</v>
      </c>
      <c r="AN763">
        <f t="shared" si="476"/>
        <v>2.8713197325679426E-11</v>
      </c>
      <c r="AO763">
        <f t="shared" si="477"/>
        <v>1.2657529406332735E-4</v>
      </c>
      <c r="AP763" s="31">
        <f t="shared" si="478"/>
        <v>43</v>
      </c>
      <c r="AQ763" s="31">
        <f t="shared" si="479"/>
        <v>4</v>
      </c>
      <c r="AR763" s="31">
        <f t="shared" si="480"/>
        <v>22</v>
      </c>
      <c r="AS763" s="31">
        <f t="shared" si="481"/>
        <v>23</v>
      </c>
      <c r="AT763" s="31">
        <f t="shared" si="482"/>
        <v>5</v>
      </c>
      <c r="AU763" s="31">
        <f t="shared" si="483"/>
        <v>32</v>
      </c>
      <c r="AV763" s="31">
        <f t="shared" si="484"/>
        <v>8</v>
      </c>
      <c r="AW763" s="31">
        <f t="shared" si="485"/>
        <v>29</v>
      </c>
      <c r="AX763" s="31">
        <f t="shared" si="486"/>
        <v>13</v>
      </c>
      <c r="AY763" s="31">
        <f t="shared" si="487"/>
        <v>28</v>
      </c>
      <c r="AZ763" s="31">
        <f t="shared" si="488"/>
        <v>9</v>
      </c>
      <c r="BA763" s="31">
        <f t="shared" si="489"/>
        <v>12</v>
      </c>
      <c r="BB763" s="31">
        <f t="shared" si="490"/>
        <v>10</v>
      </c>
      <c r="BC763" s="31">
        <f t="shared" si="491"/>
        <v>10</v>
      </c>
      <c r="BD763" s="31">
        <f t="shared" si="492"/>
        <v>19</v>
      </c>
      <c r="BE763" s="31">
        <f t="shared" si="493"/>
        <v>18</v>
      </c>
      <c r="BF763" s="31">
        <f t="shared" si="494"/>
        <v>16</v>
      </c>
      <c r="BG763" s="31">
        <f t="shared" si="495"/>
        <v>23</v>
      </c>
      <c r="BH763" s="31">
        <f t="shared" si="496"/>
        <v>0</v>
      </c>
      <c r="BI763" s="31">
        <f t="shared" si="497"/>
        <v>8</v>
      </c>
      <c r="BJ763" s="6">
        <f t="shared" si="498"/>
        <v>332</v>
      </c>
      <c r="BL763" s="31">
        <f t="shared" si="499"/>
        <v>3.718877966880167E-12</v>
      </c>
      <c r="BM763" s="31">
        <f t="shared" si="500"/>
        <v>3.4594213645396899E-13</v>
      </c>
      <c r="BN763" s="31">
        <f t="shared" si="501"/>
        <v>1.9026817504968297E-12</v>
      </c>
      <c r="BO763" s="31">
        <f t="shared" si="502"/>
        <v>1.9891672846103218E-12</v>
      </c>
      <c r="BP763" s="31">
        <f t="shared" si="503"/>
        <v>4.3242767056746123E-13</v>
      </c>
      <c r="BQ763" s="31">
        <f t="shared" si="504"/>
        <v>2.7675370916317519E-12</v>
      </c>
      <c r="BR763" s="31">
        <f t="shared" si="505"/>
        <v>6.9188427290793797E-13</v>
      </c>
      <c r="BS763" s="31">
        <f t="shared" si="506"/>
        <v>2.5080804892912752E-12</v>
      </c>
      <c r="BT763" s="31">
        <f t="shared" si="507"/>
        <v>1.1243119434753993E-12</v>
      </c>
      <c r="BU763" s="31">
        <f t="shared" si="508"/>
        <v>2.4215949551777827E-12</v>
      </c>
      <c r="BV763" s="31">
        <f t="shared" si="509"/>
        <v>7.7836980702143027E-13</v>
      </c>
      <c r="BW763" s="31">
        <f t="shared" si="510"/>
        <v>1.037826409361907E-12</v>
      </c>
      <c r="BX763" s="31">
        <f t="shared" si="511"/>
        <v>8.6485534113492246E-13</v>
      </c>
      <c r="BY763" s="31">
        <f t="shared" si="512"/>
        <v>8.6485534113492246E-13</v>
      </c>
      <c r="BZ763" s="31">
        <f t="shared" si="513"/>
        <v>1.6432251481563526E-12</v>
      </c>
      <c r="CA763" s="31">
        <f t="shared" si="514"/>
        <v>1.5567396140428605E-12</v>
      </c>
      <c r="CB763" s="31">
        <f t="shared" si="515"/>
        <v>1.3837685458158759E-12</v>
      </c>
      <c r="CC763" s="31">
        <f t="shared" si="516"/>
        <v>1.9891672846103218E-12</v>
      </c>
      <c r="CD763" s="31">
        <f t="shared" si="517"/>
        <v>0</v>
      </c>
      <c r="CE763" s="31">
        <f t="shared" si="518"/>
        <v>6.9188427290793797E-13</v>
      </c>
    </row>
    <row r="764" spans="35:83" x14ac:dyDescent="0.2">
      <c r="AI764" s="29" t="s">
        <v>1644</v>
      </c>
      <c r="AJ764" s="30">
        <v>30025</v>
      </c>
      <c r="AK764">
        <v>261</v>
      </c>
      <c r="AL764" t="s">
        <v>1645</v>
      </c>
      <c r="AM764">
        <v>2.8726375722945671E-10</v>
      </c>
      <c r="AN764">
        <f t="shared" si="476"/>
        <v>2.8726375722945672E-11</v>
      </c>
      <c r="AO764">
        <f t="shared" si="477"/>
        <v>1.2663338789002098E-4</v>
      </c>
      <c r="AP764" s="31">
        <f t="shared" si="478"/>
        <v>23</v>
      </c>
      <c r="AQ764" s="31">
        <f t="shared" si="479"/>
        <v>2</v>
      </c>
      <c r="AR764" s="31">
        <f t="shared" si="480"/>
        <v>24</v>
      </c>
      <c r="AS764" s="31">
        <f t="shared" si="481"/>
        <v>14</v>
      </c>
      <c r="AT764" s="31">
        <f t="shared" si="482"/>
        <v>8</v>
      </c>
      <c r="AU764" s="31">
        <f t="shared" si="483"/>
        <v>11</v>
      </c>
      <c r="AV764" s="31">
        <f t="shared" si="484"/>
        <v>5</v>
      </c>
      <c r="AW764" s="31">
        <f t="shared" si="485"/>
        <v>16</v>
      </c>
      <c r="AX764" s="31">
        <f t="shared" si="486"/>
        <v>15</v>
      </c>
      <c r="AY764" s="31">
        <f t="shared" si="487"/>
        <v>30</v>
      </c>
      <c r="AZ764" s="31">
        <f t="shared" si="488"/>
        <v>4</v>
      </c>
      <c r="BA764" s="31">
        <f t="shared" si="489"/>
        <v>11</v>
      </c>
      <c r="BB764" s="31">
        <f t="shared" si="490"/>
        <v>18</v>
      </c>
      <c r="BC764" s="31">
        <f t="shared" si="491"/>
        <v>13</v>
      </c>
      <c r="BD764" s="31">
        <f t="shared" si="492"/>
        <v>15</v>
      </c>
      <c r="BE764" s="31">
        <f t="shared" si="493"/>
        <v>16</v>
      </c>
      <c r="BF764" s="31">
        <f t="shared" si="494"/>
        <v>7</v>
      </c>
      <c r="BG764" s="31">
        <f t="shared" si="495"/>
        <v>9</v>
      </c>
      <c r="BH764" s="31">
        <f t="shared" si="496"/>
        <v>8</v>
      </c>
      <c r="BI764" s="31">
        <f t="shared" si="497"/>
        <v>12</v>
      </c>
      <c r="BJ764" s="6">
        <f t="shared" si="498"/>
        <v>261</v>
      </c>
      <c r="BL764" s="31">
        <f t="shared" si="499"/>
        <v>2.5314430713706915E-12</v>
      </c>
      <c r="BM764" s="31">
        <f t="shared" si="500"/>
        <v>2.2012548446701663E-13</v>
      </c>
      <c r="BN764" s="31">
        <f t="shared" si="501"/>
        <v>2.6415058136041998E-12</v>
      </c>
      <c r="BO764" s="31">
        <f t="shared" si="502"/>
        <v>1.5408783912691166E-12</v>
      </c>
      <c r="BP764" s="31">
        <f t="shared" si="503"/>
        <v>8.8050193786806654E-13</v>
      </c>
      <c r="BQ764" s="31">
        <f t="shared" si="504"/>
        <v>1.2106901645685916E-12</v>
      </c>
      <c r="BR764" s="31">
        <f t="shared" si="505"/>
        <v>5.5031371116754161E-13</v>
      </c>
      <c r="BS764" s="31">
        <f t="shared" si="506"/>
        <v>1.7610038757361331E-12</v>
      </c>
      <c r="BT764" s="31">
        <f t="shared" si="507"/>
        <v>1.6509411335026249E-12</v>
      </c>
      <c r="BU764" s="31">
        <f t="shared" si="508"/>
        <v>3.3018822670052499E-12</v>
      </c>
      <c r="BV764" s="31">
        <f t="shared" si="509"/>
        <v>4.4025096893403327E-13</v>
      </c>
      <c r="BW764" s="31">
        <f t="shared" si="510"/>
        <v>1.2106901645685916E-12</v>
      </c>
      <c r="BX764" s="31">
        <f t="shared" si="511"/>
        <v>1.9811293602031498E-12</v>
      </c>
      <c r="BY764" s="31">
        <f t="shared" si="512"/>
        <v>1.430815649035608E-12</v>
      </c>
      <c r="BZ764" s="31">
        <f t="shared" si="513"/>
        <v>1.6509411335026249E-12</v>
      </c>
      <c r="CA764" s="31">
        <f t="shared" si="514"/>
        <v>1.7610038757361331E-12</v>
      </c>
      <c r="CB764" s="31">
        <f t="shared" si="515"/>
        <v>7.704391956345583E-13</v>
      </c>
      <c r="CC764" s="31">
        <f t="shared" si="516"/>
        <v>9.9056468010157488E-13</v>
      </c>
      <c r="CD764" s="31">
        <f t="shared" si="517"/>
        <v>8.8050193786806654E-13</v>
      </c>
      <c r="CE764" s="31">
        <f t="shared" si="518"/>
        <v>1.3207529068020999E-12</v>
      </c>
    </row>
    <row r="765" spans="35:83" x14ac:dyDescent="0.2">
      <c r="AI765" s="29" t="s">
        <v>1646</v>
      </c>
      <c r="AJ765" s="30">
        <v>14435</v>
      </c>
      <c r="AK765">
        <v>134</v>
      </c>
      <c r="AL765" t="s">
        <v>1647</v>
      </c>
      <c r="AM765">
        <v>2.8727791778853574E-10</v>
      </c>
      <c r="AN765">
        <f t="shared" si="476"/>
        <v>2.8727791778853576E-11</v>
      </c>
      <c r="AO765">
        <f t="shared" si="477"/>
        <v>1.2663963023534116E-4</v>
      </c>
      <c r="AP765" s="31">
        <f t="shared" si="478"/>
        <v>16</v>
      </c>
      <c r="AQ765" s="31">
        <f t="shared" si="479"/>
        <v>0</v>
      </c>
      <c r="AR765" s="31">
        <f t="shared" si="480"/>
        <v>9</v>
      </c>
      <c r="AS765" s="31">
        <f t="shared" si="481"/>
        <v>6</v>
      </c>
      <c r="AT765" s="31">
        <f t="shared" si="482"/>
        <v>3</v>
      </c>
      <c r="AU765" s="31">
        <f t="shared" si="483"/>
        <v>5</v>
      </c>
      <c r="AV765" s="31">
        <f t="shared" si="484"/>
        <v>3</v>
      </c>
      <c r="AW765" s="31">
        <f t="shared" si="485"/>
        <v>6</v>
      </c>
      <c r="AX765" s="31">
        <f t="shared" si="486"/>
        <v>6</v>
      </c>
      <c r="AY765" s="31">
        <f t="shared" si="487"/>
        <v>9</v>
      </c>
      <c r="AZ765" s="31">
        <f t="shared" si="488"/>
        <v>6</v>
      </c>
      <c r="BA765" s="31">
        <f t="shared" si="489"/>
        <v>8</v>
      </c>
      <c r="BB765" s="31">
        <f t="shared" si="490"/>
        <v>8</v>
      </c>
      <c r="BC765" s="31">
        <f t="shared" si="491"/>
        <v>7</v>
      </c>
      <c r="BD765" s="31">
        <f t="shared" si="492"/>
        <v>5</v>
      </c>
      <c r="BE765" s="31">
        <f t="shared" si="493"/>
        <v>11</v>
      </c>
      <c r="BF765" s="31">
        <f t="shared" si="494"/>
        <v>12</v>
      </c>
      <c r="BG765" s="31">
        <f t="shared" si="495"/>
        <v>12</v>
      </c>
      <c r="BH765" s="31">
        <f t="shared" si="496"/>
        <v>1</v>
      </c>
      <c r="BI765" s="31">
        <f t="shared" si="497"/>
        <v>1</v>
      </c>
      <c r="BJ765" s="6">
        <f t="shared" si="498"/>
        <v>134</v>
      </c>
      <c r="BL765" s="31">
        <f t="shared" si="499"/>
        <v>3.4301840929974417E-12</v>
      </c>
      <c r="BM765" s="31">
        <f t="shared" si="500"/>
        <v>0</v>
      </c>
      <c r="BN765" s="31">
        <f t="shared" si="501"/>
        <v>1.929478552311061E-12</v>
      </c>
      <c r="BO765" s="31">
        <f t="shared" si="502"/>
        <v>1.2863190348740406E-12</v>
      </c>
      <c r="BP765" s="31">
        <f t="shared" si="503"/>
        <v>6.431595174370203E-13</v>
      </c>
      <c r="BQ765" s="31">
        <f t="shared" si="504"/>
        <v>1.0719325290617005E-12</v>
      </c>
      <c r="BR765" s="31">
        <f t="shared" si="505"/>
        <v>6.431595174370203E-13</v>
      </c>
      <c r="BS765" s="31">
        <f t="shared" si="506"/>
        <v>1.2863190348740406E-12</v>
      </c>
      <c r="BT765" s="31">
        <f t="shared" si="507"/>
        <v>1.2863190348740406E-12</v>
      </c>
      <c r="BU765" s="31">
        <f t="shared" si="508"/>
        <v>1.929478552311061E-12</v>
      </c>
      <c r="BV765" s="31">
        <f t="shared" si="509"/>
        <v>1.2863190348740406E-12</v>
      </c>
      <c r="BW765" s="31">
        <f t="shared" si="510"/>
        <v>1.7150920464987209E-12</v>
      </c>
      <c r="BX765" s="31">
        <f t="shared" si="511"/>
        <v>1.7150920464987209E-12</v>
      </c>
      <c r="BY765" s="31">
        <f t="shared" si="512"/>
        <v>1.5007055406863807E-12</v>
      </c>
      <c r="BZ765" s="31">
        <f t="shared" si="513"/>
        <v>1.0719325290617005E-12</v>
      </c>
      <c r="CA765" s="31">
        <f t="shared" si="514"/>
        <v>2.3582515639357413E-12</v>
      </c>
      <c r="CB765" s="31">
        <f t="shared" si="515"/>
        <v>2.5726380697480812E-12</v>
      </c>
      <c r="CC765" s="31">
        <f t="shared" si="516"/>
        <v>2.5726380697480812E-12</v>
      </c>
      <c r="CD765" s="31">
        <f t="shared" si="517"/>
        <v>2.1438650581234011E-13</v>
      </c>
      <c r="CE765" s="31">
        <f t="shared" si="518"/>
        <v>2.1438650581234011E-13</v>
      </c>
    </row>
    <row r="766" spans="35:83" x14ac:dyDescent="0.2">
      <c r="AI766" s="29" t="s">
        <v>1648</v>
      </c>
      <c r="AJ766" s="30">
        <v>15025</v>
      </c>
      <c r="AK766">
        <v>135</v>
      </c>
      <c r="AL766" t="s">
        <v>1649</v>
      </c>
      <c r="AM766">
        <v>2.8729070135250478E-10</v>
      </c>
      <c r="AN766">
        <f t="shared" si="476"/>
        <v>2.872907013525048E-11</v>
      </c>
      <c r="AO766">
        <f t="shared" si="477"/>
        <v>1.2664526556515208E-4</v>
      </c>
      <c r="AP766" s="31">
        <f t="shared" si="478"/>
        <v>9</v>
      </c>
      <c r="AQ766" s="31">
        <f t="shared" si="479"/>
        <v>3</v>
      </c>
      <c r="AR766" s="31">
        <f t="shared" si="480"/>
        <v>10</v>
      </c>
      <c r="AS766" s="31">
        <f t="shared" si="481"/>
        <v>7</v>
      </c>
      <c r="AT766" s="31">
        <f t="shared" si="482"/>
        <v>3</v>
      </c>
      <c r="AU766" s="31">
        <f t="shared" si="483"/>
        <v>7</v>
      </c>
      <c r="AV766" s="31">
        <f t="shared" si="484"/>
        <v>5</v>
      </c>
      <c r="AW766" s="31">
        <f t="shared" si="485"/>
        <v>13</v>
      </c>
      <c r="AX766" s="31">
        <f t="shared" si="486"/>
        <v>8</v>
      </c>
      <c r="AY766" s="31">
        <f t="shared" si="487"/>
        <v>11</v>
      </c>
      <c r="AZ766" s="31">
        <f t="shared" si="488"/>
        <v>3</v>
      </c>
      <c r="BA766" s="31">
        <f t="shared" si="489"/>
        <v>7</v>
      </c>
      <c r="BB766" s="31">
        <f t="shared" si="490"/>
        <v>7</v>
      </c>
      <c r="BC766" s="31">
        <f t="shared" si="491"/>
        <v>8</v>
      </c>
      <c r="BD766" s="31">
        <f t="shared" si="492"/>
        <v>4</v>
      </c>
      <c r="BE766" s="31">
        <f t="shared" si="493"/>
        <v>11</v>
      </c>
      <c r="BF766" s="31">
        <f t="shared" si="494"/>
        <v>3</v>
      </c>
      <c r="BG766" s="31">
        <f t="shared" si="495"/>
        <v>11</v>
      </c>
      <c r="BH766" s="31">
        <f t="shared" si="496"/>
        <v>2</v>
      </c>
      <c r="BI766" s="31">
        <f t="shared" si="497"/>
        <v>3</v>
      </c>
      <c r="BJ766" s="6">
        <f t="shared" si="498"/>
        <v>135</v>
      </c>
      <c r="BL766" s="31">
        <f t="shared" si="499"/>
        <v>1.9152713423500319E-12</v>
      </c>
      <c r="BM766" s="31">
        <f t="shared" si="500"/>
        <v>6.38423780783344E-13</v>
      </c>
      <c r="BN766" s="31">
        <f t="shared" si="501"/>
        <v>2.1280792692778133E-12</v>
      </c>
      <c r="BO766" s="31">
        <f t="shared" si="502"/>
        <v>1.4896554884944694E-12</v>
      </c>
      <c r="BP766" s="31">
        <f t="shared" si="503"/>
        <v>6.38423780783344E-13</v>
      </c>
      <c r="BQ766" s="31">
        <f t="shared" si="504"/>
        <v>1.4896554884944694E-12</v>
      </c>
      <c r="BR766" s="31">
        <f t="shared" si="505"/>
        <v>1.0640396346389066E-12</v>
      </c>
      <c r="BS766" s="31">
        <f t="shared" si="506"/>
        <v>2.7665030500611574E-12</v>
      </c>
      <c r="BT766" s="31">
        <f t="shared" si="507"/>
        <v>1.7024634154222507E-12</v>
      </c>
      <c r="BU766" s="31">
        <f t="shared" si="508"/>
        <v>2.3408871962055946E-12</v>
      </c>
      <c r="BV766" s="31">
        <f t="shared" si="509"/>
        <v>6.38423780783344E-13</v>
      </c>
      <c r="BW766" s="31">
        <f t="shared" si="510"/>
        <v>1.4896554884944694E-12</v>
      </c>
      <c r="BX766" s="31">
        <f t="shared" si="511"/>
        <v>1.4896554884944694E-12</v>
      </c>
      <c r="BY766" s="31">
        <f t="shared" si="512"/>
        <v>1.7024634154222507E-12</v>
      </c>
      <c r="BZ766" s="31">
        <f t="shared" si="513"/>
        <v>8.5123170771112537E-13</v>
      </c>
      <c r="CA766" s="31">
        <f t="shared" si="514"/>
        <v>2.3408871962055946E-12</v>
      </c>
      <c r="CB766" s="31">
        <f t="shared" si="515"/>
        <v>6.38423780783344E-13</v>
      </c>
      <c r="CC766" s="31">
        <f t="shared" si="516"/>
        <v>2.3408871962055946E-12</v>
      </c>
      <c r="CD766" s="31">
        <f t="shared" si="517"/>
        <v>4.2561585385556268E-13</v>
      </c>
      <c r="CE766" s="31">
        <f t="shared" si="518"/>
        <v>6.38423780783344E-13</v>
      </c>
    </row>
    <row r="767" spans="35:83" x14ac:dyDescent="0.2">
      <c r="AI767" s="29" t="s">
        <v>1650</v>
      </c>
      <c r="AJ767" s="30">
        <v>61279</v>
      </c>
      <c r="AK767">
        <v>558</v>
      </c>
      <c r="AL767" t="s">
        <v>1651</v>
      </c>
      <c r="AM767">
        <v>2.9340794762903059E-10</v>
      </c>
      <c r="AN767">
        <f t="shared" si="476"/>
        <v>2.9340794762903062E-11</v>
      </c>
      <c r="AO767">
        <f t="shared" si="477"/>
        <v>1.293419079401779E-4</v>
      </c>
      <c r="AP767" s="31">
        <f t="shared" si="478"/>
        <v>72</v>
      </c>
      <c r="AQ767" s="31">
        <f t="shared" si="479"/>
        <v>2</v>
      </c>
      <c r="AR767" s="31">
        <f t="shared" si="480"/>
        <v>35</v>
      </c>
      <c r="AS767" s="31">
        <f t="shared" si="481"/>
        <v>53</v>
      </c>
      <c r="AT767" s="31">
        <f t="shared" si="482"/>
        <v>14</v>
      </c>
      <c r="AU767" s="31">
        <f t="shared" si="483"/>
        <v>39</v>
      </c>
      <c r="AV767" s="31">
        <f t="shared" si="484"/>
        <v>13</v>
      </c>
      <c r="AW767" s="31">
        <f t="shared" si="485"/>
        <v>28</v>
      </c>
      <c r="AX767" s="31">
        <f t="shared" si="486"/>
        <v>29</v>
      </c>
      <c r="AY767" s="31">
        <f t="shared" si="487"/>
        <v>75</v>
      </c>
      <c r="AZ767" s="31">
        <f t="shared" si="488"/>
        <v>10</v>
      </c>
      <c r="BA767" s="31">
        <f t="shared" si="489"/>
        <v>12</v>
      </c>
      <c r="BB767" s="31">
        <f t="shared" si="490"/>
        <v>16</v>
      </c>
      <c r="BC767" s="31">
        <f t="shared" si="491"/>
        <v>30</v>
      </c>
      <c r="BD767" s="31">
        <f t="shared" si="492"/>
        <v>38</v>
      </c>
      <c r="BE767" s="31">
        <f t="shared" si="493"/>
        <v>36</v>
      </c>
      <c r="BF767" s="31">
        <f t="shared" si="494"/>
        <v>21</v>
      </c>
      <c r="BG767" s="31">
        <f t="shared" si="495"/>
        <v>23</v>
      </c>
      <c r="BH767" s="31">
        <f t="shared" si="496"/>
        <v>5</v>
      </c>
      <c r="BI767" s="31">
        <f t="shared" si="497"/>
        <v>7</v>
      </c>
      <c r="BJ767" s="6">
        <f t="shared" si="498"/>
        <v>558</v>
      </c>
      <c r="BL767" s="31">
        <f t="shared" si="499"/>
        <v>3.7859090016649112E-12</v>
      </c>
      <c r="BM767" s="31">
        <f t="shared" si="500"/>
        <v>1.0516413893513642E-13</v>
      </c>
      <c r="BN767" s="31">
        <f t="shared" si="501"/>
        <v>1.8403724313648874E-12</v>
      </c>
      <c r="BO767" s="31">
        <f t="shared" si="502"/>
        <v>2.786849681781115E-12</v>
      </c>
      <c r="BP767" s="31">
        <f t="shared" si="503"/>
        <v>7.3614897254595501E-13</v>
      </c>
      <c r="BQ767" s="31">
        <f t="shared" si="504"/>
        <v>2.0507007092351599E-12</v>
      </c>
      <c r="BR767" s="31">
        <f t="shared" si="505"/>
        <v>6.8356690307838679E-13</v>
      </c>
      <c r="BS767" s="31">
        <f t="shared" si="506"/>
        <v>1.47229794509191E-12</v>
      </c>
      <c r="BT767" s="31">
        <f t="shared" si="507"/>
        <v>1.524880014559478E-12</v>
      </c>
      <c r="BU767" s="31">
        <f t="shared" si="508"/>
        <v>3.9436552100676159E-12</v>
      </c>
      <c r="BV767" s="31">
        <f t="shared" si="509"/>
        <v>5.2582069467568212E-13</v>
      </c>
      <c r="BW767" s="31">
        <f t="shared" si="510"/>
        <v>6.3098483361081857E-13</v>
      </c>
      <c r="BX767" s="31">
        <f t="shared" si="511"/>
        <v>8.4131311148109136E-13</v>
      </c>
      <c r="BY767" s="31">
        <f t="shared" si="512"/>
        <v>1.5774620840270463E-12</v>
      </c>
      <c r="BZ767" s="31">
        <f t="shared" si="513"/>
        <v>1.998118639767592E-12</v>
      </c>
      <c r="CA767" s="31">
        <f t="shared" si="514"/>
        <v>1.8929545008324556E-12</v>
      </c>
      <c r="CB767" s="31">
        <f t="shared" si="515"/>
        <v>1.1042234588189325E-12</v>
      </c>
      <c r="CC767" s="31">
        <f t="shared" si="516"/>
        <v>1.2093875977540689E-12</v>
      </c>
      <c r="CD767" s="31">
        <f t="shared" si="517"/>
        <v>2.6291034733784106E-13</v>
      </c>
      <c r="CE767" s="31">
        <f t="shared" si="518"/>
        <v>3.6807448627297751E-13</v>
      </c>
    </row>
    <row r="768" spans="35:83" x14ac:dyDescent="0.2">
      <c r="AI768" s="29" t="s">
        <v>1652</v>
      </c>
      <c r="AJ768" s="30">
        <v>24857</v>
      </c>
      <c r="AK768">
        <v>234</v>
      </c>
      <c r="AL768" t="s">
        <v>1653</v>
      </c>
      <c r="AM768">
        <v>2.9489055560266507E-10</v>
      </c>
      <c r="AN768">
        <f t="shared" si="476"/>
        <v>2.9489055560266506E-11</v>
      </c>
      <c r="AO768">
        <f t="shared" si="477"/>
        <v>1.2999548036582892E-4</v>
      </c>
      <c r="AP768" s="31">
        <f t="shared" si="478"/>
        <v>44</v>
      </c>
      <c r="AQ768" s="31">
        <f t="shared" si="479"/>
        <v>1</v>
      </c>
      <c r="AR768" s="31">
        <f t="shared" si="480"/>
        <v>12</v>
      </c>
      <c r="AS768" s="31">
        <f t="shared" si="481"/>
        <v>13</v>
      </c>
      <c r="AT768" s="31">
        <f t="shared" si="482"/>
        <v>3</v>
      </c>
      <c r="AU768" s="31">
        <f t="shared" si="483"/>
        <v>14</v>
      </c>
      <c r="AV768" s="31">
        <f t="shared" si="484"/>
        <v>5</v>
      </c>
      <c r="AW768" s="31">
        <f t="shared" si="485"/>
        <v>16</v>
      </c>
      <c r="AX768" s="31">
        <f t="shared" si="486"/>
        <v>10</v>
      </c>
      <c r="AY768" s="31">
        <f t="shared" si="487"/>
        <v>23</v>
      </c>
      <c r="AZ768" s="31">
        <f t="shared" si="488"/>
        <v>6</v>
      </c>
      <c r="BA768" s="31">
        <f t="shared" si="489"/>
        <v>5</v>
      </c>
      <c r="BB768" s="31">
        <f t="shared" si="490"/>
        <v>11</v>
      </c>
      <c r="BC768" s="31">
        <f t="shared" si="491"/>
        <v>11</v>
      </c>
      <c r="BD768" s="31">
        <f t="shared" si="492"/>
        <v>11</v>
      </c>
      <c r="BE768" s="31">
        <f t="shared" si="493"/>
        <v>16</v>
      </c>
      <c r="BF768" s="31">
        <f t="shared" si="494"/>
        <v>12</v>
      </c>
      <c r="BG768" s="31">
        <f t="shared" si="495"/>
        <v>11</v>
      </c>
      <c r="BH768" s="31">
        <f t="shared" si="496"/>
        <v>2</v>
      </c>
      <c r="BI768" s="31">
        <f t="shared" si="497"/>
        <v>8</v>
      </c>
      <c r="BJ768" s="6">
        <f t="shared" si="498"/>
        <v>234</v>
      </c>
      <c r="BL768" s="31">
        <f t="shared" si="499"/>
        <v>5.5449506181697702E-12</v>
      </c>
      <c r="BM768" s="31">
        <f t="shared" si="500"/>
        <v>1.2602160495840389E-13</v>
      </c>
      <c r="BN768" s="31">
        <f t="shared" si="501"/>
        <v>1.5122592595008465E-12</v>
      </c>
      <c r="BO768" s="31">
        <f t="shared" si="502"/>
        <v>1.6382808644592502E-12</v>
      </c>
      <c r="BP768" s="31">
        <f t="shared" si="503"/>
        <v>3.7806481487521163E-13</v>
      </c>
      <c r="BQ768" s="31">
        <f t="shared" si="504"/>
        <v>1.7643024694176542E-12</v>
      </c>
      <c r="BR768" s="31">
        <f t="shared" si="505"/>
        <v>6.3010802479201941E-13</v>
      </c>
      <c r="BS768" s="31">
        <f t="shared" si="506"/>
        <v>2.0163456793344623E-12</v>
      </c>
      <c r="BT768" s="31">
        <f t="shared" si="507"/>
        <v>1.2602160495840388E-12</v>
      </c>
      <c r="BU768" s="31">
        <f t="shared" si="508"/>
        <v>2.8984969140432889E-12</v>
      </c>
      <c r="BV768" s="31">
        <f t="shared" si="509"/>
        <v>7.5612962975042325E-13</v>
      </c>
      <c r="BW768" s="31">
        <f t="shared" si="510"/>
        <v>6.3010802479201941E-13</v>
      </c>
      <c r="BX768" s="31">
        <f t="shared" si="511"/>
        <v>1.3862376545424426E-12</v>
      </c>
      <c r="BY768" s="31">
        <f t="shared" si="512"/>
        <v>1.3862376545424426E-12</v>
      </c>
      <c r="BZ768" s="31">
        <f t="shared" si="513"/>
        <v>1.3862376545424426E-12</v>
      </c>
      <c r="CA768" s="31">
        <f t="shared" si="514"/>
        <v>2.0163456793344623E-12</v>
      </c>
      <c r="CB768" s="31">
        <f t="shared" si="515"/>
        <v>1.5122592595008465E-12</v>
      </c>
      <c r="CC768" s="31">
        <f t="shared" si="516"/>
        <v>1.3862376545424426E-12</v>
      </c>
      <c r="CD768" s="31">
        <f t="shared" si="517"/>
        <v>2.5204320991680778E-13</v>
      </c>
      <c r="CE768" s="31">
        <f t="shared" si="518"/>
        <v>1.0081728396672311E-12</v>
      </c>
    </row>
    <row r="769" spans="35:83" x14ac:dyDescent="0.2">
      <c r="AI769" s="29" t="s">
        <v>1654</v>
      </c>
      <c r="AJ769" s="30">
        <v>40020</v>
      </c>
      <c r="AK769">
        <v>376</v>
      </c>
      <c r="AL769" t="s">
        <v>1655</v>
      </c>
      <c r="AM769">
        <v>2.9489348259468489E-10</v>
      </c>
      <c r="AN769">
        <f t="shared" si="476"/>
        <v>2.9489348259468488E-11</v>
      </c>
      <c r="AO769">
        <f t="shared" si="477"/>
        <v>1.2999677066057188E-4</v>
      </c>
      <c r="AP769" s="31">
        <f t="shared" si="478"/>
        <v>42</v>
      </c>
      <c r="AQ769" s="31">
        <f t="shared" si="479"/>
        <v>5</v>
      </c>
      <c r="AR769" s="31">
        <f t="shared" si="480"/>
        <v>26</v>
      </c>
      <c r="AS769" s="31">
        <f t="shared" si="481"/>
        <v>21</v>
      </c>
      <c r="AT769" s="31">
        <f t="shared" si="482"/>
        <v>10</v>
      </c>
      <c r="AU769" s="31">
        <f t="shared" si="483"/>
        <v>31</v>
      </c>
      <c r="AV769" s="31">
        <f t="shared" si="484"/>
        <v>7</v>
      </c>
      <c r="AW769" s="31">
        <f t="shared" si="485"/>
        <v>28</v>
      </c>
      <c r="AX769" s="31">
        <f t="shared" si="486"/>
        <v>21</v>
      </c>
      <c r="AY769" s="31">
        <f t="shared" si="487"/>
        <v>30</v>
      </c>
      <c r="AZ769" s="31">
        <f t="shared" si="488"/>
        <v>6</v>
      </c>
      <c r="BA769" s="31">
        <f t="shared" si="489"/>
        <v>13</v>
      </c>
      <c r="BB769" s="31">
        <f t="shared" si="490"/>
        <v>21</v>
      </c>
      <c r="BC769" s="31">
        <f t="shared" si="491"/>
        <v>8</v>
      </c>
      <c r="BD769" s="31">
        <f t="shared" si="492"/>
        <v>15</v>
      </c>
      <c r="BE769" s="31">
        <f t="shared" si="493"/>
        <v>27</v>
      </c>
      <c r="BF769" s="31">
        <f t="shared" si="494"/>
        <v>25</v>
      </c>
      <c r="BG769" s="31">
        <f t="shared" si="495"/>
        <v>29</v>
      </c>
      <c r="BH769" s="31">
        <f t="shared" si="496"/>
        <v>5</v>
      </c>
      <c r="BI769" s="31">
        <f t="shared" si="497"/>
        <v>6</v>
      </c>
      <c r="BJ769" s="6">
        <f t="shared" si="498"/>
        <v>376</v>
      </c>
      <c r="BL769" s="31">
        <f t="shared" si="499"/>
        <v>3.294022943876799E-12</v>
      </c>
      <c r="BM769" s="31">
        <f t="shared" si="500"/>
        <v>3.9214558855676178E-13</v>
      </c>
      <c r="BN769" s="31">
        <f t="shared" si="501"/>
        <v>2.0391570604951613E-12</v>
      </c>
      <c r="BO769" s="31">
        <f t="shared" si="502"/>
        <v>1.6470114719383995E-12</v>
      </c>
      <c r="BP769" s="31">
        <f t="shared" si="503"/>
        <v>7.8429117711352356E-13</v>
      </c>
      <c r="BQ769" s="31">
        <f t="shared" si="504"/>
        <v>2.4313026490519228E-12</v>
      </c>
      <c r="BR769" s="31">
        <f t="shared" si="505"/>
        <v>5.4900382397946649E-13</v>
      </c>
      <c r="BS769" s="31">
        <f t="shared" si="506"/>
        <v>2.196015295917866E-12</v>
      </c>
      <c r="BT769" s="31">
        <f t="shared" si="507"/>
        <v>1.6470114719383995E-12</v>
      </c>
      <c r="BU769" s="31">
        <f t="shared" si="508"/>
        <v>2.3528735313405711E-12</v>
      </c>
      <c r="BV769" s="31">
        <f t="shared" si="509"/>
        <v>4.7057470626811414E-13</v>
      </c>
      <c r="BW769" s="31">
        <f t="shared" si="510"/>
        <v>1.0195785302475806E-12</v>
      </c>
      <c r="BX769" s="31">
        <f t="shared" si="511"/>
        <v>1.6470114719383995E-12</v>
      </c>
      <c r="BY769" s="31">
        <f t="shared" si="512"/>
        <v>6.2743294169081885E-13</v>
      </c>
      <c r="BZ769" s="31">
        <f t="shared" si="513"/>
        <v>1.1764367656702855E-12</v>
      </c>
      <c r="CA769" s="31">
        <f t="shared" si="514"/>
        <v>2.1175861782065138E-12</v>
      </c>
      <c r="CB769" s="31">
        <f t="shared" si="515"/>
        <v>1.9607279427838091E-12</v>
      </c>
      <c r="CC769" s="31">
        <f t="shared" si="516"/>
        <v>2.2744444136292185E-12</v>
      </c>
      <c r="CD769" s="31">
        <f t="shared" si="517"/>
        <v>3.9214558855676178E-13</v>
      </c>
      <c r="CE769" s="31">
        <f t="shared" si="518"/>
        <v>4.7057470626811414E-13</v>
      </c>
    </row>
    <row r="770" spans="35:83" x14ac:dyDescent="0.2">
      <c r="AI770" s="29" t="s">
        <v>1656</v>
      </c>
      <c r="AJ770" s="30">
        <v>19897</v>
      </c>
      <c r="AK770">
        <v>177</v>
      </c>
      <c r="AL770" t="s">
        <v>1657</v>
      </c>
      <c r="AM770">
        <v>2.9620554810138643E-10</v>
      </c>
      <c r="AN770">
        <f t="shared" si="476"/>
        <v>2.9620554810138643E-11</v>
      </c>
      <c r="AO770">
        <f t="shared" si="477"/>
        <v>1.305751635001341E-4</v>
      </c>
      <c r="AP770" s="31">
        <f t="shared" si="478"/>
        <v>18</v>
      </c>
      <c r="AQ770" s="31">
        <f t="shared" si="479"/>
        <v>5</v>
      </c>
      <c r="AR770" s="31">
        <f t="shared" si="480"/>
        <v>5</v>
      </c>
      <c r="AS770" s="31">
        <f t="shared" si="481"/>
        <v>8</v>
      </c>
      <c r="AT770" s="31">
        <f t="shared" si="482"/>
        <v>9</v>
      </c>
      <c r="AU770" s="31">
        <f t="shared" si="483"/>
        <v>12</v>
      </c>
      <c r="AV770" s="31">
        <f t="shared" si="484"/>
        <v>3</v>
      </c>
      <c r="AW770" s="31">
        <f t="shared" si="485"/>
        <v>14</v>
      </c>
      <c r="AX770" s="31">
        <f t="shared" si="486"/>
        <v>6</v>
      </c>
      <c r="AY770" s="31">
        <f t="shared" si="487"/>
        <v>11</v>
      </c>
      <c r="AZ770" s="31">
        <f t="shared" si="488"/>
        <v>4</v>
      </c>
      <c r="BA770" s="31">
        <f t="shared" si="489"/>
        <v>10</v>
      </c>
      <c r="BB770" s="31">
        <f t="shared" si="490"/>
        <v>9</v>
      </c>
      <c r="BC770" s="31">
        <f t="shared" si="491"/>
        <v>5</v>
      </c>
      <c r="BD770" s="31">
        <f t="shared" si="492"/>
        <v>13</v>
      </c>
      <c r="BE770" s="31">
        <f t="shared" si="493"/>
        <v>13</v>
      </c>
      <c r="BF770" s="31">
        <f t="shared" si="494"/>
        <v>6</v>
      </c>
      <c r="BG770" s="31">
        <f t="shared" si="495"/>
        <v>14</v>
      </c>
      <c r="BH770" s="31">
        <f t="shared" si="496"/>
        <v>7</v>
      </c>
      <c r="BI770" s="31">
        <f t="shared" si="497"/>
        <v>5</v>
      </c>
      <c r="BJ770" s="6">
        <f t="shared" si="498"/>
        <v>177</v>
      </c>
      <c r="BL770" s="31">
        <f t="shared" si="499"/>
        <v>3.0122598112005403E-12</v>
      </c>
      <c r="BM770" s="31">
        <f t="shared" si="500"/>
        <v>8.3673883644459444E-13</v>
      </c>
      <c r="BN770" s="31">
        <f t="shared" si="501"/>
        <v>8.3673883644459444E-13</v>
      </c>
      <c r="BO770" s="31">
        <f t="shared" si="502"/>
        <v>1.3387821383113512E-12</v>
      </c>
      <c r="BP770" s="31">
        <f t="shared" si="503"/>
        <v>1.5061299056002701E-12</v>
      </c>
      <c r="BQ770" s="31">
        <f t="shared" si="504"/>
        <v>2.0081732074670266E-12</v>
      </c>
      <c r="BR770" s="31">
        <f t="shared" si="505"/>
        <v>5.0204330186675665E-13</v>
      </c>
      <c r="BS770" s="31">
        <f t="shared" si="506"/>
        <v>2.3428687420448645E-12</v>
      </c>
      <c r="BT770" s="31">
        <f t="shared" si="507"/>
        <v>1.0040866037335133E-12</v>
      </c>
      <c r="BU770" s="31">
        <f t="shared" si="508"/>
        <v>1.840825440178108E-12</v>
      </c>
      <c r="BV770" s="31">
        <f t="shared" si="509"/>
        <v>6.6939106915567559E-13</v>
      </c>
      <c r="BW770" s="31">
        <f t="shared" si="510"/>
        <v>1.6734776728891889E-12</v>
      </c>
      <c r="BX770" s="31">
        <f t="shared" si="511"/>
        <v>1.5061299056002701E-12</v>
      </c>
      <c r="BY770" s="31">
        <f t="shared" si="512"/>
        <v>8.3673883644459444E-13</v>
      </c>
      <c r="BZ770" s="31">
        <f t="shared" si="513"/>
        <v>2.1755209747559455E-12</v>
      </c>
      <c r="CA770" s="31">
        <f t="shared" si="514"/>
        <v>2.1755209747559455E-12</v>
      </c>
      <c r="CB770" s="31">
        <f t="shared" si="515"/>
        <v>1.0040866037335133E-12</v>
      </c>
      <c r="CC770" s="31">
        <f t="shared" si="516"/>
        <v>2.3428687420448645E-12</v>
      </c>
      <c r="CD770" s="31">
        <f t="shared" si="517"/>
        <v>1.1714343710224322E-12</v>
      </c>
      <c r="CE770" s="31">
        <f t="shared" si="518"/>
        <v>8.3673883644459444E-13</v>
      </c>
    </row>
    <row r="771" spans="35:83" x14ac:dyDescent="0.2">
      <c r="AI771" s="29" t="s">
        <v>1658</v>
      </c>
      <c r="AJ771" s="30">
        <v>61598</v>
      </c>
      <c r="AK771">
        <v>558</v>
      </c>
      <c r="AL771" t="s">
        <v>1659</v>
      </c>
      <c r="AM771">
        <v>2.9624051228973044E-10</v>
      </c>
      <c r="AN771">
        <f t="shared" ref="AN771:AN834" si="519">AM771*0.1</f>
        <v>2.9624051228973044E-11</v>
      </c>
      <c r="AO771">
        <f t="shared" ref="AO771:AO834" si="520">AN771/$AN$1588</f>
        <v>1.3059057663010053E-4</v>
      </c>
      <c r="AP771" s="31">
        <f t="shared" ref="AP771:AP834" si="521">LEN(AL771)-LEN(SUBSTITUTE(AL771,"A",""))</f>
        <v>42</v>
      </c>
      <c r="AQ771" s="31">
        <f t="shared" ref="AQ771:AQ834" si="522">LEN(AL771)-LEN(SUBSTITUTE(AL771,"C",""))</f>
        <v>10</v>
      </c>
      <c r="AR771" s="31">
        <f t="shared" ref="AR771:AR834" si="523">LEN(AL771)-LEN(SUBSTITUTE(AL771,"D",""))</f>
        <v>42</v>
      </c>
      <c r="AS771" s="31">
        <f t="shared" ref="AS771:AS834" si="524">LEN(AL771)-LEN(SUBSTITUTE(AL771,"E",""))</f>
        <v>33</v>
      </c>
      <c r="AT771" s="31">
        <f t="shared" ref="AT771:AT834" si="525">LEN(AL771)-LEN(SUBSTITUTE(AL771,"F",""))</f>
        <v>14</v>
      </c>
      <c r="AU771" s="31">
        <f t="shared" ref="AU771:AU834" si="526">LEN(AL771)-LEN(SUBSTITUTE(AL771,"G",""))</f>
        <v>47</v>
      </c>
      <c r="AV771" s="31">
        <f t="shared" ref="AV771:AV834" si="527">LEN(AL771)-LEN(SUBSTITUTE(AL771,"H",""))</f>
        <v>12</v>
      </c>
      <c r="AW771" s="31">
        <f t="shared" ref="AW771:AW834" si="528">LEN(AL771)-LEN(SUBSTITUTE(AL771,"I",""))</f>
        <v>25</v>
      </c>
      <c r="AX771" s="31">
        <f t="shared" ref="AX771:AX834" si="529">LEN(AL771)-LEN(SUBSTITUTE(AL771,"K",""))</f>
        <v>29</v>
      </c>
      <c r="AY771" s="31">
        <f t="shared" ref="AY771:AY834" si="530">LEN(AL771)-LEN(SUBSTITUTE(AL771,"L",""))</f>
        <v>63</v>
      </c>
      <c r="AZ771" s="31">
        <f t="shared" ref="AZ771:AZ834" si="531">LEN(AL771)-LEN(SUBSTITUTE(AL771,"M",""))</f>
        <v>15</v>
      </c>
      <c r="BA771" s="31">
        <f t="shared" ref="BA771:BA834" si="532">LEN(AL771)-LEN(SUBSTITUTE(AL771,"N",""))</f>
        <v>16</v>
      </c>
      <c r="BB771" s="31">
        <f t="shared" ref="BB771:BB834" si="533">LEN(AL771)-LEN(SUBSTITUTE(AL771,"P",""))</f>
        <v>33</v>
      </c>
      <c r="BC771" s="31">
        <f t="shared" ref="BC771:BC834" si="534">LEN(AL771)-LEN(SUBSTITUTE(AL771,"Q",""))</f>
        <v>19</v>
      </c>
      <c r="BD771" s="31">
        <f t="shared" ref="BD771:BD834" si="535">LEN(AL771)-LEN(SUBSTITUTE(AL771,"R",""))</f>
        <v>35</v>
      </c>
      <c r="BE771" s="31">
        <f t="shared" ref="BE771:BE834" si="536">LEN(AL771)-LEN(SUBSTITUTE(AL771,"S",""))</f>
        <v>40</v>
      </c>
      <c r="BF771" s="31">
        <f t="shared" ref="BF771:BF834" si="537">LEN(AL771)-LEN(SUBSTITUTE(AL771,"T",""))</f>
        <v>17</v>
      </c>
      <c r="BG771" s="31">
        <f t="shared" ref="BG771:BG834" si="538">LEN(AL771)-LEN(SUBSTITUTE(AL771,"V",""))</f>
        <v>41</v>
      </c>
      <c r="BH771" s="31">
        <f t="shared" ref="BH771:BH834" si="539">LEN(AL771)-LEN(SUBSTITUTE(AL771,"W",""))</f>
        <v>7</v>
      </c>
      <c r="BI771" s="31">
        <f t="shared" ref="BI771:BI834" si="540">LEN(AL771)-LEN(SUBSTITUTE(AL771,"Y",""))</f>
        <v>18</v>
      </c>
      <c r="BJ771" s="6">
        <f t="shared" ref="BJ771:BJ834" si="541">SUM(AP771:BI771)</f>
        <v>558</v>
      </c>
      <c r="BL771" s="31">
        <f t="shared" ref="BL771:BL834" si="542">(AP771/$BJ771)*$AN771</f>
        <v>2.2297672968044229E-12</v>
      </c>
      <c r="BM771" s="31">
        <f t="shared" ref="BM771:BM834" si="543">(AQ771/$BJ771)*$AN771</f>
        <v>5.3089697542962446E-13</v>
      </c>
      <c r="BN771" s="31">
        <f t="shared" ref="BN771:BN834" si="544">(AR771/$BJ771)*$AN771</f>
        <v>2.2297672968044229E-12</v>
      </c>
      <c r="BO771" s="31">
        <f t="shared" ref="BO771:BO834" si="545">(AS771/$BJ771)*$AN771</f>
        <v>1.7519600189177607E-12</v>
      </c>
      <c r="BP771" s="31">
        <f t="shared" ref="BP771:BP834" si="546">(AT771/$BJ771)*$AN771</f>
        <v>7.4325576560147421E-13</v>
      </c>
      <c r="BQ771" s="31">
        <f t="shared" ref="BQ771:BQ834" si="547">(AU771/$BJ771)*$AN771</f>
        <v>2.4952157845192348E-12</v>
      </c>
      <c r="BR771" s="31">
        <f t="shared" ref="BR771:BR834" si="548">(AV771/$BJ771)*$AN771</f>
        <v>6.3707637051554934E-13</v>
      </c>
      <c r="BS771" s="31">
        <f t="shared" ref="BS771:BS834" si="549">(AW771/$BJ771)*$AN771</f>
        <v>1.327242438574061E-12</v>
      </c>
      <c r="BT771" s="31">
        <f t="shared" ref="BT771:BT834" si="550">(AX771/$BJ771)*$AN771</f>
        <v>1.5396012287459108E-12</v>
      </c>
      <c r="BU771" s="31">
        <f t="shared" ref="BU771:BU834" si="551">(AY771/$BJ771)*$AN771</f>
        <v>3.3446509452066338E-12</v>
      </c>
      <c r="BV771" s="31">
        <f t="shared" ref="BV771:BV834" si="552">(AZ771/$BJ771)*$AN771</f>
        <v>7.9634546314443664E-13</v>
      </c>
      <c r="BW771" s="31">
        <f t="shared" ref="BW771:BW834" si="553">(BA771/$BJ771)*$AN771</f>
        <v>8.4943516068739908E-13</v>
      </c>
      <c r="BX771" s="31">
        <f t="shared" ref="BX771:BX834" si="554">(BB771/$BJ771)*$AN771</f>
        <v>1.7519600189177607E-12</v>
      </c>
      <c r="BY771" s="31">
        <f t="shared" ref="BY771:BY834" si="555">(BC771/$BJ771)*$AN771</f>
        <v>1.0087042533162866E-12</v>
      </c>
      <c r="BZ771" s="31">
        <f t="shared" ref="BZ771:BZ834" si="556">(BD771/$BJ771)*$AN771</f>
        <v>1.8581394140036856E-12</v>
      </c>
      <c r="CA771" s="31">
        <f t="shared" ref="CA771:CA834" si="557">(BE771/$BJ771)*$AN771</f>
        <v>2.1235879017184979E-12</v>
      </c>
      <c r="CB771" s="31">
        <f t="shared" ref="CB771:CB834" si="558">(BF771/$BJ771)*$AN771</f>
        <v>9.0252485823036152E-13</v>
      </c>
      <c r="CC771" s="31">
        <f t="shared" ref="CC771:CC834" si="559">(BG771/$BJ771)*$AN771</f>
        <v>2.1766775992614604E-12</v>
      </c>
      <c r="CD771" s="31">
        <f t="shared" ref="CD771:CD834" si="560">(BH771/$BJ771)*$AN771</f>
        <v>3.716278828007371E-13</v>
      </c>
      <c r="CE771" s="31">
        <f t="shared" ref="CE771:CE834" si="561">(BI771/$BJ771)*$AN771</f>
        <v>9.5561455577332405E-13</v>
      </c>
    </row>
    <row r="772" spans="35:83" x14ac:dyDescent="0.2">
      <c r="AI772" s="29" t="s">
        <v>1660</v>
      </c>
      <c r="AJ772" s="30">
        <v>25658</v>
      </c>
      <c r="AK772">
        <v>232</v>
      </c>
      <c r="AL772" t="s">
        <v>1661</v>
      </c>
      <c r="AM772">
        <v>2.9634377171506586E-10</v>
      </c>
      <c r="AN772">
        <f t="shared" si="519"/>
        <v>2.9634377171506586E-11</v>
      </c>
      <c r="AO772">
        <f t="shared" si="520"/>
        <v>1.3063609608924819E-4</v>
      </c>
      <c r="AP772" s="31">
        <f t="shared" si="521"/>
        <v>25</v>
      </c>
      <c r="AQ772" s="31">
        <f t="shared" si="522"/>
        <v>2</v>
      </c>
      <c r="AR772" s="31">
        <f t="shared" si="523"/>
        <v>19</v>
      </c>
      <c r="AS772" s="31">
        <f t="shared" si="524"/>
        <v>17</v>
      </c>
      <c r="AT772" s="31">
        <f t="shared" si="525"/>
        <v>8</v>
      </c>
      <c r="AU772" s="31">
        <f t="shared" si="526"/>
        <v>15</v>
      </c>
      <c r="AV772" s="31">
        <f t="shared" si="527"/>
        <v>5</v>
      </c>
      <c r="AW772" s="31">
        <f t="shared" si="528"/>
        <v>14</v>
      </c>
      <c r="AX772" s="31">
        <f t="shared" si="529"/>
        <v>10</v>
      </c>
      <c r="AY772" s="31">
        <f t="shared" si="530"/>
        <v>23</v>
      </c>
      <c r="AZ772" s="31">
        <f t="shared" si="531"/>
        <v>5</v>
      </c>
      <c r="BA772" s="31">
        <f t="shared" si="532"/>
        <v>8</v>
      </c>
      <c r="BB772" s="31">
        <f t="shared" si="533"/>
        <v>5</v>
      </c>
      <c r="BC772" s="31">
        <f t="shared" si="534"/>
        <v>10</v>
      </c>
      <c r="BD772" s="31">
        <f t="shared" si="535"/>
        <v>20</v>
      </c>
      <c r="BE772" s="31">
        <f t="shared" si="536"/>
        <v>23</v>
      </c>
      <c r="BF772" s="31">
        <f t="shared" si="537"/>
        <v>10</v>
      </c>
      <c r="BG772" s="31">
        <f t="shared" si="538"/>
        <v>9</v>
      </c>
      <c r="BH772" s="31">
        <f t="shared" si="539"/>
        <v>3</v>
      </c>
      <c r="BI772" s="31">
        <f t="shared" si="540"/>
        <v>1</v>
      </c>
      <c r="BJ772" s="6">
        <f t="shared" si="541"/>
        <v>232</v>
      </c>
      <c r="BL772" s="31">
        <f t="shared" si="542"/>
        <v>3.1933596089985544E-12</v>
      </c>
      <c r="BM772" s="31">
        <f t="shared" si="543"/>
        <v>2.5546876871988436E-13</v>
      </c>
      <c r="BN772" s="31">
        <f t="shared" si="544"/>
        <v>2.4269533028389014E-12</v>
      </c>
      <c r="BO772" s="31">
        <f t="shared" si="545"/>
        <v>2.1714845341190169E-12</v>
      </c>
      <c r="BP772" s="31">
        <f t="shared" si="546"/>
        <v>1.0218750748795374E-12</v>
      </c>
      <c r="BQ772" s="31">
        <f t="shared" si="547"/>
        <v>1.9160157653991329E-12</v>
      </c>
      <c r="BR772" s="31">
        <f t="shared" si="548"/>
        <v>6.3867192179971096E-13</v>
      </c>
      <c r="BS772" s="31">
        <f t="shared" si="549"/>
        <v>1.7882813810391906E-12</v>
      </c>
      <c r="BT772" s="31">
        <f t="shared" si="550"/>
        <v>1.2773438435994219E-12</v>
      </c>
      <c r="BU772" s="31">
        <f t="shared" si="551"/>
        <v>2.9378908402786703E-12</v>
      </c>
      <c r="BV772" s="31">
        <f t="shared" si="552"/>
        <v>6.3867192179971096E-13</v>
      </c>
      <c r="BW772" s="31">
        <f t="shared" si="553"/>
        <v>1.0218750748795374E-12</v>
      </c>
      <c r="BX772" s="31">
        <f t="shared" si="554"/>
        <v>6.3867192179971096E-13</v>
      </c>
      <c r="BY772" s="31">
        <f t="shared" si="555"/>
        <v>1.2773438435994219E-12</v>
      </c>
      <c r="BZ772" s="31">
        <f t="shared" si="556"/>
        <v>2.5546876871988438E-12</v>
      </c>
      <c r="CA772" s="31">
        <f t="shared" si="557"/>
        <v>2.9378908402786703E-12</v>
      </c>
      <c r="CB772" s="31">
        <f t="shared" si="558"/>
        <v>1.2773438435994219E-12</v>
      </c>
      <c r="CC772" s="31">
        <f t="shared" si="559"/>
        <v>1.1496094592394797E-12</v>
      </c>
      <c r="CD772" s="31">
        <f t="shared" si="560"/>
        <v>3.8320315307982654E-13</v>
      </c>
      <c r="CE772" s="31">
        <f t="shared" si="561"/>
        <v>1.2773438435994218E-13</v>
      </c>
    </row>
    <row r="773" spans="35:83" x14ac:dyDescent="0.2">
      <c r="AI773" s="29" t="s">
        <v>1662</v>
      </c>
      <c r="AJ773" s="30">
        <v>9107</v>
      </c>
      <c r="AK773">
        <v>81</v>
      </c>
      <c r="AL773" t="s">
        <v>1663</v>
      </c>
      <c r="AM773">
        <v>2.9703953086140295E-10</v>
      </c>
      <c r="AN773">
        <f t="shared" si="519"/>
        <v>2.9703953086140294E-11</v>
      </c>
      <c r="AO773">
        <f t="shared" si="520"/>
        <v>1.3094280494352857E-4</v>
      </c>
      <c r="AP773" s="31">
        <f t="shared" si="521"/>
        <v>7</v>
      </c>
      <c r="AQ773" s="31">
        <f t="shared" si="522"/>
        <v>1</v>
      </c>
      <c r="AR773" s="31">
        <f t="shared" si="523"/>
        <v>6</v>
      </c>
      <c r="AS773" s="31">
        <f t="shared" si="524"/>
        <v>11</v>
      </c>
      <c r="AT773" s="31">
        <f t="shared" si="525"/>
        <v>2</v>
      </c>
      <c r="AU773" s="31">
        <f t="shared" si="526"/>
        <v>4</v>
      </c>
      <c r="AV773" s="31">
        <f t="shared" si="527"/>
        <v>0</v>
      </c>
      <c r="AW773" s="31">
        <f t="shared" si="528"/>
        <v>5</v>
      </c>
      <c r="AX773" s="31">
        <f t="shared" si="529"/>
        <v>8</v>
      </c>
      <c r="AY773" s="31">
        <f t="shared" si="530"/>
        <v>8</v>
      </c>
      <c r="AZ773" s="31">
        <f t="shared" si="531"/>
        <v>2</v>
      </c>
      <c r="BA773" s="31">
        <f t="shared" si="532"/>
        <v>1</v>
      </c>
      <c r="BB773" s="31">
        <f t="shared" si="533"/>
        <v>1</v>
      </c>
      <c r="BC773" s="31">
        <f t="shared" si="534"/>
        <v>7</v>
      </c>
      <c r="BD773" s="31">
        <f t="shared" si="535"/>
        <v>4</v>
      </c>
      <c r="BE773" s="31">
        <f t="shared" si="536"/>
        <v>8</v>
      </c>
      <c r="BF773" s="31">
        <f t="shared" si="537"/>
        <v>4</v>
      </c>
      <c r="BG773" s="31">
        <f t="shared" si="538"/>
        <v>1</v>
      </c>
      <c r="BH773" s="31">
        <f t="shared" si="539"/>
        <v>0</v>
      </c>
      <c r="BI773" s="31">
        <f t="shared" si="540"/>
        <v>1</v>
      </c>
      <c r="BJ773" s="6">
        <f t="shared" si="541"/>
        <v>81</v>
      </c>
      <c r="BL773" s="31">
        <f t="shared" si="542"/>
        <v>2.5670082913948399E-12</v>
      </c>
      <c r="BM773" s="31">
        <f t="shared" si="543"/>
        <v>3.6671547019926288E-13</v>
      </c>
      <c r="BN773" s="31">
        <f t="shared" si="544"/>
        <v>2.2002928211955772E-12</v>
      </c>
      <c r="BO773" s="31">
        <f t="shared" si="545"/>
        <v>4.0338701721918916E-12</v>
      </c>
      <c r="BP773" s="31">
        <f t="shared" si="546"/>
        <v>7.3343094039852576E-13</v>
      </c>
      <c r="BQ773" s="31">
        <f t="shared" si="547"/>
        <v>1.4668618807970515E-12</v>
      </c>
      <c r="BR773" s="31">
        <f t="shared" si="548"/>
        <v>0</v>
      </c>
      <c r="BS773" s="31">
        <f t="shared" si="549"/>
        <v>1.8335773509963144E-12</v>
      </c>
      <c r="BT773" s="31">
        <f t="shared" si="550"/>
        <v>2.933723761594103E-12</v>
      </c>
      <c r="BU773" s="31">
        <f t="shared" si="551"/>
        <v>2.933723761594103E-12</v>
      </c>
      <c r="BV773" s="31">
        <f t="shared" si="552"/>
        <v>7.3343094039852576E-13</v>
      </c>
      <c r="BW773" s="31">
        <f t="shared" si="553"/>
        <v>3.6671547019926288E-13</v>
      </c>
      <c r="BX773" s="31">
        <f t="shared" si="554"/>
        <v>3.6671547019926288E-13</v>
      </c>
      <c r="BY773" s="31">
        <f t="shared" si="555"/>
        <v>2.5670082913948399E-12</v>
      </c>
      <c r="BZ773" s="31">
        <f t="shared" si="556"/>
        <v>1.4668618807970515E-12</v>
      </c>
      <c r="CA773" s="31">
        <f t="shared" si="557"/>
        <v>2.933723761594103E-12</v>
      </c>
      <c r="CB773" s="31">
        <f t="shared" si="558"/>
        <v>1.4668618807970515E-12</v>
      </c>
      <c r="CC773" s="31">
        <f t="shared" si="559"/>
        <v>3.6671547019926288E-13</v>
      </c>
      <c r="CD773" s="31">
        <f t="shared" si="560"/>
        <v>0</v>
      </c>
      <c r="CE773" s="31">
        <f t="shared" si="561"/>
        <v>3.6671547019926288E-13</v>
      </c>
    </row>
    <row r="774" spans="35:83" x14ac:dyDescent="0.2">
      <c r="AI774" s="29" t="s">
        <v>1664</v>
      </c>
      <c r="AJ774" s="30">
        <v>27901</v>
      </c>
      <c r="AK774">
        <v>253</v>
      </c>
      <c r="AL774" t="s">
        <v>1665</v>
      </c>
      <c r="AM774">
        <v>2.9752198021481462E-10</v>
      </c>
      <c r="AN774">
        <f t="shared" si="519"/>
        <v>2.9752198021481463E-11</v>
      </c>
      <c r="AO774">
        <f t="shared" si="520"/>
        <v>1.3115548125430687E-4</v>
      </c>
      <c r="AP774" s="31">
        <f t="shared" si="521"/>
        <v>27</v>
      </c>
      <c r="AQ774" s="31">
        <f t="shared" si="522"/>
        <v>2</v>
      </c>
      <c r="AR774" s="31">
        <f t="shared" si="523"/>
        <v>14</v>
      </c>
      <c r="AS774" s="31">
        <f t="shared" si="524"/>
        <v>37</v>
      </c>
      <c r="AT774" s="31">
        <f t="shared" si="525"/>
        <v>7</v>
      </c>
      <c r="AU774" s="31">
        <f t="shared" si="526"/>
        <v>12</v>
      </c>
      <c r="AV774" s="31">
        <f t="shared" si="527"/>
        <v>1</v>
      </c>
      <c r="AW774" s="31">
        <f t="shared" si="528"/>
        <v>16</v>
      </c>
      <c r="AX774" s="31">
        <f t="shared" si="529"/>
        <v>19</v>
      </c>
      <c r="AY774" s="31">
        <f t="shared" si="530"/>
        <v>21</v>
      </c>
      <c r="AZ774" s="31">
        <f t="shared" si="531"/>
        <v>3</v>
      </c>
      <c r="BA774" s="31">
        <f t="shared" si="532"/>
        <v>3</v>
      </c>
      <c r="BB774" s="31">
        <f t="shared" si="533"/>
        <v>18</v>
      </c>
      <c r="BC774" s="31">
        <f t="shared" si="534"/>
        <v>13</v>
      </c>
      <c r="BD774" s="31">
        <f t="shared" si="535"/>
        <v>12</v>
      </c>
      <c r="BE774" s="31">
        <f t="shared" si="536"/>
        <v>15</v>
      </c>
      <c r="BF774" s="31">
        <f t="shared" si="537"/>
        <v>7</v>
      </c>
      <c r="BG774" s="31">
        <f t="shared" si="538"/>
        <v>22</v>
      </c>
      <c r="BH774" s="31">
        <f t="shared" si="539"/>
        <v>1</v>
      </c>
      <c r="BI774" s="31">
        <f t="shared" si="540"/>
        <v>3</v>
      </c>
      <c r="BJ774" s="6">
        <f t="shared" si="541"/>
        <v>253</v>
      </c>
      <c r="BL774" s="31">
        <f t="shared" si="542"/>
        <v>3.1751357572331994E-12</v>
      </c>
      <c r="BM774" s="31">
        <f t="shared" si="543"/>
        <v>2.351952412765333E-13</v>
      </c>
      <c r="BN774" s="31">
        <f t="shared" si="544"/>
        <v>1.6463666889357332E-12</v>
      </c>
      <c r="BO774" s="31">
        <f t="shared" si="545"/>
        <v>4.3511119636158658E-12</v>
      </c>
      <c r="BP774" s="31">
        <f t="shared" si="546"/>
        <v>8.231833444678666E-13</v>
      </c>
      <c r="BQ774" s="31">
        <f t="shared" si="547"/>
        <v>1.4111714476591998E-12</v>
      </c>
      <c r="BR774" s="31">
        <f t="shared" si="548"/>
        <v>1.1759762063826665E-13</v>
      </c>
      <c r="BS774" s="31">
        <f t="shared" si="549"/>
        <v>1.8815619302122664E-12</v>
      </c>
      <c r="BT774" s="31">
        <f t="shared" si="550"/>
        <v>2.2343547921270662E-12</v>
      </c>
      <c r="BU774" s="31">
        <f t="shared" si="551"/>
        <v>2.4695500334035998E-12</v>
      </c>
      <c r="BV774" s="31">
        <f t="shared" si="552"/>
        <v>3.5279286191479995E-13</v>
      </c>
      <c r="BW774" s="31">
        <f t="shared" si="553"/>
        <v>3.5279286191479995E-13</v>
      </c>
      <c r="BX774" s="31">
        <f t="shared" si="554"/>
        <v>2.1167571714888E-12</v>
      </c>
      <c r="BY774" s="31">
        <f t="shared" si="555"/>
        <v>1.5287690682974666E-12</v>
      </c>
      <c r="BZ774" s="31">
        <f t="shared" si="556"/>
        <v>1.4111714476591998E-12</v>
      </c>
      <c r="CA774" s="31">
        <f t="shared" si="557"/>
        <v>1.7639643095739998E-12</v>
      </c>
      <c r="CB774" s="31">
        <f t="shared" si="558"/>
        <v>8.231833444678666E-13</v>
      </c>
      <c r="CC774" s="31">
        <f t="shared" si="559"/>
        <v>2.5871476540418664E-12</v>
      </c>
      <c r="CD774" s="31">
        <f t="shared" si="560"/>
        <v>1.1759762063826665E-13</v>
      </c>
      <c r="CE774" s="31">
        <f t="shared" si="561"/>
        <v>3.5279286191479995E-13</v>
      </c>
    </row>
    <row r="775" spans="35:83" x14ac:dyDescent="0.2">
      <c r="AI775" s="29" t="s">
        <v>1666</v>
      </c>
      <c r="AJ775" s="30">
        <v>28904</v>
      </c>
      <c r="AK775">
        <v>263</v>
      </c>
      <c r="AL775" t="s">
        <v>1667</v>
      </c>
      <c r="AM775">
        <v>2.9851943030647209E-10</v>
      </c>
      <c r="AN775">
        <f t="shared" si="519"/>
        <v>2.9851943030647212E-11</v>
      </c>
      <c r="AO775">
        <f t="shared" si="520"/>
        <v>1.3159518337884919E-4</v>
      </c>
      <c r="AP775" s="31">
        <f t="shared" si="521"/>
        <v>24</v>
      </c>
      <c r="AQ775" s="31">
        <f t="shared" si="522"/>
        <v>2</v>
      </c>
      <c r="AR775" s="31">
        <f t="shared" si="523"/>
        <v>16</v>
      </c>
      <c r="AS775" s="31">
        <f t="shared" si="524"/>
        <v>16</v>
      </c>
      <c r="AT775" s="31">
        <f t="shared" si="525"/>
        <v>10</v>
      </c>
      <c r="AU775" s="31">
        <f t="shared" si="526"/>
        <v>19</v>
      </c>
      <c r="AV775" s="31">
        <f t="shared" si="527"/>
        <v>10</v>
      </c>
      <c r="AW775" s="31">
        <f t="shared" si="528"/>
        <v>17</v>
      </c>
      <c r="AX775" s="31">
        <f t="shared" si="529"/>
        <v>18</v>
      </c>
      <c r="AY775" s="31">
        <f t="shared" si="530"/>
        <v>29</v>
      </c>
      <c r="AZ775" s="31">
        <f t="shared" si="531"/>
        <v>10</v>
      </c>
      <c r="BA775" s="31">
        <f t="shared" si="532"/>
        <v>10</v>
      </c>
      <c r="BB775" s="31">
        <f t="shared" si="533"/>
        <v>11</v>
      </c>
      <c r="BC775" s="31">
        <f t="shared" si="534"/>
        <v>9</v>
      </c>
      <c r="BD775" s="31">
        <f t="shared" si="535"/>
        <v>7</v>
      </c>
      <c r="BE775" s="31">
        <f t="shared" si="536"/>
        <v>19</v>
      </c>
      <c r="BF775" s="31">
        <f t="shared" si="537"/>
        <v>16</v>
      </c>
      <c r="BG775" s="31">
        <f t="shared" si="538"/>
        <v>12</v>
      </c>
      <c r="BH775" s="31">
        <f t="shared" si="539"/>
        <v>4</v>
      </c>
      <c r="BI775" s="31">
        <f t="shared" si="540"/>
        <v>4</v>
      </c>
      <c r="BJ775" s="6">
        <f t="shared" si="541"/>
        <v>263</v>
      </c>
      <c r="BL775" s="31">
        <f t="shared" si="542"/>
        <v>2.7241316834050688E-12</v>
      </c>
      <c r="BM775" s="31">
        <f t="shared" si="543"/>
        <v>2.2701097361708906E-13</v>
      </c>
      <c r="BN775" s="31">
        <f t="shared" si="544"/>
        <v>1.8160877889367125E-12</v>
      </c>
      <c r="BO775" s="31">
        <f t="shared" si="545"/>
        <v>1.8160877889367125E-12</v>
      </c>
      <c r="BP775" s="31">
        <f t="shared" si="546"/>
        <v>1.1350548680854453E-12</v>
      </c>
      <c r="BQ775" s="31">
        <f t="shared" si="547"/>
        <v>2.1566042493623459E-12</v>
      </c>
      <c r="BR775" s="31">
        <f t="shared" si="548"/>
        <v>1.1350548680854453E-12</v>
      </c>
      <c r="BS775" s="31">
        <f t="shared" si="549"/>
        <v>1.9295932757452569E-12</v>
      </c>
      <c r="BT775" s="31">
        <f t="shared" si="550"/>
        <v>2.0430987625538016E-12</v>
      </c>
      <c r="BU775" s="31">
        <f t="shared" si="551"/>
        <v>3.2916591174477914E-12</v>
      </c>
      <c r="BV775" s="31">
        <f t="shared" si="552"/>
        <v>1.1350548680854453E-12</v>
      </c>
      <c r="BW775" s="31">
        <f t="shared" si="553"/>
        <v>1.1350548680854453E-12</v>
      </c>
      <c r="BX775" s="31">
        <f t="shared" si="554"/>
        <v>1.2485603548939897E-12</v>
      </c>
      <c r="BY775" s="31">
        <f t="shared" si="555"/>
        <v>1.0215493812769008E-12</v>
      </c>
      <c r="BZ775" s="31">
        <f t="shared" si="556"/>
        <v>7.9453840765981167E-13</v>
      </c>
      <c r="CA775" s="31">
        <f t="shared" si="557"/>
        <v>2.1566042493623459E-12</v>
      </c>
      <c r="CB775" s="31">
        <f t="shared" si="558"/>
        <v>1.8160877889367125E-12</v>
      </c>
      <c r="CC775" s="31">
        <f t="shared" si="559"/>
        <v>1.3620658417025344E-12</v>
      </c>
      <c r="CD775" s="31">
        <f t="shared" si="560"/>
        <v>4.5402194723417812E-13</v>
      </c>
      <c r="CE775" s="31">
        <f t="shared" si="561"/>
        <v>4.5402194723417812E-13</v>
      </c>
    </row>
    <row r="776" spans="35:83" x14ac:dyDescent="0.2">
      <c r="AI776" s="29" t="s">
        <v>1668</v>
      </c>
      <c r="AJ776" s="30">
        <v>47710</v>
      </c>
      <c r="AK776">
        <v>433</v>
      </c>
      <c r="AL776" t="s">
        <v>1669</v>
      </c>
      <c r="AM776">
        <v>2.9906824808227371E-10</v>
      </c>
      <c r="AN776">
        <f t="shared" si="519"/>
        <v>2.990682480822737E-11</v>
      </c>
      <c r="AO776">
        <f t="shared" si="520"/>
        <v>1.3183711662846726E-4</v>
      </c>
      <c r="AP776" s="31">
        <f t="shared" si="521"/>
        <v>44</v>
      </c>
      <c r="AQ776" s="31">
        <f t="shared" si="522"/>
        <v>7</v>
      </c>
      <c r="AR776" s="31">
        <f t="shared" si="523"/>
        <v>19</v>
      </c>
      <c r="AS776" s="31">
        <f t="shared" si="524"/>
        <v>23</v>
      </c>
      <c r="AT776" s="31">
        <f t="shared" si="525"/>
        <v>12</v>
      </c>
      <c r="AU776" s="31">
        <f t="shared" si="526"/>
        <v>31</v>
      </c>
      <c r="AV776" s="31">
        <f t="shared" si="527"/>
        <v>9</v>
      </c>
      <c r="AW776" s="31">
        <f t="shared" si="528"/>
        <v>23</v>
      </c>
      <c r="AX776" s="31">
        <f t="shared" si="529"/>
        <v>24</v>
      </c>
      <c r="AY776" s="31">
        <f t="shared" si="530"/>
        <v>47</v>
      </c>
      <c r="AZ776" s="31">
        <f t="shared" si="531"/>
        <v>6</v>
      </c>
      <c r="BA776" s="31">
        <f t="shared" si="532"/>
        <v>13</v>
      </c>
      <c r="BB776" s="31">
        <f t="shared" si="533"/>
        <v>26</v>
      </c>
      <c r="BC776" s="31">
        <f t="shared" si="534"/>
        <v>19</v>
      </c>
      <c r="BD776" s="31">
        <f t="shared" si="535"/>
        <v>25</v>
      </c>
      <c r="BE776" s="31">
        <f t="shared" si="536"/>
        <v>31</v>
      </c>
      <c r="BF776" s="31">
        <f t="shared" si="537"/>
        <v>26</v>
      </c>
      <c r="BG776" s="31">
        <f t="shared" si="538"/>
        <v>24</v>
      </c>
      <c r="BH776" s="31">
        <f t="shared" si="539"/>
        <v>7</v>
      </c>
      <c r="BI776" s="31">
        <f t="shared" si="540"/>
        <v>17</v>
      </c>
      <c r="BJ776" s="6">
        <f t="shared" si="541"/>
        <v>433</v>
      </c>
      <c r="BL776" s="31">
        <f t="shared" si="542"/>
        <v>3.0390306964480467E-12</v>
      </c>
      <c r="BM776" s="31">
        <f t="shared" si="543"/>
        <v>4.834821562530984E-13</v>
      </c>
      <c r="BN776" s="31">
        <f t="shared" si="544"/>
        <v>1.3123087098298383E-12</v>
      </c>
      <c r="BO776" s="31">
        <f t="shared" si="545"/>
        <v>1.5885842276887517E-12</v>
      </c>
      <c r="BP776" s="31">
        <f t="shared" si="546"/>
        <v>8.2882655357674012E-13</v>
      </c>
      <c r="BQ776" s="31">
        <f t="shared" si="547"/>
        <v>2.1411352634065786E-12</v>
      </c>
      <c r="BR776" s="31">
        <f t="shared" si="548"/>
        <v>6.2161991518255499E-13</v>
      </c>
      <c r="BS776" s="31">
        <f t="shared" si="549"/>
        <v>1.5885842276887517E-12</v>
      </c>
      <c r="BT776" s="31">
        <f t="shared" si="550"/>
        <v>1.6576531071534802E-12</v>
      </c>
      <c r="BU776" s="31">
        <f t="shared" si="551"/>
        <v>3.2462373348422317E-12</v>
      </c>
      <c r="BV776" s="31">
        <f t="shared" si="552"/>
        <v>4.1441327678837006E-13</v>
      </c>
      <c r="BW776" s="31">
        <f t="shared" si="553"/>
        <v>8.9789543304146836E-13</v>
      </c>
      <c r="BX776" s="31">
        <f t="shared" si="554"/>
        <v>1.7957908660829367E-12</v>
      </c>
      <c r="BY776" s="31">
        <f t="shared" si="555"/>
        <v>1.3123087098298383E-12</v>
      </c>
      <c r="BZ776" s="31">
        <f t="shared" si="556"/>
        <v>1.7267219866182084E-12</v>
      </c>
      <c r="CA776" s="31">
        <f t="shared" si="557"/>
        <v>2.1411352634065786E-12</v>
      </c>
      <c r="CB776" s="31">
        <f t="shared" si="558"/>
        <v>1.7957908660829367E-12</v>
      </c>
      <c r="CC776" s="31">
        <f t="shared" si="559"/>
        <v>1.6576531071534802E-12</v>
      </c>
      <c r="CD776" s="31">
        <f t="shared" si="560"/>
        <v>4.834821562530984E-13</v>
      </c>
      <c r="CE776" s="31">
        <f t="shared" si="561"/>
        <v>1.1741709509003818E-12</v>
      </c>
    </row>
    <row r="777" spans="35:83" x14ac:dyDescent="0.2">
      <c r="AI777" s="29" t="s">
        <v>1670</v>
      </c>
      <c r="AJ777" s="30">
        <v>26435</v>
      </c>
      <c r="AK777">
        <v>243</v>
      </c>
      <c r="AL777" t="s">
        <v>1671</v>
      </c>
      <c r="AM777">
        <v>2.996571673162768E-10</v>
      </c>
      <c r="AN777">
        <f t="shared" si="519"/>
        <v>2.9965716731627684E-11</v>
      </c>
      <c r="AO777">
        <f t="shared" si="520"/>
        <v>1.3209672765115483E-4</v>
      </c>
      <c r="AP777" s="31">
        <f t="shared" si="521"/>
        <v>28</v>
      </c>
      <c r="AQ777" s="31">
        <f t="shared" si="522"/>
        <v>1</v>
      </c>
      <c r="AR777" s="31">
        <f t="shared" si="523"/>
        <v>9</v>
      </c>
      <c r="AS777" s="31">
        <f t="shared" si="524"/>
        <v>16</v>
      </c>
      <c r="AT777" s="31">
        <f t="shared" si="525"/>
        <v>6</v>
      </c>
      <c r="AU777" s="31">
        <f t="shared" si="526"/>
        <v>17</v>
      </c>
      <c r="AV777" s="31">
        <f t="shared" si="527"/>
        <v>5</v>
      </c>
      <c r="AW777" s="31">
        <f t="shared" si="528"/>
        <v>13</v>
      </c>
      <c r="AX777" s="31">
        <f t="shared" si="529"/>
        <v>11</v>
      </c>
      <c r="AY777" s="31">
        <f t="shared" si="530"/>
        <v>23</v>
      </c>
      <c r="AZ777" s="31">
        <f t="shared" si="531"/>
        <v>7</v>
      </c>
      <c r="BA777" s="31">
        <f t="shared" si="532"/>
        <v>9</v>
      </c>
      <c r="BB777" s="31">
        <f t="shared" si="533"/>
        <v>21</v>
      </c>
      <c r="BC777" s="31">
        <f t="shared" si="534"/>
        <v>10</v>
      </c>
      <c r="BD777" s="31">
        <f t="shared" si="535"/>
        <v>16</v>
      </c>
      <c r="BE777" s="31">
        <f t="shared" si="536"/>
        <v>9</v>
      </c>
      <c r="BF777" s="31">
        <f t="shared" si="537"/>
        <v>17</v>
      </c>
      <c r="BG777" s="31">
        <f t="shared" si="538"/>
        <v>19</v>
      </c>
      <c r="BH777" s="31">
        <f t="shared" si="539"/>
        <v>3</v>
      </c>
      <c r="BI777" s="31">
        <f t="shared" si="540"/>
        <v>3</v>
      </c>
      <c r="BJ777" s="6">
        <f t="shared" si="541"/>
        <v>243</v>
      </c>
      <c r="BL777" s="31">
        <f t="shared" si="542"/>
        <v>3.4528397880064821E-12</v>
      </c>
      <c r="BM777" s="31">
        <f t="shared" si="543"/>
        <v>1.2331570671451722E-13</v>
      </c>
      <c r="BN777" s="31">
        <f t="shared" si="544"/>
        <v>1.1098413604306548E-12</v>
      </c>
      <c r="BO777" s="31">
        <f t="shared" si="545"/>
        <v>1.9730513074322755E-12</v>
      </c>
      <c r="BP777" s="31">
        <f t="shared" si="546"/>
        <v>7.398942402871033E-13</v>
      </c>
      <c r="BQ777" s="31">
        <f t="shared" si="547"/>
        <v>2.0963670141467928E-12</v>
      </c>
      <c r="BR777" s="31">
        <f t="shared" si="548"/>
        <v>6.1657853357258608E-13</v>
      </c>
      <c r="BS777" s="31">
        <f t="shared" si="549"/>
        <v>1.6031041872887237E-12</v>
      </c>
      <c r="BT777" s="31">
        <f t="shared" si="550"/>
        <v>1.3564727738596895E-12</v>
      </c>
      <c r="BU777" s="31">
        <f t="shared" si="551"/>
        <v>2.8362612544338959E-12</v>
      </c>
      <c r="BV777" s="31">
        <f t="shared" si="552"/>
        <v>8.6320994700162051E-13</v>
      </c>
      <c r="BW777" s="31">
        <f t="shared" si="553"/>
        <v>1.1098413604306548E-12</v>
      </c>
      <c r="BX777" s="31">
        <f t="shared" si="554"/>
        <v>2.5896298410048612E-12</v>
      </c>
      <c r="BY777" s="31">
        <f t="shared" si="555"/>
        <v>1.2331570671451722E-12</v>
      </c>
      <c r="BZ777" s="31">
        <f t="shared" si="556"/>
        <v>1.9730513074322755E-12</v>
      </c>
      <c r="CA777" s="31">
        <f t="shared" si="557"/>
        <v>1.1098413604306548E-12</v>
      </c>
      <c r="CB777" s="31">
        <f t="shared" si="558"/>
        <v>2.0963670141467928E-12</v>
      </c>
      <c r="CC777" s="31">
        <f t="shared" si="559"/>
        <v>2.3429984275758274E-12</v>
      </c>
      <c r="CD777" s="31">
        <f t="shared" si="560"/>
        <v>3.6994712014355165E-13</v>
      </c>
      <c r="CE777" s="31">
        <f t="shared" si="561"/>
        <v>3.6994712014355165E-13</v>
      </c>
    </row>
    <row r="778" spans="35:83" x14ac:dyDescent="0.2">
      <c r="AI778" s="29" t="s">
        <v>1672</v>
      </c>
      <c r="AJ778" s="30">
        <v>29501</v>
      </c>
      <c r="AK778">
        <v>278</v>
      </c>
      <c r="AL778" t="s">
        <v>1673</v>
      </c>
      <c r="AM778">
        <v>3.0012909589622639E-10</v>
      </c>
      <c r="AN778">
        <f t="shared" si="519"/>
        <v>3.0012909589622639E-11</v>
      </c>
      <c r="AO778">
        <f t="shared" si="520"/>
        <v>1.3230476612944225E-4</v>
      </c>
      <c r="AP778" s="31">
        <f t="shared" si="521"/>
        <v>26</v>
      </c>
      <c r="AQ778" s="31">
        <f t="shared" si="522"/>
        <v>2</v>
      </c>
      <c r="AR778" s="31">
        <f t="shared" si="523"/>
        <v>14</v>
      </c>
      <c r="AS778" s="31">
        <f t="shared" si="524"/>
        <v>3</v>
      </c>
      <c r="AT778" s="31">
        <f t="shared" si="525"/>
        <v>18</v>
      </c>
      <c r="AU778" s="31">
        <f t="shared" si="526"/>
        <v>39</v>
      </c>
      <c r="AV778" s="31">
        <f t="shared" si="527"/>
        <v>10</v>
      </c>
      <c r="AW778" s="31">
        <f t="shared" si="528"/>
        <v>10</v>
      </c>
      <c r="AX778" s="31">
        <f t="shared" si="529"/>
        <v>13</v>
      </c>
      <c r="AY778" s="31">
        <f t="shared" si="530"/>
        <v>20</v>
      </c>
      <c r="AZ778" s="31">
        <f t="shared" si="531"/>
        <v>6</v>
      </c>
      <c r="BA778" s="31">
        <f t="shared" si="532"/>
        <v>14</v>
      </c>
      <c r="BB778" s="31">
        <f t="shared" si="533"/>
        <v>12</v>
      </c>
      <c r="BC778" s="31">
        <f t="shared" si="534"/>
        <v>2</v>
      </c>
      <c r="BD778" s="31">
        <f t="shared" si="535"/>
        <v>8</v>
      </c>
      <c r="BE778" s="31">
        <f t="shared" si="536"/>
        <v>31</v>
      </c>
      <c r="BF778" s="31">
        <f t="shared" si="537"/>
        <v>17</v>
      </c>
      <c r="BG778" s="31">
        <f t="shared" si="538"/>
        <v>14</v>
      </c>
      <c r="BH778" s="31">
        <f t="shared" si="539"/>
        <v>7</v>
      </c>
      <c r="BI778" s="31">
        <f t="shared" si="540"/>
        <v>12</v>
      </c>
      <c r="BJ778" s="6">
        <f t="shared" si="541"/>
        <v>278</v>
      </c>
      <c r="BL778" s="31">
        <f t="shared" si="542"/>
        <v>2.8069627673747793E-12</v>
      </c>
      <c r="BM778" s="31">
        <f t="shared" si="543"/>
        <v>2.1592021287498302E-13</v>
      </c>
      <c r="BN778" s="31">
        <f t="shared" si="544"/>
        <v>1.5114414901248811E-12</v>
      </c>
      <c r="BO778" s="31">
        <f t="shared" si="545"/>
        <v>3.2388031931247455E-13</v>
      </c>
      <c r="BP778" s="31">
        <f t="shared" si="546"/>
        <v>1.9432819158748473E-12</v>
      </c>
      <c r="BQ778" s="31">
        <f t="shared" si="547"/>
        <v>4.2104441510621681E-12</v>
      </c>
      <c r="BR778" s="31">
        <f t="shared" si="548"/>
        <v>1.0796010643749151E-12</v>
      </c>
      <c r="BS778" s="31">
        <f t="shared" si="549"/>
        <v>1.0796010643749151E-12</v>
      </c>
      <c r="BT778" s="31">
        <f t="shared" si="550"/>
        <v>1.4034813836873896E-12</v>
      </c>
      <c r="BU778" s="31">
        <f t="shared" si="551"/>
        <v>2.1592021287498302E-12</v>
      </c>
      <c r="BV778" s="31">
        <f t="shared" si="552"/>
        <v>6.477606386249491E-13</v>
      </c>
      <c r="BW778" s="31">
        <f t="shared" si="553"/>
        <v>1.5114414901248811E-12</v>
      </c>
      <c r="BX778" s="31">
        <f t="shared" si="554"/>
        <v>1.2955212772498982E-12</v>
      </c>
      <c r="BY778" s="31">
        <f t="shared" si="555"/>
        <v>2.1592021287498302E-13</v>
      </c>
      <c r="BZ778" s="31">
        <f t="shared" si="556"/>
        <v>8.6368085149993209E-13</v>
      </c>
      <c r="CA778" s="31">
        <f t="shared" si="557"/>
        <v>3.3467632995622369E-12</v>
      </c>
      <c r="CB778" s="31">
        <f t="shared" si="558"/>
        <v>1.8353218094373558E-12</v>
      </c>
      <c r="CC778" s="31">
        <f t="shared" si="559"/>
        <v>1.5114414901248811E-12</v>
      </c>
      <c r="CD778" s="31">
        <f t="shared" si="560"/>
        <v>7.5572074506244055E-13</v>
      </c>
      <c r="CE778" s="31">
        <f t="shared" si="561"/>
        <v>1.2955212772498982E-12</v>
      </c>
    </row>
    <row r="779" spans="35:83" x14ac:dyDescent="0.2">
      <c r="AI779" s="29" t="s">
        <v>1674</v>
      </c>
      <c r="AJ779" s="30">
        <v>12229</v>
      </c>
      <c r="AK779">
        <v>113</v>
      </c>
      <c r="AL779" t="s">
        <v>1675</v>
      </c>
      <c r="AM779">
        <v>3.0021672966334332E-10</v>
      </c>
      <c r="AN779">
        <f t="shared" si="519"/>
        <v>3.002167296633433E-11</v>
      </c>
      <c r="AO779">
        <f t="shared" si="520"/>
        <v>1.3234339738919673E-4</v>
      </c>
      <c r="AP779" s="31">
        <f t="shared" si="521"/>
        <v>11</v>
      </c>
      <c r="AQ779" s="31">
        <f t="shared" si="522"/>
        <v>3</v>
      </c>
      <c r="AR779" s="31">
        <f t="shared" si="523"/>
        <v>9</v>
      </c>
      <c r="AS779" s="31">
        <f t="shared" si="524"/>
        <v>7</v>
      </c>
      <c r="AT779" s="31">
        <f t="shared" si="525"/>
        <v>5</v>
      </c>
      <c r="AU779" s="31">
        <f t="shared" si="526"/>
        <v>8</v>
      </c>
      <c r="AV779" s="31">
        <f t="shared" si="527"/>
        <v>0</v>
      </c>
      <c r="AW779" s="31">
        <f t="shared" si="528"/>
        <v>6</v>
      </c>
      <c r="AX779" s="31">
        <f t="shared" si="529"/>
        <v>9</v>
      </c>
      <c r="AY779" s="31">
        <f t="shared" si="530"/>
        <v>11</v>
      </c>
      <c r="AZ779" s="31">
        <f t="shared" si="531"/>
        <v>4</v>
      </c>
      <c r="BA779" s="31">
        <f t="shared" si="532"/>
        <v>4</v>
      </c>
      <c r="BB779" s="31">
        <f t="shared" si="533"/>
        <v>5</v>
      </c>
      <c r="BC779" s="31">
        <f t="shared" si="534"/>
        <v>2</v>
      </c>
      <c r="BD779" s="31">
        <f t="shared" si="535"/>
        <v>2</v>
      </c>
      <c r="BE779" s="31">
        <f t="shared" si="536"/>
        <v>8</v>
      </c>
      <c r="BF779" s="31">
        <f t="shared" si="537"/>
        <v>8</v>
      </c>
      <c r="BG779" s="31">
        <f t="shared" si="538"/>
        <v>7</v>
      </c>
      <c r="BH779" s="31">
        <f t="shared" si="539"/>
        <v>1</v>
      </c>
      <c r="BI779" s="31">
        <f t="shared" si="540"/>
        <v>3</v>
      </c>
      <c r="BJ779" s="6">
        <f t="shared" si="541"/>
        <v>113</v>
      </c>
      <c r="BL779" s="31">
        <f t="shared" si="542"/>
        <v>2.9224637400856428E-12</v>
      </c>
      <c r="BM779" s="31">
        <f t="shared" si="543"/>
        <v>7.9703556547790258E-13</v>
      </c>
      <c r="BN779" s="31">
        <f t="shared" si="544"/>
        <v>2.3911066964337077E-12</v>
      </c>
      <c r="BO779" s="31">
        <f t="shared" si="545"/>
        <v>1.8597496527817727E-12</v>
      </c>
      <c r="BP779" s="31">
        <f t="shared" si="546"/>
        <v>1.3283926091298376E-12</v>
      </c>
      <c r="BQ779" s="31">
        <f t="shared" si="547"/>
        <v>2.1254281746077402E-12</v>
      </c>
      <c r="BR779" s="31">
        <f t="shared" si="548"/>
        <v>0</v>
      </c>
      <c r="BS779" s="31">
        <f t="shared" si="549"/>
        <v>1.5940711309558052E-12</v>
      </c>
      <c r="BT779" s="31">
        <f t="shared" si="550"/>
        <v>2.3911066964337077E-12</v>
      </c>
      <c r="BU779" s="31">
        <f t="shared" si="551"/>
        <v>2.9224637400856428E-12</v>
      </c>
      <c r="BV779" s="31">
        <f t="shared" si="552"/>
        <v>1.0627140873038701E-12</v>
      </c>
      <c r="BW779" s="31">
        <f t="shared" si="553"/>
        <v>1.0627140873038701E-12</v>
      </c>
      <c r="BX779" s="31">
        <f t="shared" si="554"/>
        <v>1.3283926091298376E-12</v>
      </c>
      <c r="BY779" s="31">
        <f t="shared" si="555"/>
        <v>5.3135704365193505E-13</v>
      </c>
      <c r="BZ779" s="31">
        <f t="shared" si="556"/>
        <v>5.3135704365193505E-13</v>
      </c>
      <c r="CA779" s="31">
        <f t="shared" si="557"/>
        <v>2.1254281746077402E-12</v>
      </c>
      <c r="CB779" s="31">
        <f t="shared" si="558"/>
        <v>2.1254281746077402E-12</v>
      </c>
      <c r="CC779" s="31">
        <f t="shared" si="559"/>
        <v>1.8597496527817727E-12</v>
      </c>
      <c r="CD779" s="31">
        <f t="shared" si="560"/>
        <v>2.6567852182596753E-13</v>
      </c>
      <c r="CE779" s="31">
        <f t="shared" si="561"/>
        <v>7.9703556547790258E-13</v>
      </c>
    </row>
    <row r="780" spans="35:83" x14ac:dyDescent="0.2">
      <c r="AI780" s="29" t="s">
        <v>1676</v>
      </c>
      <c r="AJ780" s="30">
        <v>38242</v>
      </c>
      <c r="AK780">
        <v>359</v>
      </c>
      <c r="AL780" t="s">
        <v>1677</v>
      </c>
      <c r="AM780">
        <v>3.0129547170104147E-10</v>
      </c>
      <c r="AN780">
        <f t="shared" si="519"/>
        <v>3.0129547170104149E-11</v>
      </c>
      <c r="AO780">
        <f t="shared" si="520"/>
        <v>1.3281893513266498E-4</v>
      </c>
      <c r="AP780" s="31">
        <f t="shared" si="521"/>
        <v>42</v>
      </c>
      <c r="AQ780" s="31">
        <f t="shared" si="522"/>
        <v>2</v>
      </c>
      <c r="AR780" s="31">
        <f t="shared" si="523"/>
        <v>14</v>
      </c>
      <c r="AS780" s="31">
        <f t="shared" si="524"/>
        <v>24</v>
      </c>
      <c r="AT780" s="31">
        <f t="shared" si="525"/>
        <v>10</v>
      </c>
      <c r="AU780" s="31">
        <f t="shared" si="526"/>
        <v>27</v>
      </c>
      <c r="AV780" s="31">
        <f t="shared" si="527"/>
        <v>7</v>
      </c>
      <c r="AW780" s="31">
        <f t="shared" si="528"/>
        <v>15</v>
      </c>
      <c r="AX780" s="31">
        <f t="shared" si="529"/>
        <v>33</v>
      </c>
      <c r="AY780" s="31">
        <f t="shared" si="530"/>
        <v>21</v>
      </c>
      <c r="AZ780" s="31">
        <f t="shared" si="531"/>
        <v>7</v>
      </c>
      <c r="BA780" s="31">
        <f t="shared" si="532"/>
        <v>15</v>
      </c>
      <c r="BB780" s="31">
        <f t="shared" si="533"/>
        <v>30</v>
      </c>
      <c r="BC780" s="31">
        <f t="shared" si="534"/>
        <v>17</v>
      </c>
      <c r="BD780" s="31">
        <f t="shared" si="535"/>
        <v>18</v>
      </c>
      <c r="BE780" s="31">
        <f t="shared" si="536"/>
        <v>36</v>
      </c>
      <c r="BF780" s="31">
        <f t="shared" si="537"/>
        <v>18</v>
      </c>
      <c r="BG780" s="31">
        <f t="shared" si="538"/>
        <v>19</v>
      </c>
      <c r="BH780" s="31">
        <f t="shared" si="539"/>
        <v>1</v>
      </c>
      <c r="BI780" s="31">
        <f t="shared" si="540"/>
        <v>3</v>
      </c>
      <c r="BJ780" s="6">
        <f t="shared" si="541"/>
        <v>359</v>
      </c>
      <c r="BL780" s="31">
        <f t="shared" si="542"/>
        <v>3.5249052399564742E-12</v>
      </c>
      <c r="BM780" s="31">
        <f t="shared" si="543"/>
        <v>1.6785263047411783E-13</v>
      </c>
      <c r="BN780" s="31">
        <f t="shared" si="544"/>
        <v>1.1749684133188247E-12</v>
      </c>
      <c r="BO780" s="31">
        <f t="shared" si="545"/>
        <v>2.0142315656894138E-12</v>
      </c>
      <c r="BP780" s="31">
        <f t="shared" si="546"/>
        <v>8.3926315237058907E-13</v>
      </c>
      <c r="BQ780" s="31">
        <f t="shared" si="547"/>
        <v>2.2660105114005908E-12</v>
      </c>
      <c r="BR780" s="31">
        <f t="shared" si="548"/>
        <v>5.8748420665941234E-13</v>
      </c>
      <c r="BS780" s="31">
        <f t="shared" si="549"/>
        <v>1.2588947285558837E-12</v>
      </c>
      <c r="BT780" s="31">
        <f t="shared" si="550"/>
        <v>2.7695684028229438E-12</v>
      </c>
      <c r="BU780" s="31">
        <f t="shared" si="551"/>
        <v>1.7624526199782371E-12</v>
      </c>
      <c r="BV780" s="31">
        <f t="shared" si="552"/>
        <v>5.8748420665941234E-13</v>
      </c>
      <c r="BW780" s="31">
        <f t="shared" si="553"/>
        <v>1.2588947285558837E-12</v>
      </c>
      <c r="BX780" s="31">
        <f t="shared" si="554"/>
        <v>2.5177894571117673E-12</v>
      </c>
      <c r="BY780" s="31">
        <f t="shared" si="555"/>
        <v>1.4267473590300014E-12</v>
      </c>
      <c r="BZ780" s="31">
        <f t="shared" si="556"/>
        <v>1.5106736742670604E-12</v>
      </c>
      <c r="CA780" s="31">
        <f t="shared" si="557"/>
        <v>3.0213473485341208E-12</v>
      </c>
      <c r="CB780" s="31">
        <f t="shared" si="558"/>
        <v>1.5106736742670604E-12</v>
      </c>
      <c r="CC780" s="31">
        <f t="shared" si="559"/>
        <v>1.5945999895041192E-12</v>
      </c>
      <c r="CD780" s="31">
        <f t="shared" si="560"/>
        <v>8.3926315237058915E-14</v>
      </c>
      <c r="CE780" s="31">
        <f t="shared" si="561"/>
        <v>2.5177894571117673E-13</v>
      </c>
    </row>
    <row r="781" spans="35:83" x14ac:dyDescent="0.2">
      <c r="AI781" s="29" t="s">
        <v>1678</v>
      </c>
      <c r="AJ781" s="30">
        <v>30948</v>
      </c>
      <c r="AK781">
        <v>288</v>
      </c>
      <c r="AL781" t="s">
        <v>1679</v>
      </c>
      <c r="AM781">
        <v>3.0215255838808825E-10</v>
      </c>
      <c r="AN781">
        <f t="shared" si="519"/>
        <v>3.0215255838808828E-11</v>
      </c>
      <c r="AO781">
        <f t="shared" si="520"/>
        <v>1.3319676139220761E-4</v>
      </c>
      <c r="AP781" s="31">
        <f t="shared" si="521"/>
        <v>26</v>
      </c>
      <c r="AQ781" s="31">
        <f t="shared" si="522"/>
        <v>4</v>
      </c>
      <c r="AR781" s="31">
        <f t="shared" si="523"/>
        <v>17</v>
      </c>
      <c r="AS781" s="31">
        <f t="shared" si="524"/>
        <v>24</v>
      </c>
      <c r="AT781" s="31">
        <f t="shared" si="525"/>
        <v>5</v>
      </c>
      <c r="AU781" s="31">
        <f t="shared" si="526"/>
        <v>25</v>
      </c>
      <c r="AV781" s="31">
        <f t="shared" si="527"/>
        <v>6</v>
      </c>
      <c r="AW781" s="31">
        <f t="shared" si="528"/>
        <v>21</v>
      </c>
      <c r="AX781" s="31">
        <f t="shared" si="529"/>
        <v>13</v>
      </c>
      <c r="AY781" s="31">
        <f t="shared" si="530"/>
        <v>25</v>
      </c>
      <c r="AZ781" s="31">
        <f t="shared" si="531"/>
        <v>6</v>
      </c>
      <c r="BA781" s="31">
        <f t="shared" si="532"/>
        <v>10</v>
      </c>
      <c r="BB781" s="31">
        <f t="shared" si="533"/>
        <v>14</v>
      </c>
      <c r="BC781" s="31">
        <f t="shared" si="534"/>
        <v>9</v>
      </c>
      <c r="BD781" s="31">
        <f t="shared" si="535"/>
        <v>16</v>
      </c>
      <c r="BE781" s="31">
        <f t="shared" si="536"/>
        <v>16</v>
      </c>
      <c r="BF781" s="31">
        <f t="shared" si="537"/>
        <v>13</v>
      </c>
      <c r="BG781" s="31">
        <f t="shared" si="538"/>
        <v>33</v>
      </c>
      <c r="BH781" s="31">
        <f t="shared" si="539"/>
        <v>1</v>
      </c>
      <c r="BI781" s="31">
        <f t="shared" si="540"/>
        <v>4</v>
      </c>
      <c r="BJ781" s="6">
        <f t="shared" si="541"/>
        <v>288</v>
      </c>
      <c r="BL781" s="31">
        <f t="shared" si="542"/>
        <v>2.7277661521146856E-12</v>
      </c>
      <c r="BM781" s="31">
        <f t="shared" si="543"/>
        <v>4.1965633109456704E-13</v>
      </c>
      <c r="BN781" s="31">
        <f t="shared" si="544"/>
        <v>1.78353940715191E-12</v>
      </c>
      <c r="BO781" s="31">
        <f t="shared" si="545"/>
        <v>2.517937986567402E-12</v>
      </c>
      <c r="BP781" s="31">
        <f t="shared" si="546"/>
        <v>5.2457041386820883E-13</v>
      </c>
      <c r="BQ781" s="31">
        <f t="shared" si="547"/>
        <v>2.622852069341044E-12</v>
      </c>
      <c r="BR781" s="31">
        <f t="shared" si="548"/>
        <v>6.2948449664185051E-13</v>
      </c>
      <c r="BS781" s="31">
        <f t="shared" si="549"/>
        <v>2.2031957382464773E-12</v>
      </c>
      <c r="BT781" s="31">
        <f t="shared" si="550"/>
        <v>1.3638830760573428E-12</v>
      </c>
      <c r="BU781" s="31">
        <f t="shared" si="551"/>
        <v>2.622852069341044E-12</v>
      </c>
      <c r="BV781" s="31">
        <f t="shared" si="552"/>
        <v>6.2948449664185051E-13</v>
      </c>
      <c r="BW781" s="31">
        <f t="shared" si="553"/>
        <v>1.0491408277364177E-12</v>
      </c>
      <c r="BX781" s="31">
        <f t="shared" si="554"/>
        <v>1.4687971588309848E-12</v>
      </c>
      <c r="BY781" s="31">
        <f t="shared" si="555"/>
        <v>9.4422674496277587E-13</v>
      </c>
      <c r="BZ781" s="31">
        <f t="shared" si="556"/>
        <v>1.6786253243782682E-12</v>
      </c>
      <c r="CA781" s="31">
        <f t="shared" si="557"/>
        <v>1.6786253243782682E-12</v>
      </c>
      <c r="CB781" s="31">
        <f t="shared" si="558"/>
        <v>1.3638830760573428E-12</v>
      </c>
      <c r="CC781" s="31">
        <f t="shared" si="559"/>
        <v>3.4621647315301779E-12</v>
      </c>
      <c r="CD781" s="31">
        <f t="shared" si="560"/>
        <v>1.0491408277364176E-13</v>
      </c>
      <c r="CE781" s="31">
        <f t="shared" si="561"/>
        <v>4.1965633109456704E-13</v>
      </c>
    </row>
    <row r="782" spans="35:83" x14ac:dyDescent="0.2">
      <c r="AI782" s="29" t="s">
        <v>1680</v>
      </c>
      <c r="AJ782" s="30">
        <v>44138</v>
      </c>
      <c r="AK782">
        <v>405</v>
      </c>
      <c r="AL782" t="s">
        <v>1681</v>
      </c>
      <c r="AM782">
        <v>3.0256859826390546E-10</v>
      </c>
      <c r="AN782">
        <f t="shared" si="519"/>
        <v>3.0256859826390549E-11</v>
      </c>
      <c r="AO782">
        <f t="shared" si="520"/>
        <v>1.3338016266593666E-4</v>
      </c>
      <c r="AP782" s="31">
        <f t="shared" si="521"/>
        <v>49</v>
      </c>
      <c r="AQ782" s="31">
        <f t="shared" si="522"/>
        <v>4</v>
      </c>
      <c r="AR782" s="31">
        <f t="shared" si="523"/>
        <v>20</v>
      </c>
      <c r="AS782" s="31">
        <f t="shared" si="524"/>
        <v>22</v>
      </c>
      <c r="AT782" s="31">
        <f t="shared" si="525"/>
        <v>16</v>
      </c>
      <c r="AU782" s="31">
        <f t="shared" si="526"/>
        <v>35</v>
      </c>
      <c r="AV782" s="31">
        <f t="shared" si="527"/>
        <v>14</v>
      </c>
      <c r="AW782" s="31">
        <f t="shared" si="528"/>
        <v>22</v>
      </c>
      <c r="AX782" s="31">
        <f t="shared" si="529"/>
        <v>17</v>
      </c>
      <c r="AY782" s="31">
        <f t="shared" si="530"/>
        <v>50</v>
      </c>
      <c r="AZ782" s="31">
        <f t="shared" si="531"/>
        <v>8</v>
      </c>
      <c r="BA782" s="31">
        <f t="shared" si="532"/>
        <v>13</v>
      </c>
      <c r="BB782" s="31">
        <f t="shared" si="533"/>
        <v>18</v>
      </c>
      <c r="BC782" s="31">
        <f t="shared" si="534"/>
        <v>10</v>
      </c>
      <c r="BD782" s="31">
        <f t="shared" si="535"/>
        <v>28</v>
      </c>
      <c r="BE782" s="31">
        <f t="shared" si="536"/>
        <v>21</v>
      </c>
      <c r="BF782" s="31">
        <f t="shared" si="537"/>
        <v>23</v>
      </c>
      <c r="BG782" s="31">
        <f t="shared" si="538"/>
        <v>22</v>
      </c>
      <c r="BH782" s="31">
        <f t="shared" si="539"/>
        <v>4</v>
      </c>
      <c r="BI782" s="31">
        <f t="shared" si="540"/>
        <v>9</v>
      </c>
      <c r="BJ782" s="6">
        <f t="shared" si="541"/>
        <v>405</v>
      </c>
      <c r="BL782" s="31">
        <f t="shared" si="542"/>
        <v>3.6607064975139184E-12</v>
      </c>
      <c r="BM782" s="31">
        <f t="shared" si="543"/>
        <v>2.9883318347052391E-13</v>
      </c>
      <c r="BN782" s="31">
        <f t="shared" si="544"/>
        <v>1.4941659173526197E-12</v>
      </c>
      <c r="BO782" s="31">
        <f t="shared" si="545"/>
        <v>1.6435825090878816E-12</v>
      </c>
      <c r="BP782" s="31">
        <f t="shared" si="546"/>
        <v>1.1953327338820957E-12</v>
      </c>
      <c r="BQ782" s="31">
        <f t="shared" si="547"/>
        <v>2.6147903553670845E-12</v>
      </c>
      <c r="BR782" s="31">
        <f t="shared" si="548"/>
        <v>1.0459161421468337E-12</v>
      </c>
      <c r="BS782" s="31">
        <f t="shared" si="549"/>
        <v>1.6435825090878816E-12</v>
      </c>
      <c r="BT782" s="31">
        <f t="shared" si="550"/>
        <v>1.2700410297497267E-12</v>
      </c>
      <c r="BU782" s="31">
        <f t="shared" si="551"/>
        <v>3.7354147933815487E-12</v>
      </c>
      <c r="BV782" s="31">
        <f t="shared" si="552"/>
        <v>5.9766636694104783E-13</v>
      </c>
      <c r="BW782" s="31">
        <f t="shared" si="553"/>
        <v>9.712078462792029E-13</v>
      </c>
      <c r="BX782" s="31">
        <f t="shared" si="554"/>
        <v>1.3447493256173578E-12</v>
      </c>
      <c r="BY782" s="31">
        <f t="shared" si="555"/>
        <v>7.4708295867630983E-13</v>
      </c>
      <c r="BZ782" s="31">
        <f t="shared" si="556"/>
        <v>2.0918322842936675E-12</v>
      </c>
      <c r="CA782" s="31">
        <f t="shared" si="557"/>
        <v>1.5688742132202507E-12</v>
      </c>
      <c r="CB782" s="31">
        <f t="shared" si="558"/>
        <v>1.7182908049555126E-12</v>
      </c>
      <c r="CC782" s="31">
        <f t="shared" si="559"/>
        <v>1.6435825090878816E-12</v>
      </c>
      <c r="CD782" s="31">
        <f t="shared" si="560"/>
        <v>2.9883318347052391E-13</v>
      </c>
      <c r="CE782" s="31">
        <f t="shared" si="561"/>
        <v>6.7237466280867888E-13</v>
      </c>
    </row>
    <row r="783" spans="35:83" x14ac:dyDescent="0.2">
      <c r="AI783" s="29" t="s">
        <v>1682</v>
      </c>
      <c r="AJ783" s="30">
        <v>37197</v>
      </c>
      <c r="AK783">
        <v>352</v>
      </c>
      <c r="AL783" t="s">
        <v>1683</v>
      </c>
      <c r="AM783">
        <v>3.0464785342572758E-10</v>
      </c>
      <c r="AN783">
        <f t="shared" si="519"/>
        <v>3.046478534257276E-11</v>
      </c>
      <c r="AO783">
        <f t="shared" si="520"/>
        <v>1.3429675279888207E-4</v>
      </c>
      <c r="AP783" s="31">
        <f t="shared" si="521"/>
        <v>45</v>
      </c>
      <c r="AQ783" s="31">
        <f t="shared" si="522"/>
        <v>8</v>
      </c>
      <c r="AR783" s="31">
        <f t="shared" si="523"/>
        <v>18</v>
      </c>
      <c r="AS783" s="31">
        <f t="shared" si="524"/>
        <v>16</v>
      </c>
      <c r="AT783" s="31">
        <f t="shared" si="525"/>
        <v>11</v>
      </c>
      <c r="AU783" s="31">
        <f t="shared" si="526"/>
        <v>29</v>
      </c>
      <c r="AV783" s="31">
        <f t="shared" si="527"/>
        <v>6</v>
      </c>
      <c r="AW783" s="31">
        <f t="shared" si="528"/>
        <v>20</v>
      </c>
      <c r="AX783" s="31">
        <f t="shared" si="529"/>
        <v>16</v>
      </c>
      <c r="AY783" s="31">
        <f t="shared" si="530"/>
        <v>31</v>
      </c>
      <c r="AZ783" s="31">
        <f t="shared" si="531"/>
        <v>21</v>
      </c>
      <c r="BA783" s="31">
        <f t="shared" si="532"/>
        <v>8</v>
      </c>
      <c r="BB783" s="31">
        <f t="shared" si="533"/>
        <v>28</v>
      </c>
      <c r="BC783" s="31">
        <f t="shared" si="534"/>
        <v>9</v>
      </c>
      <c r="BD783" s="31">
        <f t="shared" si="535"/>
        <v>19</v>
      </c>
      <c r="BE783" s="31">
        <f t="shared" si="536"/>
        <v>28</v>
      </c>
      <c r="BF783" s="31">
        <f t="shared" si="537"/>
        <v>16</v>
      </c>
      <c r="BG783" s="31">
        <f t="shared" si="538"/>
        <v>19</v>
      </c>
      <c r="BH783" s="31">
        <f t="shared" si="539"/>
        <v>0</v>
      </c>
      <c r="BI783" s="31">
        <f t="shared" si="540"/>
        <v>4</v>
      </c>
      <c r="BJ783" s="6">
        <f t="shared" si="541"/>
        <v>352</v>
      </c>
      <c r="BL783" s="31">
        <f t="shared" si="542"/>
        <v>3.8946458534539038E-12</v>
      </c>
      <c r="BM783" s="31">
        <f t="shared" si="543"/>
        <v>6.9238148505847189E-13</v>
      </c>
      <c r="BN783" s="31">
        <f t="shared" si="544"/>
        <v>1.5578583413815616E-12</v>
      </c>
      <c r="BO783" s="31">
        <f t="shared" si="545"/>
        <v>1.3847629701169438E-12</v>
      </c>
      <c r="BP783" s="31">
        <f t="shared" si="546"/>
        <v>9.5202454195539876E-13</v>
      </c>
      <c r="BQ783" s="31">
        <f t="shared" si="547"/>
        <v>2.5098828833369602E-12</v>
      </c>
      <c r="BR783" s="31">
        <f t="shared" si="548"/>
        <v>5.1928611379385384E-13</v>
      </c>
      <c r="BS783" s="31">
        <f t="shared" si="549"/>
        <v>1.7309537126461795E-12</v>
      </c>
      <c r="BT783" s="31">
        <f t="shared" si="550"/>
        <v>1.3847629701169438E-12</v>
      </c>
      <c r="BU783" s="31">
        <f t="shared" si="551"/>
        <v>2.6829782546015784E-12</v>
      </c>
      <c r="BV783" s="31">
        <f t="shared" si="552"/>
        <v>1.8175013982784886E-12</v>
      </c>
      <c r="BW783" s="31">
        <f t="shared" si="553"/>
        <v>6.9238148505847189E-13</v>
      </c>
      <c r="BX783" s="31">
        <f t="shared" si="554"/>
        <v>2.4233351977046515E-12</v>
      </c>
      <c r="BY783" s="31">
        <f t="shared" si="555"/>
        <v>7.7892917069078081E-13</v>
      </c>
      <c r="BZ783" s="31">
        <f t="shared" si="556"/>
        <v>1.6444060270138705E-12</v>
      </c>
      <c r="CA783" s="31">
        <f t="shared" si="557"/>
        <v>2.4233351977046515E-12</v>
      </c>
      <c r="CB783" s="31">
        <f t="shared" si="558"/>
        <v>1.3847629701169438E-12</v>
      </c>
      <c r="CC783" s="31">
        <f t="shared" si="559"/>
        <v>1.6444060270138705E-12</v>
      </c>
      <c r="CD783" s="31">
        <f t="shared" si="560"/>
        <v>0</v>
      </c>
      <c r="CE783" s="31">
        <f t="shared" si="561"/>
        <v>3.4619074252923594E-13</v>
      </c>
    </row>
    <row r="784" spans="35:83" x14ac:dyDescent="0.2">
      <c r="AI784" s="29" t="s">
        <v>1684</v>
      </c>
      <c r="AJ784" s="30">
        <v>94123</v>
      </c>
      <c r="AK784">
        <v>869</v>
      </c>
      <c r="AL784" t="s">
        <v>1685</v>
      </c>
      <c r="AM784">
        <v>3.0526594600051331E-10</v>
      </c>
      <c r="AN784">
        <f t="shared" si="519"/>
        <v>3.0526594600051333E-11</v>
      </c>
      <c r="AO784">
        <f t="shared" si="520"/>
        <v>1.3456922419426338E-4</v>
      </c>
      <c r="AP784" s="31">
        <f t="shared" si="521"/>
        <v>103</v>
      </c>
      <c r="AQ784" s="31">
        <f t="shared" si="522"/>
        <v>6</v>
      </c>
      <c r="AR784" s="31">
        <f t="shared" si="523"/>
        <v>36</v>
      </c>
      <c r="AS784" s="31">
        <f t="shared" si="524"/>
        <v>36</v>
      </c>
      <c r="AT784" s="31">
        <f t="shared" si="525"/>
        <v>49</v>
      </c>
      <c r="AU784" s="31">
        <f t="shared" si="526"/>
        <v>50</v>
      </c>
      <c r="AV784" s="31">
        <f t="shared" si="527"/>
        <v>14</v>
      </c>
      <c r="AW784" s="31">
        <f t="shared" si="528"/>
        <v>64</v>
      </c>
      <c r="AX784" s="31">
        <f t="shared" si="529"/>
        <v>29</v>
      </c>
      <c r="AY784" s="31">
        <f t="shared" si="530"/>
        <v>114</v>
      </c>
      <c r="AZ784" s="31">
        <f t="shared" si="531"/>
        <v>26</v>
      </c>
      <c r="BA784" s="31">
        <f t="shared" si="532"/>
        <v>34</v>
      </c>
      <c r="BB784" s="31">
        <f t="shared" si="533"/>
        <v>50</v>
      </c>
      <c r="BC784" s="31">
        <f t="shared" si="534"/>
        <v>31</v>
      </c>
      <c r="BD784" s="31">
        <f t="shared" si="535"/>
        <v>38</v>
      </c>
      <c r="BE784" s="31">
        <f t="shared" si="536"/>
        <v>61</v>
      </c>
      <c r="BF784" s="31">
        <f t="shared" si="537"/>
        <v>56</v>
      </c>
      <c r="BG784" s="31">
        <f t="shared" si="538"/>
        <v>55</v>
      </c>
      <c r="BH784" s="31">
        <f t="shared" si="539"/>
        <v>12</v>
      </c>
      <c r="BI784" s="31">
        <f t="shared" si="540"/>
        <v>5</v>
      </c>
      <c r="BJ784" s="6">
        <f t="shared" si="541"/>
        <v>869</v>
      </c>
      <c r="BL784" s="31">
        <f t="shared" si="542"/>
        <v>3.6182269779117229E-12</v>
      </c>
      <c r="BM784" s="31">
        <f t="shared" si="543"/>
        <v>2.1077050356767318E-13</v>
      </c>
      <c r="BN784" s="31">
        <f t="shared" si="544"/>
        <v>1.264623021406039E-12</v>
      </c>
      <c r="BO784" s="31">
        <f t="shared" si="545"/>
        <v>1.264623021406039E-12</v>
      </c>
      <c r="BP784" s="31">
        <f t="shared" si="546"/>
        <v>1.7212924458026643E-12</v>
      </c>
      <c r="BQ784" s="31">
        <f t="shared" si="547"/>
        <v>1.7564208630639431E-12</v>
      </c>
      <c r="BR784" s="31">
        <f t="shared" si="548"/>
        <v>4.9179784165790418E-13</v>
      </c>
      <c r="BS784" s="31">
        <f t="shared" si="549"/>
        <v>2.2482187047218474E-12</v>
      </c>
      <c r="BT784" s="31">
        <f t="shared" si="550"/>
        <v>1.018724100577087E-12</v>
      </c>
      <c r="BU784" s="31">
        <f t="shared" si="551"/>
        <v>4.0046395677857907E-12</v>
      </c>
      <c r="BV784" s="31">
        <f t="shared" si="552"/>
        <v>9.1333884879325048E-13</v>
      </c>
      <c r="BW784" s="31">
        <f t="shared" si="553"/>
        <v>1.1943661868834814E-12</v>
      </c>
      <c r="BX784" s="31">
        <f t="shared" si="554"/>
        <v>1.7564208630639431E-12</v>
      </c>
      <c r="BY784" s="31">
        <f t="shared" si="555"/>
        <v>1.0889809350996447E-12</v>
      </c>
      <c r="BZ784" s="31">
        <f t="shared" si="556"/>
        <v>1.3348798559285969E-12</v>
      </c>
      <c r="CA784" s="31">
        <f t="shared" si="557"/>
        <v>2.1428334529380107E-12</v>
      </c>
      <c r="CB784" s="31">
        <f t="shared" si="558"/>
        <v>1.9671913666316167E-12</v>
      </c>
      <c r="CC784" s="31">
        <f t="shared" si="559"/>
        <v>1.9320629493703377E-12</v>
      </c>
      <c r="CD784" s="31">
        <f t="shared" si="560"/>
        <v>4.2154100713534636E-13</v>
      </c>
      <c r="CE784" s="31">
        <f t="shared" si="561"/>
        <v>1.7564208630639432E-13</v>
      </c>
    </row>
    <row r="785" spans="35:83" x14ac:dyDescent="0.2">
      <c r="AI785" s="29" t="s">
        <v>1686</v>
      </c>
      <c r="AJ785" s="30">
        <v>38432</v>
      </c>
      <c r="AK785">
        <v>347</v>
      </c>
      <c r="AL785" t="s">
        <v>1687</v>
      </c>
      <c r="AM785">
        <v>3.0556522223603501E-10</v>
      </c>
      <c r="AN785">
        <f t="shared" si="519"/>
        <v>3.05565222236035E-11</v>
      </c>
      <c r="AO785">
        <f t="shared" si="520"/>
        <v>1.3470115299720251E-4</v>
      </c>
      <c r="AP785" s="31">
        <f t="shared" si="521"/>
        <v>33</v>
      </c>
      <c r="AQ785" s="31">
        <f t="shared" si="522"/>
        <v>0</v>
      </c>
      <c r="AR785" s="31">
        <f t="shared" si="523"/>
        <v>23</v>
      </c>
      <c r="AS785" s="31">
        <f t="shared" si="524"/>
        <v>28</v>
      </c>
      <c r="AT785" s="31">
        <f t="shared" si="525"/>
        <v>11</v>
      </c>
      <c r="AU785" s="31">
        <f t="shared" si="526"/>
        <v>30</v>
      </c>
      <c r="AV785" s="31">
        <f t="shared" si="527"/>
        <v>5</v>
      </c>
      <c r="AW785" s="31">
        <f t="shared" si="528"/>
        <v>23</v>
      </c>
      <c r="AX785" s="31">
        <f t="shared" si="529"/>
        <v>10</v>
      </c>
      <c r="AY785" s="31">
        <f t="shared" si="530"/>
        <v>46</v>
      </c>
      <c r="AZ785" s="31">
        <f t="shared" si="531"/>
        <v>8</v>
      </c>
      <c r="BA785" s="31">
        <f t="shared" si="532"/>
        <v>8</v>
      </c>
      <c r="BB785" s="31">
        <f t="shared" si="533"/>
        <v>19</v>
      </c>
      <c r="BC785" s="31">
        <f t="shared" si="534"/>
        <v>12</v>
      </c>
      <c r="BD785" s="31">
        <f t="shared" si="535"/>
        <v>36</v>
      </c>
      <c r="BE785" s="31">
        <f t="shared" si="536"/>
        <v>13</v>
      </c>
      <c r="BF785" s="31">
        <f t="shared" si="537"/>
        <v>15</v>
      </c>
      <c r="BG785" s="31">
        <f t="shared" si="538"/>
        <v>21</v>
      </c>
      <c r="BH785" s="31">
        <f t="shared" si="539"/>
        <v>1</v>
      </c>
      <c r="BI785" s="31">
        <f t="shared" si="540"/>
        <v>5</v>
      </c>
      <c r="BJ785" s="6">
        <f t="shared" si="541"/>
        <v>347</v>
      </c>
      <c r="BL785" s="31">
        <f t="shared" si="542"/>
        <v>2.9059516812072493E-12</v>
      </c>
      <c r="BM785" s="31">
        <f t="shared" si="543"/>
        <v>0</v>
      </c>
      <c r="BN785" s="31">
        <f t="shared" si="544"/>
        <v>2.0253602626595977E-12</v>
      </c>
      <c r="BO785" s="31">
        <f t="shared" si="545"/>
        <v>2.4656559719334237E-12</v>
      </c>
      <c r="BP785" s="31">
        <f t="shared" si="546"/>
        <v>9.6865056040241642E-13</v>
      </c>
      <c r="BQ785" s="31">
        <f t="shared" si="547"/>
        <v>2.6417742556429538E-12</v>
      </c>
      <c r="BR785" s="31">
        <f t="shared" si="548"/>
        <v>4.4029570927382562E-13</v>
      </c>
      <c r="BS785" s="31">
        <f t="shared" si="549"/>
        <v>2.0253602626595977E-12</v>
      </c>
      <c r="BT785" s="31">
        <f t="shared" si="550"/>
        <v>8.8059141854765124E-13</v>
      </c>
      <c r="BU785" s="31">
        <f t="shared" si="551"/>
        <v>4.0507205253191954E-12</v>
      </c>
      <c r="BV785" s="31">
        <f t="shared" si="552"/>
        <v>7.0447313483812099E-13</v>
      </c>
      <c r="BW785" s="31">
        <f t="shared" si="553"/>
        <v>7.0447313483812099E-13</v>
      </c>
      <c r="BX785" s="31">
        <f t="shared" si="554"/>
        <v>1.6731236952405376E-12</v>
      </c>
      <c r="BY785" s="31">
        <f t="shared" si="555"/>
        <v>1.0567097022571817E-12</v>
      </c>
      <c r="BZ785" s="31">
        <f t="shared" si="556"/>
        <v>3.1701291067715447E-12</v>
      </c>
      <c r="CA785" s="31">
        <f t="shared" si="557"/>
        <v>1.1447688441119466E-12</v>
      </c>
      <c r="CB785" s="31">
        <f t="shared" si="558"/>
        <v>1.3208871278214769E-12</v>
      </c>
      <c r="CC785" s="31">
        <f t="shared" si="559"/>
        <v>1.8492419789500676E-12</v>
      </c>
      <c r="CD785" s="31">
        <f t="shared" si="560"/>
        <v>8.8059141854765124E-14</v>
      </c>
      <c r="CE785" s="31">
        <f t="shared" si="561"/>
        <v>4.4029570927382562E-13</v>
      </c>
    </row>
    <row r="786" spans="35:83" x14ac:dyDescent="0.2">
      <c r="AI786" s="29" t="s">
        <v>1688</v>
      </c>
      <c r="AJ786" s="30">
        <v>39795</v>
      </c>
      <c r="AK786">
        <v>364</v>
      </c>
      <c r="AL786" t="s">
        <v>1689</v>
      </c>
      <c r="AM786">
        <v>3.080499709736073E-10</v>
      </c>
      <c r="AN786">
        <f t="shared" si="519"/>
        <v>3.080499709736073E-11</v>
      </c>
      <c r="AO786">
        <f t="shared" si="520"/>
        <v>1.3579649531859011E-4</v>
      </c>
      <c r="AP786" s="31">
        <f t="shared" si="521"/>
        <v>43</v>
      </c>
      <c r="AQ786" s="31">
        <f t="shared" si="522"/>
        <v>4</v>
      </c>
      <c r="AR786" s="31">
        <f t="shared" si="523"/>
        <v>30</v>
      </c>
      <c r="AS786" s="31">
        <f t="shared" si="524"/>
        <v>18</v>
      </c>
      <c r="AT786" s="31">
        <f t="shared" si="525"/>
        <v>11</v>
      </c>
      <c r="AU786" s="31">
        <f t="shared" si="526"/>
        <v>25</v>
      </c>
      <c r="AV786" s="31">
        <f t="shared" si="527"/>
        <v>8</v>
      </c>
      <c r="AW786" s="31">
        <f t="shared" si="528"/>
        <v>26</v>
      </c>
      <c r="AX786" s="31">
        <f t="shared" si="529"/>
        <v>18</v>
      </c>
      <c r="AY786" s="31">
        <f t="shared" si="530"/>
        <v>43</v>
      </c>
      <c r="AZ786" s="31">
        <f t="shared" si="531"/>
        <v>7</v>
      </c>
      <c r="BA786" s="31">
        <f t="shared" si="532"/>
        <v>11</v>
      </c>
      <c r="BB786" s="31">
        <f t="shared" si="533"/>
        <v>19</v>
      </c>
      <c r="BC786" s="31">
        <f t="shared" si="534"/>
        <v>21</v>
      </c>
      <c r="BD786" s="31">
        <f t="shared" si="535"/>
        <v>23</v>
      </c>
      <c r="BE786" s="31">
        <f t="shared" si="536"/>
        <v>16</v>
      </c>
      <c r="BF786" s="31">
        <f t="shared" si="537"/>
        <v>10</v>
      </c>
      <c r="BG786" s="31">
        <f t="shared" si="538"/>
        <v>24</v>
      </c>
      <c r="BH786" s="31">
        <f t="shared" si="539"/>
        <v>2</v>
      </c>
      <c r="BI786" s="31">
        <f t="shared" si="540"/>
        <v>5</v>
      </c>
      <c r="BJ786" s="6">
        <f t="shared" si="541"/>
        <v>364</v>
      </c>
      <c r="BL786" s="31">
        <f t="shared" si="542"/>
        <v>3.639051854907998E-12</v>
      </c>
      <c r="BM786" s="31">
        <f t="shared" si="543"/>
        <v>3.385164516193487E-13</v>
      </c>
      <c r="BN786" s="31">
        <f t="shared" si="544"/>
        <v>2.5388733871451153E-12</v>
      </c>
      <c r="BO786" s="31">
        <f t="shared" si="545"/>
        <v>1.5233240322870689E-12</v>
      </c>
      <c r="BP786" s="31">
        <f t="shared" si="546"/>
        <v>9.3092024195320899E-13</v>
      </c>
      <c r="BQ786" s="31">
        <f t="shared" si="547"/>
        <v>2.1157278226209295E-12</v>
      </c>
      <c r="BR786" s="31">
        <f t="shared" si="548"/>
        <v>6.770329032386974E-13</v>
      </c>
      <c r="BS786" s="31">
        <f t="shared" si="549"/>
        <v>2.2003569355257662E-12</v>
      </c>
      <c r="BT786" s="31">
        <f t="shared" si="550"/>
        <v>1.5233240322870689E-12</v>
      </c>
      <c r="BU786" s="31">
        <f t="shared" si="551"/>
        <v>3.639051854907998E-12</v>
      </c>
      <c r="BV786" s="31">
        <f t="shared" si="552"/>
        <v>5.9240379033386024E-13</v>
      </c>
      <c r="BW786" s="31">
        <f t="shared" si="553"/>
        <v>9.3092024195320899E-13</v>
      </c>
      <c r="BX786" s="31">
        <f t="shared" si="554"/>
        <v>1.6079531451919063E-12</v>
      </c>
      <c r="BY786" s="31">
        <f t="shared" si="555"/>
        <v>1.7772113710015806E-12</v>
      </c>
      <c r="BZ786" s="31">
        <f t="shared" si="556"/>
        <v>1.9464695968112547E-12</v>
      </c>
      <c r="CA786" s="31">
        <f t="shared" si="557"/>
        <v>1.3540658064773948E-12</v>
      </c>
      <c r="CB786" s="31">
        <f t="shared" si="558"/>
        <v>8.4629112904837173E-13</v>
      </c>
      <c r="CC786" s="31">
        <f t="shared" si="559"/>
        <v>2.0310987097160923E-12</v>
      </c>
      <c r="CD786" s="31">
        <f t="shared" si="560"/>
        <v>1.6925822580967435E-13</v>
      </c>
      <c r="CE786" s="31">
        <f t="shared" si="561"/>
        <v>4.2314556452418586E-13</v>
      </c>
    </row>
    <row r="787" spans="35:83" x14ac:dyDescent="0.2">
      <c r="AI787" s="29" t="s">
        <v>1690</v>
      </c>
      <c r="AJ787" s="30">
        <v>25072</v>
      </c>
      <c r="AK787">
        <v>222</v>
      </c>
      <c r="AL787" t="s">
        <v>1691</v>
      </c>
      <c r="AM787">
        <v>3.0963631740362629E-10</v>
      </c>
      <c r="AN787">
        <f t="shared" si="519"/>
        <v>3.0963631740362629E-11</v>
      </c>
      <c r="AO787">
        <f t="shared" si="520"/>
        <v>1.3649579837282148E-4</v>
      </c>
      <c r="AP787" s="31">
        <f t="shared" si="521"/>
        <v>28</v>
      </c>
      <c r="AQ787" s="31">
        <f t="shared" si="522"/>
        <v>0</v>
      </c>
      <c r="AR787" s="31">
        <f t="shared" si="523"/>
        <v>14</v>
      </c>
      <c r="AS787" s="31">
        <f t="shared" si="524"/>
        <v>27</v>
      </c>
      <c r="AT787" s="31">
        <f t="shared" si="525"/>
        <v>3</v>
      </c>
      <c r="AU787" s="31">
        <f t="shared" si="526"/>
        <v>9</v>
      </c>
      <c r="AV787" s="31">
        <f t="shared" si="527"/>
        <v>2</v>
      </c>
      <c r="AW787" s="31">
        <f t="shared" si="528"/>
        <v>17</v>
      </c>
      <c r="AX787" s="31">
        <f t="shared" si="529"/>
        <v>18</v>
      </c>
      <c r="AY787" s="31">
        <f t="shared" si="530"/>
        <v>25</v>
      </c>
      <c r="AZ787" s="31">
        <f t="shared" si="531"/>
        <v>6</v>
      </c>
      <c r="BA787" s="31">
        <f t="shared" si="532"/>
        <v>9</v>
      </c>
      <c r="BB787" s="31">
        <f t="shared" si="533"/>
        <v>1</v>
      </c>
      <c r="BC787" s="31">
        <f t="shared" si="534"/>
        <v>12</v>
      </c>
      <c r="BD787" s="31">
        <f t="shared" si="535"/>
        <v>20</v>
      </c>
      <c r="BE787" s="31">
        <f t="shared" si="536"/>
        <v>16</v>
      </c>
      <c r="BF787" s="31">
        <f t="shared" si="537"/>
        <v>5</v>
      </c>
      <c r="BG787" s="31">
        <f t="shared" si="538"/>
        <v>7</v>
      </c>
      <c r="BH787" s="31">
        <f t="shared" si="539"/>
        <v>1</v>
      </c>
      <c r="BI787" s="31">
        <f t="shared" si="540"/>
        <v>2</v>
      </c>
      <c r="BJ787" s="6">
        <f t="shared" si="541"/>
        <v>222</v>
      </c>
      <c r="BL787" s="31">
        <f t="shared" si="542"/>
        <v>3.9053229222078985E-12</v>
      </c>
      <c r="BM787" s="31">
        <f t="shared" si="543"/>
        <v>0</v>
      </c>
      <c r="BN787" s="31">
        <f t="shared" si="544"/>
        <v>1.9526614611039493E-12</v>
      </c>
      <c r="BO787" s="31">
        <f t="shared" si="545"/>
        <v>3.7658471035576171E-12</v>
      </c>
      <c r="BP787" s="31">
        <f t="shared" si="546"/>
        <v>4.1842745595084634E-13</v>
      </c>
      <c r="BQ787" s="31">
        <f t="shared" si="547"/>
        <v>1.2552823678525392E-12</v>
      </c>
      <c r="BR787" s="31">
        <f t="shared" si="548"/>
        <v>2.7895163730056422E-13</v>
      </c>
      <c r="BS787" s="31">
        <f t="shared" si="549"/>
        <v>2.3710889170547957E-12</v>
      </c>
      <c r="BT787" s="31">
        <f t="shared" si="550"/>
        <v>2.5105647357050783E-12</v>
      </c>
      <c r="BU787" s="31">
        <f t="shared" si="551"/>
        <v>3.486895466257053E-12</v>
      </c>
      <c r="BV787" s="31">
        <f t="shared" si="552"/>
        <v>8.3685491190169267E-13</v>
      </c>
      <c r="BW787" s="31">
        <f t="shared" si="553"/>
        <v>1.2552823678525392E-12</v>
      </c>
      <c r="BX787" s="31">
        <f t="shared" si="554"/>
        <v>1.3947581865028211E-13</v>
      </c>
      <c r="BY787" s="31">
        <f t="shared" si="555"/>
        <v>1.6737098238033853E-12</v>
      </c>
      <c r="BZ787" s="31">
        <f t="shared" si="556"/>
        <v>2.789516373005642E-12</v>
      </c>
      <c r="CA787" s="31">
        <f t="shared" si="557"/>
        <v>2.2316130984045138E-12</v>
      </c>
      <c r="CB787" s="31">
        <f t="shared" si="558"/>
        <v>6.9737909325141051E-13</v>
      </c>
      <c r="CC787" s="31">
        <f t="shared" si="559"/>
        <v>9.7633073055197463E-13</v>
      </c>
      <c r="CD787" s="31">
        <f t="shared" si="560"/>
        <v>1.3947581865028211E-13</v>
      </c>
      <c r="CE787" s="31">
        <f t="shared" si="561"/>
        <v>2.7895163730056422E-13</v>
      </c>
    </row>
    <row r="788" spans="35:83" x14ac:dyDescent="0.2">
      <c r="AI788" s="29" t="s">
        <v>1692</v>
      </c>
      <c r="AJ788" s="30">
        <v>8515</v>
      </c>
      <c r="AK788">
        <v>77</v>
      </c>
      <c r="AL788" t="s">
        <v>1693</v>
      </c>
      <c r="AM788">
        <v>3.0978861448768807E-10</v>
      </c>
      <c r="AN788">
        <f t="shared" si="519"/>
        <v>3.0978861448768806E-11</v>
      </c>
      <c r="AO788">
        <f t="shared" si="520"/>
        <v>1.365629349162773E-4</v>
      </c>
      <c r="AP788" s="31">
        <f t="shared" si="521"/>
        <v>9</v>
      </c>
      <c r="AQ788" s="31">
        <f t="shared" si="522"/>
        <v>0</v>
      </c>
      <c r="AR788" s="31">
        <f t="shared" si="523"/>
        <v>5</v>
      </c>
      <c r="AS788" s="31">
        <f t="shared" si="524"/>
        <v>7</v>
      </c>
      <c r="AT788" s="31">
        <f t="shared" si="525"/>
        <v>3</v>
      </c>
      <c r="AU788" s="31">
        <f t="shared" si="526"/>
        <v>6</v>
      </c>
      <c r="AV788" s="31">
        <f t="shared" si="527"/>
        <v>3</v>
      </c>
      <c r="AW788" s="31">
        <f t="shared" si="528"/>
        <v>6</v>
      </c>
      <c r="AX788" s="31">
        <f t="shared" si="529"/>
        <v>3</v>
      </c>
      <c r="AY788" s="31">
        <f t="shared" si="530"/>
        <v>6</v>
      </c>
      <c r="AZ788" s="31">
        <f t="shared" si="531"/>
        <v>3</v>
      </c>
      <c r="BA788" s="31">
        <f t="shared" si="532"/>
        <v>2</v>
      </c>
      <c r="BB788" s="31">
        <f t="shared" si="533"/>
        <v>2</v>
      </c>
      <c r="BC788" s="31">
        <f t="shared" si="534"/>
        <v>2</v>
      </c>
      <c r="BD788" s="31">
        <f t="shared" si="535"/>
        <v>5</v>
      </c>
      <c r="BE788" s="31">
        <f t="shared" si="536"/>
        <v>3</v>
      </c>
      <c r="BF788" s="31">
        <f t="shared" si="537"/>
        <v>4</v>
      </c>
      <c r="BG788" s="31">
        <f t="shared" si="538"/>
        <v>6</v>
      </c>
      <c r="BH788" s="31">
        <f t="shared" si="539"/>
        <v>0</v>
      </c>
      <c r="BI788" s="31">
        <f t="shared" si="540"/>
        <v>2</v>
      </c>
      <c r="BJ788" s="6">
        <f t="shared" si="541"/>
        <v>77</v>
      </c>
      <c r="BL788" s="31">
        <f t="shared" si="542"/>
        <v>3.6209058836223278E-12</v>
      </c>
      <c r="BM788" s="31">
        <f t="shared" si="543"/>
        <v>0</v>
      </c>
      <c r="BN788" s="31">
        <f t="shared" si="544"/>
        <v>2.0116143797901822E-12</v>
      </c>
      <c r="BO788" s="31">
        <f t="shared" si="545"/>
        <v>2.816260131706255E-12</v>
      </c>
      <c r="BP788" s="31">
        <f t="shared" si="546"/>
        <v>1.2069686278741094E-12</v>
      </c>
      <c r="BQ788" s="31">
        <f t="shared" si="547"/>
        <v>2.4139372557482188E-12</v>
      </c>
      <c r="BR788" s="31">
        <f t="shared" si="548"/>
        <v>1.2069686278741094E-12</v>
      </c>
      <c r="BS788" s="31">
        <f t="shared" si="549"/>
        <v>2.4139372557482188E-12</v>
      </c>
      <c r="BT788" s="31">
        <f t="shared" si="550"/>
        <v>1.2069686278741094E-12</v>
      </c>
      <c r="BU788" s="31">
        <f t="shared" si="551"/>
        <v>2.4139372557482188E-12</v>
      </c>
      <c r="BV788" s="31">
        <f t="shared" si="552"/>
        <v>1.2069686278741094E-12</v>
      </c>
      <c r="BW788" s="31">
        <f t="shared" si="553"/>
        <v>8.0464575191607289E-13</v>
      </c>
      <c r="BX788" s="31">
        <f t="shared" si="554"/>
        <v>8.0464575191607289E-13</v>
      </c>
      <c r="BY788" s="31">
        <f t="shared" si="555"/>
        <v>8.0464575191607289E-13</v>
      </c>
      <c r="BZ788" s="31">
        <f t="shared" si="556"/>
        <v>2.0116143797901822E-12</v>
      </c>
      <c r="CA788" s="31">
        <f t="shared" si="557"/>
        <v>1.2069686278741094E-12</v>
      </c>
      <c r="CB788" s="31">
        <f t="shared" si="558"/>
        <v>1.6092915038321458E-12</v>
      </c>
      <c r="CC788" s="31">
        <f t="shared" si="559"/>
        <v>2.4139372557482188E-12</v>
      </c>
      <c r="CD788" s="31">
        <f t="shared" si="560"/>
        <v>0</v>
      </c>
      <c r="CE788" s="31">
        <f t="shared" si="561"/>
        <v>8.0464575191607289E-13</v>
      </c>
    </row>
    <row r="789" spans="35:83" x14ac:dyDescent="0.2">
      <c r="AI789" s="29" t="s">
        <v>1694</v>
      </c>
      <c r="AJ789" s="30">
        <v>35295</v>
      </c>
      <c r="AK789">
        <v>319</v>
      </c>
      <c r="AL789" t="s">
        <v>1695</v>
      </c>
      <c r="AM789">
        <v>3.1400785148521248E-10</v>
      </c>
      <c r="AN789">
        <f t="shared" si="519"/>
        <v>3.1400785148521252E-11</v>
      </c>
      <c r="AO789">
        <f t="shared" si="520"/>
        <v>1.3842288509050224E-4</v>
      </c>
      <c r="AP789" s="31">
        <f t="shared" si="521"/>
        <v>26</v>
      </c>
      <c r="AQ789" s="31">
        <f t="shared" si="522"/>
        <v>1</v>
      </c>
      <c r="AR789" s="31">
        <f t="shared" si="523"/>
        <v>22</v>
      </c>
      <c r="AS789" s="31">
        <f t="shared" si="524"/>
        <v>20</v>
      </c>
      <c r="AT789" s="31">
        <f t="shared" si="525"/>
        <v>9</v>
      </c>
      <c r="AU789" s="31">
        <f t="shared" si="526"/>
        <v>22</v>
      </c>
      <c r="AV789" s="31">
        <f t="shared" si="527"/>
        <v>10</v>
      </c>
      <c r="AW789" s="31">
        <f t="shared" si="528"/>
        <v>21</v>
      </c>
      <c r="AX789" s="31">
        <f t="shared" si="529"/>
        <v>16</v>
      </c>
      <c r="AY789" s="31">
        <f t="shared" si="530"/>
        <v>38</v>
      </c>
      <c r="AZ789" s="31">
        <f t="shared" si="531"/>
        <v>8</v>
      </c>
      <c r="BA789" s="31">
        <f t="shared" si="532"/>
        <v>9</v>
      </c>
      <c r="BB789" s="31">
        <f t="shared" si="533"/>
        <v>15</v>
      </c>
      <c r="BC789" s="31">
        <f t="shared" si="534"/>
        <v>11</v>
      </c>
      <c r="BD789" s="31">
        <f t="shared" si="535"/>
        <v>18</v>
      </c>
      <c r="BE789" s="31">
        <f t="shared" si="536"/>
        <v>17</v>
      </c>
      <c r="BF789" s="31">
        <f t="shared" si="537"/>
        <v>19</v>
      </c>
      <c r="BG789" s="31">
        <f t="shared" si="538"/>
        <v>27</v>
      </c>
      <c r="BH789" s="31">
        <f t="shared" si="539"/>
        <v>3</v>
      </c>
      <c r="BI789" s="31">
        <f t="shared" si="540"/>
        <v>7</v>
      </c>
      <c r="BJ789" s="6">
        <f t="shared" si="541"/>
        <v>319</v>
      </c>
      <c r="BL789" s="31">
        <f t="shared" si="542"/>
        <v>2.559311642199224E-12</v>
      </c>
      <c r="BM789" s="31">
        <f t="shared" si="543"/>
        <v>9.8435063161508624E-14</v>
      </c>
      <c r="BN789" s="31">
        <f t="shared" si="544"/>
        <v>2.1655713895531899E-12</v>
      </c>
      <c r="BO789" s="31">
        <f t="shared" si="545"/>
        <v>1.9687012632301725E-12</v>
      </c>
      <c r="BP789" s="31">
        <f t="shared" si="546"/>
        <v>8.8591556845357772E-13</v>
      </c>
      <c r="BQ789" s="31">
        <f t="shared" si="547"/>
        <v>2.1655713895531899E-12</v>
      </c>
      <c r="BR789" s="31">
        <f t="shared" si="548"/>
        <v>9.8435063161508624E-13</v>
      </c>
      <c r="BS789" s="31">
        <f t="shared" si="549"/>
        <v>2.0671363263916812E-12</v>
      </c>
      <c r="BT789" s="31">
        <f t="shared" si="550"/>
        <v>1.574961010584138E-12</v>
      </c>
      <c r="BU789" s="31">
        <f t="shared" si="551"/>
        <v>3.7405324001373275E-12</v>
      </c>
      <c r="BV789" s="31">
        <f t="shared" si="552"/>
        <v>7.8748050529206899E-13</v>
      </c>
      <c r="BW789" s="31">
        <f t="shared" si="553"/>
        <v>8.8591556845357772E-13</v>
      </c>
      <c r="BX789" s="31">
        <f t="shared" si="554"/>
        <v>1.4765259474226295E-12</v>
      </c>
      <c r="BY789" s="31">
        <f t="shared" si="555"/>
        <v>1.082785694776595E-12</v>
      </c>
      <c r="BZ789" s="31">
        <f t="shared" si="556"/>
        <v>1.7718311369071554E-12</v>
      </c>
      <c r="CA789" s="31">
        <f t="shared" si="557"/>
        <v>1.6733960737456467E-12</v>
      </c>
      <c r="CB789" s="31">
        <f t="shared" si="558"/>
        <v>1.8702662000686638E-12</v>
      </c>
      <c r="CC789" s="31">
        <f t="shared" si="559"/>
        <v>2.6577467053607328E-12</v>
      </c>
      <c r="CD789" s="31">
        <f t="shared" si="560"/>
        <v>2.9530518948452587E-13</v>
      </c>
      <c r="CE789" s="31">
        <f t="shared" si="561"/>
        <v>6.8904544213056037E-13</v>
      </c>
    </row>
    <row r="790" spans="35:83" x14ac:dyDescent="0.2">
      <c r="AI790" s="29" t="s">
        <v>1696</v>
      </c>
      <c r="AJ790" s="30">
        <v>104011</v>
      </c>
      <c r="AK790">
        <v>946</v>
      </c>
      <c r="AL790" t="s">
        <v>1697</v>
      </c>
      <c r="AM790">
        <v>3.1548112336759626E-10</v>
      </c>
      <c r="AN790">
        <f t="shared" si="519"/>
        <v>3.1548112336759625E-11</v>
      </c>
      <c r="AO790">
        <f t="shared" si="520"/>
        <v>1.3907234192260911E-4</v>
      </c>
      <c r="AP790" s="31">
        <f t="shared" si="521"/>
        <v>75</v>
      </c>
      <c r="AQ790" s="31">
        <f t="shared" si="522"/>
        <v>11</v>
      </c>
      <c r="AR790" s="31">
        <f t="shared" si="523"/>
        <v>50</v>
      </c>
      <c r="AS790" s="31">
        <f t="shared" si="524"/>
        <v>71</v>
      </c>
      <c r="AT790" s="31">
        <f t="shared" si="525"/>
        <v>26</v>
      </c>
      <c r="AU790" s="31">
        <f t="shared" si="526"/>
        <v>83</v>
      </c>
      <c r="AV790" s="31">
        <f t="shared" si="527"/>
        <v>16</v>
      </c>
      <c r="AW790" s="31">
        <f t="shared" si="528"/>
        <v>63</v>
      </c>
      <c r="AX790" s="31">
        <f t="shared" si="529"/>
        <v>52</v>
      </c>
      <c r="AY790" s="31">
        <f t="shared" si="530"/>
        <v>95</v>
      </c>
      <c r="AZ790" s="31">
        <f t="shared" si="531"/>
        <v>19</v>
      </c>
      <c r="BA790" s="31">
        <f t="shared" si="532"/>
        <v>26</v>
      </c>
      <c r="BB790" s="31">
        <f t="shared" si="533"/>
        <v>46</v>
      </c>
      <c r="BC790" s="31">
        <f t="shared" si="534"/>
        <v>33</v>
      </c>
      <c r="BD790" s="31">
        <f t="shared" si="535"/>
        <v>63</v>
      </c>
      <c r="BE790" s="31">
        <f t="shared" si="536"/>
        <v>67</v>
      </c>
      <c r="BF790" s="31">
        <f t="shared" si="537"/>
        <v>50</v>
      </c>
      <c r="BG790" s="31">
        <f t="shared" si="538"/>
        <v>63</v>
      </c>
      <c r="BH790" s="31">
        <f t="shared" si="539"/>
        <v>6</v>
      </c>
      <c r="BI790" s="31">
        <f t="shared" si="540"/>
        <v>31</v>
      </c>
      <c r="BJ790" s="6">
        <f t="shared" si="541"/>
        <v>946</v>
      </c>
      <c r="BL790" s="31">
        <f t="shared" si="542"/>
        <v>2.5011716968889767E-12</v>
      </c>
      <c r="BM790" s="31">
        <f t="shared" si="543"/>
        <v>3.6683851554371656E-13</v>
      </c>
      <c r="BN790" s="31">
        <f t="shared" si="544"/>
        <v>1.6674477979259844E-12</v>
      </c>
      <c r="BO790" s="31">
        <f t="shared" si="545"/>
        <v>2.367775873054898E-12</v>
      </c>
      <c r="BP790" s="31">
        <f t="shared" si="546"/>
        <v>8.6707285492151188E-13</v>
      </c>
      <c r="BQ790" s="31">
        <f t="shared" si="547"/>
        <v>2.767963344557134E-12</v>
      </c>
      <c r="BR790" s="31">
        <f t="shared" si="548"/>
        <v>5.3358329533631503E-13</v>
      </c>
      <c r="BS790" s="31">
        <f t="shared" si="549"/>
        <v>2.1009842253867407E-12</v>
      </c>
      <c r="BT790" s="31">
        <f t="shared" si="550"/>
        <v>1.7341457098430238E-12</v>
      </c>
      <c r="BU790" s="31">
        <f t="shared" si="551"/>
        <v>3.1681508160593703E-12</v>
      </c>
      <c r="BV790" s="31">
        <f t="shared" si="552"/>
        <v>6.3363016321187403E-13</v>
      </c>
      <c r="BW790" s="31">
        <f t="shared" si="553"/>
        <v>8.6707285492151188E-13</v>
      </c>
      <c r="BX790" s="31">
        <f t="shared" si="554"/>
        <v>1.5340519740919058E-12</v>
      </c>
      <c r="BY790" s="31">
        <f t="shared" si="555"/>
        <v>1.1005155466311497E-12</v>
      </c>
      <c r="BZ790" s="31">
        <f t="shared" si="556"/>
        <v>2.1009842253867407E-12</v>
      </c>
      <c r="CA790" s="31">
        <f t="shared" si="557"/>
        <v>2.2343800492208189E-12</v>
      </c>
      <c r="CB790" s="31">
        <f t="shared" si="558"/>
        <v>1.6674477979259844E-12</v>
      </c>
      <c r="CC790" s="31">
        <f t="shared" si="559"/>
        <v>2.1009842253867407E-12</v>
      </c>
      <c r="CD790" s="31">
        <f t="shared" si="560"/>
        <v>2.0009373575111811E-13</v>
      </c>
      <c r="CE790" s="31">
        <f t="shared" si="561"/>
        <v>1.0338176347141104E-12</v>
      </c>
    </row>
    <row r="791" spans="35:83" x14ac:dyDescent="0.2">
      <c r="AI791" s="29" t="s">
        <v>1698</v>
      </c>
      <c r="AJ791" s="30">
        <v>27180</v>
      </c>
      <c r="AK791">
        <v>253</v>
      </c>
      <c r="AL791" t="s">
        <v>1699</v>
      </c>
      <c r="AM791">
        <v>3.17236331399373E-10</v>
      </c>
      <c r="AN791">
        <f t="shared" si="519"/>
        <v>3.1723633139937303E-11</v>
      </c>
      <c r="AO791">
        <f t="shared" si="520"/>
        <v>1.3984608359353674E-4</v>
      </c>
      <c r="AP791" s="31">
        <f t="shared" si="521"/>
        <v>25</v>
      </c>
      <c r="AQ791" s="31">
        <f t="shared" si="522"/>
        <v>3</v>
      </c>
      <c r="AR791" s="31">
        <f t="shared" si="523"/>
        <v>15</v>
      </c>
      <c r="AS791" s="31">
        <f t="shared" si="524"/>
        <v>14</v>
      </c>
      <c r="AT791" s="31">
        <f t="shared" si="525"/>
        <v>4</v>
      </c>
      <c r="AU791" s="31">
        <f t="shared" si="526"/>
        <v>24</v>
      </c>
      <c r="AV791" s="31">
        <f t="shared" si="527"/>
        <v>4</v>
      </c>
      <c r="AW791" s="31">
        <f t="shared" si="528"/>
        <v>22</v>
      </c>
      <c r="AX791" s="31">
        <f t="shared" si="529"/>
        <v>9</v>
      </c>
      <c r="AY791" s="31">
        <f t="shared" si="530"/>
        <v>26</v>
      </c>
      <c r="AZ791" s="31">
        <f t="shared" si="531"/>
        <v>5</v>
      </c>
      <c r="BA791" s="31">
        <f t="shared" si="532"/>
        <v>13</v>
      </c>
      <c r="BB791" s="31">
        <f t="shared" si="533"/>
        <v>11</v>
      </c>
      <c r="BC791" s="31">
        <f t="shared" si="534"/>
        <v>6</v>
      </c>
      <c r="BD791" s="31">
        <f t="shared" si="535"/>
        <v>17</v>
      </c>
      <c r="BE791" s="31">
        <f t="shared" si="536"/>
        <v>15</v>
      </c>
      <c r="BF791" s="31">
        <f t="shared" si="537"/>
        <v>15</v>
      </c>
      <c r="BG791" s="31">
        <f t="shared" si="538"/>
        <v>18</v>
      </c>
      <c r="BH791" s="31">
        <f t="shared" si="539"/>
        <v>3</v>
      </c>
      <c r="BI791" s="31">
        <f t="shared" si="540"/>
        <v>4</v>
      </c>
      <c r="BJ791" s="6">
        <f t="shared" si="541"/>
        <v>253</v>
      </c>
      <c r="BL791" s="31">
        <f t="shared" si="542"/>
        <v>3.1347463577013145E-12</v>
      </c>
      <c r="BM791" s="31">
        <f t="shared" si="543"/>
        <v>3.7616956292415771E-13</v>
      </c>
      <c r="BN791" s="31">
        <f t="shared" si="544"/>
        <v>1.8808478146207885E-12</v>
      </c>
      <c r="BO791" s="31">
        <f t="shared" si="545"/>
        <v>1.7554579603127361E-12</v>
      </c>
      <c r="BP791" s="31">
        <f t="shared" si="546"/>
        <v>5.0155941723221032E-13</v>
      </c>
      <c r="BQ791" s="31">
        <f t="shared" si="547"/>
        <v>3.0093565033932617E-12</v>
      </c>
      <c r="BR791" s="31">
        <f t="shared" si="548"/>
        <v>5.0155941723221032E-13</v>
      </c>
      <c r="BS791" s="31">
        <f t="shared" si="549"/>
        <v>2.7585767947771565E-12</v>
      </c>
      <c r="BT791" s="31">
        <f t="shared" si="550"/>
        <v>1.1285086887724732E-12</v>
      </c>
      <c r="BU791" s="31">
        <f t="shared" si="551"/>
        <v>3.2601362120093673E-12</v>
      </c>
      <c r="BV791" s="31">
        <f t="shared" si="552"/>
        <v>6.2694927154026292E-13</v>
      </c>
      <c r="BW791" s="31">
        <f t="shared" si="553"/>
        <v>1.6300681060046837E-12</v>
      </c>
      <c r="BX791" s="31">
        <f t="shared" si="554"/>
        <v>1.3792883973885782E-12</v>
      </c>
      <c r="BY791" s="31">
        <f t="shared" si="555"/>
        <v>7.5233912584831542E-13</v>
      </c>
      <c r="BZ791" s="31">
        <f t="shared" si="556"/>
        <v>2.1316275232368941E-12</v>
      </c>
      <c r="CA791" s="31">
        <f t="shared" si="557"/>
        <v>1.8808478146207885E-12</v>
      </c>
      <c r="CB791" s="31">
        <f t="shared" si="558"/>
        <v>1.8808478146207885E-12</v>
      </c>
      <c r="CC791" s="31">
        <f t="shared" si="559"/>
        <v>2.2570173775449465E-12</v>
      </c>
      <c r="CD791" s="31">
        <f t="shared" si="560"/>
        <v>3.7616956292415771E-13</v>
      </c>
      <c r="CE791" s="31">
        <f t="shared" si="561"/>
        <v>5.0155941723221032E-13</v>
      </c>
    </row>
    <row r="792" spans="35:83" x14ac:dyDescent="0.2">
      <c r="AI792" s="29" t="s">
        <v>1700</v>
      </c>
      <c r="AJ792" s="30">
        <v>29231</v>
      </c>
      <c r="AK792">
        <v>273</v>
      </c>
      <c r="AL792" t="s">
        <v>1701</v>
      </c>
      <c r="AM792">
        <v>3.1846171623538757E-10</v>
      </c>
      <c r="AN792">
        <f t="shared" si="519"/>
        <v>3.1846171623538761E-11</v>
      </c>
      <c r="AO792">
        <f t="shared" si="520"/>
        <v>1.4038626532321326E-4</v>
      </c>
      <c r="AP792" s="31">
        <f t="shared" si="521"/>
        <v>31</v>
      </c>
      <c r="AQ792" s="31">
        <f t="shared" si="522"/>
        <v>2</v>
      </c>
      <c r="AR792" s="31">
        <f t="shared" si="523"/>
        <v>16</v>
      </c>
      <c r="AS792" s="31">
        <f t="shared" si="524"/>
        <v>14</v>
      </c>
      <c r="AT792" s="31">
        <f t="shared" si="525"/>
        <v>11</v>
      </c>
      <c r="AU792" s="31">
        <f t="shared" si="526"/>
        <v>23</v>
      </c>
      <c r="AV792" s="31">
        <f t="shared" si="527"/>
        <v>7</v>
      </c>
      <c r="AW792" s="31">
        <f t="shared" si="528"/>
        <v>19</v>
      </c>
      <c r="AX792" s="31">
        <f t="shared" si="529"/>
        <v>14</v>
      </c>
      <c r="AY792" s="31">
        <f t="shared" si="530"/>
        <v>20</v>
      </c>
      <c r="AZ792" s="31">
        <f t="shared" si="531"/>
        <v>9</v>
      </c>
      <c r="BA792" s="31">
        <f t="shared" si="532"/>
        <v>6</v>
      </c>
      <c r="BB792" s="31">
        <f t="shared" si="533"/>
        <v>14</v>
      </c>
      <c r="BC792" s="31">
        <f t="shared" si="534"/>
        <v>9</v>
      </c>
      <c r="BD792" s="31">
        <f t="shared" si="535"/>
        <v>12</v>
      </c>
      <c r="BE792" s="31">
        <f t="shared" si="536"/>
        <v>23</v>
      </c>
      <c r="BF792" s="31">
        <f t="shared" si="537"/>
        <v>13</v>
      </c>
      <c r="BG792" s="31">
        <f t="shared" si="538"/>
        <v>22</v>
      </c>
      <c r="BH792" s="31">
        <f t="shared" si="539"/>
        <v>0</v>
      </c>
      <c r="BI792" s="31">
        <f t="shared" si="540"/>
        <v>8</v>
      </c>
      <c r="BJ792" s="6">
        <f t="shared" si="541"/>
        <v>273</v>
      </c>
      <c r="BL792" s="31">
        <f t="shared" si="542"/>
        <v>3.6162319425996393E-12</v>
      </c>
      <c r="BM792" s="31">
        <f t="shared" si="543"/>
        <v>2.3330528661933159E-13</v>
      </c>
      <c r="BN792" s="31">
        <f t="shared" si="544"/>
        <v>1.8664422929546527E-12</v>
      </c>
      <c r="BO792" s="31">
        <f t="shared" si="545"/>
        <v>1.6331370063353209E-12</v>
      </c>
      <c r="BP792" s="31">
        <f t="shared" si="546"/>
        <v>1.2831790764063238E-12</v>
      </c>
      <c r="BQ792" s="31">
        <f t="shared" si="547"/>
        <v>2.6830107961223134E-12</v>
      </c>
      <c r="BR792" s="31">
        <f t="shared" si="548"/>
        <v>8.1656850316766045E-13</v>
      </c>
      <c r="BS792" s="31">
        <f t="shared" si="549"/>
        <v>2.2164002228836502E-12</v>
      </c>
      <c r="BT792" s="31">
        <f t="shared" si="550"/>
        <v>1.6331370063353209E-12</v>
      </c>
      <c r="BU792" s="31">
        <f t="shared" si="551"/>
        <v>2.3330528661933159E-12</v>
      </c>
      <c r="BV792" s="31">
        <f t="shared" si="552"/>
        <v>1.049873789786992E-12</v>
      </c>
      <c r="BW792" s="31">
        <f t="shared" si="553"/>
        <v>6.9991585985799476E-13</v>
      </c>
      <c r="BX792" s="31">
        <f t="shared" si="554"/>
        <v>1.6331370063353209E-12</v>
      </c>
      <c r="BY792" s="31">
        <f t="shared" si="555"/>
        <v>1.049873789786992E-12</v>
      </c>
      <c r="BZ792" s="31">
        <f t="shared" si="556"/>
        <v>1.3998317197159895E-12</v>
      </c>
      <c r="CA792" s="31">
        <f t="shared" si="557"/>
        <v>2.6830107961223134E-12</v>
      </c>
      <c r="CB792" s="31">
        <f t="shared" si="558"/>
        <v>1.5164843630256552E-12</v>
      </c>
      <c r="CC792" s="31">
        <f t="shared" si="559"/>
        <v>2.5663581528126477E-12</v>
      </c>
      <c r="CD792" s="31">
        <f t="shared" si="560"/>
        <v>0</v>
      </c>
      <c r="CE792" s="31">
        <f t="shared" si="561"/>
        <v>9.3322114647732635E-13</v>
      </c>
    </row>
    <row r="793" spans="35:83" x14ac:dyDescent="0.2">
      <c r="AI793" s="29" t="s">
        <v>1702</v>
      </c>
      <c r="AJ793" s="30">
        <v>63887</v>
      </c>
      <c r="AK793">
        <v>568</v>
      </c>
      <c r="AL793" t="s">
        <v>1703</v>
      </c>
      <c r="AM793">
        <v>3.1958533088013078E-10</v>
      </c>
      <c r="AN793">
        <f t="shared" si="519"/>
        <v>3.1958533088013082E-11</v>
      </c>
      <c r="AO793">
        <f t="shared" si="520"/>
        <v>1.4088158408712202E-4</v>
      </c>
      <c r="AP793" s="31">
        <f t="shared" si="521"/>
        <v>48</v>
      </c>
      <c r="AQ793" s="31">
        <f t="shared" si="522"/>
        <v>10</v>
      </c>
      <c r="AR793" s="31">
        <f t="shared" si="523"/>
        <v>28</v>
      </c>
      <c r="AS793" s="31">
        <f t="shared" si="524"/>
        <v>45</v>
      </c>
      <c r="AT793" s="31">
        <f t="shared" si="525"/>
        <v>26</v>
      </c>
      <c r="AU793" s="31">
        <f t="shared" si="526"/>
        <v>31</v>
      </c>
      <c r="AV793" s="31">
        <f t="shared" si="527"/>
        <v>17</v>
      </c>
      <c r="AW793" s="31">
        <f t="shared" si="528"/>
        <v>48</v>
      </c>
      <c r="AX793" s="31">
        <f t="shared" si="529"/>
        <v>33</v>
      </c>
      <c r="AY793" s="31">
        <f t="shared" si="530"/>
        <v>55</v>
      </c>
      <c r="AZ793" s="31">
        <f t="shared" si="531"/>
        <v>11</v>
      </c>
      <c r="BA793" s="31">
        <f t="shared" si="532"/>
        <v>24</v>
      </c>
      <c r="BB793" s="31">
        <f t="shared" si="533"/>
        <v>28</v>
      </c>
      <c r="BC793" s="31">
        <f t="shared" si="534"/>
        <v>25</v>
      </c>
      <c r="BD793" s="31">
        <f t="shared" si="535"/>
        <v>38</v>
      </c>
      <c r="BE793" s="31">
        <f t="shared" si="536"/>
        <v>37</v>
      </c>
      <c r="BF793" s="31">
        <f t="shared" si="537"/>
        <v>26</v>
      </c>
      <c r="BG793" s="31">
        <f t="shared" si="538"/>
        <v>25</v>
      </c>
      <c r="BH793" s="31">
        <f t="shared" si="539"/>
        <v>4</v>
      </c>
      <c r="BI793" s="31">
        <f t="shared" si="540"/>
        <v>9</v>
      </c>
      <c r="BJ793" s="6">
        <f t="shared" si="541"/>
        <v>568</v>
      </c>
      <c r="BL793" s="31">
        <f t="shared" si="542"/>
        <v>2.7007211060292743E-12</v>
      </c>
      <c r="BM793" s="31">
        <f t="shared" si="543"/>
        <v>5.6265023042276553E-13</v>
      </c>
      <c r="BN793" s="31">
        <f t="shared" si="544"/>
        <v>1.5754206451837434E-12</v>
      </c>
      <c r="BO793" s="31">
        <f t="shared" si="545"/>
        <v>2.531926036902445E-12</v>
      </c>
      <c r="BP793" s="31">
        <f t="shared" si="546"/>
        <v>1.4628905990991904E-12</v>
      </c>
      <c r="BQ793" s="31">
        <f t="shared" si="547"/>
        <v>1.7442157143105731E-12</v>
      </c>
      <c r="BR793" s="31">
        <f t="shared" si="548"/>
        <v>9.5650539171870139E-13</v>
      </c>
      <c r="BS793" s="31">
        <f t="shared" si="549"/>
        <v>2.7007211060292743E-12</v>
      </c>
      <c r="BT793" s="31">
        <f t="shared" si="550"/>
        <v>1.8567457603951264E-12</v>
      </c>
      <c r="BU793" s="31">
        <f t="shared" si="551"/>
        <v>3.0945762673252101E-12</v>
      </c>
      <c r="BV793" s="31">
        <f t="shared" si="552"/>
        <v>6.1891525346504205E-13</v>
      </c>
      <c r="BW793" s="31">
        <f t="shared" si="553"/>
        <v>1.3503605530146372E-12</v>
      </c>
      <c r="BX793" s="31">
        <f t="shared" si="554"/>
        <v>1.5754206451837434E-12</v>
      </c>
      <c r="BY793" s="31">
        <f t="shared" si="555"/>
        <v>1.4066255760569138E-12</v>
      </c>
      <c r="BZ793" s="31">
        <f t="shared" si="556"/>
        <v>2.1380708756065089E-12</v>
      </c>
      <c r="CA793" s="31">
        <f t="shared" si="557"/>
        <v>2.0818058525642325E-12</v>
      </c>
      <c r="CB793" s="31">
        <f t="shared" si="558"/>
        <v>1.4628905990991904E-12</v>
      </c>
      <c r="CC793" s="31">
        <f t="shared" si="559"/>
        <v>1.4066255760569138E-12</v>
      </c>
      <c r="CD793" s="31">
        <f t="shared" si="560"/>
        <v>2.2506009216910622E-13</v>
      </c>
      <c r="CE793" s="31">
        <f t="shared" si="561"/>
        <v>5.0638520738048901E-13</v>
      </c>
    </row>
    <row r="794" spans="35:83" x14ac:dyDescent="0.2">
      <c r="AI794" s="29" t="s">
        <v>1704</v>
      </c>
      <c r="AJ794" s="30">
        <v>65154</v>
      </c>
      <c r="AK794">
        <v>588</v>
      </c>
      <c r="AL794" t="s">
        <v>1705</v>
      </c>
      <c r="AM794">
        <v>3.2354969658360634E-10</v>
      </c>
      <c r="AN794">
        <f t="shared" si="519"/>
        <v>3.2354969658360632E-11</v>
      </c>
      <c r="AO794">
        <f t="shared" si="520"/>
        <v>1.4262918031961546E-4</v>
      </c>
      <c r="AP794" s="31">
        <f t="shared" si="521"/>
        <v>54</v>
      </c>
      <c r="AQ794" s="31">
        <f t="shared" si="522"/>
        <v>5</v>
      </c>
      <c r="AR794" s="31">
        <f t="shared" si="523"/>
        <v>36</v>
      </c>
      <c r="AS794" s="31">
        <f t="shared" si="524"/>
        <v>32</v>
      </c>
      <c r="AT794" s="31">
        <f t="shared" si="525"/>
        <v>17</v>
      </c>
      <c r="AU794" s="31">
        <f t="shared" si="526"/>
        <v>56</v>
      </c>
      <c r="AV794" s="31">
        <f t="shared" si="527"/>
        <v>16</v>
      </c>
      <c r="AW794" s="31">
        <f t="shared" si="528"/>
        <v>30</v>
      </c>
      <c r="AX794" s="31">
        <f t="shared" si="529"/>
        <v>19</v>
      </c>
      <c r="AY794" s="31">
        <f t="shared" si="530"/>
        <v>75</v>
      </c>
      <c r="AZ794" s="31">
        <f t="shared" si="531"/>
        <v>14</v>
      </c>
      <c r="BA794" s="31">
        <f t="shared" si="532"/>
        <v>19</v>
      </c>
      <c r="BB794" s="31">
        <f t="shared" si="533"/>
        <v>31</v>
      </c>
      <c r="BC794" s="31">
        <f t="shared" si="534"/>
        <v>15</v>
      </c>
      <c r="BD794" s="31">
        <f t="shared" si="535"/>
        <v>54</v>
      </c>
      <c r="BE794" s="31">
        <f t="shared" si="536"/>
        <v>39</v>
      </c>
      <c r="BF794" s="31">
        <f t="shared" si="537"/>
        <v>26</v>
      </c>
      <c r="BG794" s="31">
        <f t="shared" si="538"/>
        <v>25</v>
      </c>
      <c r="BH794" s="31">
        <f t="shared" si="539"/>
        <v>15</v>
      </c>
      <c r="BI794" s="31">
        <f t="shared" si="540"/>
        <v>10</v>
      </c>
      <c r="BJ794" s="6">
        <f t="shared" si="541"/>
        <v>588</v>
      </c>
      <c r="BL794" s="31">
        <f t="shared" si="542"/>
        <v>2.9713747645433235E-12</v>
      </c>
      <c r="BM794" s="31">
        <f t="shared" si="543"/>
        <v>2.7512729301327072E-13</v>
      </c>
      <c r="BN794" s="31">
        <f t="shared" si="544"/>
        <v>1.9809165096955488E-12</v>
      </c>
      <c r="BO794" s="31">
        <f t="shared" si="545"/>
        <v>1.7608146752849323E-12</v>
      </c>
      <c r="BP794" s="31">
        <f t="shared" si="546"/>
        <v>9.3543279624512042E-13</v>
      </c>
      <c r="BQ794" s="31">
        <f t="shared" si="547"/>
        <v>3.0814256817486314E-12</v>
      </c>
      <c r="BR794" s="31">
        <f t="shared" si="548"/>
        <v>8.8040733764246617E-13</v>
      </c>
      <c r="BS794" s="31">
        <f t="shared" si="549"/>
        <v>1.6507637580796242E-12</v>
      </c>
      <c r="BT794" s="31">
        <f t="shared" si="550"/>
        <v>1.0454837134504287E-12</v>
      </c>
      <c r="BU794" s="31">
        <f t="shared" si="551"/>
        <v>4.1269093951990606E-12</v>
      </c>
      <c r="BV794" s="31">
        <f t="shared" si="552"/>
        <v>7.7035642043715786E-13</v>
      </c>
      <c r="BW794" s="31">
        <f t="shared" si="553"/>
        <v>1.0454837134504287E-12</v>
      </c>
      <c r="BX794" s="31">
        <f t="shared" si="554"/>
        <v>1.7057892166822784E-12</v>
      </c>
      <c r="BY794" s="31">
        <f t="shared" si="555"/>
        <v>8.2538187903981212E-13</v>
      </c>
      <c r="BZ794" s="31">
        <f t="shared" si="556"/>
        <v>2.9713747645433235E-12</v>
      </c>
      <c r="CA794" s="31">
        <f t="shared" si="557"/>
        <v>2.1459928855035114E-12</v>
      </c>
      <c r="CB794" s="31">
        <f t="shared" si="558"/>
        <v>1.4306619236690076E-12</v>
      </c>
      <c r="CC794" s="31">
        <f t="shared" si="559"/>
        <v>1.3756364650663535E-12</v>
      </c>
      <c r="CD794" s="31">
        <f t="shared" si="560"/>
        <v>8.2538187903981212E-13</v>
      </c>
      <c r="CE794" s="31">
        <f t="shared" si="561"/>
        <v>5.5025458602654144E-13</v>
      </c>
    </row>
    <row r="795" spans="35:83" x14ac:dyDescent="0.2">
      <c r="AI795" s="29" t="s">
        <v>1706</v>
      </c>
      <c r="AJ795" s="30">
        <v>36881</v>
      </c>
      <c r="AK795">
        <v>337</v>
      </c>
      <c r="AL795" t="s">
        <v>1707</v>
      </c>
      <c r="AM795">
        <v>3.2524747876626056E-10</v>
      </c>
      <c r="AN795">
        <f t="shared" si="519"/>
        <v>3.2524747876626059E-11</v>
      </c>
      <c r="AO795">
        <f t="shared" si="520"/>
        <v>1.4337760717221383E-4</v>
      </c>
      <c r="AP795" s="31">
        <f t="shared" si="521"/>
        <v>43</v>
      </c>
      <c r="AQ795" s="31">
        <f t="shared" si="522"/>
        <v>3</v>
      </c>
      <c r="AR795" s="31">
        <f t="shared" si="523"/>
        <v>28</v>
      </c>
      <c r="AS795" s="31">
        <f t="shared" si="524"/>
        <v>19</v>
      </c>
      <c r="AT795" s="31">
        <f t="shared" si="525"/>
        <v>9</v>
      </c>
      <c r="AU795" s="31">
        <f t="shared" si="526"/>
        <v>22</v>
      </c>
      <c r="AV795" s="31">
        <f t="shared" si="527"/>
        <v>6</v>
      </c>
      <c r="AW795" s="31">
        <f t="shared" si="528"/>
        <v>23</v>
      </c>
      <c r="AX795" s="31">
        <f t="shared" si="529"/>
        <v>14</v>
      </c>
      <c r="AY795" s="31">
        <f t="shared" si="530"/>
        <v>36</v>
      </c>
      <c r="AZ795" s="31">
        <f t="shared" si="531"/>
        <v>12</v>
      </c>
      <c r="BA795" s="31">
        <f t="shared" si="532"/>
        <v>8</v>
      </c>
      <c r="BB795" s="31">
        <f t="shared" si="533"/>
        <v>8</v>
      </c>
      <c r="BC795" s="31">
        <f t="shared" si="534"/>
        <v>14</v>
      </c>
      <c r="BD795" s="31">
        <f t="shared" si="535"/>
        <v>22</v>
      </c>
      <c r="BE795" s="31">
        <f t="shared" si="536"/>
        <v>22</v>
      </c>
      <c r="BF795" s="31">
        <f t="shared" si="537"/>
        <v>15</v>
      </c>
      <c r="BG795" s="31">
        <f t="shared" si="538"/>
        <v>22</v>
      </c>
      <c r="BH795" s="31">
        <f t="shared" si="539"/>
        <v>2</v>
      </c>
      <c r="BI795" s="31">
        <f t="shared" si="540"/>
        <v>9</v>
      </c>
      <c r="BJ795" s="6">
        <f t="shared" si="541"/>
        <v>337</v>
      </c>
      <c r="BL795" s="31">
        <f t="shared" si="542"/>
        <v>4.1500420139315147E-12</v>
      </c>
      <c r="BM795" s="31">
        <f t="shared" si="543"/>
        <v>2.8953781492545455E-13</v>
      </c>
      <c r="BN795" s="31">
        <f t="shared" si="544"/>
        <v>2.7023529393042422E-12</v>
      </c>
      <c r="BO795" s="31">
        <f t="shared" si="545"/>
        <v>1.8337394945278787E-12</v>
      </c>
      <c r="BP795" s="31">
        <f t="shared" si="546"/>
        <v>8.6861344477636356E-13</v>
      </c>
      <c r="BQ795" s="31">
        <f t="shared" si="547"/>
        <v>2.1232773094533333E-12</v>
      </c>
      <c r="BR795" s="31">
        <f t="shared" si="548"/>
        <v>5.7907562985090911E-13</v>
      </c>
      <c r="BS795" s="31">
        <f t="shared" si="549"/>
        <v>2.2197899144284845E-12</v>
      </c>
      <c r="BT795" s="31">
        <f t="shared" si="550"/>
        <v>1.3511764696521211E-12</v>
      </c>
      <c r="BU795" s="31">
        <f t="shared" si="551"/>
        <v>3.4744537791054543E-12</v>
      </c>
      <c r="BV795" s="31">
        <f t="shared" si="552"/>
        <v>1.1581512597018182E-12</v>
      </c>
      <c r="BW795" s="31">
        <f t="shared" si="553"/>
        <v>7.7210083980121211E-13</v>
      </c>
      <c r="BX795" s="31">
        <f t="shared" si="554"/>
        <v>7.7210083980121211E-13</v>
      </c>
      <c r="BY795" s="31">
        <f t="shared" si="555"/>
        <v>1.3511764696521211E-12</v>
      </c>
      <c r="BZ795" s="31">
        <f t="shared" si="556"/>
        <v>2.1232773094533333E-12</v>
      </c>
      <c r="CA795" s="31">
        <f t="shared" si="557"/>
        <v>2.1232773094533333E-12</v>
      </c>
      <c r="CB795" s="31">
        <f t="shared" si="558"/>
        <v>1.4476890746272727E-12</v>
      </c>
      <c r="CC795" s="31">
        <f t="shared" si="559"/>
        <v>2.1232773094533333E-12</v>
      </c>
      <c r="CD795" s="31">
        <f t="shared" si="560"/>
        <v>1.9302520995030303E-13</v>
      </c>
      <c r="CE795" s="31">
        <f t="shared" si="561"/>
        <v>8.6861344477636356E-13</v>
      </c>
    </row>
    <row r="796" spans="35:83" x14ac:dyDescent="0.2">
      <c r="AI796" s="29" t="s">
        <v>1708</v>
      </c>
      <c r="AJ796" s="30">
        <v>34280</v>
      </c>
      <c r="AK796">
        <v>311</v>
      </c>
      <c r="AL796" t="s">
        <v>1709</v>
      </c>
      <c r="AM796">
        <v>3.2639843314390482E-10</v>
      </c>
      <c r="AN796">
        <f t="shared" si="519"/>
        <v>3.263984331439048E-11</v>
      </c>
      <c r="AO796">
        <f t="shared" si="520"/>
        <v>1.438849780064382E-4</v>
      </c>
      <c r="AP796" s="31">
        <f t="shared" si="521"/>
        <v>29</v>
      </c>
      <c r="AQ796" s="31">
        <f t="shared" si="522"/>
        <v>0</v>
      </c>
      <c r="AR796" s="31">
        <f t="shared" si="523"/>
        <v>19</v>
      </c>
      <c r="AS796" s="31">
        <f t="shared" si="524"/>
        <v>27</v>
      </c>
      <c r="AT796" s="31">
        <f t="shared" si="525"/>
        <v>8</v>
      </c>
      <c r="AU796" s="31">
        <f t="shared" si="526"/>
        <v>21</v>
      </c>
      <c r="AV796" s="31">
        <f t="shared" si="527"/>
        <v>5</v>
      </c>
      <c r="AW796" s="31">
        <f t="shared" si="528"/>
        <v>19</v>
      </c>
      <c r="AX796" s="31">
        <f t="shared" si="529"/>
        <v>19</v>
      </c>
      <c r="AY796" s="31">
        <f t="shared" si="530"/>
        <v>37</v>
      </c>
      <c r="AZ796" s="31">
        <f t="shared" si="531"/>
        <v>3</v>
      </c>
      <c r="BA796" s="31">
        <f t="shared" si="532"/>
        <v>10</v>
      </c>
      <c r="BB796" s="31">
        <f t="shared" si="533"/>
        <v>17</v>
      </c>
      <c r="BC796" s="31">
        <f t="shared" si="534"/>
        <v>16</v>
      </c>
      <c r="BD796" s="31">
        <f t="shared" si="535"/>
        <v>23</v>
      </c>
      <c r="BE796" s="31">
        <f t="shared" si="536"/>
        <v>23</v>
      </c>
      <c r="BF796" s="31">
        <f t="shared" si="537"/>
        <v>14</v>
      </c>
      <c r="BG796" s="31">
        <f t="shared" si="538"/>
        <v>16</v>
      </c>
      <c r="BH796" s="31">
        <f t="shared" si="539"/>
        <v>2</v>
      </c>
      <c r="BI796" s="31">
        <f t="shared" si="540"/>
        <v>3</v>
      </c>
      <c r="BJ796" s="6">
        <f t="shared" si="541"/>
        <v>311</v>
      </c>
      <c r="BL796" s="31">
        <f t="shared" si="542"/>
        <v>3.0435866756184048E-12</v>
      </c>
      <c r="BM796" s="31">
        <f t="shared" si="543"/>
        <v>0</v>
      </c>
      <c r="BN796" s="31">
        <f t="shared" si="544"/>
        <v>1.9940740288534375E-12</v>
      </c>
      <c r="BO796" s="31">
        <f t="shared" si="545"/>
        <v>2.8336841462654117E-12</v>
      </c>
      <c r="BP796" s="31">
        <f t="shared" si="546"/>
        <v>8.3961011741197373E-13</v>
      </c>
      <c r="BQ796" s="31">
        <f t="shared" si="547"/>
        <v>2.2039765582064315E-12</v>
      </c>
      <c r="BR796" s="31">
        <f t="shared" si="548"/>
        <v>5.2475632338248353E-13</v>
      </c>
      <c r="BS796" s="31">
        <f t="shared" si="549"/>
        <v>1.9940740288534375E-12</v>
      </c>
      <c r="BT796" s="31">
        <f t="shared" si="550"/>
        <v>1.9940740288534375E-12</v>
      </c>
      <c r="BU796" s="31">
        <f t="shared" si="551"/>
        <v>3.8831967930303789E-12</v>
      </c>
      <c r="BV796" s="31">
        <f t="shared" si="552"/>
        <v>3.148537940294902E-13</v>
      </c>
      <c r="BW796" s="31">
        <f t="shared" si="553"/>
        <v>1.0495126467649671E-12</v>
      </c>
      <c r="BX796" s="31">
        <f t="shared" si="554"/>
        <v>1.7841714995004444E-12</v>
      </c>
      <c r="BY796" s="31">
        <f t="shared" si="555"/>
        <v>1.6792202348239475E-12</v>
      </c>
      <c r="BZ796" s="31">
        <f t="shared" si="556"/>
        <v>2.4138790875594246E-12</v>
      </c>
      <c r="CA796" s="31">
        <f t="shared" si="557"/>
        <v>2.4138790875594246E-12</v>
      </c>
      <c r="CB796" s="31">
        <f t="shared" si="558"/>
        <v>1.4693177054709541E-12</v>
      </c>
      <c r="CC796" s="31">
        <f t="shared" si="559"/>
        <v>1.6792202348239475E-12</v>
      </c>
      <c r="CD796" s="31">
        <f t="shared" si="560"/>
        <v>2.0990252935299343E-13</v>
      </c>
      <c r="CE796" s="31">
        <f t="shared" si="561"/>
        <v>3.148537940294902E-13</v>
      </c>
    </row>
    <row r="797" spans="35:83" x14ac:dyDescent="0.2">
      <c r="AI797" s="29" t="s">
        <v>1710</v>
      </c>
      <c r="AJ797" s="30">
        <v>66608</v>
      </c>
      <c r="AK797">
        <v>598</v>
      </c>
      <c r="AL797" t="s">
        <v>1711</v>
      </c>
      <c r="AM797">
        <v>3.264653574996087E-10</v>
      </c>
      <c r="AN797">
        <f t="shared" si="519"/>
        <v>3.2646535749960874E-11</v>
      </c>
      <c r="AO797">
        <f t="shared" si="520"/>
        <v>1.4391448001524322E-4</v>
      </c>
      <c r="AP797" s="31">
        <f t="shared" si="521"/>
        <v>58</v>
      </c>
      <c r="AQ797" s="31">
        <f t="shared" si="522"/>
        <v>1</v>
      </c>
      <c r="AR797" s="31">
        <f t="shared" si="523"/>
        <v>49</v>
      </c>
      <c r="AS797" s="31">
        <f t="shared" si="524"/>
        <v>45</v>
      </c>
      <c r="AT797" s="31">
        <f t="shared" si="525"/>
        <v>18</v>
      </c>
      <c r="AU797" s="31">
        <f t="shared" si="526"/>
        <v>46</v>
      </c>
      <c r="AV797" s="31">
        <f t="shared" si="527"/>
        <v>8</v>
      </c>
      <c r="AW797" s="31">
        <f t="shared" si="528"/>
        <v>36</v>
      </c>
      <c r="AX797" s="31">
        <f t="shared" si="529"/>
        <v>38</v>
      </c>
      <c r="AY797" s="31">
        <f t="shared" si="530"/>
        <v>75</v>
      </c>
      <c r="AZ797" s="31">
        <f t="shared" si="531"/>
        <v>13</v>
      </c>
      <c r="BA797" s="31">
        <f t="shared" si="532"/>
        <v>18</v>
      </c>
      <c r="BB797" s="31">
        <f t="shared" si="533"/>
        <v>20</v>
      </c>
      <c r="BC797" s="31">
        <f t="shared" si="534"/>
        <v>23</v>
      </c>
      <c r="BD797" s="31">
        <f t="shared" si="535"/>
        <v>48</v>
      </c>
      <c r="BE797" s="31">
        <f t="shared" si="536"/>
        <v>32</v>
      </c>
      <c r="BF797" s="31">
        <f t="shared" si="537"/>
        <v>28</v>
      </c>
      <c r="BG797" s="31">
        <f t="shared" si="538"/>
        <v>26</v>
      </c>
      <c r="BH797" s="31">
        <f t="shared" si="539"/>
        <v>7</v>
      </c>
      <c r="BI797" s="31">
        <f t="shared" si="540"/>
        <v>9</v>
      </c>
      <c r="BJ797" s="6">
        <f t="shared" si="541"/>
        <v>598</v>
      </c>
      <c r="BL797" s="31">
        <f t="shared" si="542"/>
        <v>3.1663864105313224E-12</v>
      </c>
      <c r="BM797" s="31">
        <f t="shared" si="543"/>
        <v>5.459286914709176E-14</v>
      </c>
      <c r="BN797" s="31">
        <f t="shared" si="544"/>
        <v>2.6750505882074962E-12</v>
      </c>
      <c r="BO797" s="31">
        <f t="shared" si="545"/>
        <v>2.4566791116191297E-12</v>
      </c>
      <c r="BP797" s="31">
        <f t="shared" si="546"/>
        <v>9.8267164464765175E-13</v>
      </c>
      <c r="BQ797" s="31">
        <f t="shared" si="547"/>
        <v>2.5112719807662211E-12</v>
      </c>
      <c r="BR797" s="31">
        <f t="shared" si="548"/>
        <v>4.3674295317673408E-13</v>
      </c>
      <c r="BS797" s="31">
        <f t="shared" si="549"/>
        <v>1.9653432892953035E-12</v>
      </c>
      <c r="BT797" s="31">
        <f t="shared" si="550"/>
        <v>2.0745290275894868E-12</v>
      </c>
      <c r="BU797" s="31">
        <f t="shared" si="551"/>
        <v>4.0944651860318821E-12</v>
      </c>
      <c r="BV797" s="31">
        <f t="shared" si="552"/>
        <v>7.0970729891219294E-13</v>
      </c>
      <c r="BW797" s="31">
        <f t="shared" si="553"/>
        <v>9.8267164464765175E-13</v>
      </c>
      <c r="BX797" s="31">
        <f t="shared" si="554"/>
        <v>1.0918573829418352E-12</v>
      </c>
      <c r="BY797" s="31">
        <f t="shared" si="555"/>
        <v>1.2556359903831106E-12</v>
      </c>
      <c r="BZ797" s="31">
        <f t="shared" si="556"/>
        <v>2.6204577190604048E-12</v>
      </c>
      <c r="CA797" s="31">
        <f t="shared" si="557"/>
        <v>1.7469718127069363E-12</v>
      </c>
      <c r="CB797" s="31">
        <f t="shared" si="558"/>
        <v>1.5286003361185692E-12</v>
      </c>
      <c r="CC797" s="31">
        <f t="shared" si="559"/>
        <v>1.4194145978243859E-12</v>
      </c>
      <c r="CD797" s="31">
        <f t="shared" si="560"/>
        <v>3.8215008402964229E-13</v>
      </c>
      <c r="CE797" s="31">
        <f t="shared" si="561"/>
        <v>4.9133582232382587E-13</v>
      </c>
    </row>
    <row r="798" spans="35:83" x14ac:dyDescent="0.2">
      <c r="AI798" s="29" t="s">
        <v>1712</v>
      </c>
      <c r="AJ798" s="30">
        <v>44920</v>
      </c>
      <c r="AK798">
        <v>420</v>
      </c>
      <c r="AL798" t="s">
        <v>1713</v>
      </c>
      <c r="AM798">
        <v>3.2652368371805565E-10</v>
      </c>
      <c r="AN798">
        <f t="shared" si="519"/>
        <v>3.2652368371805564E-11</v>
      </c>
      <c r="AO798">
        <f t="shared" si="520"/>
        <v>1.4394019173995218E-4</v>
      </c>
      <c r="AP798" s="31">
        <f t="shared" si="521"/>
        <v>46</v>
      </c>
      <c r="AQ798" s="31">
        <f t="shared" si="522"/>
        <v>2</v>
      </c>
      <c r="AR798" s="31">
        <f t="shared" si="523"/>
        <v>25</v>
      </c>
      <c r="AS798" s="31">
        <f t="shared" si="524"/>
        <v>26</v>
      </c>
      <c r="AT798" s="31">
        <f t="shared" si="525"/>
        <v>12</v>
      </c>
      <c r="AU798" s="31">
        <f t="shared" si="526"/>
        <v>43</v>
      </c>
      <c r="AV798" s="31">
        <f t="shared" si="527"/>
        <v>11</v>
      </c>
      <c r="AW798" s="31">
        <f t="shared" si="528"/>
        <v>28</v>
      </c>
      <c r="AX798" s="31">
        <f t="shared" si="529"/>
        <v>12</v>
      </c>
      <c r="AY798" s="31">
        <f t="shared" si="530"/>
        <v>45</v>
      </c>
      <c r="AZ798" s="31">
        <f t="shared" si="531"/>
        <v>10</v>
      </c>
      <c r="BA798" s="31">
        <f t="shared" si="532"/>
        <v>11</v>
      </c>
      <c r="BB798" s="31">
        <f t="shared" si="533"/>
        <v>17</v>
      </c>
      <c r="BC798" s="31">
        <f t="shared" si="534"/>
        <v>13</v>
      </c>
      <c r="BD798" s="31">
        <f t="shared" si="535"/>
        <v>29</v>
      </c>
      <c r="BE798" s="31">
        <f t="shared" si="536"/>
        <v>32</v>
      </c>
      <c r="BF798" s="31">
        <f t="shared" si="537"/>
        <v>15</v>
      </c>
      <c r="BG798" s="31">
        <f t="shared" si="538"/>
        <v>33</v>
      </c>
      <c r="BH798" s="31">
        <f t="shared" si="539"/>
        <v>2</v>
      </c>
      <c r="BI798" s="31">
        <f t="shared" si="540"/>
        <v>8</v>
      </c>
      <c r="BJ798" s="6">
        <f t="shared" si="541"/>
        <v>420</v>
      </c>
      <c r="BL798" s="31">
        <f t="shared" si="542"/>
        <v>3.5762117740548952E-12</v>
      </c>
      <c r="BM798" s="31">
        <f t="shared" si="543"/>
        <v>1.5548746843716937E-13</v>
      </c>
      <c r="BN798" s="31">
        <f t="shared" si="544"/>
        <v>1.943593355464617E-12</v>
      </c>
      <c r="BO798" s="31">
        <f t="shared" si="545"/>
        <v>2.0213370896832017E-12</v>
      </c>
      <c r="BP798" s="31">
        <f t="shared" si="546"/>
        <v>9.329248106230161E-13</v>
      </c>
      <c r="BQ798" s="31">
        <f t="shared" si="547"/>
        <v>3.3429805713991409E-12</v>
      </c>
      <c r="BR798" s="31">
        <f t="shared" si="548"/>
        <v>8.5518107640443142E-13</v>
      </c>
      <c r="BS798" s="31">
        <f t="shared" si="549"/>
        <v>2.1768245581203709E-12</v>
      </c>
      <c r="BT798" s="31">
        <f t="shared" si="550"/>
        <v>9.329248106230161E-13</v>
      </c>
      <c r="BU798" s="31">
        <f t="shared" si="551"/>
        <v>3.4984680398363101E-12</v>
      </c>
      <c r="BV798" s="31">
        <f t="shared" si="552"/>
        <v>7.7743734218584675E-13</v>
      </c>
      <c r="BW798" s="31">
        <f t="shared" si="553"/>
        <v>8.5518107640443142E-13</v>
      </c>
      <c r="BX798" s="31">
        <f t="shared" si="554"/>
        <v>1.3216434817159396E-12</v>
      </c>
      <c r="BY798" s="31">
        <f t="shared" si="555"/>
        <v>1.0106685448416009E-12</v>
      </c>
      <c r="BZ798" s="31">
        <f t="shared" si="556"/>
        <v>2.2545682923389557E-12</v>
      </c>
      <c r="CA798" s="31">
        <f t="shared" si="557"/>
        <v>2.48779949499471E-12</v>
      </c>
      <c r="CB798" s="31">
        <f t="shared" si="558"/>
        <v>1.16615601327877E-12</v>
      </c>
      <c r="CC798" s="31">
        <f t="shared" si="559"/>
        <v>2.5655432292132944E-12</v>
      </c>
      <c r="CD798" s="31">
        <f t="shared" si="560"/>
        <v>1.5548746843716937E-13</v>
      </c>
      <c r="CE798" s="31">
        <f t="shared" si="561"/>
        <v>6.219498737486775E-13</v>
      </c>
    </row>
    <row r="799" spans="35:83" x14ac:dyDescent="0.2">
      <c r="AI799" s="29" t="s">
        <v>1714</v>
      </c>
      <c r="AJ799" s="30">
        <v>51559</v>
      </c>
      <c r="AK799">
        <v>468</v>
      </c>
      <c r="AL799" t="s">
        <v>1715</v>
      </c>
      <c r="AM799">
        <v>3.2735671676231129E-10</v>
      </c>
      <c r="AN799">
        <f t="shared" si="519"/>
        <v>3.2735671676231127E-11</v>
      </c>
      <c r="AO799">
        <f t="shared" si="520"/>
        <v>1.4430741452376534E-4</v>
      </c>
      <c r="AP799" s="31">
        <f t="shared" si="521"/>
        <v>59</v>
      </c>
      <c r="AQ799" s="31">
        <f t="shared" si="522"/>
        <v>4</v>
      </c>
      <c r="AR799" s="31">
        <f t="shared" si="523"/>
        <v>25</v>
      </c>
      <c r="AS799" s="31">
        <f t="shared" si="524"/>
        <v>33</v>
      </c>
      <c r="AT799" s="31">
        <f t="shared" si="525"/>
        <v>8</v>
      </c>
      <c r="AU799" s="31">
        <f t="shared" si="526"/>
        <v>32</v>
      </c>
      <c r="AV799" s="31">
        <f t="shared" si="527"/>
        <v>11</v>
      </c>
      <c r="AW799" s="31">
        <f t="shared" si="528"/>
        <v>19</v>
      </c>
      <c r="AX799" s="31">
        <f t="shared" si="529"/>
        <v>29</v>
      </c>
      <c r="AY799" s="31">
        <f t="shared" si="530"/>
        <v>58</v>
      </c>
      <c r="AZ799" s="31">
        <f t="shared" si="531"/>
        <v>7</v>
      </c>
      <c r="BA799" s="31">
        <f t="shared" si="532"/>
        <v>9</v>
      </c>
      <c r="BB799" s="31">
        <f t="shared" si="533"/>
        <v>30</v>
      </c>
      <c r="BC799" s="31">
        <f t="shared" si="534"/>
        <v>20</v>
      </c>
      <c r="BD799" s="31">
        <f t="shared" si="535"/>
        <v>35</v>
      </c>
      <c r="BE799" s="31">
        <f t="shared" si="536"/>
        <v>26</v>
      </c>
      <c r="BF799" s="31">
        <f t="shared" si="537"/>
        <v>17</v>
      </c>
      <c r="BG799" s="31">
        <f t="shared" si="538"/>
        <v>27</v>
      </c>
      <c r="BH799" s="31">
        <f t="shared" si="539"/>
        <v>9</v>
      </c>
      <c r="BI799" s="31">
        <f t="shared" si="540"/>
        <v>10</v>
      </c>
      <c r="BJ799" s="6">
        <f t="shared" si="541"/>
        <v>468</v>
      </c>
      <c r="BL799" s="31">
        <f t="shared" si="542"/>
        <v>4.1269329677299926E-12</v>
      </c>
      <c r="BM799" s="31">
        <f t="shared" si="543"/>
        <v>2.7979206560881307E-13</v>
      </c>
      <c r="BN799" s="31">
        <f t="shared" si="544"/>
        <v>1.7487004100550816E-12</v>
      </c>
      <c r="BO799" s="31">
        <f t="shared" si="545"/>
        <v>2.3082845412727075E-12</v>
      </c>
      <c r="BP799" s="31">
        <f t="shared" si="546"/>
        <v>5.5958413121762614E-13</v>
      </c>
      <c r="BQ799" s="31">
        <f t="shared" si="547"/>
        <v>2.2383365248705046E-12</v>
      </c>
      <c r="BR799" s="31">
        <f t="shared" si="548"/>
        <v>7.694281804242359E-13</v>
      </c>
      <c r="BS799" s="31">
        <f t="shared" si="549"/>
        <v>1.329012311641862E-12</v>
      </c>
      <c r="BT799" s="31">
        <f t="shared" si="550"/>
        <v>2.0284924756638946E-12</v>
      </c>
      <c r="BU799" s="31">
        <f t="shared" si="551"/>
        <v>4.0569849513277892E-12</v>
      </c>
      <c r="BV799" s="31">
        <f t="shared" si="552"/>
        <v>4.8963611481542283E-13</v>
      </c>
      <c r="BW799" s="31">
        <f t="shared" si="553"/>
        <v>6.2953214761982936E-13</v>
      </c>
      <c r="BX799" s="31">
        <f t="shared" si="554"/>
        <v>2.0984404920660975E-12</v>
      </c>
      <c r="BY799" s="31">
        <f t="shared" si="555"/>
        <v>1.3989603280440654E-12</v>
      </c>
      <c r="BZ799" s="31">
        <f t="shared" si="556"/>
        <v>2.4481805740771141E-12</v>
      </c>
      <c r="CA799" s="31">
        <f t="shared" si="557"/>
        <v>1.8186484264572847E-12</v>
      </c>
      <c r="CB799" s="31">
        <f t="shared" si="558"/>
        <v>1.1891162788374556E-12</v>
      </c>
      <c r="CC799" s="31">
        <f t="shared" si="559"/>
        <v>1.8885964428594884E-12</v>
      </c>
      <c r="CD799" s="31">
        <f t="shared" si="560"/>
        <v>6.2953214761982936E-13</v>
      </c>
      <c r="CE799" s="31">
        <f t="shared" si="561"/>
        <v>6.9948016402203268E-13</v>
      </c>
    </row>
    <row r="800" spans="35:83" x14ac:dyDescent="0.2">
      <c r="AI800" s="29" t="s">
        <v>1716</v>
      </c>
      <c r="AJ800" s="30">
        <v>22945</v>
      </c>
      <c r="AK800">
        <v>208</v>
      </c>
      <c r="AL800" t="s">
        <v>1717</v>
      </c>
      <c r="AM800">
        <v>3.2748866232345832E-10</v>
      </c>
      <c r="AN800">
        <f t="shared" si="519"/>
        <v>3.2748866232345833E-11</v>
      </c>
      <c r="AO800">
        <f t="shared" si="520"/>
        <v>1.4436557958289514E-4</v>
      </c>
      <c r="AP800" s="31">
        <f t="shared" si="521"/>
        <v>18</v>
      </c>
      <c r="AQ800" s="31">
        <f t="shared" si="522"/>
        <v>3</v>
      </c>
      <c r="AR800" s="31">
        <f t="shared" si="523"/>
        <v>13</v>
      </c>
      <c r="AS800" s="31">
        <f t="shared" si="524"/>
        <v>16</v>
      </c>
      <c r="AT800" s="31">
        <f t="shared" si="525"/>
        <v>8</v>
      </c>
      <c r="AU800" s="31">
        <f t="shared" si="526"/>
        <v>16</v>
      </c>
      <c r="AV800" s="31">
        <f t="shared" si="527"/>
        <v>3</v>
      </c>
      <c r="AW800" s="31">
        <f t="shared" si="528"/>
        <v>16</v>
      </c>
      <c r="AX800" s="31">
        <f t="shared" si="529"/>
        <v>6</v>
      </c>
      <c r="AY800" s="31">
        <f t="shared" si="530"/>
        <v>31</v>
      </c>
      <c r="AZ800" s="31">
        <f t="shared" si="531"/>
        <v>7</v>
      </c>
      <c r="BA800" s="31">
        <f t="shared" si="532"/>
        <v>9</v>
      </c>
      <c r="BB800" s="31">
        <f t="shared" si="533"/>
        <v>7</v>
      </c>
      <c r="BC800" s="31">
        <f t="shared" si="534"/>
        <v>7</v>
      </c>
      <c r="BD800" s="31">
        <f t="shared" si="535"/>
        <v>14</v>
      </c>
      <c r="BE800" s="31">
        <f t="shared" si="536"/>
        <v>12</v>
      </c>
      <c r="BF800" s="31">
        <f t="shared" si="537"/>
        <v>7</v>
      </c>
      <c r="BG800" s="31">
        <f t="shared" si="538"/>
        <v>12</v>
      </c>
      <c r="BH800" s="31">
        <f t="shared" si="539"/>
        <v>2</v>
      </c>
      <c r="BI800" s="31">
        <f t="shared" si="540"/>
        <v>1</v>
      </c>
      <c r="BJ800" s="6">
        <f t="shared" si="541"/>
        <v>208</v>
      </c>
      <c r="BL800" s="31">
        <f t="shared" si="542"/>
        <v>2.8340365008760815E-12</v>
      </c>
      <c r="BM800" s="31">
        <f t="shared" si="543"/>
        <v>4.7233941681268035E-13</v>
      </c>
      <c r="BN800" s="31">
        <f t="shared" si="544"/>
        <v>2.0468041395216146E-12</v>
      </c>
      <c r="BO800" s="31">
        <f t="shared" si="545"/>
        <v>2.5191435563342948E-12</v>
      </c>
      <c r="BP800" s="31">
        <f t="shared" si="546"/>
        <v>1.2595717781671474E-12</v>
      </c>
      <c r="BQ800" s="31">
        <f t="shared" si="547"/>
        <v>2.5191435563342948E-12</v>
      </c>
      <c r="BR800" s="31">
        <f t="shared" si="548"/>
        <v>4.7233941681268035E-13</v>
      </c>
      <c r="BS800" s="31">
        <f t="shared" si="549"/>
        <v>2.5191435563342948E-12</v>
      </c>
      <c r="BT800" s="31">
        <f t="shared" si="550"/>
        <v>9.4467883362536071E-13</v>
      </c>
      <c r="BU800" s="31">
        <f t="shared" si="551"/>
        <v>4.8808406403976965E-12</v>
      </c>
      <c r="BV800" s="31">
        <f t="shared" si="552"/>
        <v>1.1021253058962539E-12</v>
      </c>
      <c r="BW800" s="31">
        <f t="shared" si="553"/>
        <v>1.4170182504380408E-12</v>
      </c>
      <c r="BX800" s="31">
        <f t="shared" si="554"/>
        <v>1.1021253058962539E-12</v>
      </c>
      <c r="BY800" s="31">
        <f t="shared" si="555"/>
        <v>1.1021253058962539E-12</v>
      </c>
      <c r="BZ800" s="31">
        <f t="shared" si="556"/>
        <v>2.2042506117925077E-12</v>
      </c>
      <c r="CA800" s="31">
        <f t="shared" si="557"/>
        <v>1.8893576672507214E-12</v>
      </c>
      <c r="CB800" s="31">
        <f t="shared" si="558"/>
        <v>1.1021253058962539E-12</v>
      </c>
      <c r="CC800" s="31">
        <f t="shared" si="559"/>
        <v>1.8893576672507214E-12</v>
      </c>
      <c r="CD800" s="31">
        <f t="shared" si="560"/>
        <v>3.1489294454178685E-13</v>
      </c>
      <c r="CE800" s="31">
        <f t="shared" si="561"/>
        <v>1.5744647227089343E-13</v>
      </c>
    </row>
    <row r="801" spans="35:83" x14ac:dyDescent="0.2">
      <c r="AI801" s="29" t="s">
        <v>1718</v>
      </c>
      <c r="AJ801" s="30">
        <v>35118</v>
      </c>
      <c r="AK801">
        <v>323</v>
      </c>
      <c r="AL801" t="s">
        <v>1719</v>
      </c>
      <c r="AM801">
        <v>3.2756219505079841E-10</v>
      </c>
      <c r="AN801">
        <f t="shared" si="519"/>
        <v>3.2756219505079843E-11</v>
      </c>
      <c r="AO801">
        <f t="shared" si="520"/>
        <v>1.4439799473499673E-4</v>
      </c>
      <c r="AP801" s="31">
        <f t="shared" si="521"/>
        <v>25</v>
      </c>
      <c r="AQ801" s="31">
        <f t="shared" si="522"/>
        <v>1</v>
      </c>
      <c r="AR801" s="31">
        <f t="shared" si="523"/>
        <v>23</v>
      </c>
      <c r="AS801" s="31">
        <f t="shared" si="524"/>
        <v>22</v>
      </c>
      <c r="AT801" s="31">
        <f t="shared" si="525"/>
        <v>10</v>
      </c>
      <c r="AU801" s="31">
        <f t="shared" si="526"/>
        <v>28</v>
      </c>
      <c r="AV801" s="31">
        <f t="shared" si="527"/>
        <v>5</v>
      </c>
      <c r="AW801" s="31">
        <f t="shared" si="528"/>
        <v>30</v>
      </c>
      <c r="AX801" s="31">
        <f t="shared" si="529"/>
        <v>18</v>
      </c>
      <c r="AY801" s="31">
        <f t="shared" si="530"/>
        <v>32</v>
      </c>
      <c r="AZ801" s="31">
        <f t="shared" si="531"/>
        <v>7</v>
      </c>
      <c r="BA801" s="31">
        <f t="shared" si="532"/>
        <v>14</v>
      </c>
      <c r="BB801" s="31">
        <f t="shared" si="533"/>
        <v>16</v>
      </c>
      <c r="BC801" s="31">
        <f t="shared" si="534"/>
        <v>5</v>
      </c>
      <c r="BD801" s="31">
        <f t="shared" si="535"/>
        <v>16</v>
      </c>
      <c r="BE801" s="31">
        <f t="shared" si="536"/>
        <v>16</v>
      </c>
      <c r="BF801" s="31">
        <f t="shared" si="537"/>
        <v>21</v>
      </c>
      <c r="BG801" s="31">
        <f t="shared" si="538"/>
        <v>26</v>
      </c>
      <c r="BH801" s="31">
        <f t="shared" si="539"/>
        <v>2</v>
      </c>
      <c r="BI801" s="31">
        <f t="shared" si="540"/>
        <v>6</v>
      </c>
      <c r="BJ801" s="6">
        <f t="shared" si="541"/>
        <v>323</v>
      </c>
      <c r="BL801" s="31">
        <f t="shared" si="542"/>
        <v>2.5353111072043225E-12</v>
      </c>
      <c r="BM801" s="31">
        <f t="shared" si="543"/>
        <v>1.0141244428817289E-13</v>
      </c>
      <c r="BN801" s="31">
        <f t="shared" si="544"/>
        <v>2.3324862186279767E-12</v>
      </c>
      <c r="BO801" s="31">
        <f t="shared" si="545"/>
        <v>2.2310737743398035E-12</v>
      </c>
      <c r="BP801" s="31">
        <f t="shared" si="546"/>
        <v>1.0141244428817288E-12</v>
      </c>
      <c r="BQ801" s="31">
        <f t="shared" si="547"/>
        <v>2.8395484400688408E-12</v>
      </c>
      <c r="BR801" s="31">
        <f t="shared" si="548"/>
        <v>5.0706222144086441E-13</v>
      </c>
      <c r="BS801" s="31">
        <f t="shared" si="549"/>
        <v>3.0423733286451866E-12</v>
      </c>
      <c r="BT801" s="31">
        <f t="shared" si="550"/>
        <v>1.8254239971871117E-12</v>
      </c>
      <c r="BU801" s="31">
        <f t="shared" si="551"/>
        <v>3.2451982172215325E-12</v>
      </c>
      <c r="BV801" s="31">
        <f t="shared" si="552"/>
        <v>7.0988711001721019E-13</v>
      </c>
      <c r="BW801" s="31">
        <f t="shared" si="553"/>
        <v>1.4197742200344204E-12</v>
      </c>
      <c r="BX801" s="31">
        <f t="shared" si="554"/>
        <v>1.6225991086107663E-12</v>
      </c>
      <c r="BY801" s="31">
        <f t="shared" si="555"/>
        <v>5.0706222144086441E-13</v>
      </c>
      <c r="BZ801" s="31">
        <f t="shared" si="556"/>
        <v>1.6225991086107663E-12</v>
      </c>
      <c r="CA801" s="31">
        <f t="shared" si="557"/>
        <v>1.6225991086107663E-12</v>
      </c>
      <c r="CB801" s="31">
        <f t="shared" si="558"/>
        <v>2.1296613300516308E-12</v>
      </c>
      <c r="CC801" s="31">
        <f t="shared" si="559"/>
        <v>2.6367235514924949E-12</v>
      </c>
      <c r="CD801" s="31">
        <f t="shared" si="560"/>
        <v>2.0282488857634578E-13</v>
      </c>
      <c r="CE801" s="31">
        <f t="shared" si="561"/>
        <v>6.0847466572903735E-13</v>
      </c>
    </row>
    <row r="802" spans="35:83" x14ac:dyDescent="0.2">
      <c r="AI802" s="29" t="s">
        <v>1720</v>
      </c>
      <c r="AJ802" s="30">
        <v>36206</v>
      </c>
      <c r="AK802">
        <v>342</v>
      </c>
      <c r="AL802" t="s">
        <v>1721</v>
      </c>
      <c r="AM802">
        <v>3.3071299489154886E-10</v>
      </c>
      <c r="AN802">
        <f t="shared" si="519"/>
        <v>3.3071299489154886E-11</v>
      </c>
      <c r="AO802">
        <f t="shared" si="520"/>
        <v>1.4578694982715916E-4</v>
      </c>
      <c r="AP802" s="31">
        <f t="shared" si="521"/>
        <v>47</v>
      </c>
      <c r="AQ802" s="31">
        <f t="shared" si="522"/>
        <v>5</v>
      </c>
      <c r="AR802" s="31">
        <f t="shared" si="523"/>
        <v>25</v>
      </c>
      <c r="AS802" s="31">
        <f t="shared" si="524"/>
        <v>16</v>
      </c>
      <c r="AT802" s="31">
        <f t="shared" si="525"/>
        <v>9</v>
      </c>
      <c r="AU802" s="31">
        <f t="shared" si="526"/>
        <v>32</v>
      </c>
      <c r="AV802" s="31">
        <f t="shared" si="527"/>
        <v>3</v>
      </c>
      <c r="AW802" s="31">
        <f t="shared" si="528"/>
        <v>24</v>
      </c>
      <c r="AX802" s="31">
        <f t="shared" si="529"/>
        <v>19</v>
      </c>
      <c r="AY802" s="31">
        <f t="shared" si="530"/>
        <v>35</v>
      </c>
      <c r="AZ802" s="31">
        <f t="shared" si="531"/>
        <v>10</v>
      </c>
      <c r="BA802" s="31">
        <f t="shared" si="532"/>
        <v>7</v>
      </c>
      <c r="BB802" s="31">
        <f t="shared" si="533"/>
        <v>16</v>
      </c>
      <c r="BC802" s="31">
        <f t="shared" si="534"/>
        <v>18</v>
      </c>
      <c r="BD802" s="31">
        <f t="shared" si="535"/>
        <v>14</v>
      </c>
      <c r="BE802" s="31">
        <f t="shared" si="536"/>
        <v>23</v>
      </c>
      <c r="BF802" s="31">
        <f t="shared" si="537"/>
        <v>10</v>
      </c>
      <c r="BG802" s="31">
        <f t="shared" si="538"/>
        <v>20</v>
      </c>
      <c r="BH802" s="31">
        <f t="shared" si="539"/>
        <v>4</v>
      </c>
      <c r="BI802" s="31">
        <f t="shared" si="540"/>
        <v>5</v>
      </c>
      <c r="BJ802" s="6">
        <f t="shared" si="541"/>
        <v>342</v>
      </c>
      <c r="BL802" s="31">
        <f t="shared" si="542"/>
        <v>4.5448861871060809E-12</v>
      </c>
      <c r="BM802" s="31">
        <f t="shared" si="543"/>
        <v>4.8349853054320009E-13</v>
      </c>
      <c r="BN802" s="31">
        <f t="shared" si="544"/>
        <v>2.4174926527160002E-12</v>
      </c>
      <c r="BO802" s="31">
        <f t="shared" si="545"/>
        <v>1.5471952977382402E-12</v>
      </c>
      <c r="BP802" s="31">
        <f t="shared" si="546"/>
        <v>8.702973549777601E-13</v>
      </c>
      <c r="BQ802" s="31">
        <f t="shared" si="547"/>
        <v>3.0943905954764805E-12</v>
      </c>
      <c r="BR802" s="31">
        <f t="shared" si="548"/>
        <v>2.9009911832592003E-13</v>
      </c>
      <c r="BS802" s="31">
        <f t="shared" si="549"/>
        <v>2.3207929466073603E-12</v>
      </c>
      <c r="BT802" s="31">
        <f t="shared" si="550"/>
        <v>1.8372944160641604E-12</v>
      </c>
      <c r="BU802" s="31">
        <f t="shared" si="551"/>
        <v>3.3844897138024004E-12</v>
      </c>
      <c r="BV802" s="31">
        <f t="shared" si="552"/>
        <v>9.6699706108640017E-13</v>
      </c>
      <c r="BW802" s="31">
        <f t="shared" si="553"/>
        <v>6.7689794276048004E-13</v>
      </c>
      <c r="BX802" s="31">
        <f t="shared" si="554"/>
        <v>1.5471952977382402E-12</v>
      </c>
      <c r="BY802" s="31">
        <f t="shared" si="555"/>
        <v>1.7405947099555202E-12</v>
      </c>
      <c r="BZ802" s="31">
        <f t="shared" si="556"/>
        <v>1.3537958855209601E-12</v>
      </c>
      <c r="CA802" s="31">
        <f t="shared" si="557"/>
        <v>2.2240932404987203E-12</v>
      </c>
      <c r="CB802" s="31">
        <f t="shared" si="558"/>
        <v>9.6699706108640017E-13</v>
      </c>
      <c r="CC802" s="31">
        <f t="shared" si="559"/>
        <v>1.9339941221728003E-12</v>
      </c>
      <c r="CD802" s="31">
        <f t="shared" si="560"/>
        <v>3.8679882443456006E-13</v>
      </c>
      <c r="CE802" s="31">
        <f t="shared" si="561"/>
        <v>4.8349853054320009E-13</v>
      </c>
    </row>
    <row r="803" spans="35:83" x14ac:dyDescent="0.2">
      <c r="AI803" s="29" t="s">
        <v>1722</v>
      </c>
      <c r="AJ803" s="30">
        <v>6895</v>
      </c>
      <c r="AK803">
        <v>60</v>
      </c>
      <c r="AL803" t="s">
        <v>1723</v>
      </c>
      <c r="AM803">
        <v>3.310858258871371E-10</v>
      </c>
      <c r="AN803">
        <f t="shared" si="519"/>
        <v>3.3108582588713714E-11</v>
      </c>
      <c r="AO803">
        <f t="shared" si="520"/>
        <v>1.4595130349480282E-4</v>
      </c>
      <c r="AP803" s="31">
        <f t="shared" si="521"/>
        <v>6</v>
      </c>
      <c r="AQ803" s="31">
        <f t="shared" si="522"/>
        <v>0</v>
      </c>
      <c r="AR803" s="31">
        <f t="shared" si="523"/>
        <v>2</v>
      </c>
      <c r="AS803" s="31">
        <f t="shared" si="524"/>
        <v>2</v>
      </c>
      <c r="AT803" s="31">
        <f t="shared" si="525"/>
        <v>4</v>
      </c>
      <c r="AU803" s="31">
        <f t="shared" si="526"/>
        <v>5</v>
      </c>
      <c r="AV803" s="31">
        <f t="shared" si="527"/>
        <v>2</v>
      </c>
      <c r="AW803" s="31">
        <f t="shared" si="528"/>
        <v>4</v>
      </c>
      <c r="AX803" s="31">
        <f t="shared" si="529"/>
        <v>4</v>
      </c>
      <c r="AY803" s="31">
        <f t="shared" si="530"/>
        <v>6</v>
      </c>
      <c r="AZ803" s="31">
        <f t="shared" si="531"/>
        <v>4</v>
      </c>
      <c r="BA803" s="31">
        <f t="shared" si="532"/>
        <v>0</v>
      </c>
      <c r="BB803" s="31">
        <f t="shared" si="533"/>
        <v>3</v>
      </c>
      <c r="BC803" s="31">
        <f t="shared" si="534"/>
        <v>1</v>
      </c>
      <c r="BD803" s="31">
        <f t="shared" si="535"/>
        <v>5</v>
      </c>
      <c r="BE803" s="31">
        <f t="shared" si="536"/>
        <v>1</v>
      </c>
      <c r="BF803" s="31">
        <f t="shared" si="537"/>
        <v>3</v>
      </c>
      <c r="BG803" s="31">
        <f t="shared" si="538"/>
        <v>5</v>
      </c>
      <c r="BH803" s="31">
        <f t="shared" si="539"/>
        <v>3</v>
      </c>
      <c r="BI803" s="31">
        <f t="shared" si="540"/>
        <v>0</v>
      </c>
      <c r="BJ803" s="6">
        <f t="shared" si="541"/>
        <v>60</v>
      </c>
      <c r="BL803" s="31">
        <f t="shared" si="542"/>
        <v>3.3108582588713716E-12</v>
      </c>
      <c r="BM803" s="31">
        <f t="shared" si="543"/>
        <v>0</v>
      </c>
      <c r="BN803" s="31">
        <f t="shared" si="544"/>
        <v>1.1036194196237905E-12</v>
      </c>
      <c r="BO803" s="31">
        <f t="shared" si="545"/>
        <v>1.1036194196237905E-12</v>
      </c>
      <c r="BP803" s="31">
        <f t="shared" si="546"/>
        <v>2.2072388392475809E-12</v>
      </c>
      <c r="BQ803" s="31">
        <f t="shared" si="547"/>
        <v>2.7590485490594759E-12</v>
      </c>
      <c r="BR803" s="31">
        <f t="shared" si="548"/>
        <v>1.1036194196237905E-12</v>
      </c>
      <c r="BS803" s="31">
        <f t="shared" si="549"/>
        <v>2.2072388392475809E-12</v>
      </c>
      <c r="BT803" s="31">
        <f t="shared" si="550"/>
        <v>2.2072388392475809E-12</v>
      </c>
      <c r="BU803" s="31">
        <f t="shared" si="551"/>
        <v>3.3108582588713716E-12</v>
      </c>
      <c r="BV803" s="31">
        <f t="shared" si="552"/>
        <v>2.2072388392475809E-12</v>
      </c>
      <c r="BW803" s="31">
        <f t="shared" si="553"/>
        <v>0</v>
      </c>
      <c r="BX803" s="31">
        <f t="shared" si="554"/>
        <v>1.6554291294356858E-12</v>
      </c>
      <c r="BY803" s="31">
        <f t="shared" si="555"/>
        <v>5.5180970981189523E-13</v>
      </c>
      <c r="BZ803" s="31">
        <f t="shared" si="556"/>
        <v>2.7590485490594759E-12</v>
      </c>
      <c r="CA803" s="31">
        <f t="shared" si="557"/>
        <v>5.5180970981189523E-13</v>
      </c>
      <c r="CB803" s="31">
        <f t="shared" si="558"/>
        <v>1.6554291294356858E-12</v>
      </c>
      <c r="CC803" s="31">
        <f t="shared" si="559"/>
        <v>2.7590485490594759E-12</v>
      </c>
      <c r="CD803" s="31">
        <f t="shared" si="560"/>
        <v>1.6554291294356858E-12</v>
      </c>
      <c r="CE803" s="31">
        <f t="shared" si="561"/>
        <v>0</v>
      </c>
    </row>
    <row r="804" spans="35:83" x14ac:dyDescent="0.2">
      <c r="AI804" s="29" t="s">
        <v>1724</v>
      </c>
      <c r="AJ804" s="30">
        <v>58563</v>
      </c>
      <c r="AK804">
        <v>533</v>
      </c>
      <c r="AL804" t="s">
        <v>1725</v>
      </c>
      <c r="AM804">
        <v>3.3112338652662259E-10</v>
      </c>
      <c r="AN804">
        <f t="shared" si="519"/>
        <v>3.3112338652662262E-11</v>
      </c>
      <c r="AO804">
        <f t="shared" si="520"/>
        <v>1.4596786120843586E-4</v>
      </c>
      <c r="AP804" s="31">
        <f t="shared" si="521"/>
        <v>46</v>
      </c>
      <c r="AQ804" s="31">
        <f t="shared" si="522"/>
        <v>9</v>
      </c>
      <c r="AR804" s="31">
        <f t="shared" si="523"/>
        <v>17</v>
      </c>
      <c r="AS804" s="31">
        <f t="shared" si="524"/>
        <v>11</v>
      </c>
      <c r="AT804" s="31">
        <f t="shared" si="525"/>
        <v>41</v>
      </c>
      <c r="AU804" s="31">
        <f t="shared" si="526"/>
        <v>41</v>
      </c>
      <c r="AV804" s="31">
        <f t="shared" si="527"/>
        <v>10</v>
      </c>
      <c r="AW804" s="31">
        <f t="shared" si="528"/>
        <v>50</v>
      </c>
      <c r="AX804" s="31">
        <f t="shared" si="529"/>
        <v>16</v>
      </c>
      <c r="AY804" s="31">
        <f t="shared" si="530"/>
        <v>59</v>
      </c>
      <c r="AZ804" s="31">
        <f t="shared" si="531"/>
        <v>17</v>
      </c>
      <c r="BA804" s="31">
        <f t="shared" si="532"/>
        <v>11</v>
      </c>
      <c r="BB804" s="31">
        <f t="shared" si="533"/>
        <v>23</v>
      </c>
      <c r="BC804" s="31">
        <f t="shared" si="534"/>
        <v>19</v>
      </c>
      <c r="BD804" s="31">
        <f t="shared" si="535"/>
        <v>18</v>
      </c>
      <c r="BE804" s="31">
        <f t="shared" si="536"/>
        <v>42</v>
      </c>
      <c r="BF804" s="31">
        <f t="shared" si="537"/>
        <v>40</v>
      </c>
      <c r="BG804" s="31">
        <f t="shared" si="538"/>
        <v>39</v>
      </c>
      <c r="BH804" s="31">
        <f t="shared" si="539"/>
        <v>17</v>
      </c>
      <c r="BI804" s="31">
        <f t="shared" si="540"/>
        <v>7</v>
      </c>
      <c r="BJ804" s="6">
        <f t="shared" si="541"/>
        <v>533</v>
      </c>
      <c r="BL804" s="31">
        <f t="shared" si="542"/>
        <v>2.8577252870965555E-12</v>
      </c>
      <c r="BM804" s="31">
        <f t="shared" si="543"/>
        <v>5.5912016486671735E-13</v>
      </c>
      <c r="BN804" s="31">
        <f t="shared" si="544"/>
        <v>1.0561158669704661E-12</v>
      </c>
      <c r="BO804" s="31">
        <f t="shared" si="545"/>
        <v>6.8336909039265456E-13</v>
      </c>
      <c r="BP804" s="31">
        <f t="shared" si="546"/>
        <v>2.5471029732817124E-12</v>
      </c>
      <c r="BQ804" s="31">
        <f t="shared" si="547"/>
        <v>2.5471029732817124E-12</v>
      </c>
      <c r="BR804" s="31">
        <f t="shared" si="548"/>
        <v>6.2124462762968606E-13</v>
      </c>
      <c r="BS804" s="31">
        <f t="shared" si="549"/>
        <v>3.1062231381484295E-12</v>
      </c>
      <c r="BT804" s="31">
        <f t="shared" si="550"/>
        <v>9.9399140420749749E-13</v>
      </c>
      <c r="BU804" s="31">
        <f t="shared" si="551"/>
        <v>3.6653433030151473E-12</v>
      </c>
      <c r="BV804" s="31">
        <f t="shared" si="552"/>
        <v>1.0561158669704661E-12</v>
      </c>
      <c r="BW804" s="31">
        <f t="shared" si="553"/>
        <v>6.8336909039265456E-13</v>
      </c>
      <c r="BX804" s="31">
        <f t="shared" si="554"/>
        <v>1.4288626435482777E-12</v>
      </c>
      <c r="BY804" s="31">
        <f t="shared" si="555"/>
        <v>1.1803647924964033E-12</v>
      </c>
      <c r="BZ804" s="31">
        <f t="shared" si="556"/>
        <v>1.1182403297334347E-12</v>
      </c>
      <c r="CA804" s="31">
        <f t="shared" si="557"/>
        <v>2.609227436044681E-12</v>
      </c>
      <c r="CB804" s="31">
        <f t="shared" si="558"/>
        <v>2.4849785105187442E-12</v>
      </c>
      <c r="CC804" s="31">
        <f t="shared" si="559"/>
        <v>2.4228540477557752E-12</v>
      </c>
      <c r="CD804" s="31">
        <f t="shared" si="560"/>
        <v>1.0561158669704661E-12</v>
      </c>
      <c r="CE804" s="31">
        <f t="shared" si="561"/>
        <v>4.3487123934078019E-13</v>
      </c>
    </row>
    <row r="805" spans="35:83" x14ac:dyDescent="0.2">
      <c r="AI805" s="29" t="s">
        <v>1726</v>
      </c>
      <c r="AJ805" s="30">
        <v>110505</v>
      </c>
      <c r="AK805">
        <v>1032</v>
      </c>
      <c r="AL805" t="s">
        <v>1727</v>
      </c>
      <c r="AM805">
        <v>3.3253757907556786E-10</v>
      </c>
      <c r="AN805">
        <f t="shared" si="519"/>
        <v>3.3253757907556789E-11</v>
      </c>
      <c r="AO805">
        <f t="shared" si="520"/>
        <v>1.4659127432302071E-4</v>
      </c>
      <c r="AP805" s="31">
        <f t="shared" si="521"/>
        <v>125</v>
      </c>
      <c r="AQ805" s="31">
        <f t="shared" si="522"/>
        <v>1</v>
      </c>
      <c r="AR805" s="31">
        <f t="shared" si="523"/>
        <v>45</v>
      </c>
      <c r="AS805" s="31">
        <f t="shared" si="524"/>
        <v>41</v>
      </c>
      <c r="AT805" s="31">
        <f t="shared" si="525"/>
        <v>34</v>
      </c>
      <c r="AU805" s="31">
        <f t="shared" si="526"/>
        <v>68</v>
      </c>
      <c r="AV805" s="31">
        <f t="shared" si="527"/>
        <v>19</v>
      </c>
      <c r="AW805" s="31">
        <f t="shared" si="528"/>
        <v>89</v>
      </c>
      <c r="AX805" s="31">
        <f t="shared" si="529"/>
        <v>29</v>
      </c>
      <c r="AY805" s="31">
        <f t="shared" si="530"/>
        <v>126</v>
      </c>
      <c r="AZ805" s="31">
        <f t="shared" si="531"/>
        <v>26</v>
      </c>
      <c r="BA805" s="31">
        <f t="shared" si="532"/>
        <v>40</v>
      </c>
      <c r="BB805" s="31">
        <f t="shared" si="533"/>
        <v>46</v>
      </c>
      <c r="BC805" s="31">
        <f t="shared" si="534"/>
        <v>44</v>
      </c>
      <c r="BD805" s="31">
        <f t="shared" si="535"/>
        <v>47</v>
      </c>
      <c r="BE805" s="31">
        <f t="shared" si="536"/>
        <v>70</v>
      </c>
      <c r="BF805" s="31">
        <f t="shared" si="537"/>
        <v>68</v>
      </c>
      <c r="BG805" s="31">
        <f t="shared" si="538"/>
        <v>87</v>
      </c>
      <c r="BH805" s="31">
        <f t="shared" si="539"/>
        <v>3</v>
      </c>
      <c r="BI805" s="31">
        <f t="shared" si="540"/>
        <v>24</v>
      </c>
      <c r="BJ805" s="6">
        <f t="shared" si="541"/>
        <v>1032</v>
      </c>
      <c r="BL805" s="31">
        <f t="shared" si="542"/>
        <v>4.0278292039191843E-12</v>
      </c>
      <c r="BM805" s="31">
        <f t="shared" si="543"/>
        <v>3.2222633631353478E-14</v>
      </c>
      <c r="BN805" s="31">
        <f t="shared" si="544"/>
        <v>1.4500185134109065E-12</v>
      </c>
      <c r="BO805" s="31">
        <f t="shared" si="545"/>
        <v>1.3211279788854926E-12</v>
      </c>
      <c r="BP805" s="31">
        <f t="shared" si="546"/>
        <v>1.0955695434660182E-12</v>
      </c>
      <c r="BQ805" s="31">
        <f t="shared" si="547"/>
        <v>2.1911390869320365E-12</v>
      </c>
      <c r="BR805" s="31">
        <f t="shared" si="548"/>
        <v>6.1223003899571615E-13</v>
      </c>
      <c r="BS805" s="31">
        <f t="shared" si="549"/>
        <v>2.8678143931904596E-12</v>
      </c>
      <c r="BT805" s="31">
        <f t="shared" si="550"/>
        <v>9.3445637530925081E-13</v>
      </c>
      <c r="BU805" s="31">
        <f t="shared" si="551"/>
        <v>4.0600518375505377E-12</v>
      </c>
      <c r="BV805" s="31">
        <f t="shared" si="552"/>
        <v>8.3778847441519041E-13</v>
      </c>
      <c r="BW805" s="31">
        <f t="shared" si="553"/>
        <v>1.288905345254139E-12</v>
      </c>
      <c r="BX805" s="31">
        <f t="shared" si="554"/>
        <v>1.48224114704226E-12</v>
      </c>
      <c r="BY805" s="31">
        <f t="shared" si="555"/>
        <v>1.4177958797795529E-12</v>
      </c>
      <c r="BZ805" s="31">
        <f t="shared" si="556"/>
        <v>1.5144637806736134E-12</v>
      </c>
      <c r="CA805" s="31">
        <f t="shared" si="557"/>
        <v>2.2555843541947432E-12</v>
      </c>
      <c r="CB805" s="31">
        <f t="shared" si="558"/>
        <v>2.1911390869320365E-12</v>
      </c>
      <c r="CC805" s="31">
        <f t="shared" si="559"/>
        <v>2.8033691259277524E-12</v>
      </c>
      <c r="CD805" s="31">
        <f t="shared" si="560"/>
        <v>9.6667900894060435E-14</v>
      </c>
      <c r="CE805" s="31">
        <f t="shared" si="561"/>
        <v>7.7334320715248348E-13</v>
      </c>
    </row>
    <row r="806" spans="35:83" x14ac:dyDescent="0.2">
      <c r="AI806" s="29" t="s">
        <v>1728</v>
      </c>
      <c r="AJ806" s="30">
        <v>37779</v>
      </c>
      <c r="AK806">
        <v>348</v>
      </c>
      <c r="AL806" t="s">
        <v>1729</v>
      </c>
      <c r="AM806">
        <v>3.3268895003365177E-10</v>
      </c>
      <c r="AN806">
        <f t="shared" si="519"/>
        <v>3.3268895003365178E-11</v>
      </c>
      <c r="AO806">
        <f t="shared" si="520"/>
        <v>1.4665800260588939E-4</v>
      </c>
      <c r="AP806" s="31">
        <f t="shared" si="521"/>
        <v>32</v>
      </c>
      <c r="AQ806" s="31">
        <f t="shared" si="522"/>
        <v>1</v>
      </c>
      <c r="AR806" s="31">
        <f t="shared" si="523"/>
        <v>16</v>
      </c>
      <c r="AS806" s="31">
        <f t="shared" si="524"/>
        <v>18</v>
      </c>
      <c r="AT806" s="31">
        <f t="shared" si="525"/>
        <v>12</v>
      </c>
      <c r="AU806" s="31">
        <f t="shared" si="526"/>
        <v>25</v>
      </c>
      <c r="AV806" s="31">
        <f t="shared" si="527"/>
        <v>6</v>
      </c>
      <c r="AW806" s="31">
        <f t="shared" si="528"/>
        <v>10</v>
      </c>
      <c r="AX806" s="31">
        <f t="shared" si="529"/>
        <v>15</v>
      </c>
      <c r="AY806" s="31">
        <f t="shared" si="530"/>
        <v>30</v>
      </c>
      <c r="AZ806" s="31">
        <f t="shared" si="531"/>
        <v>11</v>
      </c>
      <c r="BA806" s="31">
        <f t="shared" si="532"/>
        <v>12</v>
      </c>
      <c r="BB806" s="31">
        <f t="shared" si="533"/>
        <v>20</v>
      </c>
      <c r="BC806" s="31">
        <f t="shared" si="534"/>
        <v>17</v>
      </c>
      <c r="BD806" s="31">
        <f t="shared" si="535"/>
        <v>19</v>
      </c>
      <c r="BE806" s="31">
        <f t="shared" si="536"/>
        <v>43</v>
      </c>
      <c r="BF806" s="31">
        <f t="shared" si="537"/>
        <v>16</v>
      </c>
      <c r="BG806" s="31">
        <f t="shared" si="538"/>
        <v>30</v>
      </c>
      <c r="BH806" s="31">
        <f t="shared" si="539"/>
        <v>3</v>
      </c>
      <c r="BI806" s="31">
        <f t="shared" si="540"/>
        <v>12</v>
      </c>
      <c r="BJ806" s="6">
        <f t="shared" si="541"/>
        <v>348</v>
      </c>
      <c r="BL806" s="31">
        <f t="shared" si="542"/>
        <v>3.0592087359416256E-12</v>
      </c>
      <c r="BM806" s="31">
        <f t="shared" si="543"/>
        <v>9.5600272998175799E-14</v>
      </c>
      <c r="BN806" s="31">
        <f t="shared" si="544"/>
        <v>1.5296043679708128E-12</v>
      </c>
      <c r="BO806" s="31">
        <f t="shared" si="545"/>
        <v>1.7208049139671643E-12</v>
      </c>
      <c r="BP806" s="31">
        <f t="shared" si="546"/>
        <v>1.1472032759781096E-12</v>
      </c>
      <c r="BQ806" s="31">
        <f t="shared" si="547"/>
        <v>2.3900068249543948E-12</v>
      </c>
      <c r="BR806" s="31">
        <f t="shared" si="548"/>
        <v>5.7360163798905482E-13</v>
      </c>
      <c r="BS806" s="31">
        <f t="shared" si="549"/>
        <v>9.5600272998175797E-13</v>
      </c>
      <c r="BT806" s="31">
        <f t="shared" si="550"/>
        <v>1.4340040949726371E-12</v>
      </c>
      <c r="BU806" s="31">
        <f t="shared" si="551"/>
        <v>2.8680081899452741E-12</v>
      </c>
      <c r="BV806" s="31">
        <f t="shared" si="552"/>
        <v>1.0516030029799339E-12</v>
      </c>
      <c r="BW806" s="31">
        <f t="shared" si="553"/>
        <v>1.1472032759781096E-12</v>
      </c>
      <c r="BX806" s="31">
        <f t="shared" si="554"/>
        <v>1.9120054599635159E-12</v>
      </c>
      <c r="BY806" s="31">
        <f t="shared" si="555"/>
        <v>1.6252046409689887E-12</v>
      </c>
      <c r="BZ806" s="31">
        <f t="shared" si="556"/>
        <v>1.8164051869653402E-12</v>
      </c>
      <c r="CA806" s="31">
        <f t="shared" si="557"/>
        <v>4.1108117389215597E-12</v>
      </c>
      <c r="CB806" s="31">
        <f t="shared" si="558"/>
        <v>1.5296043679708128E-12</v>
      </c>
      <c r="CC806" s="31">
        <f t="shared" si="559"/>
        <v>2.8680081899452741E-12</v>
      </c>
      <c r="CD806" s="31">
        <f t="shared" si="560"/>
        <v>2.8680081899452741E-13</v>
      </c>
      <c r="CE806" s="31">
        <f t="shared" si="561"/>
        <v>1.1472032759781096E-12</v>
      </c>
    </row>
    <row r="807" spans="35:83" x14ac:dyDescent="0.2">
      <c r="AI807" s="29" t="s">
        <v>1730</v>
      </c>
      <c r="AJ807" s="30">
        <v>94797</v>
      </c>
      <c r="AK807">
        <v>869</v>
      </c>
      <c r="AL807" t="s">
        <v>1731</v>
      </c>
      <c r="AM807">
        <v>3.3491635787036446E-10</v>
      </c>
      <c r="AN807">
        <f t="shared" si="519"/>
        <v>3.3491635787036444E-11</v>
      </c>
      <c r="AO807">
        <f t="shared" si="520"/>
        <v>1.4763990231818203E-4</v>
      </c>
      <c r="AP807" s="31">
        <f t="shared" si="521"/>
        <v>114</v>
      </c>
      <c r="AQ807" s="31">
        <f t="shared" si="522"/>
        <v>11</v>
      </c>
      <c r="AR807" s="31">
        <f t="shared" si="523"/>
        <v>55</v>
      </c>
      <c r="AS807" s="31">
        <f t="shared" si="524"/>
        <v>55</v>
      </c>
      <c r="AT807" s="31">
        <f t="shared" si="525"/>
        <v>32</v>
      </c>
      <c r="AU807" s="31">
        <f t="shared" si="526"/>
        <v>58</v>
      </c>
      <c r="AV807" s="31">
        <f t="shared" si="527"/>
        <v>22</v>
      </c>
      <c r="AW807" s="31">
        <f t="shared" si="528"/>
        <v>44</v>
      </c>
      <c r="AX807" s="31">
        <f t="shared" si="529"/>
        <v>32</v>
      </c>
      <c r="AY807" s="31">
        <f t="shared" si="530"/>
        <v>110</v>
      </c>
      <c r="AZ807" s="31">
        <f t="shared" si="531"/>
        <v>13</v>
      </c>
      <c r="BA807" s="31">
        <f t="shared" si="532"/>
        <v>28</v>
      </c>
      <c r="BB807" s="31">
        <f t="shared" si="533"/>
        <v>28</v>
      </c>
      <c r="BC807" s="31">
        <f t="shared" si="534"/>
        <v>31</v>
      </c>
      <c r="BD807" s="31">
        <f t="shared" si="535"/>
        <v>63</v>
      </c>
      <c r="BE807" s="31">
        <f t="shared" si="536"/>
        <v>55</v>
      </c>
      <c r="BF807" s="31">
        <f t="shared" si="537"/>
        <v>41</v>
      </c>
      <c r="BG807" s="31">
        <f t="shared" si="538"/>
        <v>55</v>
      </c>
      <c r="BH807" s="31">
        <f t="shared" si="539"/>
        <v>6</v>
      </c>
      <c r="BI807" s="31">
        <f t="shared" si="540"/>
        <v>16</v>
      </c>
      <c r="BJ807" s="6">
        <f t="shared" si="541"/>
        <v>869</v>
      </c>
      <c r="BL807" s="31">
        <f t="shared" si="542"/>
        <v>4.3936092977239987E-12</v>
      </c>
      <c r="BM807" s="31">
        <f t="shared" si="543"/>
        <v>4.2394475679792969E-13</v>
      </c>
      <c r="BN807" s="31">
        <f t="shared" si="544"/>
        <v>2.1197237839896486E-12</v>
      </c>
      <c r="BO807" s="31">
        <f t="shared" si="545"/>
        <v>2.1197237839896486E-12</v>
      </c>
      <c r="BP807" s="31">
        <f t="shared" si="546"/>
        <v>1.2332938379576135E-12</v>
      </c>
      <c r="BQ807" s="31">
        <f t="shared" si="547"/>
        <v>2.2353450812981743E-12</v>
      </c>
      <c r="BR807" s="31">
        <f t="shared" si="548"/>
        <v>8.4788951359585937E-13</v>
      </c>
      <c r="BS807" s="31">
        <f t="shared" si="549"/>
        <v>1.6957790271917187E-12</v>
      </c>
      <c r="BT807" s="31">
        <f t="shared" si="550"/>
        <v>1.2332938379576135E-12</v>
      </c>
      <c r="BU807" s="31">
        <f t="shared" si="551"/>
        <v>4.2394475679792972E-12</v>
      </c>
      <c r="BV807" s="31">
        <f t="shared" si="552"/>
        <v>5.0102562167028051E-13</v>
      </c>
      <c r="BW807" s="31">
        <f t="shared" si="553"/>
        <v>1.079132108212912E-12</v>
      </c>
      <c r="BX807" s="31">
        <f t="shared" si="554"/>
        <v>1.079132108212912E-12</v>
      </c>
      <c r="BY807" s="31">
        <f t="shared" si="555"/>
        <v>1.1947534055214381E-12</v>
      </c>
      <c r="BZ807" s="31">
        <f t="shared" si="556"/>
        <v>2.4280472434790517E-12</v>
      </c>
      <c r="CA807" s="31">
        <f t="shared" si="557"/>
        <v>2.1197237839896486E-12</v>
      </c>
      <c r="CB807" s="31">
        <f t="shared" si="558"/>
        <v>1.5801577298831926E-12</v>
      </c>
      <c r="CC807" s="31">
        <f t="shared" si="559"/>
        <v>2.1197237839896486E-12</v>
      </c>
      <c r="CD807" s="31">
        <f t="shared" si="560"/>
        <v>2.3124259461705256E-13</v>
      </c>
      <c r="CE807" s="31">
        <f t="shared" si="561"/>
        <v>6.1664691897880676E-13</v>
      </c>
    </row>
    <row r="808" spans="35:83" x14ac:dyDescent="0.2">
      <c r="AI808" s="29" t="s">
        <v>1732</v>
      </c>
      <c r="AJ808" s="30">
        <v>108603</v>
      </c>
      <c r="AK808">
        <v>1027</v>
      </c>
      <c r="AL808" t="s">
        <v>1733</v>
      </c>
      <c r="AM808">
        <v>3.3492796355804049E-10</v>
      </c>
      <c r="AN808">
        <f t="shared" si="519"/>
        <v>3.3492796355804048E-11</v>
      </c>
      <c r="AO808">
        <f t="shared" si="520"/>
        <v>1.4764501840927331E-4</v>
      </c>
      <c r="AP808" s="31">
        <f t="shared" si="521"/>
        <v>144</v>
      </c>
      <c r="AQ808" s="31">
        <f t="shared" si="522"/>
        <v>5</v>
      </c>
      <c r="AR808" s="31">
        <f t="shared" si="523"/>
        <v>33</v>
      </c>
      <c r="AS808" s="31">
        <f t="shared" si="524"/>
        <v>63</v>
      </c>
      <c r="AT808" s="31">
        <f t="shared" si="525"/>
        <v>25</v>
      </c>
      <c r="AU808" s="31">
        <f t="shared" si="526"/>
        <v>51</v>
      </c>
      <c r="AV808" s="31">
        <f t="shared" si="527"/>
        <v>17</v>
      </c>
      <c r="AW808" s="31">
        <f t="shared" si="528"/>
        <v>43</v>
      </c>
      <c r="AX808" s="31">
        <f t="shared" si="529"/>
        <v>64</v>
      </c>
      <c r="AY808" s="31">
        <f t="shared" si="530"/>
        <v>79</v>
      </c>
      <c r="AZ808" s="31">
        <f t="shared" si="531"/>
        <v>17</v>
      </c>
      <c r="BA808" s="31">
        <f t="shared" si="532"/>
        <v>35</v>
      </c>
      <c r="BB808" s="31">
        <f t="shared" si="533"/>
        <v>54</v>
      </c>
      <c r="BC808" s="31">
        <f t="shared" si="534"/>
        <v>42</v>
      </c>
      <c r="BD808" s="31">
        <f t="shared" si="535"/>
        <v>45</v>
      </c>
      <c r="BE808" s="31">
        <f t="shared" si="536"/>
        <v>150</v>
      </c>
      <c r="BF808" s="31">
        <f t="shared" si="537"/>
        <v>75</v>
      </c>
      <c r="BG808" s="31">
        <f t="shared" si="538"/>
        <v>57</v>
      </c>
      <c r="BH808" s="31">
        <f t="shared" si="539"/>
        <v>10</v>
      </c>
      <c r="BI808" s="31">
        <f t="shared" si="540"/>
        <v>18</v>
      </c>
      <c r="BJ808" s="6">
        <f t="shared" si="541"/>
        <v>1027</v>
      </c>
      <c r="BL808" s="31">
        <f t="shared" si="542"/>
        <v>4.6961661881555822E-12</v>
      </c>
      <c r="BM808" s="31">
        <f t="shared" si="543"/>
        <v>1.6306132597762439E-13</v>
      </c>
      <c r="BN808" s="31">
        <f t="shared" si="544"/>
        <v>1.0762047514523211E-12</v>
      </c>
      <c r="BO808" s="31">
        <f t="shared" si="545"/>
        <v>2.054572707318067E-12</v>
      </c>
      <c r="BP808" s="31">
        <f t="shared" si="546"/>
        <v>8.153066298881219E-13</v>
      </c>
      <c r="BQ808" s="31">
        <f t="shared" si="547"/>
        <v>1.6632255249717686E-12</v>
      </c>
      <c r="BR808" s="31">
        <f t="shared" si="548"/>
        <v>5.5440850832392285E-13</v>
      </c>
      <c r="BS808" s="31">
        <f t="shared" si="549"/>
        <v>1.4023274034075698E-12</v>
      </c>
      <c r="BT808" s="31">
        <f t="shared" si="550"/>
        <v>2.0871849725135921E-12</v>
      </c>
      <c r="BU808" s="31">
        <f t="shared" si="551"/>
        <v>2.5763689504464655E-12</v>
      </c>
      <c r="BV808" s="31">
        <f t="shared" si="552"/>
        <v>5.5440850832392285E-13</v>
      </c>
      <c r="BW808" s="31">
        <f t="shared" si="553"/>
        <v>1.1414292818433707E-12</v>
      </c>
      <c r="BX808" s="31">
        <f t="shared" si="554"/>
        <v>1.7610623205583433E-12</v>
      </c>
      <c r="BY808" s="31">
        <f t="shared" si="555"/>
        <v>1.3697151382120447E-12</v>
      </c>
      <c r="BZ808" s="31">
        <f t="shared" si="556"/>
        <v>1.4675519337986194E-12</v>
      </c>
      <c r="CA808" s="31">
        <f t="shared" si="557"/>
        <v>4.8918397793287308E-12</v>
      </c>
      <c r="CB808" s="31">
        <f t="shared" si="558"/>
        <v>2.4459198896643654E-12</v>
      </c>
      <c r="CC808" s="31">
        <f t="shared" si="559"/>
        <v>1.858899116144918E-12</v>
      </c>
      <c r="CD808" s="31">
        <f t="shared" si="560"/>
        <v>3.2612265195524877E-13</v>
      </c>
      <c r="CE808" s="31">
        <f t="shared" si="561"/>
        <v>5.8702077351944778E-13</v>
      </c>
    </row>
    <row r="809" spans="35:83" x14ac:dyDescent="0.2">
      <c r="AI809" s="29" t="s">
        <v>1734</v>
      </c>
      <c r="AJ809" s="30">
        <v>26946</v>
      </c>
      <c r="AK809">
        <v>231</v>
      </c>
      <c r="AL809" t="s">
        <v>1735</v>
      </c>
      <c r="AM809">
        <v>3.3519460797547449E-10</v>
      </c>
      <c r="AN809">
        <f t="shared" si="519"/>
        <v>3.3519460797547451E-11</v>
      </c>
      <c r="AO809">
        <f t="shared" si="520"/>
        <v>1.4776256225214194E-4</v>
      </c>
      <c r="AP809" s="31">
        <f t="shared" si="521"/>
        <v>13</v>
      </c>
      <c r="AQ809" s="31">
        <f t="shared" si="522"/>
        <v>3</v>
      </c>
      <c r="AR809" s="31">
        <f t="shared" si="523"/>
        <v>16</v>
      </c>
      <c r="AS809" s="31">
        <f t="shared" si="524"/>
        <v>16</v>
      </c>
      <c r="AT809" s="31">
        <f t="shared" si="525"/>
        <v>11</v>
      </c>
      <c r="AU809" s="31">
        <f t="shared" si="526"/>
        <v>20</v>
      </c>
      <c r="AV809" s="31">
        <f t="shared" si="527"/>
        <v>12</v>
      </c>
      <c r="AW809" s="31">
        <f t="shared" si="528"/>
        <v>13</v>
      </c>
      <c r="AX809" s="31">
        <f t="shared" si="529"/>
        <v>11</v>
      </c>
      <c r="AY809" s="31">
        <f t="shared" si="530"/>
        <v>23</v>
      </c>
      <c r="AZ809" s="31">
        <f t="shared" si="531"/>
        <v>8</v>
      </c>
      <c r="BA809" s="31">
        <f t="shared" si="532"/>
        <v>4</v>
      </c>
      <c r="BB809" s="31">
        <f t="shared" si="533"/>
        <v>16</v>
      </c>
      <c r="BC809" s="31">
        <f t="shared" si="534"/>
        <v>12</v>
      </c>
      <c r="BD809" s="31">
        <f t="shared" si="535"/>
        <v>22</v>
      </c>
      <c r="BE809" s="31">
        <f t="shared" si="536"/>
        <v>4</v>
      </c>
      <c r="BF809" s="31">
        <f t="shared" si="537"/>
        <v>10</v>
      </c>
      <c r="BG809" s="31">
        <f t="shared" si="538"/>
        <v>6</v>
      </c>
      <c r="BH809" s="31">
        <f t="shared" si="539"/>
        <v>5</v>
      </c>
      <c r="BI809" s="31">
        <f t="shared" si="540"/>
        <v>6</v>
      </c>
      <c r="BJ809" s="6">
        <f t="shared" si="541"/>
        <v>231</v>
      </c>
      <c r="BL809" s="31">
        <f t="shared" si="542"/>
        <v>1.8863765816801595E-12</v>
      </c>
      <c r="BM809" s="31">
        <f t="shared" si="543"/>
        <v>4.3531767269542148E-13</v>
      </c>
      <c r="BN809" s="31">
        <f t="shared" si="544"/>
        <v>2.3216942543755811E-12</v>
      </c>
      <c r="BO809" s="31">
        <f t="shared" si="545"/>
        <v>2.3216942543755811E-12</v>
      </c>
      <c r="BP809" s="31">
        <f t="shared" si="546"/>
        <v>1.5961647998832119E-12</v>
      </c>
      <c r="BQ809" s="31">
        <f t="shared" si="547"/>
        <v>2.9021178179694762E-12</v>
      </c>
      <c r="BR809" s="31">
        <f t="shared" si="548"/>
        <v>1.7412706907816859E-12</v>
      </c>
      <c r="BS809" s="31">
        <f t="shared" si="549"/>
        <v>1.8863765816801595E-12</v>
      </c>
      <c r="BT809" s="31">
        <f t="shared" si="550"/>
        <v>1.5961647998832119E-12</v>
      </c>
      <c r="BU809" s="31">
        <f t="shared" si="551"/>
        <v>3.3374354906648978E-12</v>
      </c>
      <c r="BV809" s="31">
        <f t="shared" si="552"/>
        <v>1.1608471271877905E-12</v>
      </c>
      <c r="BW809" s="31">
        <f t="shared" si="553"/>
        <v>5.8042356359389527E-13</v>
      </c>
      <c r="BX809" s="31">
        <f t="shared" si="554"/>
        <v>2.3216942543755811E-12</v>
      </c>
      <c r="BY809" s="31">
        <f t="shared" si="555"/>
        <v>1.7412706907816859E-12</v>
      </c>
      <c r="BZ809" s="31">
        <f t="shared" si="556"/>
        <v>3.1923295997664238E-12</v>
      </c>
      <c r="CA809" s="31">
        <f t="shared" si="557"/>
        <v>5.8042356359389527E-13</v>
      </c>
      <c r="CB809" s="31">
        <f t="shared" si="558"/>
        <v>1.4510589089847381E-12</v>
      </c>
      <c r="CC809" s="31">
        <f t="shared" si="559"/>
        <v>8.7063534539084295E-13</v>
      </c>
      <c r="CD809" s="31">
        <f t="shared" si="560"/>
        <v>7.2552945449236906E-13</v>
      </c>
      <c r="CE809" s="31">
        <f t="shared" si="561"/>
        <v>8.7063534539084295E-13</v>
      </c>
    </row>
    <row r="810" spans="35:83" x14ac:dyDescent="0.2">
      <c r="AI810" s="29" t="s">
        <v>1736</v>
      </c>
      <c r="AJ810" s="30">
        <v>54755</v>
      </c>
      <c r="AK810">
        <v>490</v>
      </c>
      <c r="AL810" t="s">
        <v>1737</v>
      </c>
      <c r="AM810">
        <v>3.3915449031546038E-10</v>
      </c>
      <c r="AN810">
        <f t="shared" si="519"/>
        <v>3.3915449031546039E-11</v>
      </c>
      <c r="AO810">
        <f t="shared" si="520"/>
        <v>1.4950818210058571E-4</v>
      </c>
      <c r="AP810" s="31">
        <f t="shared" si="521"/>
        <v>47</v>
      </c>
      <c r="AQ810" s="31">
        <f t="shared" si="522"/>
        <v>6</v>
      </c>
      <c r="AR810" s="31">
        <f t="shared" si="523"/>
        <v>23</v>
      </c>
      <c r="AS810" s="31">
        <f t="shared" si="524"/>
        <v>48</v>
      </c>
      <c r="AT810" s="31">
        <f t="shared" si="525"/>
        <v>18</v>
      </c>
      <c r="AU810" s="31">
        <f t="shared" si="526"/>
        <v>35</v>
      </c>
      <c r="AV810" s="31">
        <f t="shared" si="527"/>
        <v>7</v>
      </c>
      <c r="AW810" s="31">
        <f t="shared" si="528"/>
        <v>29</v>
      </c>
      <c r="AX810" s="31">
        <f t="shared" si="529"/>
        <v>31</v>
      </c>
      <c r="AY810" s="31">
        <f t="shared" si="530"/>
        <v>34</v>
      </c>
      <c r="AZ810" s="31">
        <f t="shared" si="531"/>
        <v>7</v>
      </c>
      <c r="BA810" s="31">
        <f t="shared" si="532"/>
        <v>20</v>
      </c>
      <c r="BB810" s="31">
        <f t="shared" si="533"/>
        <v>18</v>
      </c>
      <c r="BC810" s="31">
        <f t="shared" si="534"/>
        <v>14</v>
      </c>
      <c r="BD810" s="31">
        <f t="shared" si="535"/>
        <v>26</v>
      </c>
      <c r="BE810" s="31">
        <f t="shared" si="536"/>
        <v>32</v>
      </c>
      <c r="BF810" s="31">
        <f t="shared" si="537"/>
        <v>24</v>
      </c>
      <c r="BG810" s="31">
        <f t="shared" si="538"/>
        <v>40</v>
      </c>
      <c r="BH810" s="31">
        <f t="shared" si="539"/>
        <v>8</v>
      </c>
      <c r="BI810" s="31">
        <f t="shared" si="540"/>
        <v>23</v>
      </c>
      <c r="BJ810" s="6">
        <f t="shared" si="541"/>
        <v>490</v>
      </c>
      <c r="BL810" s="31">
        <f t="shared" si="542"/>
        <v>3.253114498944212E-12</v>
      </c>
      <c r="BM810" s="31">
        <f t="shared" si="543"/>
        <v>4.1529121263117597E-13</v>
      </c>
      <c r="BN810" s="31">
        <f t="shared" si="544"/>
        <v>1.591949648419508E-12</v>
      </c>
      <c r="BO810" s="31">
        <f t="shared" si="545"/>
        <v>3.3223297010494077E-12</v>
      </c>
      <c r="BP810" s="31">
        <f t="shared" si="546"/>
        <v>1.245873637893528E-12</v>
      </c>
      <c r="BQ810" s="31">
        <f t="shared" si="547"/>
        <v>2.42253207368186E-12</v>
      </c>
      <c r="BR810" s="31">
        <f t="shared" si="548"/>
        <v>4.8450641473637202E-13</v>
      </c>
      <c r="BS810" s="31">
        <f t="shared" si="549"/>
        <v>2.0072408610506842E-12</v>
      </c>
      <c r="BT810" s="31">
        <f t="shared" si="550"/>
        <v>2.145671265261076E-12</v>
      </c>
      <c r="BU810" s="31">
        <f t="shared" si="551"/>
        <v>2.3533168715766639E-12</v>
      </c>
      <c r="BV810" s="31">
        <f t="shared" si="552"/>
        <v>4.8450641473637202E-13</v>
      </c>
      <c r="BW810" s="31">
        <f t="shared" si="553"/>
        <v>1.3843040421039199E-12</v>
      </c>
      <c r="BX810" s="31">
        <f t="shared" si="554"/>
        <v>1.245873637893528E-12</v>
      </c>
      <c r="BY810" s="31">
        <f t="shared" si="555"/>
        <v>9.6901282947274404E-13</v>
      </c>
      <c r="BZ810" s="31">
        <f t="shared" si="556"/>
        <v>1.7995952547350959E-12</v>
      </c>
      <c r="CA810" s="31">
        <f t="shared" si="557"/>
        <v>2.2148864673662721E-12</v>
      </c>
      <c r="CB810" s="31">
        <f t="shared" si="558"/>
        <v>1.6611648505247039E-12</v>
      </c>
      <c r="CC810" s="31">
        <f t="shared" si="559"/>
        <v>2.7686080842078397E-12</v>
      </c>
      <c r="CD810" s="31">
        <f t="shared" si="560"/>
        <v>5.5372161684156802E-13</v>
      </c>
      <c r="CE810" s="31">
        <f t="shared" si="561"/>
        <v>1.591949648419508E-12</v>
      </c>
    </row>
    <row r="811" spans="35:83" x14ac:dyDescent="0.2">
      <c r="AI811" s="29" t="s">
        <v>1738</v>
      </c>
      <c r="AJ811" s="30">
        <v>29413</v>
      </c>
      <c r="AK811">
        <v>271</v>
      </c>
      <c r="AL811" t="s">
        <v>1739</v>
      </c>
      <c r="AM811">
        <v>3.3958181427444375E-10</v>
      </c>
      <c r="AN811">
        <f t="shared" si="519"/>
        <v>3.3958181427444375E-11</v>
      </c>
      <c r="AO811">
        <f t="shared" si="520"/>
        <v>1.4969655769371499E-4</v>
      </c>
      <c r="AP811" s="31">
        <f t="shared" si="521"/>
        <v>27</v>
      </c>
      <c r="AQ811" s="31">
        <f t="shared" si="522"/>
        <v>2</v>
      </c>
      <c r="AR811" s="31">
        <f t="shared" si="523"/>
        <v>16</v>
      </c>
      <c r="AS811" s="31">
        <f t="shared" si="524"/>
        <v>16</v>
      </c>
      <c r="AT811" s="31">
        <f t="shared" si="525"/>
        <v>11</v>
      </c>
      <c r="AU811" s="31">
        <f t="shared" si="526"/>
        <v>22</v>
      </c>
      <c r="AV811" s="31">
        <f t="shared" si="527"/>
        <v>5</v>
      </c>
      <c r="AW811" s="31">
        <f t="shared" si="528"/>
        <v>24</v>
      </c>
      <c r="AX811" s="31">
        <f t="shared" si="529"/>
        <v>20</v>
      </c>
      <c r="AY811" s="31">
        <f t="shared" si="530"/>
        <v>25</v>
      </c>
      <c r="AZ811" s="31">
        <f t="shared" si="531"/>
        <v>6</v>
      </c>
      <c r="BA811" s="31">
        <f t="shared" si="532"/>
        <v>12</v>
      </c>
      <c r="BB811" s="31">
        <f t="shared" si="533"/>
        <v>8</v>
      </c>
      <c r="BC811" s="31">
        <f t="shared" si="534"/>
        <v>10</v>
      </c>
      <c r="BD811" s="31">
        <f t="shared" si="535"/>
        <v>9</v>
      </c>
      <c r="BE811" s="31">
        <f t="shared" si="536"/>
        <v>15</v>
      </c>
      <c r="BF811" s="31">
        <f t="shared" si="537"/>
        <v>17</v>
      </c>
      <c r="BG811" s="31">
        <f t="shared" si="538"/>
        <v>19</v>
      </c>
      <c r="BH811" s="31">
        <f t="shared" si="539"/>
        <v>1</v>
      </c>
      <c r="BI811" s="31">
        <f t="shared" si="540"/>
        <v>6</v>
      </c>
      <c r="BJ811" s="6">
        <f t="shared" si="541"/>
        <v>271</v>
      </c>
      <c r="BL811" s="31">
        <f t="shared" si="542"/>
        <v>3.3832874484907677E-12</v>
      </c>
      <c r="BM811" s="31">
        <f t="shared" si="543"/>
        <v>2.506138850733902E-13</v>
      </c>
      <c r="BN811" s="31">
        <f t="shared" si="544"/>
        <v>2.0049110805871216E-12</v>
      </c>
      <c r="BO811" s="31">
        <f t="shared" si="545"/>
        <v>2.0049110805871216E-12</v>
      </c>
      <c r="BP811" s="31">
        <f t="shared" si="546"/>
        <v>1.3783763679036462E-12</v>
      </c>
      <c r="BQ811" s="31">
        <f t="shared" si="547"/>
        <v>2.7567527358072923E-12</v>
      </c>
      <c r="BR811" s="31">
        <f t="shared" si="548"/>
        <v>6.2653471268347552E-13</v>
      </c>
      <c r="BS811" s="31">
        <f t="shared" si="549"/>
        <v>3.0073666208806826E-12</v>
      </c>
      <c r="BT811" s="31">
        <f t="shared" si="550"/>
        <v>2.5061388507339021E-12</v>
      </c>
      <c r="BU811" s="31">
        <f t="shared" si="551"/>
        <v>3.1326735634173779E-12</v>
      </c>
      <c r="BV811" s="31">
        <f t="shared" si="552"/>
        <v>7.5184165522017064E-13</v>
      </c>
      <c r="BW811" s="31">
        <f t="shared" si="553"/>
        <v>1.5036833104403413E-12</v>
      </c>
      <c r="BX811" s="31">
        <f t="shared" si="554"/>
        <v>1.0024555402935608E-12</v>
      </c>
      <c r="BY811" s="31">
        <f t="shared" si="555"/>
        <v>1.253069425366951E-12</v>
      </c>
      <c r="BZ811" s="31">
        <f t="shared" si="556"/>
        <v>1.1277624828302561E-12</v>
      </c>
      <c r="CA811" s="31">
        <f t="shared" si="557"/>
        <v>1.8796041380504267E-12</v>
      </c>
      <c r="CB811" s="31">
        <f t="shared" si="558"/>
        <v>2.1302180231238169E-12</v>
      </c>
      <c r="CC811" s="31">
        <f t="shared" si="559"/>
        <v>2.3808319081972067E-12</v>
      </c>
      <c r="CD811" s="31">
        <f t="shared" si="560"/>
        <v>1.253069425366951E-13</v>
      </c>
      <c r="CE811" s="31">
        <f t="shared" si="561"/>
        <v>7.5184165522017064E-13</v>
      </c>
    </row>
    <row r="812" spans="35:83" x14ac:dyDescent="0.2">
      <c r="AI812" s="29" t="s">
        <v>1740</v>
      </c>
      <c r="AJ812" s="30">
        <v>21335</v>
      </c>
      <c r="AK812">
        <v>189</v>
      </c>
      <c r="AL812" t="s">
        <v>1741</v>
      </c>
      <c r="AM812">
        <v>3.4179861845204497E-10</v>
      </c>
      <c r="AN812">
        <f t="shared" si="519"/>
        <v>3.4179861845204499E-11</v>
      </c>
      <c r="AO812">
        <f t="shared" si="520"/>
        <v>1.5067378303535169E-4</v>
      </c>
      <c r="AP812" s="31">
        <f t="shared" si="521"/>
        <v>15</v>
      </c>
      <c r="AQ812" s="31">
        <f t="shared" si="522"/>
        <v>2</v>
      </c>
      <c r="AR812" s="31">
        <f t="shared" si="523"/>
        <v>11</v>
      </c>
      <c r="AS812" s="31">
        <f t="shared" si="524"/>
        <v>11</v>
      </c>
      <c r="AT812" s="31">
        <f t="shared" si="525"/>
        <v>12</v>
      </c>
      <c r="AU812" s="31">
        <f t="shared" si="526"/>
        <v>14</v>
      </c>
      <c r="AV812" s="31">
        <f t="shared" si="527"/>
        <v>6</v>
      </c>
      <c r="AW812" s="31">
        <f t="shared" si="528"/>
        <v>14</v>
      </c>
      <c r="AX812" s="31">
        <f t="shared" si="529"/>
        <v>19</v>
      </c>
      <c r="AY812" s="31">
        <f t="shared" si="530"/>
        <v>18</v>
      </c>
      <c r="AZ812" s="31">
        <f t="shared" si="531"/>
        <v>2</v>
      </c>
      <c r="BA812" s="31">
        <f t="shared" si="532"/>
        <v>7</v>
      </c>
      <c r="BB812" s="31">
        <f t="shared" si="533"/>
        <v>6</v>
      </c>
      <c r="BC812" s="31">
        <f t="shared" si="534"/>
        <v>7</v>
      </c>
      <c r="BD812" s="31">
        <f t="shared" si="535"/>
        <v>7</v>
      </c>
      <c r="BE812" s="31">
        <f t="shared" si="536"/>
        <v>14</v>
      </c>
      <c r="BF812" s="31">
        <f t="shared" si="537"/>
        <v>7</v>
      </c>
      <c r="BG812" s="31">
        <f t="shared" si="538"/>
        <v>8</v>
      </c>
      <c r="BH812" s="31">
        <f t="shared" si="539"/>
        <v>4</v>
      </c>
      <c r="BI812" s="31">
        <f t="shared" si="540"/>
        <v>5</v>
      </c>
      <c r="BJ812" s="6">
        <f t="shared" si="541"/>
        <v>189</v>
      </c>
      <c r="BL812" s="31">
        <f t="shared" si="542"/>
        <v>2.712687448032103E-12</v>
      </c>
      <c r="BM812" s="31">
        <f t="shared" si="543"/>
        <v>3.6169165973761373E-13</v>
      </c>
      <c r="BN812" s="31">
        <f t="shared" si="544"/>
        <v>1.9893041285568754E-12</v>
      </c>
      <c r="BO812" s="31">
        <f t="shared" si="545"/>
        <v>1.9893041285568754E-12</v>
      </c>
      <c r="BP812" s="31">
        <f t="shared" si="546"/>
        <v>2.1701499584256823E-12</v>
      </c>
      <c r="BQ812" s="31">
        <f t="shared" si="547"/>
        <v>2.5318416181632961E-12</v>
      </c>
      <c r="BR812" s="31">
        <f t="shared" si="548"/>
        <v>1.0850749792128411E-12</v>
      </c>
      <c r="BS812" s="31">
        <f t="shared" si="549"/>
        <v>2.5318416181632961E-12</v>
      </c>
      <c r="BT812" s="31">
        <f t="shared" si="550"/>
        <v>3.4360707675073305E-12</v>
      </c>
      <c r="BU812" s="31">
        <f t="shared" si="551"/>
        <v>3.2552249376385236E-12</v>
      </c>
      <c r="BV812" s="31">
        <f t="shared" si="552"/>
        <v>3.6169165973761373E-13</v>
      </c>
      <c r="BW812" s="31">
        <f t="shared" si="553"/>
        <v>1.265920809081648E-12</v>
      </c>
      <c r="BX812" s="31">
        <f t="shared" si="554"/>
        <v>1.0850749792128411E-12</v>
      </c>
      <c r="BY812" s="31">
        <f t="shared" si="555"/>
        <v>1.265920809081648E-12</v>
      </c>
      <c r="BZ812" s="31">
        <f t="shared" si="556"/>
        <v>1.265920809081648E-12</v>
      </c>
      <c r="CA812" s="31">
        <f t="shared" si="557"/>
        <v>2.5318416181632961E-12</v>
      </c>
      <c r="CB812" s="31">
        <f t="shared" si="558"/>
        <v>1.265920809081648E-12</v>
      </c>
      <c r="CC812" s="31">
        <f t="shared" si="559"/>
        <v>1.4467666389504549E-12</v>
      </c>
      <c r="CD812" s="31">
        <f t="shared" si="560"/>
        <v>7.2338331947522746E-13</v>
      </c>
      <c r="CE812" s="31">
        <f t="shared" si="561"/>
        <v>9.0422914934403435E-13</v>
      </c>
    </row>
    <row r="813" spans="35:83" x14ac:dyDescent="0.2">
      <c r="AI813" s="29" t="s">
        <v>1742</v>
      </c>
      <c r="AJ813" s="30">
        <v>217611</v>
      </c>
      <c r="AK813">
        <v>2201</v>
      </c>
      <c r="AL813" t="s">
        <v>1743</v>
      </c>
      <c r="AM813">
        <v>3.4219424137834274E-10</v>
      </c>
      <c r="AN813">
        <f t="shared" si="519"/>
        <v>3.4219424137834278E-11</v>
      </c>
      <c r="AO813">
        <f t="shared" si="520"/>
        <v>1.508481839829938E-4</v>
      </c>
      <c r="AP813" s="31">
        <f t="shared" si="521"/>
        <v>214</v>
      </c>
      <c r="AQ813" s="31">
        <f t="shared" si="522"/>
        <v>6</v>
      </c>
      <c r="AR813" s="31">
        <f t="shared" si="523"/>
        <v>84</v>
      </c>
      <c r="AS813" s="31">
        <f t="shared" si="524"/>
        <v>31</v>
      </c>
      <c r="AT813" s="31">
        <f t="shared" si="525"/>
        <v>43</v>
      </c>
      <c r="AU813" s="31">
        <f t="shared" si="526"/>
        <v>343</v>
      </c>
      <c r="AV813" s="31">
        <f t="shared" si="527"/>
        <v>28</v>
      </c>
      <c r="AW813" s="31">
        <f t="shared" si="528"/>
        <v>107</v>
      </c>
      <c r="AX813" s="31">
        <f t="shared" si="529"/>
        <v>43</v>
      </c>
      <c r="AY813" s="31">
        <f t="shared" si="530"/>
        <v>188</v>
      </c>
      <c r="AZ813" s="31">
        <f t="shared" si="531"/>
        <v>15</v>
      </c>
      <c r="BA813" s="31">
        <f t="shared" si="532"/>
        <v>260</v>
      </c>
      <c r="BB813" s="31">
        <f t="shared" si="533"/>
        <v>27</v>
      </c>
      <c r="BC813" s="31">
        <f t="shared" si="534"/>
        <v>60</v>
      </c>
      <c r="BD813" s="31">
        <f t="shared" si="535"/>
        <v>23</v>
      </c>
      <c r="BE813" s="31">
        <f t="shared" si="536"/>
        <v>231</v>
      </c>
      <c r="BF813" s="31">
        <f t="shared" si="537"/>
        <v>317</v>
      </c>
      <c r="BG813" s="31">
        <f t="shared" si="538"/>
        <v>125</v>
      </c>
      <c r="BH813" s="31">
        <f t="shared" si="539"/>
        <v>10</v>
      </c>
      <c r="BI813" s="31">
        <f t="shared" si="540"/>
        <v>46</v>
      </c>
      <c r="BJ813" s="6">
        <f t="shared" si="541"/>
        <v>2201</v>
      </c>
      <c r="BL813" s="31">
        <f t="shared" si="542"/>
        <v>3.32710439141142E-12</v>
      </c>
      <c r="BM813" s="31">
        <f t="shared" si="543"/>
        <v>9.3283300693778131E-14</v>
      </c>
      <c r="BN813" s="31">
        <f t="shared" si="544"/>
        <v>1.3059662097128937E-12</v>
      </c>
      <c r="BO813" s="31">
        <f t="shared" si="545"/>
        <v>4.8196372025118703E-13</v>
      </c>
      <c r="BP813" s="31">
        <f t="shared" si="546"/>
        <v>6.6853032163874327E-13</v>
      </c>
      <c r="BQ813" s="31">
        <f t="shared" si="547"/>
        <v>5.33269535632765E-12</v>
      </c>
      <c r="BR813" s="31">
        <f t="shared" si="548"/>
        <v>4.3532206990429792E-13</v>
      </c>
      <c r="BS813" s="31">
        <f t="shared" si="549"/>
        <v>1.66355219570571E-12</v>
      </c>
      <c r="BT813" s="31">
        <f t="shared" si="550"/>
        <v>6.6853032163874327E-13</v>
      </c>
      <c r="BU813" s="31">
        <f t="shared" si="551"/>
        <v>2.9228767550717148E-12</v>
      </c>
      <c r="BV813" s="31">
        <f t="shared" si="552"/>
        <v>2.332082517344453E-13</v>
      </c>
      <c r="BW813" s="31">
        <f t="shared" si="553"/>
        <v>4.0422763633970523E-12</v>
      </c>
      <c r="BX813" s="31">
        <f t="shared" si="554"/>
        <v>4.1977485312200163E-13</v>
      </c>
      <c r="BY813" s="31">
        <f t="shared" si="555"/>
        <v>9.3283300693778118E-13</v>
      </c>
      <c r="BZ813" s="31">
        <f t="shared" si="556"/>
        <v>3.5758598599281614E-13</v>
      </c>
      <c r="CA813" s="31">
        <f t="shared" si="557"/>
        <v>3.5914070767104579E-12</v>
      </c>
      <c r="CB813" s="31">
        <f t="shared" si="558"/>
        <v>4.9284677199879449E-12</v>
      </c>
      <c r="CC813" s="31">
        <f t="shared" si="559"/>
        <v>1.9434020977870443E-12</v>
      </c>
      <c r="CD813" s="31">
        <f t="shared" si="560"/>
        <v>1.5547216782296356E-13</v>
      </c>
      <c r="CE813" s="31">
        <f t="shared" si="561"/>
        <v>7.1517197198563228E-13</v>
      </c>
    </row>
    <row r="814" spans="35:83" x14ac:dyDescent="0.2">
      <c r="AI814" s="29" t="s">
        <v>1744</v>
      </c>
      <c r="AJ814" s="30">
        <v>52136</v>
      </c>
      <c r="AK814">
        <v>487</v>
      </c>
      <c r="AL814" t="s">
        <v>1745</v>
      </c>
      <c r="AM814">
        <v>3.4233389278925458E-10</v>
      </c>
      <c r="AN814">
        <f t="shared" si="519"/>
        <v>3.4233389278925457E-11</v>
      </c>
      <c r="AO814">
        <f t="shared" si="520"/>
        <v>1.5090974598252322E-4</v>
      </c>
      <c r="AP814" s="31">
        <f t="shared" si="521"/>
        <v>63</v>
      </c>
      <c r="AQ814" s="31">
        <f t="shared" si="522"/>
        <v>11</v>
      </c>
      <c r="AR814" s="31">
        <f t="shared" si="523"/>
        <v>20</v>
      </c>
      <c r="AS814" s="31">
        <f t="shared" si="524"/>
        <v>34</v>
      </c>
      <c r="AT814" s="31">
        <f t="shared" si="525"/>
        <v>8</v>
      </c>
      <c r="AU814" s="31">
        <f t="shared" si="526"/>
        <v>42</v>
      </c>
      <c r="AV814" s="31">
        <f t="shared" si="527"/>
        <v>9</v>
      </c>
      <c r="AW814" s="31">
        <f t="shared" si="528"/>
        <v>30</v>
      </c>
      <c r="AX814" s="31">
        <f t="shared" si="529"/>
        <v>28</v>
      </c>
      <c r="AY814" s="31">
        <f t="shared" si="530"/>
        <v>39</v>
      </c>
      <c r="AZ814" s="31">
        <f t="shared" si="531"/>
        <v>13</v>
      </c>
      <c r="BA814" s="31">
        <f t="shared" si="532"/>
        <v>13</v>
      </c>
      <c r="BB814" s="31">
        <f t="shared" si="533"/>
        <v>34</v>
      </c>
      <c r="BC814" s="31">
        <f t="shared" si="534"/>
        <v>17</v>
      </c>
      <c r="BD814" s="31">
        <f t="shared" si="535"/>
        <v>29</v>
      </c>
      <c r="BE814" s="31">
        <f t="shared" si="536"/>
        <v>24</v>
      </c>
      <c r="BF814" s="31">
        <f t="shared" si="537"/>
        <v>16</v>
      </c>
      <c r="BG814" s="31">
        <f t="shared" si="538"/>
        <v>42</v>
      </c>
      <c r="BH814" s="31">
        <f t="shared" si="539"/>
        <v>4</v>
      </c>
      <c r="BI814" s="31">
        <f t="shared" si="540"/>
        <v>11</v>
      </c>
      <c r="BJ814" s="6">
        <f t="shared" si="541"/>
        <v>487</v>
      </c>
      <c r="BL814" s="31">
        <f t="shared" si="542"/>
        <v>4.4285493317706443E-12</v>
      </c>
      <c r="BM814" s="31">
        <f t="shared" si="543"/>
        <v>7.7323877221392205E-13</v>
      </c>
      <c r="BN814" s="31">
        <f t="shared" si="544"/>
        <v>1.4058886767525855E-12</v>
      </c>
      <c r="BO814" s="31">
        <f t="shared" si="545"/>
        <v>2.390010750479395E-12</v>
      </c>
      <c r="BP814" s="31">
        <f t="shared" si="546"/>
        <v>5.6235547070103427E-13</v>
      </c>
      <c r="BQ814" s="31">
        <f t="shared" si="547"/>
        <v>2.9523662211804294E-12</v>
      </c>
      <c r="BR814" s="31">
        <f t="shared" si="548"/>
        <v>6.3264990453866346E-13</v>
      </c>
      <c r="BS814" s="31">
        <f t="shared" si="549"/>
        <v>2.1088330151288783E-12</v>
      </c>
      <c r="BT814" s="31">
        <f t="shared" si="550"/>
        <v>1.9682441474536195E-12</v>
      </c>
      <c r="BU814" s="31">
        <f t="shared" si="551"/>
        <v>2.7414829196675416E-12</v>
      </c>
      <c r="BV814" s="31">
        <f t="shared" si="552"/>
        <v>9.1382763988918054E-13</v>
      </c>
      <c r="BW814" s="31">
        <f t="shared" si="553"/>
        <v>9.1382763988918054E-13</v>
      </c>
      <c r="BX814" s="31">
        <f t="shared" si="554"/>
        <v>2.390010750479395E-12</v>
      </c>
      <c r="BY814" s="31">
        <f t="shared" si="555"/>
        <v>1.1950053752396975E-12</v>
      </c>
      <c r="BZ814" s="31">
        <f t="shared" si="556"/>
        <v>2.0385385812912489E-12</v>
      </c>
      <c r="CA814" s="31">
        <f t="shared" si="557"/>
        <v>1.6870664121031027E-12</v>
      </c>
      <c r="CB814" s="31">
        <f t="shared" si="558"/>
        <v>1.1247109414020685E-12</v>
      </c>
      <c r="CC814" s="31">
        <f t="shared" si="559"/>
        <v>2.9523662211804294E-12</v>
      </c>
      <c r="CD814" s="31">
        <f t="shared" si="560"/>
        <v>2.8117773535051713E-13</v>
      </c>
      <c r="CE814" s="31">
        <f t="shared" si="561"/>
        <v>7.7323877221392205E-13</v>
      </c>
    </row>
    <row r="815" spans="35:83" x14ac:dyDescent="0.2">
      <c r="AI815" s="29" t="s">
        <v>1746</v>
      </c>
      <c r="AJ815" s="30">
        <v>21824</v>
      </c>
      <c r="AK815">
        <v>200</v>
      </c>
      <c r="AL815" t="s">
        <v>1747</v>
      </c>
      <c r="AM815">
        <v>3.4495805089896114E-10</v>
      </c>
      <c r="AN815">
        <f t="shared" si="519"/>
        <v>3.4495805089896114E-11</v>
      </c>
      <c r="AO815">
        <f t="shared" si="520"/>
        <v>1.520665436064079E-4</v>
      </c>
      <c r="AP815" s="31">
        <f t="shared" si="521"/>
        <v>23</v>
      </c>
      <c r="AQ815" s="31">
        <f t="shared" si="522"/>
        <v>0</v>
      </c>
      <c r="AR815" s="31">
        <f t="shared" si="523"/>
        <v>18</v>
      </c>
      <c r="AS815" s="31">
        <f t="shared" si="524"/>
        <v>2</v>
      </c>
      <c r="AT815" s="31">
        <f t="shared" si="525"/>
        <v>4</v>
      </c>
      <c r="AU815" s="31">
        <f t="shared" si="526"/>
        <v>14</v>
      </c>
      <c r="AV815" s="31">
        <f t="shared" si="527"/>
        <v>4</v>
      </c>
      <c r="AW815" s="31">
        <f t="shared" si="528"/>
        <v>15</v>
      </c>
      <c r="AX815" s="31">
        <f t="shared" si="529"/>
        <v>10</v>
      </c>
      <c r="AY815" s="31">
        <f t="shared" si="530"/>
        <v>20</v>
      </c>
      <c r="AZ815" s="31">
        <f t="shared" si="531"/>
        <v>5</v>
      </c>
      <c r="BA815" s="31">
        <f t="shared" si="532"/>
        <v>9</v>
      </c>
      <c r="BB815" s="31">
        <f t="shared" si="533"/>
        <v>9</v>
      </c>
      <c r="BC815" s="31">
        <f t="shared" si="534"/>
        <v>11</v>
      </c>
      <c r="BD815" s="31">
        <f t="shared" si="535"/>
        <v>13</v>
      </c>
      <c r="BE815" s="31">
        <f t="shared" si="536"/>
        <v>10</v>
      </c>
      <c r="BF815" s="31">
        <f t="shared" si="537"/>
        <v>15</v>
      </c>
      <c r="BG815" s="31">
        <f t="shared" si="538"/>
        <v>11</v>
      </c>
      <c r="BH815" s="31">
        <f t="shared" si="539"/>
        <v>2</v>
      </c>
      <c r="BI815" s="31">
        <f t="shared" si="540"/>
        <v>5</v>
      </c>
      <c r="BJ815" s="6">
        <f t="shared" si="541"/>
        <v>200</v>
      </c>
      <c r="BL815" s="31">
        <f t="shared" si="542"/>
        <v>3.9670175853380532E-12</v>
      </c>
      <c r="BM815" s="31">
        <f t="shared" si="543"/>
        <v>0</v>
      </c>
      <c r="BN815" s="31">
        <f t="shared" si="544"/>
        <v>3.1046224580906503E-12</v>
      </c>
      <c r="BO815" s="31">
        <f t="shared" si="545"/>
        <v>3.4495805089896116E-13</v>
      </c>
      <c r="BP815" s="31">
        <f t="shared" si="546"/>
        <v>6.8991610179792232E-13</v>
      </c>
      <c r="BQ815" s="31">
        <f t="shared" si="547"/>
        <v>2.4147063562927283E-12</v>
      </c>
      <c r="BR815" s="31">
        <f t="shared" si="548"/>
        <v>6.8991610179792232E-13</v>
      </c>
      <c r="BS815" s="31">
        <f t="shared" si="549"/>
        <v>2.5871853817422084E-12</v>
      </c>
      <c r="BT815" s="31">
        <f t="shared" si="550"/>
        <v>1.7247902544948059E-12</v>
      </c>
      <c r="BU815" s="31">
        <f t="shared" si="551"/>
        <v>3.4495805089896117E-12</v>
      </c>
      <c r="BV815" s="31">
        <f t="shared" si="552"/>
        <v>8.6239512724740293E-13</v>
      </c>
      <c r="BW815" s="31">
        <f t="shared" si="553"/>
        <v>1.5523112290453251E-12</v>
      </c>
      <c r="BX815" s="31">
        <f t="shared" si="554"/>
        <v>1.5523112290453251E-12</v>
      </c>
      <c r="BY815" s="31">
        <f t="shared" si="555"/>
        <v>1.8972692799442864E-12</v>
      </c>
      <c r="BZ815" s="31">
        <f t="shared" si="556"/>
        <v>2.2422273308432474E-12</v>
      </c>
      <c r="CA815" s="31">
        <f t="shared" si="557"/>
        <v>1.7247902544948059E-12</v>
      </c>
      <c r="CB815" s="31">
        <f t="shared" si="558"/>
        <v>2.5871853817422084E-12</v>
      </c>
      <c r="CC815" s="31">
        <f t="shared" si="559"/>
        <v>1.8972692799442864E-12</v>
      </c>
      <c r="CD815" s="31">
        <f t="shared" si="560"/>
        <v>3.4495805089896116E-13</v>
      </c>
      <c r="CE815" s="31">
        <f t="shared" si="561"/>
        <v>8.6239512724740293E-13</v>
      </c>
    </row>
    <row r="816" spans="35:83" x14ac:dyDescent="0.2">
      <c r="AI816" s="29" t="s">
        <v>1748</v>
      </c>
      <c r="AJ816" s="30">
        <v>45229</v>
      </c>
      <c r="AK816">
        <v>422</v>
      </c>
      <c r="AL816" t="s">
        <v>1749</v>
      </c>
      <c r="AM816">
        <v>3.4516087571293352E-10</v>
      </c>
      <c r="AN816">
        <f t="shared" si="519"/>
        <v>3.4516087571293354E-11</v>
      </c>
      <c r="AO816">
        <f t="shared" si="520"/>
        <v>1.5215595409657625E-4</v>
      </c>
      <c r="AP816" s="31">
        <f t="shared" si="521"/>
        <v>45</v>
      </c>
      <c r="AQ816" s="31">
        <f t="shared" si="522"/>
        <v>2</v>
      </c>
      <c r="AR816" s="31">
        <f t="shared" si="523"/>
        <v>9</v>
      </c>
      <c r="AS816" s="31">
        <f t="shared" si="524"/>
        <v>13</v>
      </c>
      <c r="AT816" s="31">
        <f t="shared" si="525"/>
        <v>24</v>
      </c>
      <c r="AU816" s="31">
        <f t="shared" si="526"/>
        <v>36</v>
      </c>
      <c r="AV816" s="31">
        <f t="shared" si="527"/>
        <v>7</v>
      </c>
      <c r="AW816" s="31">
        <f t="shared" si="528"/>
        <v>44</v>
      </c>
      <c r="AX816" s="31">
        <f t="shared" si="529"/>
        <v>15</v>
      </c>
      <c r="AY816" s="31">
        <f t="shared" si="530"/>
        <v>58</v>
      </c>
      <c r="AZ816" s="31">
        <f t="shared" si="531"/>
        <v>16</v>
      </c>
      <c r="BA816" s="31">
        <f t="shared" si="532"/>
        <v>15</v>
      </c>
      <c r="BB816" s="31">
        <f t="shared" si="533"/>
        <v>21</v>
      </c>
      <c r="BC816" s="31">
        <f t="shared" si="534"/>
        <v>8</v>
      </c>
      <c r="BD816" s="31">
        <f t="shared" si="535"/>
        <v>11</v>
      </c>
      <c r="BE816" s="31">
        <f t="shared" si="536"/>
        <v>30</v>
      </c>
      <c r="BF816" s="31">
        <f t="shared" si="537"/>
        <v>18</v>
      </c>
      <c r="BG816" s="31">
        <f t="shared" si="538"/>
        <v>35</v>
      </c>
      <c r="BH816" s="31">
        <f t="shared" si="539"/>
        <v>6</v>
      </c>
      <c r="BI816" s="31">
        <f t="shared" si="540"/>
        <v>9</v>
      </c>
      <c r="BJ816" s="6">
        <f t="shared" si="541"/>
        <v>422</v>
      </c>
      <c r="BL816" s="31">
        <f t="shared" si="542"/>
        <v>3.6806254519151683E-12</v>
      </c>
      <c r="BM816" s="31">
        <f t="shared" si="543"/>
        <v>1.6358335341845193E-13</v>
      </c>
      <c r="BN816" s="31">
        <f t="shared" si="544"/>
        <v>7.3612509038303362E-13</v>
      </c>
      <c r="BO816" s="31">
        <f t="shared" si="545"/>
        <v>1.0632917972199375E-12</v>
      </c>
      <c r="BP816" s="31">
        <f t="shared" si="546"/>
        <v>1.9630002410214227E-12</v>
      </c>
      <c r="BQ816" s="31">
        <f t="shared" si="547"/>
        <v>2.9445003615321345E-12</v>
      </c>
      <c r="BR816" s="31">
        <f t="shared" si="548"/>
        <v>5.725417369645817E-13</v>
      </c>
      <c r="BS816" s="31">
        <f t="shared" si="549"/>
        <v>3.5988337752059418E-12</v>
      </c>
      <c r="BT816" s="31">
        <f t="shared" si="550"/>
        <v>1.2268751506383893E-12</v>
      </c>
      <c r="BU816" s="31">
        <f t="shared" si="551"/>
        <v>4.7439172491351058E-12</v>
      </c>
      <c r="BV816" s="31">
        <f t="shared" si="552"/>
        <v>1.3086668273476154E-12</v>
      </c>
      <c r="BW816" s="31">
        <f t="shared" si="553"/>
        <v>1.2268751506383893E-12</v>
      </c>
      <c r="BX816" s="31">
        <f t="shared" si="554"/>
        <v>1.7176252108937452E-12</v>
      </c>
      <c r="BY816" s="31">
        <f t="shared" si="555"/>
        <v>6.5433341367380771E-13</v>
      </c>
      <c r="BZ816" s="31">
        <f t="shared" si="556"/>
        <v>8.9970844380148545E-13</v>
      </c>
      <c r="CA816" s="31">
        <f t="shared" si="557"/>
        <v>2.4537503012767786E-12</v>
      </c>
      <c r="CB816" s="31">
        <f t="shared" si="558"/>
        <v>1.4722501807660672E-12</v>
      </c>
      <c r="CC816" s="31">
        <f t="shared" si="559"/>
        <v>2.8627086848229084E-12</v>
      </c>
      <c r="CD816" s="31">
        <f t="shared" si="560"/>
        <v>4.9075006025535568E-13</v>
      </c>
      <c r="CE816" s="31">
        <f t="shared" si="561"/>
        <v>7.3612509038303362E-13</v>
      </c>
    </row>
    <row r="817" spans="35:83" x14ac:dyDescent="0.2">
      <c r="AI817" s="29" t="s">
        <v>1750</v>
      </c>
      <c r="AJ817" s="30">
        <v>19638</v>
      </c>
      <c r="AK817">
        <v>176</v>
      </c>
      <c r="AL817" t="s">
        <v>1751</v>
      </c>
      <c r="AM817">
        <v>3.459023182545844E-10</v>
      </c>
      <c r="AN817">
        <f t="shared" si="519"/>
        <v>3.459023182545844E-11</v>
      </c>
      <c r="AO817">
        <f t="shared" si="520"/>
        <v>1.5248280138800132E-4</v>
      </c>
      <c r="AP817" s="31">
        <f t="shared" si="521"/>
        <v>16</v>
      </c>
      <c r="AQ817" s="31">
        <f t="shared" si="522"/>
        <v>3</v>
      </c>
      <c r="AR817" s="31">
        <f t="shared" si="523"/>
        <v>17</v>
      </c>
      <c r="AS817" s="31">
        <f t="shared" si="524"/>
        <v>19</v>
      </c>
      <c r="AT817" s="31">
        <f t="shared" si="525"/>
        <v>4</v>
      </c>
      <c r="AU817" s="31">
        <f t="shared" si="526"/>
        <v>8</v>
      </c>
      <c r="AV817" s="31">
        <f t="shared" si="527"/>
        <v>7</v>
      </c>
      <c r="AW817" s="31">
        <f t="shared" si="528"/>
        <v>11</v>
      </c>
      <c r="AX817" s="31">
        <f t="shared" si="529"/>
        <v>9</v>
      </c>
      <c r="AY817" s="31">
        <f t="shared" si="530"/>
        <v>21</v>
      </c>
      <c r="AZ817" s="31">
        <f t="shared" si="531"/>
        <v>4</v>
      </c>
      <c r="BA817" s="31">
        <f t="shared" si="532"/>
        <v>7</v>
      </c>
      <c r="BB817" s="31">
        <f t="shared" si="533"/>
        <v>5</v>
      </c>
      <c r="BC817" s="31">
        <f t="shared" si="534"/>
        <v>5</v>
      </c>
      <c r="BD817" s="31">
        <f t="shared" si="535"/>
        <v>4</v>
      </c>
      <c r="BE817" s="31">
        <f t="shared" si="536"/>
        <v>11</v>
      </c>
      <c r="BF817" s="31">
        <f t="shared" si="537"/>
        <v>10</v>
      </c>
      <c r="BG817" s="31">
        <f t="shared" si="538"/>
        <v>9</v>
      </c>
      <c r="BH817" s="31">
        <f t="shared" si="539"/>
        <v>3</v>
      </c>
      <c r="BI817" s="31">
        <f t="shared" si="540"/>
        <v>3</v>
      </c>
      <c r="BJ817" s="6">
        <f t="shared" si="541"/>
        <v>176</v>
      </c>
      <c r="BL817" s="31">
        <f t="shared" si="542"/>
        <v>3.1445665295871311E-12</v>
      </c>
      <c r="BM817" s="31">
        <f t="shared" si="543"/>
        <v>5.8960622429758703E-13</v>
      </c>
      <c r="BN817" s="31">
        <f t="shared" si="544"/>
        <v>3.3411019376863263E-12</v>
      </c>
      <c r="BO817" s="31">
        <f t="shared" si="545"/>
        <v>3.7341727538847176E-12</v>
      </c>
      <c r="BP817" s="31">
        <f t="shared" si="546"/>
        <v>7.8614163239678278E-13</v>
      </c>
      <c r="BQ817" s="31">
        <f t="shared" si="547"/>
        <v>1.5722832647935656E-12</v>
      </c>
      <c r="BR817" s="31">
        <f t="shared" si="548"/>
        <v>1.3757478566943697E-12</v>
      </c>
      <c r="BS817" s="31">
        <f t="shared" si="549"/>
        <v>2.1618894890911525E-12</v>
      </c>
      <c r="BT817" s="31">
        <f t="shared" si="550"/>
        <v>1.7688186728927612E-12</v>
      </c>
      <c r="BU817" s="31">
        <f t="shared" si="551"/>
        <v>4.1272435700831097E-12</v>
      </c>
      <c r="BV817" s="31">
        <f t="shared" si="552"/>
        <v>7.8614163239678278E-13</v>
      </c>
      <c r="BW817" s="31">
        <f t="shared" si="553"/>
        <v>1.3757478566943697E-12</v>
      </c>
      <c r="BX817" s="31">
        <f t="shared" si="554"/>
        <v>9.8267704049597842E-13</v>
      </c>
      <c r="BY817" s="31">
        <f t="shared" si="555"/>
        <v>9.8267704049597842E-13</v>
      </c>
      <c r="BZ817" s="31">
        <f t="shared" si="556"/>
        <v>7.8614163239678278E-13</v>
      </c>
      <c r="CA817" s="31">
        <f t="shared" si="557"/>
        <v>2.1618894890911525E-12</v>
      </c>
      <c r="CB817" s="31">
        <f t="shared" si="558"/>
        <v>1.9653540809919568E-12</v>
      </c>
      <c r="CC817" s="31">
        <f t="shared" si="559"/>
        <v>1.7688186728927612E-12</v>
      </c>
      <c r="CD817" s="31">
        <f t="shared" si="560"/>
        <v>5.8960622429758703E-13</v>
      </c>
      <c r="CE817" s="31">
        <f t="shared" si="561"/>
        <v>5.8960622429758703E-13</v>
      </c>
    </row>
    <row r="818" spans="35:83" x14ac:dyDescent="0.2">
      <c r="AI818" s="29" t="s">
        <v>1752</v>
      </c>
      <c r="AJ818" s="30">
        <v>32051</v>
      </c>
      <c r="AK818">
        <v>293</v>
      </c>
      <c r="AL818" t="s">
        <v>1753</v>
      </c>
      <c r="AM818">
        <v>3.4695918634153056E-10</v>
      </c>
      <c r="AN818">
        <f t="shared" si="519"/>
        <v>3.4695918634153056E-11</v>
      </c>
      <c r="AO818">
        <f t="shared" si="520"/>
        <v>1.5294869652107909E-4</v>
      </c>
      <c r="AP818" s="31">
        <f t="shared" si="521"/>
        <v>37</v>
      </c>
      <c r="AQ818" s="31">
        <f t="shared" si="522"/>
        <v>3</v>
      </c>
      <c r="AR818" s="31">
        <f t="shared" si="523"/>
        <v>24</v>
      </c>
      <c r="AS818" s="31">
        <f t="shared" si="524"/>
        <v>12</v>
      </c>
      <c r="AT818" s="31">
        <f t="shared" si="525"/>
        <v>7</v>
      </c>
      <c r="AU818" s="31">
        <f t="shared" si="526"/>
        <v>15</v>
      </c>
      <c r="AV818" s="31">
        <f t="shared" si="527"/>
        <v>13</v>
      </c>
      <c r="AW818" s="31">
        <f t="shared" si="528"/>
        <v>23</v>
      </c>
      <c r="AX818" s="31">
        <f t="shared" si="529"/>
        <v>14</v>
      </c>
      <c r="AY818" s="31">
        <f t="shared" si="530"/>
        <v>30</v>
      </c>
      <c r="AZ818" s="31">
        <f t="shared" si="531"/>
        <v>7</v>
      </c>
      <c r="BA818" s="31">
        <f t="shared" si="532"/>
        <v>8</v>
      </c>
      <c r="BB818" s="31">
        <f t="shared" si="533"/>
        <v>16</v>
      </c>
      <c r="BC818" s="31">
        <f t="shared" si="534"/>
        <v>8</v>
      </c>
      <c r="BD818" s="31">
        <f t="shared" si="535"/>
        <v>15</v>
      </c>
      <c r="BE818" s="31">
        <f t="shared" si="536"/>
        <v>16</v>
      </c>
      <c r="BF818" s="31">
        <f t="shared" si="537"/>
        <v>14</v>
      </c>
      <c r="BG818" s="31">
        <f t="shared" si="538"/>
        <v>21</v>
      </c>
      <c r="BH818" s="31">
        <f t="shared" si="539"/>
        <v>2</v>
      </c>
      <c r="BI818" s="31">
        <f t="shared" si="540"/>
        <v>8</v>
      </c>
      <c r="BJ818" s="6">
        <f t="shared" si="541"/>
        <v>293</v>
      </c>
      <c r="BL818" s="31">
        <f t="shared" si="542"/>
        <v>4.3813958684766654E-12</v>
      </c>
      <c r="BM818" s="31">
        <f t="shared" si="543"/>
        <v>3.5524831366027021E-13</v>
      </c>
      <c r="BN818" s="31">
        <f t="shared" si="544"/>
        <v>2.8419865092821617E-12</v>
      </c>
      <c r="BO818" s="31">
        <f t="shared" si="545"/>
        <v>1.4209932546410808E-12</v>
      </c>
      <c r="BP818" s="31">
        <f t="shared" si="546"/>
        <v>8.2891273187396389E-13</v>
      </c>
      <c r="BQ818" s="31">
        <f t="shared" si="547"/>
        <v>1.7762415683013509E-12</v>
      </c>
      <c r="BR818" s="31">
        <f t="shared" si="548"/>
        <v>1.5394093591945043E-12</v>
      </c>
      <c r="BS818" s="31">
        <f t="shared" si="549"/>
        <v>2.7235704047287384E-12</v>
      </c>
      <c r="BT818" s="31">
        <f t="shared" si="550"/>
        <v>1.6578254637479278E-12</v>
      </c>
      <c r="BU818" s="31">
        <f t="shared" si="551"/>
        <v>3.5524831366027017E-12</v>
      </c>
      <c r="BV818" s="31">
        <f t="shared" si="552"/>
        <v>8.2891273187396389E-13</v>
      </c>
      <c r="BW818" s="31">
        <f t="shared" si="553"/>
        <v>9.4732883642738716E-13</v>
      </c>
      <c r="BX818" s="31">
        <f t="shared" si="554"/>
        <v>1.8946576728547743E-12</v>
      </c>
      <c r="BY818" s="31">
        <f t="shared" si="555"/>
        <v>9.4732883642738716E-13</v>
      </c>
      <c r="BZ818" s="31">
        <f t="shared" si="556"/>
        <v>1.7762415683013509E-12</v>
      </c>
      <c r="CA818" s="31">
        <f t="shared" si="557"/>
        <v>1.8946576728547743E-12</v>
      </c>
      <c r="CB818" s="31">
        <f t="shared" si="558"/>
        <v>1.6578254637479278E-12</v>
      </c>
      <c r="CC818" s="31">
        <f t="shared" si="559"/>
        <v>2.4867381956218915E-12</v>
      </c>
      <c r="CD818" s="31">
        <f t="shared" si="560"/>
        <v>2.3683220910684679E-13</v>
      </c>
      <c r="CE818" s="31">
        <f t="shared" si="561"/>
        <v>9.4732883642738716E-13</v>
      </c>
    </row>
    <row r="819" spans="35:83" x14ac:dyDescent="0.2">
      <c r="AI819" s="29" t="s">
        <v>1754</v>
      </c>
      <c r="AJ819" s="30">
        <v>26772</v>
      </c>
      <c r="AK819">
        <v>244</v>
      </c>
      <c r="AL819" t="s">
        <v>1755</v>
      </c>
      <c r="AM819">
        <v>3.4748754787439869E-10</v>
      </c>
      <c r="AN819">
        <f t="shared" si="519"/>
        <v>3.4748754787439871E-11</v>
      </c>
      <c r="AO819">
        <f t="shared" si="520"/>
        <v>1.5318161212304418E-4</v>
      </c>
      <c r="AP819" s="31">
        <f t="shared" si="521"/>
        <v>26</v>
      </c>
      <c r="AQ819" s="31">
        <f t="shared" si="522"/>
        <v>5</v>
      </c>
      <c r="AR819" s="31">
        <f t="shared" si="523"/>
        <v>22</v>
      </c>
      <c r="AS819" s="31">
        <f t="shared" si="524"/>
        <v>8</v>
      </c>
      <c r="AT819" s="31">
        <f t="shared" si="525"/>
        <v>5</v>
      </c>
      <c r="AU819" s="31">
        <f t="shared" si="526"/>
        <v>18</v>
      </c>
      <c r="AV819" s="31">
        <f t="shared" si="527"/>
        <v>5</v>
      </c>
      <c r="AW819" s="31">
        <f t="shared" si="528"/>
        <v>17</v>
      </c>
      <c r="AX819" s="31">
        <f t="shared" si="529"/>
        <v>13</v>
      </c>
      <c r="AY819" s="31">
        <f t="shared" si="530"/>
        <v>23</v>
      </c>
      <c r="AZ819" s="31">
        <f t="shared" si="531"/>
        <v>4</v>
      </c>
      <c r="BA819" s="31">
        <f t="shared" si="532"/>
        <v>12</v>
      </c>
      <c r="BB819" s="31">
        <f t="shared" si="533"/>
        <v>7</v>
      </c>
      <c r="BC819" s="31">
        <f t="shared" si="534"/>
        <v>9</v>
      </c>
      <c r="BD819" s="31">
        <f t="shared" si="535"/>
        <v>21</v>
      </c>
      <c r="BE819" s="31">
        <f t="shared" si="536"/>
        <v>17</v>
      </c>
      <c r="BF819" s="31">
        <f t="shared" si="537"/>
        <v>13</v>
      </c>
      <c r="BG819" s="31">
        <f t="shared" si="538"/>
        <v>13</v>
      </c>
      <c r="BH819" s="31">
        <f t="shared" si="539"/>
        <v>5</v>
      </c>
      <c r="BI819" s="31">
        <f t="shared" si="540"/>
        <v>1</v>
      </c>
      <c r="BJ819" s="6">
        <f t="shared" si="541"/>
        <v>244</v>
      </c>
      <c r="BL819" s="31">
        <f t="shared" si="542"/>
        <v>3.70273616587474E-12</v>
      </c>
      <c r="BM819" s="31">
        <f t="shared" si="543"/>
        <v>7.1206464728360385E-13</v>
      </c>
      <c r="BN819" s="31">
        <f t="shared" si="544"/>
        <v>3.1330844480478573E-12</v>
      </c>
      <c r="BO819" s="31">
        <f t="shared" si="545"/>
        <v>1.1393034356537664E-12</v>
      </c>
      <c r="BP819" s="31">
        <f t="shared" si="546"/>
        <v>7.1206464728360385E-13</v>
      </c>
      <c r="BQ819" s="31">
        <f t="shared" si="547"/>
        <v>2.5634327302209739E-12</v>
      </c>
      <c r="BR819" s="31">
        <f t="shared" si="548"/>
        <v>7.1206464728360385E-13</v>
      </c>
      <c r="BS819" s="31">
        <f t="shared" si="549"/>
        <v>2.4210198007642531E-12</v>
      </c>
      <c r="BT819" s="31">
        <f t="shared" si="550"/>
        <v>1.85136808293737E-12</v>
      </c>
      <c r="BU819" s="31">
        <f t="shared" si="551"/>
        <v>3.2754973775045777E-12</v>
      </c>
      <c r="BV819" s="31">
        <f t="shared" si="552"/>
        <v>5.6965171782688318E-13</v>
      </c>
      <c r="BW819" s="31">
        <f t="shared" si="553"/>
        <v>1.7089551534806494E-12</v>
      </c>
      <c r="BX819" s="31">
        <f t="shared" si="554"/>
        <v>9.9689050619704559E-13</v>
      </c>
      <c r="BY819" s="31">
        <f t="shared" si="555"/>
        <v>1.2817163651104869E-12</v>
      </c>
      <c r="BZ819" s="31">
        <f t="shared" si="556"/>
        <v>2.9906715185911366E-12</v>
      </c>
      <c r="CA819" s="31">
        <f t="shared" si="557"/>
        <v>2.4210198007642531E-12</v>
      </c>
      <c r="CB819" s="31">
        <f t="shared" si="558"/>
        <v>1.85136808293737E-12</v>
      </c>
      <c r="CC819" s="31">
        <f t="shared" si="559"/>
        <v>1.85136808293737E-12</v>
      </c>
      <c r="CD819" s="31">
        <f t="shared" si="560"/>
        <v>7.1206464728360385E-13</v>
      </c>
      <c r="CE819" s="31">
        <f t="shared" si="561"/>
        <v>1.424129294567208E-13</v>
      </c>
    </row>
    <row r="820" spans="35:83" x14ac:dyDescent="0.2">
      <c r="AI820" s="29" t="s">
        <v>1756</v>
      </c>
      <c r="AJ820" s="30">
        <v>17263</v>
      </c>
      <c r="AK820">
        <v>167</v>
      </c>
      <c r="AL820" t="s">
        <v>1757</v>
      </c>
      <c r="AM820">
        <v>3.478025184402218E-10</v>
      </c>
      <c r="AN820">
        <f t="shared" si="519"/>
        <v>3.4780251844022182E-11</v>
      </c>
      <c r="AO820">
        <f t="shared" si="520"/>
        <v>1.5332045939782921E-4</v>
      </c>
      <c r="AP820" s="31">
        <f t="shared" si="521"/>
        <v>30</v>
      </c>
      <c r="AQ820" s="31">
        <f t="shared" si="522"/>
        <v>0</v>
      </c>
      <c r="AR820" s="31">
        <f t="shared" si="523"/>
        <v>6</v>
      </c>
      <c r="AS820" s="31">
        <f t="shared" si="524"/>
        <v>6</v>
      </c>
      <c r="AT820" s="31">
        <f t="shared" si="525"/>
        <v>2</v>
      </c>
      <c r="AU820" s="31">
        <f t="shared" si="526"/>
        <v>17</v>
      </c>
      <c r="AV820" s="31">
        <f t="shared" si="527"/>
        <v>8</v>
      </c>
      <c r="AW820" s="31">
        <f t="shared" si="528"/>
        <v>7</v>
      </c>
      <c r="AX820" s="31">
        <f t="shared" si="529"/>
        <v>6</v>
      </c>
      <c r="AY820" s="31">
        <f t="shared" si="530"/>
        <v>19</v>
      </c>
      <c r="AZ820" s="31">
        <f t="shared" si="531"/>
        <v>4</v>
      </c>
      <c r="BA820" s="31">
        <f t="shared" si="532"/>
        <v>5</v>
      </c>
      <c r="BB820" s="31">
        <f t="shared" si="533"/>
        <v>6</v>
      </c>
      <c r="BC820" s="31">
        <f t="shared" si="534"/>
        <v>6</v>
      </c>
      <c r="BD820" s="31">
        <f t="shared" si="535"/>
        <v>10</v>
      </c>
      <c r="BE820" s="31">
        <f t="shared" si="536"/>
        <v>11</v>
      </c>
      <c r="BF820" s="31">
        <f t="shared" si="537"/>
        <v>7</v>
      </c>
      <c r="BG820" s="31">
        <f t="shared" si="538"/>
        <v>14</v>
      </c>
      <c r="BH820" s="31">
        <f t="shared" si="539"/>
        <v>1</v>
      </c>
      <c r="BI820" s="31">
        <f t="shared" si="540"/>
        <v>2</v>
      </c>
      <c r="BJ820" s="6">
        <f t="shared" si="541"/>
        <v>167</v>
      </c>
      <c r="BL820" s="31">
        <f t="shared" si="542"/>
        <v>6.2479494330578773E-12</v>
      </c>
      <c r="BM820" s="31">
        <f t="shared" si="543"/>
        <v>0</v>
      </c>
      <c r="BN820" s="31">
        <f t="shared" si="544"/>
        <v>1.2495898866115754E-12</v>
      </c>
      <c r="BO820" s="31">
        <f t="shared" si="545"/>
        <v>1.2495898866115754E-12</v>
      </c>
      <c r="BP820" s="31">
        <f t="shared" si="546"/>
        <v>4.1652996220385851E-13</v>
      </c>
      <c r="BQ820" s="31">
        <f t="shared" si="547"/>
        <v>3.5405046787327971E-12</v>
      </c>
      <c r="BR820" s="31">
        <f t="shared" si="548"/>
        <v>1.666119848815434E-12</v>
      </c>
      <c r="BS820" s="31">
        <f t="shared" si="549"/>
        <v>1.4578548677135046E-12</v>
      </c>
      <c r="BT820" s="31">
        <f t="shared" si="550"/>
        <v>1.2495898866115754E-12</v>
      </c>
      <c r="BU820" s="31">
        <f t="shared" si="551"/>
        <v>3.9570346409366555E-12</v>
      </c>
      <c r="BV820" s="31">
        <f t="shared" si="552"/>
        <v>8.3305992440771702E-13</v>
      </c>
      <c r="BW820" s="31">
        <f t="shared" si="553"/>
        <v>1.0413249055096461E-12</v>
      </c>
      <c r="BX820" s="31">
        <f t="shared" si="554"/>
        <v>1.2495898866115754E-12</v>
      </c>
      <c r="BY820" s="31">
        <f t="shared" si="555"/>
        <v>1.2495898866115754E-12</v>
      </c>
      <c r="BZ820" s="31">
        <f t="shared" si="556"/>
        <v>2.0826498110192923E-12</v>
      </c>
      <c r="CA820" s="31">
        <f t="shared" si="557"/>
        <v>2.2909147921212217E-12</v>
      </c>
      <c r="CB820" s="31">
        <f t="shared" si="558"/>
        <v>1.4578548677135046E-12</v>
      </c>
      <c r="CC820" s="31">
        <f t="shared" si="559"/>
        <v>2.9157097354270092E-12</v>
      </c>
      <c r="CD820" s="31">
        <f t="shared" si="560"/>
        <v>2.0826498110192925E-13</v>
      </c>
      <c r="CE820" s="31">
        <f t="shared" si="561"/>
        <v>4.1652996220385851E-13</v>
      </c>
    </row>
    <row r="821" spans="35:83" x14ac:dyDescent="0.2">
      <c r="AI821" s="29" t="s">
        <v>1758</v>
      </c>
      <c r="AJ821" s="30">
        <v>32646</v>
      </c>
      <c r="AK821">
        <v>285</v>
      </c>
      <c r="AL821" t="s">
        <v>1759</v>
      </c>
      <c r="AM821">
        <v>3.4803382743043217E-10</v>
      </c>
      <c r="AN821">
        <f t="shared" si="519"/>
        <v>3.4803382743043219E-11</v>
      </c>
      <c r="AO821">
        <f t="shared" si="520"/>
        <v>1.5342242645891016E-4</v>
      </c>
      <c r="AP821" s="31">
        <f t="shared" si="521"/>
        <v>21</v>
      </c>
      <c r="AQ821" s="31">
        <f t="shared" si="522"/>
        <v>4</v>
      </c>
      <c r="AR821" s="31">
        <f t="shared" si="523"/>
        <v>21</v>
      </c>
      <c r="AS821" s="31">
        <f t="shared" si="524"/>
        <v>14</v>
      </c>
      <c r="AT821" s="31">
        <f t="shared" si="525"/>
        <v>22</v>
      </c>
      <c r="AU821" s="31">
        <f t="shared" si="526"/>
        <v>21</v>
      </c>
      <c r="AV821" s="31">
        <f t="shared" si="527"/>
        <v>9</v>
      </c>
      <c r="AW821" s="31">
        <f t="shared" si="528"/>
        <v>15</v>
      </c>
      <c r="AX821" s="31">
        <f t="shared" si="529"/>
        <v>15</v>
      </c>
      <c r="AY821" s="31">
        <f t="shared" si="530"/>
        <v>18</v>
      </c>
      <c r="AZ821" s="31">
        <f t="shared" si="531"/>
        <v>7</v>
      </c>
      <c r="BA821" s="31">
        <f t="shared" si="532"/>
        <v>12</v>
      </c>
      <c r="BB821" s="31">
        <f t="shared" si="533"/>
        <v>14</v>
      </c>
      <c r="BC821" s="31">
        <f t="shared" si="534"/>
        <v>17</v>
      </c>
      <c r="BD821" s="31">
        <f t="shared" si="535"/>
        <v>17</v>
      </c>
      <c r="BE821" s="31">
        <f t="shared" si="536"/>
        <v>14</v>
      </c>
      <c r="BF821" s="31">
        <f t="shared" si="537"/>
        <v>17</v>
      </c>
      <c r="BG821" s="31">
        <f t="shared" si="538"/>
        <v>12</v>
      </c>
      <c r="BH821" s="31">
        <f t="shared" si="539"/>
        <v>5</v>
      </c>
      <c r="BI821" s="31">
        <f t="shared" si="540"/>
        <v>10</v>
      </c>
      <c r="BJ821" s="6">
        <f t="shared" si="541"/>
        <v>285</v>
      </c>
      <c r="BL821" s="31">
        <f t="shared" si="542"/>
        <v>2.5644597810663423E-12</v>
      </c>
      <c r="BM821" s="31">
        <f t="shared" si="543"/>
        <v>4.8846852972692239E-13</v>
      </c>
      <c r="BN821" s="31">
        <f t="shared" si="544"/>
        <v>2.5644597810663423E-12</v>
      </c>
      <c r="BO821" s="31">
        <f t="shared" si="545"/>
        <v>1.7096398540442283E-12</v>
      </c>
      <c r="BP821" s="31">
        <f t="shared" si="546"/>
        <v>2.6865769134980733E-12</v>
      </c>
      <c r="BQ821" s="31">
        <f t="shared" si="547"/>
        <v>2.5644597810663423E-12</v>
      </c>
      <c r="BR821" s="31">
        <f t="shared" si="548"/>
        <v>1.0990541918855753E-12</v>
      </c>
      <c r="BS821" s="31">
        <f t="shared" si="549"/>
        <v>1.8317569864759586E-12</v>
      </c>
      <c r="BT821" s="31">
        <f t="shared" si="550"/>
        <v>1.8317569864759586E-12</v>
      </c>
      <c r="BU821" s="31">
        <f t="shared" si="551"/>
        <v>2.1981083837711507E-12</v>
      </c>
      <c r="BV821" s="31">
        <f t="shared" si="552"/>
        <v>8.5481992702211414E-13</v>
      </c>
      <c r="BW821" s="31">
        <f t="shared" si="553"/>
        <v>1.465405589180767E-12</v>
      </c>
      <c r="BX821" s="31">
        <f t="shared" si="554"/>
        <v>1.7096398540442283E-12</v>
      </c>
      <c r="BY821" s="31">
        <f t="shared" si="555"/>
        <v>2.0759912513394201E-12</v>
      </c>
      <c r="BZ821" s="31">
        <f t="shared" si="556"/>
        <v>2.0759912513394201E-12</v>
      </c>
      <c r="CA821" s="31">
        <f t="shared" si="557"/>
        <v>1.7096398540442283E-12</v>
      </c>
      <c r="CB821" s="31">
        <f t="shared" si="558"/>
        <v>2.0759912513394201E-12</v>
      </c>
      <c r="CC821" s="31">
        <f t="shared" si="559"/>
        <v>1.465405589180767E-12</v>
      </c>
      <c r="CD821" s="31">
        <f t="shared" si="560"/>
        <v>6.1058566215865294E-13</v>
      </c>
      <c r="CE821" s="31">
        <f t="shared" si="561"/>
        <v>1.2211713243173059E-12</v>
      </c>
    </row>
    <row r="822" spans="35:83" x14ac:dyDescent="0.2">
      <c r="AI822" s="29" t="s">
        <v>1760</v>
      </c>
      <c r="AJ822" s="30">
        <v>47476</v>
      </c>
      <c r="AK822">
        <v>441</v>
      </c>
      <c r="AL822" t="s">
        <v>1761</v>
      </c>
      <c r="AM822">
        <v>3.4849114578975931E-10</v>
      </c>
      <c r="AN822">
        <f t="shared" si="519"/>
        <v>3.4849114578975932E-11</v>
      </c>
      <c r="AO822">
        <f t="shared" si="520"/>
        <v>1.5362402436929203E-4</v>
      </c>
      <c r="AP822" s="31">
        <f t="shared" si="521"/>
        <v>59</v>
      </c>
      <c r="AQ822" s="31">
        <f t="shared" si="522"/>
        <v>5</v>
      </c>
      <c r="AR822" s="31">
        <f t="shared" si="523"/>
        <v>29</v>
      </c>
      <c r="AS822" s="31">
        <f t="shared" si="524"/>
        <v>19</v>
      </c>
      <c r="AT822" s="31">
        <f t="shared" si="525"/>
        <v>15</v>
      </c>
      <c r="AU822" s="31">
        <f t="shared" si="526"/>
        <v>34</v>
      </c>
      <c r="AV822" s="31">
        <f t="shared" si="527"/>
        <v>15</v>
      </c>
      <c r="AW822" s="31">
        <f t="shared" si="528"/>
        <v>35</v>
      </c>
      <c r="AX822" s="31">
        <f t="shared" si="529"/>
        <v>16</v>
      </c>
      <c r="AY822" s="31">
        <f t="shared" si="530"/>
        <v>41</v>
      </c>
      <c r="AZ822" s="31">
        <f t="shared" si="531"/>
        <v>9</v>
      </c>
      <c r="BA822" s="31">
        <f t="shared" si="532"/>
        <v>14</v>
      </c>
      <c r="BB822" s="31">
        <f t="shared" si="533"/>
        <v>25</v>
      </c>
      <c r="BC822" s="31">
        <f t="shared" si="534"/>
        <v>20</v>
      </c>
      <c r="BD822" s="31">
        <f t="shared" si="535"/>
        <v>19</v>
      </c>
      <c r="BE822" s="31">
        <f t="shared" si="536"/>
        <v>21</v>
      </c>
      <c r="BF822" s="31">
        <f t="shared" si="537"/>
        <v>21</v>
      </c>
      <c r="BG822" s="31">
        <f t="shared" si="538"/>
        <v>29</v>
      </c>
      <c r="BH822" s="31">
        <f t="shared" si="539"/>
        <v>4</v>
      </c>
      <c r="BI822" s="31">
        <f t="shared" si="540"/>
        <v>11</v>
      </c>
      <c r="BJ822" s="6">
        <f t="shared" si="541"/>
        <v>441</v>
      </c>
      <c r="BL822" s="31">
        <f t="shared" si="542"/>
        <v>4.6623531976407707E-12</v>
      </c>
      <c r="BM822" s="31">
        <f t="shared" si="543"/>
        <v>3.9511467776616703E-13</v>
      </c>
      <c r="BN822" s="31">
        <f t="shared" si="544"/>
        <v>2.2916651310437686E-12</v>
      </c>
      <c r="BO822" s="31">
        <f t="shared" si="545"/>
        <v>1.5014357755114348E-12</v>
      </c>
      <c r="BP822" s="31">
        <f t="shared" si="546"/>
        <v>1.1853440332985013E-12</v>
      </c>
      <c r="BQ822" s="31">
        <f t="shared" si="547"/>
        <v>2.6867798088099359E-12</v>
      </c>
      <c r="BR822" s="31">
        <f t="shared" si="548"/>
        <v>1.1853440332985013E-12</v>
      </c>
      <c r="BS822" s="31">
        <f t="shared" si="549"/>
        <v>2.765802744363169E-12</v>
      </c>
      <c r="BT822" s="31">
        <f t="shared" si="550"/>
        <v>1.2643669688517346E-12</v>
      </c>
      <c r="BU822" s="31">
        <f t="shared" si="551"/>
        <v>3.2399403576825694E-12</v>
      </c>
      <c r="BV822" s="31">
        <f t="shared" si="552"/>
        <v>7.1120641997910063E-13</v>
      </c>
      <c r="BW822" s="31">
        <f t="shared" si="553"/>
        <v>1.1063210977452677E-12</v>
      </c>
      <c r="BX822" s="31">
        <f t="shared" si="554"/>
        <v>1.9755733888308352E-12</v>
      </c>
      <c r="BY822" s="31">
        <f t="shared" si="555"/>
        <v>1.5804587110646681E-12</v>
      </c>
      <c r="BZ822" s="31">
        <f t="shared" si="556"/>
        <v>1.5014357755114348E-12</v>
      </c>
      <c r="CA822" s="31">
        <f t="shared" si="557"/>
        <v>1.6594816466179015E-12</v>
      </c>
      <c r="CB822" s="31">
        <f t="shared" si="558"/>
        <v>1.6594816466179015E-12</v>
      </c>
      <c r="CC822" s="31">
        <f t="shared" si="559"/>
        <v>2.2916651310437686E-12</v>
      </c>
      <c r="CD822" s="31">
        <f t="shared" si="560"/>
        <v>3.1609174221293365E-13</v>
      </c>
      <c r="CE822" s="31">
        <f t="shared" si="561"/>
        <v>8.6925229108556751E-13</v>
      </c>
    </row>
    <row r="823" spans="35:83" x14ac:dyDescent="0.2">
      <c r="AI823" s="29" t="s">
        <v>1762</v>
      </c>
      <c r="AJ823" s="30">
        <v>58575</v>
      </c>
      <c r="AK823">
        <v>512</v>
      </c>
      <c r="AL823" t="s">
        <v>1763</v>
      </c>
      <c r="AM823">
        <v>3.4865764090352162E-10</v>
      </c>
      <c r="AN823">
        <f t="shared" si="519"/>
        <v>3.4865764090352165E-11</v>
      </c>
      <c r="AO823">
        <f t="shared" si="520"/>
        <v>1.5369741977609935E-4</v>
      </c>
      <c r="AP823" s="31">
        <f t="shared" si="521"/>
        <v>31</v>
      </c>
      <c r="AQ823" s="31">
        <f t="shared" si="522"/>
        <v>8</v>
      </c>
      <c r="AR823" s="31">
        <f t="shared" si="523"/>
        <v>36</v>
      </c>
      <c r="AS823" s="31">
        <f t="shared" si="524"/>
        <v>27</v>
      </c>
      <c r="AT823" s="31">
        <f t="shared" si="525"/>
        <v>30</v>
      </c>
      <c r="AU823" s="31">
        <f t="shared" si="526"/>
        <v>37</v>
      </c>
      <c r="AV823" s="31">
        <f t="shared" si="527"/>
        <v>14</v>
      </c>
      <c r="AW823" s="31">
        <f t="shared" si="528"/>
        <v>29</v>
      </c>
      <c r="AX823" s="31">
        <f t="shared" si="529"/>
        <v>29</v>
      </c>
      <c r="AY823" s="31">
        <f t="shared" si="530"/>
        <v>48</v>
      </c>
      <c r="AZ823" s="31">
        <f t="shared" si="531"/>
        <v>13</v>
      </c>
      <c r="BA823" s="31">
        <f t="shared" si="532"/>
        <v>22</v>
      </c>
      <c r="BB823" s="31">
        <f t="shared" si="533"/>
        <v>25</v>
      </c>
      <c r="BC823" s="31">
        <f t="shared" si="534"/>
        <v>25</v>
      </c>
      <c r="BD823" s="31">
        <f t="shared" si="535"/>
        <v>28</v>
      </c>
      <c r="BE823" s="31">
        <f t="shared" si="536"/>
        <v>37</v>
      </c>
      <c r="BF823" s="31">
        <f t="shared" si="537"/>
        <v>18</v>
      </c>
      <c r="BG823" s="31">
        <f t="shared" si="538"/>
        <v>24</v>
      </c>
      <c r="BH823" s="31">
        <f t="shared" si="539"/>
        <v>14</v>
      </c>
      <c r="BI823" s="31">
        <f t="shared" si="540"/>
        <v>17</v>
      </c>
      <c r="BJ823" s="6">
        <f t="shared" si="541"/>
        <v>512</v>
      </c>
      <c r="BL823" s="31">
        <f t="shared" si="542"/>
        <v>2.1110130601580413E-12</v>
      </c>
      <c r="BM823" s="31">
        <f t="shared" si="543"/>
        <v>5.4477756391175258E-13</v>
      </c>
      <c r="BN823" s="31">
        <f t="shared" si="544"/>
        <v>2.4514990376028867E-12</v>
      </c>
      <c r="BO823" s="31">
        <f t="shared" si="545"/>
        <v>1.8386242782021649E-12</v>
      </c>
      <c r="BP823" s="31">
        <f t="shared" si="546"/>
        <v>2.0429158646690723E-12</v>
      </c>
      <c r="BQ823" s="31">
        <f t="shared" si="547"/>
        <v>2.5195962330918557E-12</v>
      </c>
      <c r="BR823" s="31">
        <f t="shared" si="548"/>
        <v>9.5336073684556696E-13</v>
      </c>
      <c r="BS823" s="31">
        <f t="shared" si="549"/>
        <v>1.9748186691801029E-12</v>
      </c>
      <c r="BT823" s="31">
        <f t="shared" si="550"/>
        <v>1.9748186691801029E-12</v>
      </c>
      <c r="BU823" s="31">
        <f t="shared" si="551"/>
        <v>3.2686653834705155E-12</v>
      </c>
      <c r="BV823" s="31">
        <f t="shared" si="552"/>
        <v>8.8526354135659796E-13</v>
      </c>
      <c r="BW823" s="31">
        <f t="shared" si="553"/>
        <v>1.4981383007573195E-12</v>
      </c>
      <c r="BX823" s="31">
        <f t="shared" si="554"/>
        <v>1.7024298872242267E-12</v>
      </c>
      <c r="BY823" s="31">
        <f t="shared" si="555"/>
        <v>1.7024298872242267E-12</v>
      </c>
      <c r="BZ823" s="31">
        <f t="shared" si="556"/>
        <v>1.9067214736911339E-12</v>
      </c>
      <c r="CA823" s="31">
        <f t="shared" si="557"/>
        <v>2.5195962330918557E-12</v>
      </c>
      <c r="CB823" s="31">
        <f t="shared" si="558"/>
        <v>1.2257495188014434E-12</v>
      </c>
      <c r="CC823" s="31">
        <f t="shared" si="559"/>
        <v>1.6343326917352577E-12</v>
      </c>
      <c r="CD823" s="31">
        <f t="shared" si="560"/>
        <v>9.5336073684556696E-13</v>
      </c>
      <c r="CE823" s="31">
        <f t="shared" si="561"/>
        <v>1.1576523233124742E-12</v>
      </c>
    </row>
    <row r="824" spans="35:83" x14ac:dyDescent="0.2">
      <c r="AI824" s="29" t="s">
        <v>1764</v>
      </c>
      <c r="AJ824" s="30">
        <v>27505</v>
      </c>
      <c r="AK824">
        <v>250</v>
      </c>
      <c r="AL824" t="s">
        <v>1765</v>
      </c>
      <c r="AM824">
        <v>3.4868229551345248E-10</v>
      </c>
      <c r="AN824">
        <f t="shared" si="519"/>
        <v>3.4868229551345247E-11</v>
      </c>
      <c r="AO824">
        <f t="shared" si="520"/>
        <v>1.5370828817388388E-4</v>
      </c>
      <c r="AP824" s="31">
        <f t="shared" si="521"/>
        <v>23</v>
      </c>
      <c r="AQ824" s="31">
        <f t="shared" si="522"/>
        <v>2</v>
      </c>
      <c r="AR824" s="31">
        <f t="shared" si="523"/>
        <v>14</v>
      </c>
      <c r="AS824" s="31">
        <f t="shared" si="524"/>
        <v>11</v>
      </c>
      <c r="AT824" s="31">
        <f t="shared" si="525"/>
        <v>13</v>
      </c>
      <c r="AU824" s="31">
        <f t="shared" si="526"/>
        <v>24</v>
      </c>
      <c r="AV824" s="31">
        <f t="shared" si="527"/>
        <v>7</v>
      </c>
      <c r="AW824" s="31">
        <f t="shared" si="528"/>
        <v>12</v>
      </c>
      <c r="AX824" s="31">
        <f t="shared" si="529"/>
        <v>14</v>
      </c>
      <c r="AY824" s="31">
        <f t="shared" si="530"/>
        <v>29</v>
      </c>
      <c r="AZ824" s="31">
        <f t="shared" si="531"/>
        <v>9</v>
      </c>
      <c r="BA824" s="31">
        <f t="shared" si="532"/>
        <v>8</v>
      </c>
      <c r="BB824" s="31">
        <f t="shared" si="533"/>
        <v>10</v>
      </c>
      <c r="BC824" s="31">
        <f t="shared" si="534"/>
        <v>14</v>
      </c>
      <c r="BD824" s="31">
        <f t="shared" si="535"/>
        <v>9</v>
      </c>
      <c r="BE824" s="31">
        <f t="shared" si="536"/>
        <v>20</v>
      </c>
      <c r="BF824" s="31">
        <f t="shared" si="537"/>
        <v>8</v>
      </c>
      <c r="BG824" s="31">
        <f t="shared" si="538"/>
        <v>12</v>
      </c>
      <c r="BH824" s="31">
        <f t="shared" si="539"/>
        <v>6</v>
      </c>
      <c r="BI824" s="31">
        <f t="shared" si="540"/>
        <v>5</v>
      </c>
      <c r="BJ824" s="6">
        <f t="shared" si="541"/>
        <v>250</v>
      </c>
      <c r="BL824" s="31">
        <f t="shared" si="542"/>
        <v>3.2078771187237625E-12</v>
      </c>
      <c r="BM824" s="31">
        <f t="shared" si="543"/>
        <v>2.7894583641076197E-13</v>
      </c>
      <c r="BN824" s="31">
        <f t="shared" si="544"/>
        <v>1.9526208548753338E-12</v>
      </c>
      <c r="BO824" s="31">
        <f t="shared" si="545"/>
        <v>1.5342021002591907E-12</v>
      </c>
      <c r="BP824" s="31">
        <f t="shared" si="546"/>
        <v>1.8131479366699528E-12</v>
      </c>
      <c r="BQ824" s="31">
        <f t="shared" si="547"/>
        <v>3.3473500369291439E-12</v>
      </c>
      <c r="BR824" s="31">
        <f t="shared" si="548"/>
        <v>9.7631042743766688E-13</v>
      </c>
      <c r="BS824" s="31">
        <f t="shared" si="549"/>
        <v>1.6736750184645719E-12</v>
      </c>
      <c r="BT824" s="31">
        <f t="shared" si="550"/>
        <v>1.9526208548753338E-12</v>
      </c>
      <c r="BU824" s="31">
        <f t="shared" si="551"/>
        <v>4.0447146279560485E-12</v>
      </c>
      <c r="BV824" s="31">
        <f t="shared" si="552"/>
        <v>1.2552562638484287E-12</v>
      </c>
      <c r="BW824" s="31">
        <f t="shared" si="553"/>
        <v>1.1157833456430479E-12</v>
      </c>
      <c r="BX824" s="31">
        <f t="shared" si="554"/>
        <v>1.3947291820538099E-12</v>
      </c>
      <c r="BY824" s="31">
        <f t="shared" si="555"/>
        <v>1.9526208548753338E-12</v>
      </c>
      <c r="BZ824" s="31">
        <f t="shared" si="556"/>
        <v>1.2552562638484287E-12</v>
      </c>
      <c r="CA824" s="31">
        <f t="shared" si="557"/>
        <v>2.7894583641076198E-12</v>
      </c>
      <c r="CB824" s="31">
        <f t="shared" si="558"/>
        <v>1.1157833456430479E-12</v>
      </c>
      <c r="CC824" s="31">
        <f t="shared" si="559"/>
        <v>1.6736750184645719E-12</v>
      </c>
      <c r="CD824" s="31">
        <f t="shared" si="560"/>
        <v>8.3683750923228597E-13</v>
      </c>
      <c r="CE824" s="31">
        <f t="shared" si="561"/>
        <v>6.9736459102690496E-13</v>
      </c>
    </row>
    <row r="825" spans="35:83" x14ac:dyDescent="0.2">
      <c r="AI825" s="29" t="s">
        <v>1766</v>
      </c>
      <c r="AJ825" s="30">
        <v>33123</v>
      </c>
      <c r="AK825">
        <v>306</v>
      </c>
      <c r="AL825" t="s">
        <v>1767</v>
      </c>
      <c r="AM825">
        <v>3.494612106853739E-10</v>
      </c>
      <c r="AN825">
        <f t="shared" si="519"/>
        <v>3.494612106853739E-11</v>
      </c>
      <c r="AO825">
        <f t="shared" si="520"/>
        <v>1.5405165438217504E-4</v>
      </c>
      <c r="AP825" s="31">
        <f t="shared" si="521"/>
        <v>33</v>
      </c>
      <c r="AQ825" s="31">
        <f t="shared" si="522"/>
        <v>7</v>
      </c>
      <c r="AR825" s="31">
        <f t="shared" si="523"/>
        <v>23</v>
      </c>
      <c r="AS825" s="31">
        <f t="shared" si="524"/>
        <v>16</v>
      </c>
      <c r="AT825" s="31">
        <f t="shared" si="525"/>
        <v>16</v>
      </c>
      <c r="AU825" s="31">
        <f t="shared" si="526"/>
        <v>36</v>
      </c>
      <c r="AV825" s="31">
        <f t="shared" si="527"/>
        <v>10</v>
      </c>
      <c r="AW825" s="31">
        <f t="shared" si="528"/>
        <v>14</v>
      </c>
      <c r="AX825" s="31">
        <f t="shared" si="529"/>
        <v>8</v>
      </c>
      <c r="AY825" s="31">
        <f t="shared" si="530"/>
        <v>18</v>
      </c>
      <c r="AZ825" s="31">
        <f t="shared" si="531"/>
        <v>9</v>
      </c>
      <c r="BA825" s="31">
        <f t="shared" si="532"/>
        <v>11</v>
      </c>
      <c r="BB825" s="31">
        <f t="shared" si="533"/>
        <v>9</v>
      </c>
      <c r="BC825" s="31">
        <f t="shared" si="534"/>
        <v>15</v>
      </c>
      <c r="BD825" s="31">
        <f t="shared" si="535"/>
        <v>19</v>
      </c>
      <c r="BE825" s="31">
        <f t="shared" si="536"/>
        <v>20</v>
      </c>
      <c r="BF825" s="31">
        <f t="shared" si="537"/>
        <v>10</v>
      </c>
      <c r="BG825" s="31">
        <f t="shared" si="538"/>
        <v>21</v>
      </c>
      <c r="BH825" s="31">
        <f t="shared" si="539"/>
        <v>3</v>
      </c>
      <c r="BI825" s="31">
        <f t="shared" si="540"/>
        <v>8</v>
      </c>
      <c r="BJ825" s="6">
        <f t="shared" si="541"/>
        <v>306</v>
      </c>
      <c r="BL825" s="31">
        <f t="shared" si="542"/>
        <v>3.7686993309206994E-12</v>
      </c>
      <c r="BM825" s="31">
        <f t="shared" si="543"/>
        <v>7.9942107019529976E-13</v>
      </c>
      <c r="BN825" s="31">
        <f t="shared" si="544"/>
        <v>2.626669230641699E-12</v>
      </c>
      <c r="BO825" s="31">
        <f t="shared" si="545"/>
        <v>1.8272481604463994E-12</v>
      </c>
      <c r="BP825" s="31">
        <f t="shared" si="546"/>
        <v>1.8272481604463994E-12</v>
      </c>
      <c r="BQ825" s="31">
        <f t="shared" si="547"/>
        <v>4.1113083610043989E-12</v>
      </c>
      <c r="BR825" s="31">
        <f t="shared" si="548"/>
        <v>1.1420301002789998E-12</v>
      </c>
      <c r="BS825" s="31">
        <f t="shared" si="549"/>
        <v>1.5988421403905995E-12</v>
      </c>
      <c r="BT825" s="31">
        <f t="shared" si="550"/>
        <v>9.1362408022319969E-13</v>
      </c>
      <c r="BU825" s="31">
        <f t="shared" si="551"/>
        <v>2.0556541805021995E-12</v>
      </c>
      <c r="BV825" s="31">
        <f t="shared" si="552"/>
        <v>1.0278270902510997E-12</v>
      </c>
      <c r="BW825" s="31">
        <f t="shared" si="553"/>
        <v>1.2562331103068996E-12</v>
      </c>
      <c r="BX825" s="31">
        <f t="shared" si="554"/>
        <v>1.0278270902510997E-12</v>
      </c>
      <c r="BY825" s="31">
        <f t="shared" si="555"/>
        <v>1.7130451504184996E-12</v>
      </c>
      <c r="BZ825" s="31">
        <f t="shared" si="556"/>
        <v>2.1698571905300993E-12</v>
      </c>
      <c r="CA825" s="31">
        <f t="shared" si="557"/>
        <v>2.2840602005579995E-12</v>
      </c>
      <c r="CB825" s="31">
        <f t="shared" si="558"/>
        <v>1.1420301002789998E-12</v>
      </c>
      <c r="CC825" s="31">
        <f t="shared" si="559"/>
        <v>2.3982632105858994E-12</v>
      </c>
      <c r="CD825" s="31">
        <f t="shared" si="560"/>
        <v>3.4260903008369991E-13</v>
      </c>
      <c r="CE825" s="31">
        <f t="shared" si="561"/>
        <v>9.1362408022319969E-13</v>
      </c>
    </row>
    <row r="826" spans="35:83" x14ac:dyDescent="0.2">
      <c r="AI826" s="29" t="s">
        <v>1768</v>
      </c>
      <c r="AJ826" s="30">
        <v>58349</v>
      </c>
      <c r="AK826">
        <v>526</v>
      </c>
      <c r="AL826" t="s">
        <v>1769</v>
      </c>
      <c r="AM826">
        <v>3.5126984823621867E-10</v>
      </c>
      <c r="AN826">
        <f t="shared" si="519"/>
        <v>3.5126984823621871E-11</v>
      </c>
      <c r="AO826">
        <f t="shared" si="520"/>
        <v>1.5484894918447634E-4</v>
      </c>
      <c r="AP826" s="31">
        <f t="shared" si="521"/>
        <v>60</v>
      </c>
      <c r="AQ826" s="31">
        <f t="shared" si="522"/>
        <v>6</v>
      </c>
      <c r="AR826" s="31">
        <f t="shared" si="523"/>
        <v>32</v>
      </c>
      <c r="AS826" s="31">
        <f t="shared" si="524"/>
        <v>28</v>
      </c>
      <c r="AT826" s="31">
        <f t="shared" si="525"/>
        <v>25</v>
      </c>
      <c r="AU826" s="31">
        <f t="shared" si="526"/>
        <v>27</v>
      </c>
      <c r="AV826" s="31">
        <f t="shared" si="527"/>
        <v>17</v>
      </c>
      <c r="AW826" s="31">
        <f t="shared" si="528"/>
        <v>26</v>
      </c>
      <c r="AX826" s="31">
        <f t="shared" si="529"/>
        <v>28</v>
      </c>
      <c r="AY826" s="31">
        <f t="shared" si="530"/>
        <v>47</v>
      </c>
      <c r="AZ826" s="31">
        <f t="shared" si="531"/>
        <v>18</v>
      </c>
      <c r="BA826" s="31">
        <f t="shared" si="532"/>
        <v>24</v>
      </c>
      <c r="BB826" s="31">
        <f t="shared" si="533"/>
        <v>28</v>
      </c>
      <c r="BC826" s="31">
        <f t="shared" si="534"/>
        <v>22</v>
      </c>
      <c r="BD826" s="31">
        <f t="shared" si="535"/>
        <v>26</v>
      </c>
      <c r="BE826" s="31">
        <f t="shared" si="536"/>
        <v>37</v>
      </c>
      <c r="BF826" s="31">
        <f t="shared" si="537"/>
        <v>19</v>
      </c>
      <c r="BG826" s="31">
        <f t="shared" si="538"/>
        <v>37</v>
      </c>
      <c r="BH826" s="31">
        <f t="shared" si="539"/>
        <v>6</v>
      </c>
      <c r="BI826" s="31">
        <f t="shared" si="540"/>
        <v>13</v>
      </c>
      <c r="BJ826" s="6">
        <f t="shared" si="541"/>
        <v>526</v>
      </c>
      <c r="BL826" s="31">
        <f t="shared" si="542"/>
        <v>4.0068803981317728E-12</v>
      </c>
      <c r="BM826" s="31">
        <f t="shared" si="543"/>
        <v>4.0068803981317727E-13</v>
      </c>
      <c r="BN826" s="31">
        <f t="shared" si="544"/>
        <v>2.1370028790036118E-12</v>
      </c>
      <c r="BO826" s="31">
        <f t="shared" si="545"/>
        <v>1.8698775191281602E-12</v>
      </c>
      <c r="BP826" s="31">
        <f t="shared" si="546"/>
        <v>1.6695334992215718E-12</v>
      </c>
      <c r="BQ826" s="31">
        <f t="shared" si="547"/>
        <v>1.8030961791592976E-12</v>
      </c>
      <c r="BR826" s="31">
        <f t="shared" si="548"/>
        <v>1.1352827794706688E-12</v>
      </c>
      <c r="BS826" s="31">
        <f t="shared" si="549"/>
        <v>1.7363148391904347E-12</v>
      </c>
      <c r="BT826" s="31">
        <f t="shared" si="550"/>
        <v>1.8698775191281602E-12</v>
      </c>
      <c r="BU826" s="31">
        <f t="shared" si="551"/>
        <v>3.1387229785365553E-12</v>
      </c>
      <c r="BV826" s="31">
        <f t="shared" si="552"/>
        <v>1.2020641194395318E-12</v>
      </c>
      <c r="BW826" s="31">
        <f t="shared" si="553"/>
        <v>1.6027521592527091E-12</v>
      </c>
      <c r="BX826" s="31">
        <f t="shared" si="554"/>
        <v>1.8698775191281602E-12</v>
      </c>
      <c r="BY826" s="31">
        <f t="shared" si="555"/>
        <v>1.469189479314983E-12</v>
      </c>
      <c r="BZ826" s="31">
        <f t="shared" si="556"/>
        <v>1.7363148391904347E-12</v>
      </c>
      <c r="CA826" s="31">
        <f t="shared" si="557"/>
        <v>2.4709095788479265E-12</v>
      </c>
      <c r="CB826" s="31">
        <f t="shared" si="558"/>
        <v>1.2688454594083945E-12</v>
      </c>
      <c r="CC826" s="31">
        <f t="shared" si="559"/>
        <v>2.4709095788479265E-12</v>
      </c>
      <c r="CD826" s="31">
        <f t="shared" si="560"/>
        <v>4.0068803981317727E-13</v>
      </c>
      <c r="CE826" s="31">
        <f t="shared" si="561"/>
        <v>8.6815741959521736E-13</v>
      </c>
    </row>
    <row r="827" spans="35:83" x14ac:dyDescent="0.2">
      <c r="AI827" s="29" t="s">
        <v>1770</v>
      </c>
      <c r="AJ827" s="30">
        <v>33441</v>
      </c>
      <c r="AK827">
        <v>301</v>
      </c>
      <c r="AL827" t="s">
        <v>1771</v>
      </c>
      <c r="AM827">
        <v>3.5245461595480273E-10</v>
      </c>
      <c r="AN827">
        <f t="shared" si="519"/>
        <v>3.5245461595480277E-11</v>
      </c>
      <c r="AO827">
        <f t="shared" si="520"/>
        <v>1.5537122582498964E-4</v>
      </c>
      <c r="AP827" s="31">
        <f t="shared" si="521"/>
        <v>34</v>
      </c>
      <c r="AQ827" s="31">
        <f t="shared" si="522"/>
        <v>5</v>
      </c>
      <c r="AR827" s="31">
        <f t="shared" si="523"/>
        <v>18</v>
      </c>
      <c r="AS827" s="31">
        <f t="shared" si="524"/>
        <v>24</v>
      </c>
      <c r="AT827" s="31">
        <f t="shared" si="525"/>
        <v>16</v>
      </c>
      <c r="AU827" s="31">
        <f t="shared" si="526"/>
        <v>18</v>
      </c>
      <c r="AV827" s="31">
        <f t="shared" si="527"/>
        <v>5</v>
      </c>
      <c r="AW827" s="31">
        <f t="shared" si="528"/>
        <v>19</v>
      </c>
      <c r="AX827" s="31">
        <f t="shared" si="529"/>
        <v>10</v>
      </c>
      <c r="AY827" s="31">
        <f t="shared" si="530"/>
        <v>24</v>
      </c>
      <c r="AZ827" s="31">
        <f t="shared" si="531"/>
        <v>8</v>
      </c>
      <c r="BA827" s="31">
        <f t="shared" si="532"/>
        <v>7</v>
      </c>
      <c r="BB827" s="31">
        <f t="shared" si="533"/>
        <v>20</v>
      </c>
      <c r="BC827" s="31">
        <f t="shared" si="534"/>
        <v>7</v>
      </c>
      <c r="BD827" s="31">
        <f t="shared" si="535"/>
        <v>28</v>
      </c>
      <c r="BE827" s="31">
        <f t="shared" si="536"/>
        <v>19</v>
      </c>
      <c r="BF827" s="31">
        <f t="shared" si="537"/>
        <v>15</v>
      </c>
      <c r="BG827" s="31">
        <f t="shared" si="538"/>
        <v>17</v>
      </c>
      <c r="BH827" s="31">
        <f t="shared" si="539"/>
        <v>2</v>
      </c>
      <c r="BI827" s="31">
        <f t="shared" si="540"/>
        <v>5</v>
      </c>
      <c r="BJ827" s="6">
        <f t="shared" si="541"/>
        <v>301</v>
      </c>
      <c r="BL827" s="31">
        <f t="shared" si="542"/>
        <v>3.9812149310509285E-12</v>
      </c>
      <c r="BM827" s="31">
        <f t="shared" si="543"/>
        <v>5.8547278397807773E-13</v>
      </c>
      <c r="BN827" s="31">
        <f t="shared" si="544"/>
        <v>2.1077020223210798E-12</v>
      </c>
      <c r="BO827" s="31">
        <f t="shared" si="545"/>
        <v>2.8102693630947727E-12</v>
      </c>
      <c r="BP827" s="31">
        <f t="shared" si="546"/>
        <v>1.8735129087298487E-12</v>
      </c>
      <c r="BQ827" s="31">
        <f t="shared" si="547"/>
        <v>2.1077020223210798E-12</v>
      </c>
      <c r="BR827" s="31">
        <f t="shared" si="548"/>
        <v>5.8547278397807773E-13</v>
      </c>
      <c r="BS827" s="31">
        <f t="shared" si="549"/>
        <v>2.224796579116695E-12</v>
      </c>
      <c r="BT827" s="31">
        <f t="shared" si="550"/>
        <v>1.1709455679561555E-12</v>
      </c>
      <c r="BU827" s="31">
        <f t="shared" si="551"/>
        <v>2.8102693630947727E-12</v>
      </c>
      <c r="BV827" s="31">
        <f t="shared" si="552"/>
        <v>9.3675645436492436E-13</v>
      </c>
      <c r="BW827" s="31">
        <f t="shared" si="553"/>
        <v>8.1966189756930872E-13</v>
      </c>
      <c r="BX827" s="31">
        <f t="shared" si="554"/>
        <v>2.3418911359123109E-12</v>
      </c>
      <c r="BY827" s="31">
        <f t="shared" si="555"/>
        <v>8.1966189756930872E-13</v>
      </c>
      <c r="BZ827" s="31">
        <f t="shared" si="556"/>
        <v>3.2786475902772349E-12</v>
      </c>
      <c r="CA827" s="31">
        <f t="shared" si="557"/>
        <v>2.224796579116695E-12</v>
      </c>
      <c r="CB827" s="31">
        <f t="shared" si="558"/>
        <v>1.7564183519342332E-12</v>
      </c>
      <c r="CC827" s="31">
        <f t="shared" si="559"/>
        <v>1.9906074655254643E-12</v>
      </c>
      <c r="CD827" s="31">
        <f t="shared" si="560"/>
        <v>2.3418911359123109E-13</v>
      </c>
      <c r="CE827" s="31">
        <f t="shared" si="561"/>
        <v>5.8547278397807773E-13</v>
      </c>
    </row>
    <row r="828" spans="35:83" x14ac:dyDescent="0.2">
      <c r="AI828" s="29" t="s">
        <v>1772</v>
      </c>
      <c r="AJ828" s="30">
        <v>20586</v>
      </c>
      <c r="AK828">
        <v>196</v>
      </c>
      <c r="AL828" t="s">
        <v>1773</v>
      </c>
      <c r="AM828">
        <v>3.5274854203305842E-10</v>
      </c>
      <c r="AN828">
        <f t="shared" si="519"/>
        <v>3.5274854203305842E-11</v>
      </c>
      <c r="AO828">
        <f t="shared" si="520"/>
        <v>1.5550079613848035E-4</v>
      </c>
      <c r="AP828" s="31">
        <f t="shared" si="521"/>
        <v>34</v>
      </c>
      <c r="AQ828" s="31">
        <f t="shared" si="522"/>
        <v>2</v>
      </c>
      <c r="AR828" s="31">
        <f t="shared" si="523"/>
        <v>8</v>
      </c>
      <c r="AS828" s="31">
        <f t="shared" si="524"/>
        <v>11</v>
      </c>
      <c r="AT828" s="31">
        <f t="shared" si="525"/>
        <v>3</v>
      </c>
      <c r="AU828" s="31">
        <f t="shared" si="526"/>
        <v>8</v>
      </c>
      <c r="AV828" s="31">
        <f t="shared" si="527"/>
        <v>4</v>
      </c>
      <c r="AW828" s="31">
        <f t="shared" si="528"/>
        <v>10</v>
      </c>
      <c r="AX828" s="31">
        <f t="shared" si="529"/>
        <v>13</v>
      </c>
      <c r="AY828" s="31">
        <f t="shared" si="530"/>
        <v>18</v>
      </c>
      <c r="AZ828" s="31">
        <f t="shared" si="531"/>
        <v>4</v>
      </c>
      <c r="BA828" s="31">
        <f t="shared" si="532"/>
        <v>11</v>
      </c>
      <c r="BB828" s="31">
        <f t="shared" si="533"/>
        <v>10</v>
      </c>
      <c r="BC828" s="31">
        <f t="shared" si="534"/>
        <v>9</v>
      </c>
      <c r="BD828" s="31">
        <f t="shared" si="535"/>
        <v>6</v>
      </c>
      <c r="BE828" s="31">
        <f t="shared" si="536"/>
        <v>17</v>
      </c>
      <c r="BF828" s="31">
        <f t="shared" si="537"/>
        <v>17</v>
      </c>
      <c r="BG828" s="31">
        <f t="shared" si="538"/>
        <v>8</v>
      </c>
      <c r="BH828" s="31">
        <f t="shared" si="539"/>
        <v>0</v>
      </c>
      <c r="BI828" s="31">
        <f t="shared" si="540"/>
        <v>3</v>
      </c>
      <c r="BJ828" s="6">
        <f t="shared" si="541"/>
        <v>196</v>
      </c>
      <c r="BL828" s="31">
        <f t="shared" si="542"/>
        <v>6.1191073617979525E-12</v>
      </c>
      <c r="BM828" s="31">
        <f t="shared" si="543"/>
        <v>3.5994749187046775E-13</v>
      </c>
      <c r="BN828" s="31">
        <f t="shared" si="544"/>
        <v>1.439789967481871E-12</v>
      </c>
      <c r="BO828" s="31">
        <f t="shared" si="545"/>
        <v>1.9797112052875729E-12</v>
      </c>
      <c r="BP828" s="31">
        <f t="shared" si="546"/>
        <v>5.3992123780570169E-13</v>
      </c>
      <c r="BQ828" s="31">
        <f t="shared" si="547"/>
        <v>1.439789967481871E-12</v>
      </c>
      <c r="BR828" s="31">
        <f t="shared" si="548"/>
        <v>7.1989498374093549E-13</v>
      </c>
      <c r="BS828" s="31">
        <f t="shared" si="549"/>
        <v>1.799737459352339E-12</v>
      </c>
      <c r="BT828" s="31">
        <f t="shared" si="550"/>
        <v>2.3396586971580407E-12</v>
      </c>
      <c r="BU828" s="31">
        <f t="shared" si="551"/>
        <v>3.2395274268342102E-12</v>
      </c>
      <c r="BV828" s="31">
        <f t="shared" si="552"/>
        <v>7.1989498374093549E-13</v>
      </c>
      <c r="BW828" s="31">
        <f t="shared" si="553"/>
        <v>1.9797112052875729E-12</v>
      </c>
      <c r="BX828" s="31">
        <f t="shared" si="554"/>
        <v>1.799737459352339E-12</v>
      </c>
      <c r="BY828" s="31">
        <f t="shared" si="555"/>
        <v>1.6197637134171051E-12</v>
      </c>
      <c r="BZ828" s="31">
        <f t="shared" si="556"/>
        <v>1.0798424756114034E-12</v>
      </c>
      <c r="CA828" s="31">
        <f t="shared" si="557"/>
        <v>3.0595536808989763E-12</v>
      </c>
      <c r="CB828" s="31">
        <f t="shared" si="558"/>
        <v>3.0595536808989763E-12</v>
      </c>
      <c r="CC828" s="31">
        <f t="shared" si="559"/>
        <v>1.439789967481871E-12</v>
      </c>
      <c r="CD828" s="31">
        <f t="shared" si="560"/>
        <v>0</v>
      </c>
      <c r="CE828" s="31">
        <f t="shared" si="561"/>
        <v>5.3992123780570169E-13</v>
      </c>
    </row>
    <row r="829" spans="35:83" x14ac:dyDescent="0.2">
      <c r="AI829" s="29" t="s">
        <v>1774</v>
      </c>
      <c r="AJ829" s="30">
        <v>48835</v>
      </c>
      <c r="AK829">
        <v>448</v>
      </c>
      <c r="AL829" t="s">
        <v>1775</v>
      </c>
      <c r="AM829">
        <v>3.540676163511415E-10</v>
      </c>
      <c r="AN829">
        <f t="shared" si="519"/>
        <v>3.5406761635114155E-11</v>
      </c>
      <c r="AO829">
        <f t="shared" si="520"/>
        <v>1.560822786456668E-4</v>
      </c>
      <c r="AP829" s="31">
        <f t="shared" si="521"/>
        <v>53</v>
      </c>
      <c r="AQ829" s="31">
        <f t="shared" si="522"/>
        <v>3</v>
      </c>
      <c r="AR829" s="31">
        <f t="shared" si="523"/>
        <v>36</v>
      </c>
      <c r="AS829" s="31">
        <f t="shared" si="524"/>
        <v>23</v>
      </c>
      <c r="AT829" s="31">
        <f t="shared" si="525"/>
        <v>16</v>
      </c>
      <c r="AU829" s="31">
        <f t="shared" si="526"/>
        <v>36</v>
      </c>
      <c r="AV829" s="31">
        <f t="shared" si="527"/>
        <v>11</v>
      </c>
      <c r="AW829" s="31">
        <f t="shared" si="528"/>
        <v>33</v>
      </c>
      <c r="AX829" s="31">
        <f t="shared" si="529"/>
        <v>26</v>
      </c>
      <c r="AY829" s="31">
        <f t="shared" si="530"/>
        <v>39</v>
      </c>
      <c r="AZ829" s="31">
        <f t="shared" si="531"/>
        <v>6</v>
      </c>
      <c r="BA829" s="31">
        <f t="shared" si="532"/>
        <v>13</v>
      </c>
      <c r="BB829" s="31">
        <f t="shared" si="533"/>
        <v>14</v>
      </c>
      <c r="BC829" s="31">
        <f t="shared" si="534"/>
        <v>10</v>
      </c>
      <c r="BD829" s="31">
        <f t="shared" si="535"/>
        <v>28</v>
      </c>
      <c r="BE829" s="31">
        <f t="shared" si="536"/>
        <v>26</v>
      </c>
      <c r="BF829" s="31">
        <f t="shared" si="537"/>
        <v>24</v>
      </c>
      <c r="BG829" s="31">
        <f t="shared" si="538"/>
        <v>33</v>
      </c>
      <c r="BH829" s="31">
        <f t="shared" si="539"/>
        <v>2</v>
      </c>
      <c r="BI829" s="31">
        <f t="shared" si="540"/>
        <v>16</v>
      </c>
      <c r="BJ829" s="6">
        <f t="shared" si="541"/>
        <v>448</v>
      </c>
      <c r="BL829" s="31">
        <f t="shared" si="542"/>
        <v>4.1887463541541299E-12</v>
      </c>
      <c r="BM829" s="31">
        <f t="shared" si="543"/>
        <v>2.3709885023513943E-13</v>
      </c>
      <c r="BN829" s="31">
        <f t="shared" si="544"/>
        <v>2.8451862028216736E-12</v>
      </c>
      <c r="BO829" s="31">
        <f t="shared" si="545"/>
        <v>1.8177578518027356E-12</v>
      </c>
      <c r="BP829" s="31">
        <f t="shared" si="546"/>
        <v>1.264527201254077E-12</v>
      </c>
      <c r="BQ829" s="31">
        <f t="shared" si="547"/>
        <v>2.8451862028216736E-12</v>
      </c>
      <c r="BR829" s="31">
        <f t="shared" si="548"/>
        <v>8.6936245086217791E-13</v>
      </c>
      <c r="BS829" s="31">
        <f t="shared" si="549"/>
        <v>2.6080873525865337E-12</v>
      </c>
      <c r="BT829" s="31">
        <f t="shared" si="550"/>
        <v>2.0548567020378751E-12</v>
      </c>
      <c r="BU829" s="31">
        <f t="shared" si="551"/>
        <v>3.0822850530568126E-12</v>
      </c>
      <c r="BV829" s="31">
        <f t="shared" si="552"/>
        <v>4.7419770047027886E-13</v>
      </c>
      <c r="BW829" s="31">
        <f t="shared" si="553"/>
        <v>1.0274283510189375E-12</v>
      </c>
      <c r="BX829" s="31">
        <f t="shared" si="554"/>
        <v>1.1064613010973173E-12</v>
      </c>
      <c r="BY829" s="31">
        <f t="shared" si="555"/>
        <v>7.903295007837981E-13</v>
      </c>
      <c r="BZ829" s="31">
        <f t="shared" si="556"/>
        <v>2.2129226021946347E-12</v>
      </c>
      <c r="CA829" s="31">
        <f t="shared" si="557"/>
        <v>2.0548567020378751E-12</v>
      </c>
      <c r="CB829" s="31">
        <f t="shared" si="558"/>
        <v>1.8967908018811154E-12</v>
      </c>
      <c r="CC829" s="31">
        <f t="shared" si="559"/>
        <v>2.6080873525865337E-12</v>
      </c>
      <c r="CD829" s="31">
        <f t="shared" si="560"/>
        <v>1.5806590015675962E-13</v>
      </c>
      <c r="CE829" s="31">
        <f t="shared" si="561"/>
        <v>1.264527201254077E-12</v>
      </c>
    </row>
    <row r="830" spans="35:83" x14ac:dyDescent="0.2">
      <c r="AI830" s="29" t="s">
        <v>1776</v>
      </c>
      <c r="AJ830" s="30">
        <v>24357</v>
      </c>
      <c r="AK830">
        <v>222</v>
      </c>
      <c r="AL830" t="s">
        <v>1777</v>
      </c>
      <c r="AM830">
        <v>3.5543927389910723E-10</v>
      </c>
      <c r="AN830">
        <f t="shared" si="519"/>
        <v>3.5543927389910723E-11</v>
      </c>
      <c r="AO830">
        <f t="shared" si="520"/>
        <v>1.5668694121778889E-4</v>
      </c>
      <c r="AP830" s="31">
        <f t="shared" si="521"/>
        <v>22</v>
      </c>
      <c r="AQ830" s="31">
        <f t="shared" si="522"/>
        <v>3</v>
      </c>
      <c r="AR830" s="31">
        <f t="shared" si="523"/>
        <v>17</v>
      </c>
      <c r="AS830" s="31">
        <f t="shared" si="524"/>
        <v>3</v>
      </c>
      <c r="AT830" s="31">
        <f t="shared" si="525"/>
        <v>11</v>
      </c>
      <c r="AU830" s="31">
        <f t="shared" si="526"/>
        <v>13</v>
      </c>
      <c r="AV830" s="31">
        <f t="shared" si="527"/>
        <v>4</v>
      </c>
      <c r="AW830" s="31">
        <f t="shared" si="528"/>
        <v>16</v>
      </c>
      <c r="AX830" s="31">
        <f t="shared" si="529"/>
        <v>13</v>
      </c>
      <c r="AY830" s="31">
        <f t="shared" si="530"/>
        <v>18</v>
      </c>
      <c r="AZ830" s="31">
        <f t="shared" si="531"/>
        <v>6</v>
      </c>
      <c r="BA830" s="31">
        <f t="shared" si="532"/>
        <v>11</v>
      </c>
      <c r="BB830" s="31">
        <f t="shared" si="533"/>
        <v>14</v>
      </c>
      <c r="BC830" s="31">
        <f t="shared" si="534"/>
        <v>13</v>
      </c>
      <c r="BD830" s="31">
        <f t="shared" si="535"/>
        <v>11</v>
      </c>
      <c r="BE830" s="31">
        <f t="shared" si="536"/>
        <v>18</v>
      </c>
      <c r="BF830" s="31">
        <f t="shared" si="537"/>
        <v>9</v>
      </c>
      <c r="BG830" s="31">
        <f t="shared" si="538"/>
        <v>14</v>
      </c>
      <c r="BH830" s="31">
        <f t="shared" si="539"/>
        <v>3</v>
      </c>
      <c r="BI830" s="31">
        <f t="shared" si="540"/>
        <v>3</v>
      </c>
      <c r="BJ830" s="6">
        <f t="shared" si="541"/>
        <v>222</v>
      </c>
      <c r="BL830" s="31">
        <f t="shared" si="542"/>
        <v>3.5223711827839456E-12</v>
      </c>
      <c r="BM830" s="31">
        <f t="shared" si="543"/>
        <v>4.8032334310690164E-13</v>
      </c>
      <c r="BN830" s="31">
        <f t="shared" si="544"/>
        <v>2.7218322776057761E-12</v>
      </c>
      <c r="BO830" s="31">
        <f t="shared" si="545"/>
        <v>4.8032334310690164E-13</v>
      </c>
      <c r="BP830" s="31">
        <f t="shared" si="546"/>
        <v>1.7611855913919728E-12</v>
      </c>
      <c r="BQ830" s="31">
        <f t="shared" si="547"/>
        <v>2.0814011534632403E-12</v>
      </c>
      <c r="BR830" s="31">
        <f t="shared" si="548"/>
        <v>6.4043112414253558E-13</v>
      </c>
      <c r="BS830" s="31">
        <f t="shared" si="549"/>
        <v>2.5617244965701423E-12</v>
      </c>
      <c r="BT830" s="31">
        <f t="shared" si="550"/>
        <v>2.0814011534632403E-12</v>
      </c>
      <c r="BU830" s="31">
        <f t="shared" si="551"/>
        <v>2.8819400586414102E-12</v>
      </c>
      <c r="BV830" s="31">
        <f t="shared" si="552"/>
        <v>9.6064668621380327E-13</v>
      </c>
      <c r="BW830" s="31">
        <f t="shared" si="553"/>
        <v>1.7611855913919728E-12</v>
      </c>
      <c r="BX830" s="31">
        <f t="shared" si="554"/>
        <v>2.241508934498874E-12</v>
      </c>
      <c r="BY830" s="31">
        <f t="shared" si="555"/>
        <v>2.0814011534632403E-12</v>
      </c>
      <c r="BZ830" s="31">
        <f t="shared" si="556"/>
        <v>1.7611855913919728E-12</v>
      </c>
      <c r="CA830" s="31">
        <f t="shared" si="557"/>
        <v>2.8819400586414102E-12</v>
      </c>
      <c r="CB830" s="31">
        <f t="shared" si="558"/>
        <v>1.4409700293207051E-12</v>
      </c>
      <c r="CC830" s="31">
        <f t="shared" si="559"/>
        <v>2.241508934498874E-12</v>
      </c>
      <c r="CD830" s="31">
        <f t="shared" si="560"/>
        <v>4.8032334310690164E-13</v>
      </c>
      <c r="CE830" s="31">
        <f t="shared" si="561"/>
        <v>4.8032334310690164E-13</v>
      </c>
    </row>
    <row r="831" spans="35:83" x14ac:dyDescent="0.2">
      <c r="AI831" s="29" t="s">
        <v>1778</v>
      </c>
      <c r="AJ831" s="30">
        <v>43855</v>
      </c>
      <c r="AK831">
        <v>390</v>
      </c>
      <c r="AL831" t="s">
        <v>1779</v>
      </c>
      <c r="AM831">
        <v>3.5595928784808397E-10</v>
      </c>
      <c r="AN831">
        <f t="shared" si="519"/>
        <v>3.5595928784808402E-11</v>
      </c>
      <c r="AO831">
        <f t="shared" si="520"/>
        <v>1.5691617698614376E-4</v>
      </c>
      <c r="AP831" s="31">
        <f t="shared" si="521"/>
        <v>43</v>
      </c>
      <c r="AQ831" s="31">
        <f t="shared" si="522"/>
        <v>3</v>
      </c>
      <c r="AR831" s="31">
        <f t="shared" si="523"/>
        <v>32</v>
      </c>
      <c r="AS831" s="31">
        <f t="shared" si="524"/>
        <v>28</v>
      </c>
      <c r="AT831" s="31">
        <f t="shared" si="525"/>
        <v>9</v>
      </c>
      <c r="AU831" s="31">
        <f t="shared" si="526"/>
        <v>24</v>
      </c>
      <c r="AV831" s="31">
        <f t="shared" si="527"/>
        <v>7</v>
      </c>
      <c r="AW831" s="31">
        <f t="shared" si="528"/>
        <v>35</v>
      </c>
      <c r="AX831" s="31">
        <f t="shared" si="529"/>
        <v>22</v>
      </c>
      <c r="AY831" s="31">
        <f t="shared" si="530"/>
        <v>48</v>
      </c>
      <c r="AZ831" s="31">
        <f t="shared" si="531"/>
        <v>12</v>
      </c>
      <c r="BA831" s="31">
        <f t="shared" si="532"/>
        <v>13</v>
      </c>
      <c r="BB831" s="31">
        <f t="shared" si="533"/>
        <v>18</v>
      </c>
      <c r="BC831" s="31">
        <f t="shared" si="534"/>
        <v>13</v>
      </c>
      <c r="BD831" s="31">
        <f t="shared" si="535"/>
        <v>31</v>
      </c>
      <c r="BE831" s="31">
        <f t="shared" si="536"/>
        <v>15</v>
      </c>
      <c r="BF831" s="31">
        <f t="shared" si="537"/>
        <v>13</v>
      </c>
      <c r="BG831" s="31">
        <f t="shared" si="538"/>
        <v>11</v>
      </c>
      <c r="BH831" s="31">
        <f t="shared" si="539"/>
        <v>7</v>
      </c>
      <c r="BI831" s="31">
        <f t="shared" si="540"/>
        <v>6</v>
      </c>
      <c r="BJ831" s="6">
        <f t="shared" si="541"/>
        <v>390</v>
      </c>
      <c r="BL831" s="31">
        <f t="shared" si="542"/>
        <v>3.9246793275557985E-12</v>
      </c>
      <c r="BM831" s="31">
        <f t="shared" si="543"/>
        <v>2.7381483680621851E-13</v>
      </c>
      <c r="BN831" s="31">
        <f t="shared" si="544"/>
        <v>2.9206915925996637E-12</v>
      </c>
      <c r="BO831" s="31">
        <f t="shared" si="545"/>
        <v>2.5556051435247056E-12</v>
      </c>
      <c r="BP831" s="31">
        <f t="shared" si="546"/>
        <v>8.2144451041865552E-13</v>
      </c>
      <c r="BQ831" s="31">
        <f t="shared" si="547"/>
        <v>2.190518694449748E-12</v>
      </c>
      <c r="BR831" s="31">
        <f t="shared" si="548"/>
        <v>6.3890128588117641E-13</v>
      </c>
      <c r="BS831" s="31">
        <f t="shared" si="549"/>
        <v>3.1945064294058825E-12</v>
      </c>
      <c r="BT831" s="31">
        <f t="shared" si="550"/>
        <v>2.0079754699122688E-12</v>
      </c>
      <c r="BU831" s="31">
        <f t="shared" si="551"/>
        <v>4.3810373888994961E-12</v>
      </c>
      <c r="BV831" s="31">
        <f t="shared" si="552"/>
        <v>1.095259347224874E-12</v>
      </c>
      <c r="BW831" s="31">
        <f t="shared" si="553"/>
        <v>1.1865309594936134E-12</v>
      </c>
      <c r="BX831" s="31">
        <f t="shared" si="554"/>
        <v>1.642889020837311E-12</v>
      </c>
      <c r="BY831" s="31">
        <f t="shared" si="555"/>
        <v>1.1865309594936134E-12</v>
      </c>
      <c r="BZ831" s="31">
        <f t="shared" si="556"/>
        <v>2.829419980330924E-12</v>
      </c>
      <c r="CA831" s="31">
        <f t="shared" si="557"/>
        <v>1.3690741840310924E-12</v>
      </c>
      <c r="CB831" s="31">
        <f t="shared" si="558"/>
        <v>1.1865309594936134E-12</v>
      </c>
      <c r="CC831" s="31">
        <f t="shared" si="559"/>
        <v>1.0039877349561344E-12</v>
      </c>
      <c r="CD831" s="31">
        <f t="shared" si="560"/>
        <v>6.3890128588117641E-13</v>
      </c>
      <c r="CE831" s="31">
        <f t="shared" si="561"/>
        <v>5.4762967361243701E-13</v>
      </c>
    </row>
    <row r="832" spans="35:83" x14ac:dyDescent="0.2">
      <c r="AI832" s="29" t="s">
        <v>1780</v>
      </c>
      <c r="AJ832" s="30">
        <v>30880</v>
      </c>
      <c r="AK832">
        <v>285</v>
      </c>
      <c r="AL832" t="s">
        <v>1781</v>
      </c>
      <c r="AM832">
        <v>3.5650479379924748E-10</v>
      </c>
      <c r="AN832">
        <f t="shared" si="519"/>
        <v>3.5650479379924753E-11</v>
      </c>
      <c r="AO832">
        <f t="shared" si="520"/>
        <v>1.5715665029672162E-4</v>
      </c>
      <c r="AP832" s="31">
        <f t="shared" si="521"/>
        <v>26</v>
      </c>
      <c r="AQ832" s="31">
        <f t="shared" si="522"/>
        <v>1</v>
      </c>
      <c r="AR832" s="31">
        <f t="shared" si="523"/>
        <v>19</v>
      </c>
      <c r="AS832" s="31">
        <f t="shared" si="524"/>
        <v>12</v>
      </c>
      <c r="AT832" s="31">
        <f t="shared" si="525"/>
        <v>9</v>
      </c>
      <c r="AU832" s="31">
        <f t="shared" si="526"/>
        <v>22</v>
      </c>
      <c r="AV832" s="31">
        <f t="shared" si="527"/>
        <v>5</v>
      </c>
      <c r="AW832" s="31">
        <f t="shared" si="528"/>
        <v>16</v>
      </c>
      <c r="AX832" s="31">
        <f t="shared" si="529"/>
        <v>19</v>
      </c>
      <c r="AY832" s="31">
        <f t="shared" si="530"/>
        <v>22</v>
      </c>
      <c r="AZ832" s="31">
        <f t="shared" si="531"/>
        <v>13</v>
      </c>
      <c r="BA832" s="31">
        <f t="shared" si="532"/>
        <v>13</v>
      </c>
      <c r="BB832" s="31">
        <f t="shared" si="533"/>
        <v>15</v>
      </c>
      <c r="BC832" s="31">
        <f t="shared" si="534"/>
        <v>9</v>
      </c>
      <c r="BD832" s="31">
        <f t="shared" si="535"/>
        <v>11</v>
      </c>
      <c r="BE832" s="31">
        <f t="shared" si="536"/>
        <v>30</v>
      </c>
      <c r="BF832" s="31">
        <f t="shared" si="537"/>
        <v>16</v>
      </c>
      <c r="BG832" s="31">
        <f t="shared" si="538"/>
        <v>16</v>
      </c>
      <c r="BH832" s="31">
        <f t="shared" si="539"/>
        <v>2</v>
      </c>
      <c r="BI832" s="31">
        <f t="shared" si="540"/>
        <v>9</v>
      </c>
      <c r="BJ832" s="6">
        <f t="shared" si="541"/>
        <v>285</v>
      </c>
      <c r="BL832" s="31">
        <f t="shared" si="542"/>
        <v>3.2523244346598024E-12</v>
      </c>
      <c r="BM832" s="31">
        <f t="shared" si="543"/>
        <v>1.2508940133306932E-13</v>
      </c>
      <c r="BN832" s="31">
        <f t="shared" si="544"/>
        <v>2.376698625328317E-12</v>
      </c>
      <c r="BO832" s="31">
        <f t="shared" si="545"/>
        <v>1.5010728159968317E-12</v>
      </c>
      <c r="BP832" s="31">
        <f t="shared" si="546"/>
        <v>1.1258046119976238E-12</v>
      </c>
      <c r="BQ832" s="31">
        <f t="shared" si="547"/>
        <v>2.7519668293275248E-12</v>
      </c>
      <c r="BR832" s="31">
        <f t="shared" si="548"/>
        <v>6.2544700666534646E-13</v>
      </c>
      <c r="BS832" s="31">
        <f t="shared" si="549"/>
        <v>2.0014304213291091E-12</v>
      </c>
      <c r="BT832" s="31">
        <f t="shared" si="550"/>
        <v>2.376698625328317E-12</v>
      </c>
      <c r="BU832" s="31">
        <f t="shared" si="551"/>
        <v>2.7519668293275248E-12</v>
      </c>
      <c r="BV832" s="31">
        <f t="shared" si="552"/>
        <v>1.6261622173299012E-12</v>
      </c>
      <c r="BW832" s="31">
        <f t="shared" si="553"/>
        <v>1.6261622173299012E-12</v>
      </c>
      <c r="BX832" s="31">
        <f t="shared" si="554"/>
        <v>1.8763410199960394E-12</v>
      </c>
      <c r="BY832" s="31">
        <f t="shared" si="555"/>
        <v>1.1258046119976238E-12</v>
      </c>
      <c r="BZ832" s="31">
        <f t="shared" si="556"/>
        <v>1.3759834146637624E-12</v>
      </c>
      <c r="CA832" s="31">
        <f t="shared" si="557"/>
        <v>3.7526820399920788E-12</v>
      </c>
      <c r="CB832" s="31">
        <f t="shared" si="558"/>
        <v>2.0014304213291091E-12</v>
      </c>
      <c r="CC832" s="31">
        <f t="shared" si="559"/>
        <v>2.0014304213291091E-12</v>
      </c>
      <c r="CD832" s="31">
        <f t="shared" si="560"/>
        <v>2.5017880266613864E-13</v>
      </c>
      <c r="CE832" s="31">
        <f t="shared" si="561"/>
        <v>1.1258046119976238E-12</v>
      </c>
    </row>
    <row r="833" spans="35:83" x14ac:dyDescent="0.2">
      <c r="AI833" s="29" t="s">
        <v>1782</v>
      </c>
      <c r="AJ833" s="30">
        <v>9159</v>
      </c>
      <c r="AK833">
        <v>82</v>
      </c>
      <c r="AL833" t="s">
        <v>1783</v>
      </c>
      <c r="AM833">
        <v>3.5979146471528161E-10</v>
      </c>
      <c r="AN833">
        <f t="shared" si="519"/>
        <v>3.5979146471528162E-11</v>
      </c>
      <c r="AO833">
        <f t="shared" si="520"/>
        <v>1.586055009174581E-4</v>
      </c>
      <c r="AP833" s="31">
        <f t="shared" si="521"/>
        <v>8</v>
      </c>
      <c r="AQ833" s="31">
        <f t="shared" si="522"/>
        <v>0</v>
      </c>
      <c r="AR833" s="31">
        <f t="shared" si="523"/>
        <v>4</v>
      </c>
      <c r="AS833" s="31">
        <f t="shared" si="524"/>
        <v>11</v>
      </c>
      <c r="AT833" s="31">
        <f t="shared" si="525"/>
        <v>4</v>
      </c>
      <c r="AU833" s="31">
        <f t="shared" si="526"/>
        <v>2</v>
      </c>
      <c r="AV833" s="31">
        <f t="shared" si="527"/>
        <v>0</v>
      </c>
      <c r="AW833" s="31">
        <f t="shared" si="528"/>
        <v>6</v>
      </c>
      <c r="AX833" s="31">
        <f t="shared" si="529"/>
        <v>5</v>
      </c>
      <c r="AY833" s="31">
        <f t="shared" si="530"/>
        <v>7</v>
      </c>
      <c r="AZ833" s="31">
        <f t="shared" si="531"/>
        <v>3</v>
      </c>
      <c r="BA833" s="31">
        <f t="shared" si="532"/>
        <v>4</v>
      </c>
      <c r="BB833" s="31">
        <f t="shared" si="533"/>
        <v>2</v>
      </c>
      <c r="BC833" s="31">
        <f t="shared" si="534"/>
        <v>4</v>
      </c>
      <c r="BD833" s="31">
        <f t="shared" si="535"/>
        <v>0</v>
      </c>
      <c r="BE833" s="31">
        <f t="shared" si="536"/>
        <v>4</v>
      </c>
      <c r="BF833" s="31">
        <f t="shared" si="537"/>
        <v>7</v>
      </c>
      <c r="BG833" s="31">
        <f t="shared" si="538"/>
        <v>9</v>
      </c>
      <c r="BH833" s="31">
        <f t="shared" si="539"/>
        <v>2</v>
      </c>
      <c r="BI833" s="31">
        <f t="shared" si="540"/>
        <v>0</v>
      </c>
      <c r="BJ833" s="6">
        <f t="shared" si="541"/>
        <v>82</v>
      </c>
      <c r="BL833" s="31">
        <f t="shared" si="542"/>
        <v>3.5101606313686013E-12</v>
      </c>
      <c r="BM833" s="31">
        <f t="shared" si="543"/>
        <v>0</v>
      </c>
      <c r="BN833" s="31">
        <f t="shared" si="544"/>
        <v>1.7550803156843006E-12</v>
      </c>
      <c r="BO833" s="31">
        <f t="shared" si="545"/>
        <v>4.8264708681318267E-12</v>
      </c>
      <c r="BP833" s="31">
        <f t="shared" si="546"/>
        <v>1.7550803156843006E-12</v>
      </c>
      <c r="BQ833" s="31">
        <f t="shared" si="547"/>
        <v>8.7754015784215032E-13</v>
      </c>
      <c r="BR833" s="31">
        <f t="shared" si="548"/>
        <v>0</v>
      </c>
      <c r="BS833" s="31">
        <f t="shared" si="549"/>
        <v>2.6326204735264509E-12</v>
      </c>
      <c r="BT833" s="31">
        <f t="shared" si="550"/>
        <v>2.1938503946053759E-12</v>
      </c>
      <c r="BU833" s="31">
        <f t="shared" si="551"/>
        <v>3.0713905524475263E-12</v>
      </c>
      <c r="BV833" s="31">
        <f t="shared" si="552"/>
        <v>1.3163102367632254E-12</v>
      </c>
      <c r="BW833" s="31">
        <f t="shared" si="553"/>
        <v>1.7550803156843006E-12</v>
      </c>
      <c r="BX833" s="31">
        <f t="shared" si="554"/>
        <v>8.7754015784215032E-13</v>
      </c>
      <c r="BY833" s="31">
        <f t="shared" si="555"/>
        <v>1.7550803156843006E-12</v>
      </c>
      <c r="BZ833" s="31">
        <f t="shared" si="556"/>
        <v>0</v>
      </c>
      <c r="CA833" s="31">
        <f t="shared" si="557"/>
        <v>1.7550803156843006E-12</v>
      </c>
      <c r="CB833" s="31">
        <f t="shared" si="558"/>
        <v>3.0713905524475263E-12</v>
      </c>
      <c r="CC833" s="31">
        <f t="shared" si="559"/>
        <v>3.9489307102896767E-12</v>
      </c>
      <c r="CD833" s="31">
        <f t="shared" si="560"/>
        <v>8.7754015784215032E-13</v>
      </c>
      <c r="CE833" s="31">
        <f t="shared" si="561"/>
        <v>0</v>
      </c>
    </row>
    <row r="834" spans="35:83" x14ac:dyDescent="0.2">
      <c r="AI834" s="29" t="s">
        <v>1784</v>
      </c>
      <c r="AJ834" s="30">
        <v>46929</v>
      </c>
      <c r="AK834">
        <v>421</v>
      </c>
      <c r="AL834" t="s">
        <v>1785</v>
      </c>
      <c r="AM834">
        <v>3.6232323675777011E-10</v>
      </c>
      <c r="AN834">
        <f t="shared" si="519"/>
        <v>3.6232323675777012E-11</v>
      </c>
      <c r="AO834">
        <f t="shared" si="520"/>
        <v>1.5972157234323656E-4</v>
      </c>
      <c r="AP834" s="31">
        <f t="shared" si="521"/>
        <v>43</v>
      </c>
      <c r="AQ834" s="31">
        <f t="shared" si="522"/>
        <v>5</v>
      </c>
      <c r="AR834" s="31">
        <f t="shared" si="523"/>
        <v>19</v>
      </c>
      <c r="AS834" s="31">
        <f t="shared" si="524"/>
        <v>25</v>
      </c>
      <c r="AT834" s="31">
        <f t="shared" si="525"/>
        <v>20</v>
      </c>
      <c r="AU834" s="31">
        <f t="shared" si="526"/>
        <v>26</v>
      </c>
      <c r="AV834" s="31">
        <f t="shared" si="527"/>
        <v>14</v>
      </c>
      <c r="AW834" s="31">
        <f t="shared" si="528"/>
        <v>31</v>
      </c>
      <c r="AX834" s="31">
        <f t="shared" si="529"/>
        <v>21</v>
      </c>
      <c r="AY834" s="31">
        <f t="shared" si="530"/>
        <v>47</v>
      </c>
      <c r="AZ834" s="31">
        <f t="shared" si="531"/>
        <v>18</v>
      </c>
      <c r="BA834" s="31">
        <f t="shared" si="532"/>
        <v>16</v>
      </c>
      <c r="BB834" s="31">
        <f t="shared" si="533"/>
        <v>22</v>
      </c>
      <c r="BC834" s="31">
        <f t="shared" si="534"/>
        <v>15</v>
      </c>
      <c r="BD834" s="31">
        <f t="shared" si="535"/>
        <v>16</v>
      </c>
      <c r="BE834" s="31">
        <f t="shared" si="536"/>
        <v>21</v>
      </c>
      <c r="BF834" s="31">
        <f t="shared" si="537"/>
        <v>25</v>
      </c>
      <c r="BG834" s="31">
        <f t="shared" si="538"/>
        <v>19</v>
      </c>
      <c r="BH834" s="31">
        <f t="shared" si="539"/>
        <v>6</v>
      </c>
      <c r="BI834" s="31">
        <f t="shared" si="540"/>
        <v>12</v>
      </c>
      <c r="BJ834" s="6">
        <f t="shared" si="541"/>
        <v>421</v>
      </c>
      <c r="BL834" s="31">
        <f t="shared" si="542"/>
        <v>3.7006886414689108E-12</v>
      </c>
      <c r="BM834" s="31">
        <f t="shared" si="543"/>
        <v>4.3031263272894311E-13</v>
      </c>
      <c r="BN834" s="31">
        <f t="shared" si="544"/>
        <v>1.6351880043699837E-12</v>
      </c>
      <c r="BO834" s="31">
        <f t="shared" si="545"/>
        <v>2.1515631636447154E-12</v>
      </c>
      <c r="BP834" s="31">
        <f t="shared" si="546"/>
        <v>1.7212505309157724E-12</v>
      </c>
      <c r="BQ834" s="31">
        <f t="shared" si="547"/>
        <v>2.2376256901905043E-12</v>
      </c>
      <c r="BR834" s="31">
        <f t="shared" si="548"/>
        <v>1.2048753716410408E-12</v>
      </c>
      <c r="BS834" s="31">
        <f t="shared" si="549"/>
        <v>2.6679383229194472E-12</v>
      </c>
      <c r="BT834" s="31">
        <f t="shared" si="550"/>
        <v>1.8073130574615612E-12</v>
      </c>
      <c r="BU834" s="31">
        <f t="shared" si="551"/>
        <v>4.0449387476520656E-12</v>
      </c>
      <c r="BV834" s="31">
        <f t="shared" si="552"/>
        <v>1.5491254778241952E-12</v>
      </c>
      <c r="BW834" s="31">
        <f t="shared" si="553"/>
        <v>1.377000424732618E-12</v>
      </c>
      <c r="BX834" s="31">
        <f t="shared" si="554"/>
        <v>1.8933755840073499E-12</v>
      </c>
      <c r="BY834" s="31">
        <f t="shared" si="555"/>
        <v>1.2909378981868293E-12</v>
      </c>
      <c r="BZ834" s="31">
        <f t="shared" si="556"/>
        <v>1.377000424732618E-12</v>
      </c>
      <c r="CA834" s="31">
        <f t="shared" si="557"/>
        <v>1.8073130574615612E-12</v>
      </c>
      <c r="CB834" s="31">
        <f t="shared" si="558"/>
        <v>2.1515631636447154E-12</v>
      </c>
      <c r="CC834" s="31">
        <f t="shared" si="559"/>
        <v>1.6351880043699837E-12</v>
      </c>
      <c r="CD834" s="31">
        <f t="shared" si="560"/>
        <v>5.1637515927473182E-13</v>
      </c>
      <c r="CE834" s="31">
        <f t="shared" si="561"/>
        <v>1.0327503185494636E-12</v>
      </c>
    </row>
    <row r="835" spans="35:83" x14ac:dyDescent="0.2">
      <c r="AI835" s="29" t="s">
        <v>1786</v>
      </c>
      <c r="AJ835" s="30">
        <v>61021</v>
      </c>
      <c r="AK835">
        <v>545</v>
      </c>
      <c r="AL835" t="s">
        <v>1787</v>
      </c>
      <c r="AM835">
        <v>3.6309339747557503E-10</v>
      </c>
      <c r="AN835">
        <f t="shared" ref="AN835:AN898" si="562">AM835*0.1</f>
        <v>3.6309339747557507E-11</v>
      </c>
      <c r="AO835">
        <f t="shared" ref="AO835:AO898" si="563">AN835/$AN$1588</f>
        <v>1.6006107935886594E-4</v>
      </c>
      <c r="AP835" s="31">
        <f t="shared" ref="AP835:AP898" si="564">LEN(AL835)-LEN(SUBSTITUTE(AL835,"A",""))</f>
        <v>59</v>
      </c>
      <c r="AQ835" s="31">
        <f t="shared" ref="AQ835:AQ898" si="565">LEN(AL835)-LEN(SUBSTITUTE(AL835,"C",""))</f>
        <v>2</v>
      </c>
      <c r="AR835" s="31">
        <f t="shared" ref="AR835:AR898" si="566">LEN(AL835)-LEN(SUBSTITUTE(AL835,"D",""))</f>
        <v>42</v>
      </c>
      <c r="AS835" s="31">
        <f t="shared" ref="AS835:AS898" si="567">LEN(AL835)-LEN(SUBSTITUTE(AL835,"E",""))</f>
        <v>27</v>
      </c>
      <c r="AT835" s="31">
        <f t="shared" ref="AT835:AT898" si="568">LEN(AL835)-LEN(SUBSTITUTE(AL835,"F",""))</f>
        <v>18</v>
      </c>
      <c r="AU835" s="31">
        <f t="shared" ref="AU835:AU898" si="569">LEN(AL835)-LEN(SUBSTITUTE(AL835,"G",""))</f>
        <v>30</v>
      </c>
      <c r="AV835" s="31">
        <f t="shared" ref="AV835:AV898" si="570">LEN(AL835)-LEN(SUBSTITUTE(AL835,"H",""))</f>
        <v>15</v>
      </c>
      <c r="AW835" s="31">
        <f t="shared" ref="AW835:AW898" si="571">LEN(AL835)-LEN(SUBSTITUTE(AL835,"I",""))</f>
        <v>39</v>
      </c>
      <c r="AX835" s="31">
        <f t="shared" ref="AX835:AX898" si="572">LEN(AL835)-LEN(SUBSTITUTE(AL835,"K",""))</f>
        <v>24</v>
      </c>
      <c r="AY835" s="31">
        <f t="shared" ref="AY835:AY898" si="573">LEN(AL835)-LEN(SUBSTITUTE(AL835,"L",""))</f>
        <v>48</v>
      </c>
      <c r="AZ835" s="31">
        <f t="shared" ref="AZ835:AZ898" si="574">LEN(AL835)-LEN(SUBSTITUTE(AL835,"M",""))</f>
        <v>8</v>
      </c>
      <c r="BA835" s="31">
        <f t="shared" ref="BA835:BA898" si="575">LEN(AL835)-LEN(SUBSTITUTE(AL835,"N",""))</f>
        <v>14</v>
      </c>
      <c r="BB835" s="31">
        <f t="shared" ref="BB835:BB898" si="576">LEN(AL835)-LEN(SUBSTITUTE(AL835,"P",""))</f>
        <v>26</v>
      </c>
      <c r="BC835" s="31">
        <f t="shared" ref="BC835:BC898" si="577">LEN(AL835)-LEN(SUBSTITUTE(AL835,"Q",""))</f>
        <v>21</v>
      </c>
      <c r="BD835" s="31">
        <f t="shared" ref="BD835:BD898" si="578">LEN(AL835)-LEN(SUBSTITUTE(AL835,"R",""))</f>
        <v>52</v>
      </c>
      <c r="BE835" s="31">
        <f t="shared" ref="BE835:BE898" si="579">LEN(AL835)-LEN(SUBSTITUTE(AL835,"S",""))</f>
        <v>30</v>
      </c>
      <c r="BF835" s="31">
        <f t="shared" ref="BF835:BF898" si="580">LEN(AL835)-LEN(SUBSTITUTE(AL835,"T",""))</f>
        <v>33</v>
      </c>
      <c r="BG835" s="31">
        <f t="shared" ref="BG835:BG898" si="581">LEN(AL835)-LEN(SUBSTITUTE(AL835,"V",""))</f>
        <v>39</v>
      </c>
      <c r="BH835" s="31">
        <f t="shared" ref="BH835:BH898" si="582">LEN(AL835)-LEN(SUBSTITUTE(AL835,"W",""))</f>
        <v>9</v>
      </c>
      <c r="BI835" s="31">
        <f t="shared" ref="BI835:BI898" si="583">LEN(AL835)-LEN(SUBSTITUTE(AL835,"Y",""))</f>
        <v>9</v>
      </c>
      <c r="BJ835" s="6">
        <f t="shared" ref="BJ835:BJ898" si="584">SUM(AP835:BI835)</f>
        <v>545</v>
      </c>
      <c r="BL835" s="31">
        <f t="shared" ref="BL835:BL898" si="585">(AP835/$BJ835)*$AN835</f>
        <v>3.9307358625796201E-12</v>
      </c>
      <c r="BM835" s="31">
        <f t="shared" ref="BM835:BM898" si="586">(AQ835/$BJ835)*$AN835</f>
        <v>1.3324528347727527E-13</v>
      </c>
      <c r="BN835" s="31">
        <f t="shared" ref="BN835:BN898" si="587">(AR835/$BJ835)*$AN835</f>
        <v>2.7981509530227804E-12</v>
      </c>
      <c r="BO835" s="31">
        <f t="shared" ref="BO835:BO898" si="588">(AS835/$BJ835)*$AN835</f>
        <v>1.7988113269432161E-12</v>
      </c>
      <c r="BP835" s="31">
        <f t="shared" ref="BP835:BP898" si="589">(AT835/$BJ835)*$AN835</f>
        <v>1.1992075512954774E-12</v>
      </c>
      <c r="BQ835" s="31">
        <f t="shared" ref="BQ835:BQ898" si="590">(AU835/$BJ835)*$AN835</f>
        <v>1.9986792521591289E-12</v>
      </c>
      <c r="BR835" s="31">
        <f t="shared" ref="BR835:BR898" si="591">(AV835/$BJ835)*$AN835</f>
        <v>9.9933962607956445E-13</v>
      </c>
      <c r="BS835" s="31">
        <f t="shared" ref="BS835:BS898" si="592">(AW835/$BJ835)*$AN835</f>
        <v>2.5982830278068676E-12</v>
      </c>
      <c r="BT835" s="31">
        <f t="shared" ref="BT835:BT898" si="593">(AX835/$BJ835)*$AN835</f>
        <v>1.5989434017273032E-12</v>
      </c>
      <c r="BU835" s="31">
        <f t="shared" ref="BU835:BU898" si="594">(AY835/$BJ835)*$AN835</f>
        <v>3.1978868034546063E-12</v>
      </c>
      <c r="BV835" s="31">
        <f t="shared" ref="BV835:BV898" si="595">(AZ835/$BJ835)*$AN835</f>
        <v>5.3298113390910109E-13</v>
      </c>
      <c r="BW835" s="31">
        <f t="shared" ref="BW835:BW898" si="596">(BA835/$BJ835)*$AN835</f>
        <v>9.3271698434092693E-13</v>
      </c>
      <c r="BX835" s="31">
        <f t="shared" ref="BX835:BX898" si="597">(BB835/$BJ835)*$AN835</f>
        <v>1.7321886852045784E-12</v>
      </c>
      <c r="BY835" s="31">
        <f t="shared" ref="BY835:BY898" si="598">(BC835/$BJ835)*$AN835</f>
        <v>1.3990754765113902E-12</v>
      </c>
      <c r="BZ835" s="31">
        <f t="shared" ref="BZ835:BZ898" si="599">(BD835/$BJ835)*$AN835</f>
        <v>3.4643773704091568E-12</v>
      </c>
      <c r="CA835" s="31">
        <f t="shared" ref="CA835:CA898" si="600">(BE835/$BJ835)*$AN835</f>
        <v>1.9986792521591289E-12</v>
      </c>
      <c r="CB835" s="31">
        <f t="shared" ref="CB835:CB898" si="601">(BF835/$BJ835)*$AN835</f>
        <v>2.1985471773750417E-12</v>
      </c>
      <c r="CC835" s="31">
        <f t="shared" ref="CC835:CC898" si="602">(BG835/$BJ835)*$AN835</f>
        <v>2.5982830278068676E-12</v>
      </c>
      <c r="CD835" s="31">
        <f t="shared" ref="CD835:CD898" si="603">(BH835/$BJ835)*$AN835</f>
        <v>5.9960377564773871E-13</v>
      </c>
      <c r="CE835" s="31">
        <f t="shared" ref="CE835:CE898" si="604">(BI835/$BJ835)*$AN835</f>
        <v>5.9960377564773871E-13</v>
      </c>
    </row>
    <row r="836" spans="35:83" x14ac:dyDescent="0.2">
      <c r="AI836" s="29" t="s">
        <v>1788</v>
      </c>
      <c r="AJ836" s="30">
        <v>43513</v>
      </c>
      <c r="AK836">
        <v>393</v>
      </c>
      <c r="AL836" t="s">
        <v>1789</v>
      </c>
      <c r="AM836">
        <v>3.6366574180774878E-10</v>
      </c>
      <c r="AN836">
        <f t="shared" si="562"/>
        <v>3.6366574180774881E-11</v>
      </c>
      <c r="AO836">
        <f t="shared" si="563"/>
        <v>1.603133837307151E-4</v>
      </c>
      <c r="AP836" s="31">
        <f t="shared" si="564"/>
        <v>35</v>
      </c>
      <c r="AQ836" s="31">
        <f t="shared" si="565"/>
        <v>3</v>
      </c>
      <c r="AR836" s="31">
        <f t="shared" si="566"/>
        <v>19</v>
      </c>
      <c r="AS836" s="31">
        <f t="shared" si="567"/>
        <v>37</v>
      </c>
      <c r="AT836" s="31">
        <f t="shared" si="568"/>
        <v>19</v>
      </c>
      <c r="AU836" s="31">
        <f t="shared" si="569"/>
        <v>38</v>
      </c>
      <c r="AV836" s="31">
        <f t="shared" si="570"/>
        <v>12</v>
      </c>
      <c r="AW836" s="31">
        <f t="shared" si="571"/>
        <v>36</v>
      </c>
      <c r="AX836" s="31">
        <f t="shared" si="572"/>
        <v>29</v>
      </c>
      <c r="AY836" s="31">
        <f t="shared" si="573"/>
        <v>30</v>
      </c>
      <c r="AZ836" s="31">
        <f t="shared" si="574"/>
        <v>2</v>
      </c>
      <c r="BA836" s="31">
        <f t="shared" si="575"/>
        <v>11</v>
      </c>
      <c r="BB836" s="31">
        <f t="shared" si="576"/>
        <v>17</v>
      </c>
      <c r="BC836" s="31">
        <f t="shared" si="577"/>
        <v>12</v>
      </c>
      <c r="BD836" s="31">
        <f t="shared" si="578"/>
        <v>15</v>
      </c>
      <c r="BE836" s="31">
        <f t="shared" si="579"/>
        <v>17</v>
      </c>
      <c r="BF836" s="31">
        <f t="shared" si="580"/>
        <v>15</v>
      </c>
      <c r="BG836" s="31">
        <f t="shared" si="581"/>
        <v>27</v>
      </c>
      <c r="BH836" s="31">
        <f t="shared" si="582"/>
        <v>5</v>
      </c>
      <c r="BI836" s="31">
        <f t="shared" si="583"/>
        <v>14</v>
      </c>
      <c r="BJ836" s="6">
        <f t="shared" si="584"/>
        <v>393</v>
      </c>
      <c r="BL836" s="31">
        <f t="shared" si="585"/>
        <v>3.2387534257687554E-12</v>
      </c>
      <c r="BM836" s="31">
        <f t="shared" si="586"/>
        <v>2.7760743649446473E-13</v>
      </c>
      <c r="BN836" s="31">
        <f t="shared" si="587"/>
        <v>1.7581804311316101E-12</v>
      </c>
      <c r="BO836" s="31">
        <f t="shared" si="588"/>
        <v>3.4238250500983981E-12</v>
      </c>
      <c r="BP836" s="31">
        <f t="shared" si="589"/>
        <v>1.7581804311316101E-12</v>
      </c>
      <c r="BQ836" s="31">
        <f t="shared" si="590"/>
        <v>3.5163608622632202E-12</v>
      </c>
      <c r="BR836" s="31">
        <f t="shared" si="591"/>
        <v>1.1104297459778589E-12</v>
      </c>
      <c r="BS836" s="31">
        <f t="shared" si="592"/>
        <v>3.3312892379335767E-12</v>
      </c>
      <c r="BT836" s="31">
        <f t="shared" si="593"/>
        <v>2.6835385527798257E-12</v>
      </c>
      <c r="BU836" s="31">
        <f t="shared" si="594"/>
        <v>2.7760743649446475E-12</v>
      </c>
      <c r="BV836" s="31">
        <f t="shared" si="595"/>
        <v>1.8507162432964319E-13</v>
      </c>
      <c r="BW836" s="31">
        <f t="shared" si="596"/>
        <v>1.0178939338130374E-12</v>
      </c>
      <c r="BX836" s="31">
        <f t="shared" si="597"/>
        <v>1.5731088068019668E-12</v>
      </c>
      <c r="BY836" s="31">
        <f t="shared" si="598"/>
        <v>1.1104297459778589E-12</v>
      </c>
      <c r="BZ836" s="31">
        <f t="shared" si="599"/>
        <v>1.3880371824723237E-12</v>
      </c>
      <c r="CA836" s="31">
        <f t="shared" si="600"/>
        <v>1.5731088068019668E-12</v>
      </c>
      <c r="CB836" s="31">
        <f t="shared" si="601"/>
        <v>1.3880371824723237E-12</v>
      </c>
      <c r="CC836" s="31">
        <f t="shared" si="602"/>
        <v>2.4984669284501827E-12</v>
      </c>
      <c r="CD836" s="31">
        <f t="shared" si="603"/>
        <v>4.6267906082410791E-13</v>
      </c>
      <c r="CE836" s="31">
        <f t="shared" si="604"/>
        <v>1.295501370307502E-12</v>
      </c>
    </row>
    <row r="837" spans="35:83" x14ac:dyDescent="0.2">
      <c r="AI837" s="29" t="s">
        <v>1790</v>
      </c>
      <c r="AJ837" s="30">
        <v>45571</v>
      </c>
      <c r="AK837">
        <v>418</v>
      </c>
      <c r="AL837" t="s">
        <v>1791</v>
      </c>
      <c r="AM837">
        <v>3.6495159997137511E-10</v>
      </c>
      <c r="AN837">
        <f t="shared" si="562"/>
        <v>3.6495159997137517E-11</v>
      </c>
      <c r="AO837">
        <f t="shared" si="563"/>
        <v>1.6088022368705522E-4</v>
      </c>
      <c r="AP837" s="31">
        <f t="shared" si="564"/>
        <v>31</v>
      </c>
      <c r="AQ837" s="31">
        <f t="shared" si="565"/>
        <v>3</v>
      </c>
      <c r="AR837" s="31">
        <f t="shared" si="566"/>
        <v>27</v>
      </c>
      <c r="AS837" s="31">
        <f t="shared" si="567"/>
        <v>20</v>
      </c>
      <c r="AT837" s="31">
        <f t="shared" si="568"/>
        <v>16</v>
      </c>
      <c r="AU837" s="31">
        <f t="shared" si="569"/>
        <v>44</v>
      </c>
      <c r="AV837" s="31">
        <f t="shared" si="570"/>
        <v>9</v>
      </c>
      <c r="AW837" s="31">
        <f t="shared" si="571"/>
        <v>23</v>
      </c>
      <c r="AX837" s="31">
        <f t="shared" si="572"/>
        <v>26</v>
      </c>
      <c r="AY837" s="31">
        <f t="shared" si="573"/>
        <v>41</v>
      </c>
      <c r="AZ837" s="31">
        <f t="shared" si="574"/>
        <v>11</v>
      </c>
      <c r="BA837" s="31">
        <f t="shared" si="575"/>
        <v>20</v>
      </c>
      <c r="BB837" s="31">
        <f t="shared" si="576"/>
        <v>26</v>
      </c>
      <c r="BC837" s="31">
        <f t="shared" si="577"/>
        <v>14</v>
      </c>
      <c r="BD837" s="31">
        <f t="shared" si="578"/>
        <v>20</v>
      </c>
      <c r="BE837" s="31">
        <f t="shared" si="579"/>
        <v>35</v>
      </c>
      <c r="BF837" s="31">
        <f t="shared" si="580"/>
        <v>14</v>
      </c>
      <c r="BG837" s="31">
        <f t="shared" si="581"/>
        <v>22</v>
      </c>
      <c r="BH837" s="31">
        <f t="shared" si="582"/>
        <v>11</v>
      </c>
      <c r="BI837" s="31">
        <f t="shared" si="583"/>
        <v>5</v>
      </c>
      <c r="BJ837" s="6">
        <f t="shared" si="584"/>
        <v>418</v>
      </c>
      <c r="BL837" s="31">
        <f t="shared" si="585"/>
        <v>2.7065788514623516E-12</v>
      </c>
      <c r="BM837" s="31">
        <f t="shared" si="586"/>
        <v>2.6192698562538886E-13</v>
      </c>
      <c r="BN837" s="31">
        <f t="shared" si="587"/>
        <v>2.3573428706285001E-12</v>
      </c>
      <c r="BO837" s="31">
        <f t="shared" si="588"/>
        <v>1.7461799041692592E-12</v>
      </c>
      <c r="BP837" s="31">
        <f t="shared" si="589"/>
        <v>1.3969439233354072E-12</v>
      </c>
      <c r="BQ837" s="31">
        <f t="shared" si="590"/>
        <v>3.8415957891723699E-12</v>
      </c>
      <c r="BR837" s="31">
        <f t="shared" si="591"/>
        <v>7.8578095687616669E-13</v>
      </c>
      <c r="BS837" s="31">
        <f t="shared" si="592"/>
        <v>2.0081068897946481E-12</v>
      </c>
      <c r="BT837" s="31">
        <f t="shared" si="593"/>
        <v>2.2700338754200369E-12</v>
      </c>
      <c r="BU837" s="31">
        <f t="shared" si="594"/>
        <v>3.5796688035469811E-12</v>
      </c>
      <c r="BV837" s="31">
        <f t="shared" si="595"/>
        <v>9.6039894729309247E-13</v>
      </c>
      <c r="BW837" s="31">
        <f t="shared" si="596"/>
        <v>1.7461799041692592E-12</v>
      </c>
      <c r="BX837" s="31">
        <f t="shared" si="597"/>
        <v>2.2700338754200369E-12</v>
      </c>
      <c r="BY837" s="31">
        <f t="shared" si="598"/>
        <v>1.2223259329184814E-12</v>
      </c>
      <c r="BZ837" s="31">
        <f t="shared" si="599"/>
        <v>1.7461799041692592E-12</v>
      </c>
      <c r="CA837" s="31">
        <f t="shared" si="600"/>
        <v>3.055814832296204E-12</v>
      </c>
      <c r="CB837" s="31">
        <f t="shared" si="601"/>
        <v>1.2223259329184814E-12</v>
      </c>
      <c r="CC837" s="31">
        <f t="shared" si="602"/>
        <v>1.9207978945861849E-12</v>
      </c>
      <c r="CD837" s="31">
        <f t="shared" si="603"/>
        <v>9.6039894729309247E-13</v>
      </c>
      <c r="CE837" s="31">
        <f t="shared" si="604"/>
        <v>4.3654497604231479E-13</v>
      </c>
    </row>
    <row r="838" spans="35:83" x14ac:dyDescent="0.2">
      <c r="AI838" s="29" t="s">
        <v>1792</v>
      </c>
      <c r="AJ838" s="30">
        <v>23742</v>
      </c>
      <c r="AK838">
        <v>216</v>
      </c>
      <c r="AL838" t="s">
        <v>1793</v>
      </c>
      <c r="AM838">
        <v>3.6682836400646403E-10</v>
      </c>
      <c r="AN838">
        <f t="shared" si="562"/>
        <v>3.6682836400646408E-11</v>
      </c>
      <c r="AO838">
        <f t="shared" si="563"/>
        <v>1.6170755042790692E-4</v>
      </c>
      <c r="AP838" s="31">
        <f t="shared" si="564"/>
        <v>20</v>
      </c>
      <c r="AQ838" s="31">
        <f t="shared" si="565"/>
        <v>4</v>
      </c>
      <c r="AR838" s="31">
        <f t="shared" si="566"/>
        <v>11</v>
      </c>
      <c r="AS838" s="31">
        <f t="shared" si="567"/>
        <v>15</v>
      </c>
      <c r="AT838" s="31">
        <f t="shared" si="568"/>
        <v>13</v>
      </c>
      <c r="AU838" s="31">
        <f t="shared" si="569"/>
        <v>17</v>
      </c>
      <c r="AV838" s="31">
        <f t="shared" si="570"/>
        <v>3</v>
      </c>
      <c r="AW838" s="31">
        <f t="shared" si="571"/>
        <v>11</v>
      </c>
      <c r="AX838" s="31">
        <f t="shared" si="572"/>
        <v>12</v>
      </c>
      <c r="AY838" s="31">
        <f t="shared" si="573"/>
        <v>21</v>
      </c>
      <c r="AZ838" s="31">
        <f t="shared" si="574"/>
        <v>5</v>
      </c>
      <c r="BA838" s="31">
        <f t="shared" si="575"/>
        <v>9</v>
      </c>
      <c r="BB838" s="31">
        <f t="shared" si="576"/>
        <v>8</v>
      </c>
      <c r="BC838" s="31">
        <f t="shared" si="577"/>
        <v>11</v>
      </c>
      <c r="BD838" s="31">
        <f t="shared" si="578"/>
        <v>6</v>
      </c>
      <c r="BE838" s="31">
        <f t="shared" si="579"/>
        <v>9</v>
      </c>
      <c r="BF838" s="31">
        <f t="shared" si="580"/>
        <v>22</v>
      </c>
      <c r="BG838" s="31">
        <f t="shared" si="581"/>
        <v>11</v>
      </c>
      <c r="BH838" s="31">
        <f t="shared" si="582"/>
        <v>1</v>
      </c>
      <c r="BI838" s="31">
        <f t="shared" si="583"/>
        <v>7</v>
      </c>
      <c r="BJ838" s="6">
        <f t="shared" si="584"/>
        <v>216</v>
      </c>
      <c r="BL838" s="31">
        <f t="shared" si="585"/>
        <v>3.3965589259857784E-12</v>
      </c>
      <c r="BM838" s="31">
        <f t="shared" si="586"/>
        <v>6.7931178519715571E-13</v>
      </c>
      <c r="BN838" s="31">
        <f t="shared" si="587"/>
        <v>1.8681074092921782E-12</v>
      </c>
      <c r="BO838" s="31">
        <f t="shared" si="588"/>
        <v>2.5474191944893341E-12</v>
      </c>
      <c r="BP838" s="31">
        <f t="shared" si="589"/>
        <v>2.2077633018907561E-12</v>
      </c>
      <c r="BQ838" s="31">
        <f t="shared" si="590"/>
        <v>2.887075087087912E-12</v>
      </c>
      <c r="BR838" s="31">
        <f t="shared" si="591"/>
        <v>5.0948383889786673E-13</v>
      </c>
      <c r="BS838" s="31">
        <f t="shared" si="592"/>
        <v>1.8681074092921782E-12</v>
      </c>
      <c r="BT838" s="31">
        <f t="shared" si="593"/>
        <v>2.0379353555914669E-12</v>
      </c>
      <c r="BU838" s="31">
        <f t="shared" si="594"/>
        <v>3.5663868722850675E-12</v>
      </c>
      <c r="BV838" s="31">
        <f t="shared" si="595"/>
        <v>8.4913973149644459E-13</v>
      </c>
      <c r="BW838" s="31">
        <f t="shared" si="596"/>
        <v>1.5284515166936002E-12</v>
      </c>
      <c r="BX838" s="31">
        <f t="shared" si="597"/>
        <v>1.3586235703943114E-12</v>
      </c>
      <c r="BY838" s="31">
        <f t="shared" si="598"/>
        <v>1.8681074092921782E-12</v>
      </c>
      <c r="BZ838" s="31">
        <f t="shared" si="599"/>
        <v>1.0189676777957335E-12</v>
      </c>
      <c r="CA838" s="31">
        <f t="shared" si="600"/>
        <v>1.5284515166936002E-12</v>
      </c>
      <c r="CB838" s="31">
        <f t="shared" si="601"/>
        <v>3.7362148185843563E-12</v>
      </c>
      <c r="CC838" s="31">
        <f t="shared" si="602"/>
        <v>1.8681074092921782E-12</v>
      </c>
      <c r="CD838" s="31">
        <f t="shared" si="603"/>
        <v>1.6982794629928893E-13</v>
      </c>
      <c r="CE838" s="31">
        <f t="shared" si="604"/>
        <v>1.1887956240950224E-12</v>
      </c>
    </row>
    <row r="839" spans="35:83" x14ac:dyDescent="0.2">
      <c r="AI839" s="29" t="s">
        <v>1794</v>
      </c>
      <c r="AJ839" s="30">
        <v>87901</v>
      </c>
      <c r="AK839">
        <v>788</v>
      </c>
      <c r="AL839" t="s">
        <v>1795</v>
      </c>
      <c r="AM839">
        <v>3.6966664556606174E-10</v>
      </c>
      <c r="AN839">
        <f t="shared" si="562"/>
        <v>3.6966664556606179E-11</v>
      </c>
      <c r="AO839">
        <f t="shared" si="563"/>
        <v>1.6295873927659463E-4</v>
      </c>
      <c r="AP839" s="31">
        <f t="shared" si="564"/>
        <v>42</v>
      </c>
      <c r="AQ839" s="31">
        <f t="shared" si="565"/>
        <v>4</v>
      </c>
      <c r="AR839" s="31">
        <f t="shared" si="566"/>
        <v>42</v>
      </c>
      <c r="AS839" s="31">
        <f t="shared" si="567"/>
        <v>27</v>
      </c>
      <c r="AT839" s="31">
        <f t="shared" si="568"/>
        <v>36</v>
      </c>
      <c r="AU839" s="31">
        <f t="shared" si="569"/>
        <v>79</v>
      </c>
      <c r="AV839" s="31">
        <f t="shared" si="570"/>
        <v>31</v>
      </c>
      <c r="AW839" s="31">
        <f t="shared" si="571"/>
        <v>36</v>
      </c>
      <c r="AX839" s="31">
        <f t="shared" si="572"/>
        <v>33</v>
      </c>
      <c r="AY839" s="31">
        <f t="shared" si="573"/>
        <v>59</v>
      </c>
      <c r="AZ839" s="31">
        <f t="shared" si="574"/>
        <v>20</v>
      </c>
      <c r="BA839" s="31">
        <f t="shared" si="575"/>
        <v>47</v>
      </c>
      <c r="BB839" s="31">
        <f t="shared" si="576"/>
        <v>36</v>
      </c>
      <c r="BC839" s="31">
        <f t="shared" si="577"/>
        <v>39</v>
      </c>
      <c r="BD839" s="31">
        <f t="shared" si="578"/>
        <v>44</v>
      </c>
      <c r="BE839" s="31">
        <f t="shared" si="579"/>
        <v>74</v>
      </c>
      <c r="BF839" s="31">
        <f t="shared" si="580"/>
        <v>52</v>
      </c>
      <c r="BG839" s="31">
        <f t="shared" si="581"/>
        <v>36</v>
      </c>
      <c r="BH839" s="31">
        <f t="shared" si="582"/>
        <v>8</v>
      </c>
      <c r="BI839" s="31">
        <f t="shared" si="583"/>
        <v>43</v>
      </c>
      <c r="BJ839" s="6">
        <f t="shared" si="584"/>
        <v>788</v>
      </c>
      <c r="BL839" s="31">
        <f t="shared" si="585"/>
        <v>1.9703044560627657E-12</v>
      </c>
      <c r="BM839" s="31">
        <f t="shared" si="586"/>
        <v>1.8764804343454911E-13</v>
      </c>
      <c r="BN839" s="31">
        <f t="shared" si="587"/>
        <v>1.9703044560627657E-12</v>
      </c>
      <c r="BO839" s="31">
        <f t="shared" si="588"/>
        <v>1.2666242931832066E-12</v>
      </c>
      <c r="BP839" s="31">
        <f t="shared" si="589"/>
        <v>1.6888323909109422E-12</v>
      </c>
      <c r="BQ839" s="31">
        <f t="shared" si="590"/>
        <v>3.7060488578323451E-12</v>
      </c>
      <c r="BR839" s="31">
        <f t="shared" si="591"/>
        <v>1.4542723366177557E-12</v>
      </c>
      <c r="BS839" s="31">
        <f t="shared" si="592"/>
        <v>1.6888323909109422E-12</v>
      </c>
      <c r="BT839" s="31">
        <f t="shared" si="593"/>
        <v>1.5480963583350305E-12</v>
      </c>
      <c r="BU839" s="31">
        <f t="shared" si="594"/>
        <v>2.7678086406595998E-12</v>
      </c>
      <c r="BV839" s="31">
        <f t="shared" si="595"/>
        <v>9.3824021717274567E-13</v>
      </c>
      <c r="BW839" s="31">
        <f t="shared" si="596"/>
        <v>2.2048645103559524E-12</v>
      </c>
      <c r="BX839" s="31">
        <f t="shared" si="597"/>
        <v>1.6888323909109422E-12</v>
      </c>
      <c r="BY839" s="31">
        <f t="shared" si="598"/>
        <v>1.8295684234868542E-12</v>
      </c>
      <c r="BZ839" s="31">
        <f t="shared" si="599"/>
        <v>2.0641284777800405E-12</v>
      </c>
      <c r="CA839" s="31">
        <f t="shared" si="600"/>
        <v>3.4714888035391592E-12</v>
      </c>
      <c r="CB839" s="31">
        <f t="shared" si="601"/>
        <v>2.4394245646491388E-12</v>
      </c>
      <c r="CC839" s="31">
        <f t="shared" si="602"/>
        <v>1.6888323909109422E-12</v>
      </c>
      <c r="CD839" s="31">
        <f t="shared" si="603"/>
        <v>3.7529608686909822E-13</v>
      </c>
      <c r="CE839" s="31">
        <f t="shared" si="604"/>
        <v>2.0172164669214029E-12</v>
      </c>
    </row>
    <row r="840" spans="35:83" x14ac:dyDescent="0.2">
      <c r="AI840" s="29" t="s">
        <v>1796</v>
      </c>
      <c r="AJ840" s="30">
        <v>42059</v>
      </c>
      <c r="AK840">
        <v>389</v>
      </c>
      <c r="AL840" t="s">
        <v>1797</v>
      </c>
      <c r="AM840">
        <v>3.6987505740545318E-10</v>
      </c>
      <c r="AN840">
        <f t="shared" si="562"/>
        <v>3.6987505740545322E-11</v>
      </c>
      <c r="AO840">
        <f t="shared" si="563"/>
        <v>1.6305061267389705E-4</v>
      </c>
      <c r="AP840" s="31">
        <f t="shared" si="564"/>
        <v>45</v>
      </c>
      <c r="AQ840" s="31">
        <f t="shared" si="565"/>
        <v>1</v>
      </c>
      <c r="AR840" s="31">
        <f t="shared" si="566"/>
        <v>21</v>
      </c>
      <c r="AS840" s="31">
        <f t="shared" si="567"/>
        <v>21</v>
      </c>
      <c r="AT840" s="31">
        <f t="shared" si="568"/>
        <v>8</v>
      </c>
      <c r="AU840" s="31">
        <f t="shared" si="569"/>
        <v>25</v>
      </c>
      <c r="AV840" s="31">
        <f t="shared" si="570"/>
        <v>7</v>
      </c>
      <c r="AW840" s="31">
        <f t="shared" si="571"/>
        <v>17</v>
      </c>
      <c r="AX840" s="31">
        <f t="shared" si="572"/>
        <v>23</v>
      </c>
      <c r="AY840" s="31">
        <f t="shared" si="573"/>
        <v>36</v>
      </c>
      <c r="AZ840" s="31">
        <f t="shared" si="574"/>
        <v>6</v>
      </c>
      <c r="BA840" s="31">
        <f t="shared" si="575"/>
        <v>18</v>
      </c>
      <c r="BB840" s="31">
        <f t="shared" si="576"/>
        <v>21</v>
      </c>
      <c r="BC840" s="31">
        <f t="shared" si="577"/>
        <v>19</v>
      </c>
      <c r="BD840" s="31">
        <f t="shared" si="578"/>
        <v>21</v>
      </c>
      <c r="BE840" s="31">
        <f t="shared" si="579"/>
        <v>21</v>
      </c>
      <c r="BF840" s="31">
        <f t="shared" si="580"/>
        <v>28</v>
      </c>
      <c r="BG840" s="31">
        <f t="shared" si="581"/>
        <v>39</v>
      </c>
      <c r="BH840" s="31">
        <f t="shared" si="582"/>
        <v>1</v>
      </c>
      <c r="BI840" s="31">
        <f t="shared" si="583"/>
        <v>11</v>
      </c>
      <c r="BJ840" s="6">
        <f t="shared" si="584"/>
        <v>389</v>
      </c>
      <c r="BL840" s="31">
        <f t="shared" si="585"/>
        <v>4.2787603041761946E-12</v>
      </c>
      <c r="BM840" s="31">
        <f t="shared" si="586"/>
        <v>9.5083562315026528E-14</v>
      </c>
      <c r="BN840" s="31">
        <f t="shared" si="587"/>
        <v>1.9967548086155573E-12</v>
      </c>
      <c r="BO840" s="31">
        <f t="shared" si="588"/>
        <v>1.9967548086155573E-12</v>
      </c>
      <c r="BP840" s="31">
        <f t="shared" si="589"/>
        <v>7.6066849852021223E-13</v>
      </c>
      <c r="BQ840" s="31">
        <f t="shared" si="590"/>
        <v>2.3770890578756631E-12</v>
      </c>
      <c r="BR840" s="31">
        <f t="shared" si="591"/>
        <v>6.6558493620518577E-13</v>
      </c>
      <c r="BS840" s="31">
        <f t="shared" si="592"/>
        <v>1.6164205593554511E-12</v>
      </c>
      <c r="BT840" s="31">
        <f t="shared" si="593"/>
        <v>2.1869219332456102E-12</v>
      </c>
      <c r="BU840" s="31">
        <f t="shared" si="594"/>
        <v>3.4230082433409551E-12</v>
      </c>
      <c r="BV840" s="31">
        <f t="shared" si="595"/>
        <v>5.7050137389015922E-13</v>
      </c>
      <c r="BW840" s="31">
        <f t="shared" si="596"/>
        <v>1.7115041216704776E-12</v>
      </c>
      <c r="BX840" s="31">
        <f t="shared" si="597"/>
        <v>1.9967548086155573E-12</v>
      </c>
      <c r="BY840" s="31">
        <f t="shared" si="598"/>
        <v>1.806587683985504E-12</v>
      </c>
      <c r="BZ840" s="31">
        <f t="shared" si="599"/>
        <v>1.9967548086155573E-12</v>
      </c>
      <c r="CA840" s="31">
        <f t="shared" si="600"/>
        <v>1.9967548086155573E-12</v>
      </c>
      <c r="CB840" s="31">
        <f t="shared" si="601"/>
        <v>2.6623397448207431E-12</v>
      </c>
      <c r="CC840" s="31">
        <f t="shared" si="602"/>
        <v>3.7082589302860347E-12</v>
      </c>
      <c r="CD840" s="31">
        <f t="shared" si="603"/>
        <v>9.5083562315026528E-14</v>
      </c>
      <c r="CE840" s="31">
        <f t="shared" si="604"/>
        <v>1.0459191854652918E-12</v>
      </c>
    </row>
    <row r="841" spans="35:83" x14ac:dyDescent="0.2">
      <c r="AI841" s="29" t="s">
        <v>1798</v>
      </c>
      <c r="AJ841" s="30">
        <v>41890</v>
      </c>
      <c r="AK841">
        <v>384</v>
      </c>
      <c r="AL841" t="s">
        <v>1799</v>
      </c>
      <c r="AM841">
        <v>3.7044052515264556E-10</v>
      </c>
      <c r="AN841">
        <f t="shared" si="562"/>
        <v>3.7044052515264557E-11</v>
      </c>
      <c r="AO841">
        <f t="shared" si="563"/>
        <v>1.6329988566698232E-4</v>
      </c>
      <c r="AP841" s="31">
        <f t="shared" si="564"/>
        <v>30</v>
      </c>
      <c r="AQ841" s="31">
        <f t="shared" si="565"/>
        <v>1</v>
      </c>
      <c r="AR841" s="31">
        <f t="shared" si="566"/>
        <v>22</v>
      </c>
      <c r="AS841" s="31">
        <f t="shared" si="567"/>
        <v>14</v>
      </c>
      <c r="AT841" s="31">
        <f t="shared" si="568"/>
        <v>16</v>
      </c>
      <c r="AU841" s="31">
        <f t="shared" si="569"/>
        <v>38</v>
      </c>
      <c r="AV841" s="31">
        <f t="shared" si="570"/>
        <v>8</v>
      </c>
      <c r="AW841" s="31">
        <f t="shared" si="571"/>
        <v>20</v>
      </c>
      <c r="AX841" s="31">
        <f t="shared" si="572"/>
        <v>15</v>
      </c>
      <c r="AY841" s="31">
        <f t="shared" si="573"/>
        <v>29</v>
      </c>
      <c r="AZ841" s="31">
        <f t="shared" si="574"/>
        <v>4</v>
      </c>
      <c r="BA841" s="31">
        <f t="shared" si="575"/>
        <v>24</v>
      </c>
      <c r="BB841" s="31">
        <f t="shared" si="576"/>
        <v>24</v>
      </c>
      <c r="BC841" s="31">
        <f t="shared" si="577"/>
        <v>15</v>
      </c>
      <c r="BD841" s="31">
        <f t="shared" si="578"/>
        <v>19</v>
      </c>
      <c r="BE841" s="31">
        <f t="shared" si="579"/>
        <v>23</v>
      </c>
      <c r="BF841" s="31">
        <f t="shared" si="580"/>
        <v>38</v>
      </c>
      <c r="BG841" s="31">
        <f t="shared" si="581"/>
        <v>21</v>
      </c>
      <c r="BH841" s="31">
        <f t="shared" si="582"/>
        <v>2</v>
      </c>
      <c r="BI841" s="31">
        <f t="shared" si="583"/>
        <v>21</v>
      </c>
      <c r="BJ841" s="6">
        <f t="shared" si="584"/>
        <v>384</v>
      </c>
      <c r="BL841" s="31">
        <f t="shared" si="585"/>
        <v>2.8940666027550434E-12</v>
      </c>
      <c r="BM841" s="31">
        <f t="shared" si="586"/>
        <v>9.6468886758501451E-14</v>
      </c>
      <c r="BN841" s="31">
        <f t="shared" si="587"/>
        <v>2.1223155086870318E-12</v>
      </c>
      <c r="BO841" s="31">
        <f t="shared" si="588"/>
        <v>1.3505644146190204E-12</v>
      </c>
      <c r="BP841" s="31">
        <f t="shared" si="589"/>
        <v>1.5435021881360232E-12</v>
      </c>
      <c r="BQ841" s="31">
        <f t="shared" si="590"/>
        <v>3.665817696823055E-12</v>
      </c>
      <c r="BR841" s="31">
        <f t="shared" si="591"/>
        <v>7.7175109406801161E-13</v>
      </c>
      <c r="BS841" s="31">
        <f t="shared" si="592"/>
        <v>1.9293777351700292E-12</v>
      </c>
      <c r="BT841" s="31">
        <f t="shared" si="593"/>
        <v>1.4470333013775217E-12</v>
      </c>
      <c r="BU841" s="31">
        <f t="shared" si="594"/>
        <v>2.7975977159965417E-12</v>
      </c>
      <c r="BV841" s="31">
        <f t="shared" si="595"/>
        <v>3.858755470340058E-13</v>
      </c>
      <c r="BW841" s="31">
        <f t="shared" si="596"/>
        <v>2.3152532822040348E-12</v>
      </c>
      <c r="BX841" s="31">
        <f t="shared" si="597"/>
        <v>2.3152532822040348E-12</v>
      </c>
      <c r="BY841" s="31">
        <f t="shared" si="598"/>
        <v>1.4470333013775217E-12</v>
      </c>
      <c r="BZ841" s="31">
        <f t="shared" si="599"/>
        <v>1.8329088484115275E-12</v>
      </c>
      <c r="CA841" s="31">
        <f t="shared" si="600"/>
        <v>2.2187843954455335E-12</v>
      </c>
      <c r="CB841" s="31">
        <f t="shared" si="601"/>
        <v>3.665817696823055E-12</v>
      </c>
      <c r="CC841" s="31">
        <f t="shared" si="602"/>
        <v>2.0258466219285305E-12</v>
      </c>
      <c r="CD841" s="31">
        <f t="shared" si="603"/>
        <v>1.929377735170029E-13</v>
      </c>
      <c r="CE841" s="31">
        <f t="shared" si="604"/>
        <v>2.0258466219285305E-12</v>
      </c>
    </row>
    <row r="842" spans="35:83" x14ac:dyDescent="0.2">
      <c r="AI842" s="29" t="s">
        <v>1800</v>
      </c>
      <c r="AJ842" s="30">
        <v>37881</v>
      </c>
      <c r="AK842">
        <v>337</v>
      </c>
      <c r="AL842" t="s">
        <v>1801</v>
      </c>
      <c r="AM842">
        <v>3.7109144395168178E-10</v>
      </c>
      <c r="AN842">
        <f t="shared" si="562"/>
        <v>3.7109144395168178E-11</v>
      </c>
      <c r="AO842">
        <f t="shared" si="563"/>
        <v>1.6358682772176238E-4</v>
      </c>
      <c r="AP842" s="31">
        <f t="shared" si="564"/>
        <v>35</v>
      </c>
      <c r="AQ842" s="31">
        <f t="shared" si="565"/>
        <v>4</v>
      </c>
      <c r="AR842" s="31">
        <f t="shared" si="566"/>
        <v>23</v>
      </c>
      <c r="AS842" s="31">
        <f t="shared" si="567"/>
        <v>24</v>
      </c>
      <c r="AT842" s="31">
        <f t="shared" si="568"/>
        <v>20</v>
      </c>
      <c r="AU842" s="31">
        <f t="shared" si="569"/>
        <v>17</v>
      </c>
      <c r="AV842" s="31">
        <f t="shared" si="570"/>
        <v>10</v>
      </c>
      <c r="AW842" s="31">
        <f t="shared" si="571"/>
        <v>18</v>
      </c>
      <c r="AX842" s="31">
        <f t="shared" si="572"/>
        <v>16</v>
      </c>
      <c r="AY842" s="31">
        <f t="shared" si="573"/>
        <v>42</v>
      </c>
      <c r="AZ842" s="31">
        <f t="shared" si="574"/>
        <v>8</v>
      </c>
      <c r="BA842" s="31">
        <f t="shared" si="575"/>
        <v>19</v>
      </c>
      <c r="BB842" s="31">
        <f t="shared" si="576"/>
        <v>15</v>
      </c>
      <c r="BC842" s="31">
        <f t="shared" si="577"/>
        <v>9</v>
      </c>
      <c r="BD842" s="31">
        <f t="shared" si="578"/>
        <v>17</v>
      </c>
      <c r="BE842" s="31">
        <f t="shared" si="579"/>
        <v>16</v>
      </c>
      <c r="BF842" s="31">
        <f t="shared" si="580"/>
        <v>11</v>
      </c>
      <c r="BG842" s="31">
        <f t="shared" si="581"/>
        <v>20</v>
      </c>
      <c r="BH842" s="31">
        <f t="shared" si="582"/>
        <v>0</v>
      </c>
      <c r="BI842" s="31">
        <f t="shared" si="583"/>
        <v>13</v>
      </c>
      <c r="BJ842" s="6">
        <f t="shared" si="584"/>
        <v>337</v>
      </c>
      <c r="BL842" s="31">
        <f t="shared" si="585"/>
        <v>3.8540654416346774E-12</v>
      </c>
      <c r="BM842" s="31">
        <f t="shared" si="586"/>
        <v>4.4046462190110599E-13</v>
      </c>
      <c r="BN842" s="31">
        <f t="shared" si="587"/>
        <v>2.5326715759313594E-12</v>
      </c>
      <c r="BO842" s="31">
        <f t="shared" si="588"/>
        <v>2.642787731406636E-12</v>
      </c>
      <c r="BP842" s="31">
        <f t="shared" si="589"/>
        <v>2.2023231095055299E-12</v>
      </c>
      <c r="BQ842" s="31">
        <f t="shared" si="590"/>
        <v>1.8719746430797004E-12</v>
      </c>
      <c r="BR842" s="31">
        <f t="shared" si="591"/>
        <v>1.1011615547527649E-12</v>
      </c>
      <c r="BS842" s="31">
        <f t="shared" si="592"/>
        <v>1.982090798554977E-12</v>
      </c>
      <c r="BT842" s="31">
        <f t="shared" si="593"/>
        <v>1.7618584876044239E-12</v>
      </c>
      <c r="BU842" s="31">
        <f t="shared" si="594"/>
        <v>4.624878529961613E-12</v>
      </c>
      <c r="BV842" s="31">
        <f t="shared" si="595"/>
        <v>8.8092924380221197E-13</v>
      </c>
      <c r="BW842" s="31">
        <f t="shared" si="596"/>
        <v>2.0922069540302532E-12</v>
      </c>
      <c r="BX842" s="31">
        <f t="shared" si="597"/>
        <v>1.6517423321291475E-12</v>
      </c>
      <c r="BY842" s="31">
        <f t="shared" si="598"/>
        <v>9.910453992774885E-13</v>
      </c>
      <c r="BZ842" s="31">
        <f t="shared" si="599"/>
        <v>1.8719746430797004E-12</v>
      </c>
      <c r="CA842" s="31">
        <f t="shared" si="600"/>
        <v>1.7618584876044239E-12</v>
      </c>
      <c r="CB842" s="31">
        <f t="shared" si="601"/>
        <v>1.2112777102280416E-12</v>
      </c>
      <c r="CC842" s="31">
        <f t="shared" si="602"/>
        <v>2.2023231095055299E-12</v>
      </c>
      <c r="CD842" s="31">
        <f t="shared" si="603"/>
        <v>0</v>
      </c>
      <c r="CE842" s="31">
        <f t="shared" si="604"/>
        <v>1.4315100211785944E-12</v>
      </c>
    </row>
    <row r="843" spans="35:83" x14ac:dyDescent="0.2">
      <c r="AI843" s="29" t="s">
        <v>1802</v>
      </c>
      <c r="AJ843" s="30">
        <v>19857</v>
      </c>
      <c r="AK843">
        <v>184</v>
      </c>
      <c r="AL843" t="s">
        <v>1803</v>
      </c>
      <c r="AM843">
        <v>3.7313654872918438E-10</v>
      </c>
      <c r="AN843">
        <f t="shared" si="562"/>
        <v>3.7313654872918441E-11</v>
      </c>
      <c r="AO843">
        <f t="shared" si="563"/>
        <v>1.6448836347086963E-4</v>
      </c>
      <c r="AP843" s="31">
        <f t="shared" si="564"/>
        <v>28</v>
      </c>
      <c r="AQ843" s="31">
        <f t="shared" si="565"/>
        <v>0</v>
      </c>
      <c r="AR843" s="31">
        <f t="shared" si="566"/>
        <v>10</v>
      </c>
      <c r="AS843" s="31">
        <f t="shared" si="567"/>
        <v>10</v>
      </c>
      <c r="AT843" s="31">
        <f t="shared" si="568"/>
        <v>6</v>
      </c>
      <c r="AU843" s="31">
        <f t="shared" si="569"/>
        <v>12</v>
      </c>
      <c r="AV843" s="31">
        <f t="shared" si="570"/>
        <v>3</v>
      </c>
      <c r="AW843" s="31">
        <f t="shared" si="571"/>
        <v>13</v>
      </c>
      <c r="AX843" s="31">
        <f t="shared" si="572"/>
        <v>12</v>
      </c>
      <c r="AY843" s="31">
        <f t="shared" si="573"/>
        <v>23</v>
      </c>
      <c r="AZ843" s="31">
        <f t="shared" si="574"/>
        <v>4</v>
      </c>
      <c r="BA843" s="31">
        <f t="shared" si="575"/>
        <v>4</v>
      </c>
      <c r="BB843" s="31">
        <f t="shared" si="576"/>
        <v>4</v>
      </c>
      <c r="BC843" s="31">
        <f t="shared" si="577"/>
        <v>11</v>
      </c>
      <c r="BD843" s="31">
        <f t="shared" si="578"/>
        <v>11</v>
      </c>
      <c r="BE843" s="31">
        <f t="shared" si="579"/>
        <v>13</v>
      </c>
      <c r="BF843" s="31">
        <f t="shared" si="580"/>
        <v>6</v>
      </c>
      <c r="BG843" s="31">
        <f t="shared" si="581"/>
        <v>11</v>
      </c>
      <c r="BH843" s="31">
        <f t="shared" si="582"/>
        <v>0</v>
      </c>
      <c r="BI843" s="31">
        <f t="shared" si="583"/>
        <v>3</v>
      </c>
      <c r="BJ843" s="6">
        <f t="shared" si="584"/>
        <v>184</v>
      </c>
      <c r="BL843" s="31">
        <f t="shared" si="585"/>
        <v>5.6781648719658503E-12</v>
      </c>
      <c r="BM843" s="31">
        <f t="shared" si="586"/>
        <v>0</v>
      </c>
      <c r="BN843" s="31">
        <f t="shared" si="587"/>
        <v>2.0279160257020892E-12</v>
      </c>
      <c r="BO843" s="31">
        <f t="shared" si="588"/>
        <v>2.0279160257020892E-12</v>
      </c>
      <c r="BP843" s="31">
        <f t="shared" si="589"/>
        <v>1.2167496154212534E-12</v>
      </c>
      <c r="BQ843" s="31">
        <f t="shared" si="590"/>
        <v>2.4334992308425068E-12</v>
      </c>
      <c r="BR843" s="31">
        <f t="shared" si="591"/>
        <v>6.0837480771062669E-13</v>
      </c>
      <c r="BS843" s="31">
        <f t="shared" si="592"/>
        <v>2.6362908334127156E-12</v>
      </c>
      <c r="BT843" s="31">
        <f t="shared" si="593"/>
        <v>2.4334992308425068E-12</v>
      </c>
      <c r="BU843" s="31">
        <f t="shared" si="594"/>
        <v>4.6642068591148051E-12</v>
      </c>
      <c r="BV843" s="31">
        <f t="shared" si="595"/>
        <v>8.1116641028083569E-13</v>
      </c>
      <c r="BW843" s="31">
        <f t="shared" si="596"/>
        <v>8.1116641028083569E-13</v>
      </c>
      <c r="BX843" s="31">
        <f t="shared" si="597"/>
        <v>8.1116641028083569E-13</v>
      </c>
      <c r="BY843" s="31">
        <f t="shared" si="598"/>
        <v>2.2307076282722984E-12</v>
      </c>
      <c r="BZ843" s="31">
        <f t="shared" si="599"/>
        <v>2.2307076282722984E-12</v>
      </c>
      <c r="CA843" s="31">
        <f t="shared" si="600"/>
        <v>2.6362908334127156E-12</v>
      </c>
      <c r="CB843" s="31">
        <f t="shared" si="601"/>
        <v>1.2167496154212534E-12</v>
      </c>
      <c r="CC843" s="31">
        <f t="shared" si="602"/>
        <v>2.2307076282722984E-12</v>
      </c>
      <c r="CD843" s="31">
        <f t="shared" si="603"/>
        <v>0</v>
      </c>
      <c r="CE843" s="31">
        <f t="shared" si="604"/>
        <v>6.0837480771062669E-13</v>
      </c>
    </row>
    <row r="844" spans="35:83" x14ac:dyDescent="0.2">
      <c r="AI844" s="29" t="s">
        <v>1804</v>
      </c>
      <c r="AJ844" s="30">
        <v>87579</v>
      </c>
      <c r="AK844">
        <v>805</v>
      </c>
      <c r="AL844" t="s">
        <v>1805</v>
      </c>
      <c r="AM844">
        <v>3.7328724158126883E-10</v>
      </c>
      <c r="AN844">
        <f t="shared" si="562"/>
        <v>3.7328724158126885E-11</v>
      </c>
      <c r="AO844">
        <f t="shared" si="563"/>
        <v>1.6455479282685351E-4</v>
      </c>
      <c r="AP844" s="31">
        <f t="shared" si="564"/>
        <v>74</v>
      </c>
      <c r="AQ844" s="31">
        <f t="shared" si="565"/>
        <v>0</v>
      </c>
      <c r="AR844" s="31">
        <f t="shared" si="566"/>
        <v>45</v>
      </c>
      <c r="AS844" s="31">
        <f t="shared" si="567"/>
        <v>24</v>
      </c>
      <c r="AT844" s="31">
        <f t="shared" si="568"/>
        <v>30</v>
      </c>
      <c r="AU844" s="31">
        <f t="shared" si="569"/>
        <v>85</v>
      </c>
      <c r="AV844" s="31">
        <f t="shared" si="570"/>
        <v>22</v>
      </c>
      <c r="AW844" s="31">
        <f t="shared" si="571"/>
        <v>54</v>
      </c>
      <c r="AX844" s="31">
        <f t="shared" si="572"/>
        <v>39</v>
      </c>
      <c r="AY844" s="31">
        <f t="shared" si="573"/>
        <v>58</v>
      </c>
      <c r="AZ844" s="31">
        <f t="shared" si="574"/>
        <v>9</v>
      </c>
      <c r="BA844" s="31">
        <f t="shared" si="575"/>
        <v>50</v>
      </c>
      <c r="BB844" s="31">
        <f t="shared" si="576"/>
        <v>27</v>
      </c>
      <c r="BC844" s="31">
        <f t="shared" si="577"/>
        <v>30</v>
      </c>
      <c r="BD844" s="31">
        <f t="shared" si="578"/>
        <v>34</v>
      </c>
      <c r="BE844" s="31">
        <f t="shared" si="579"/>
        <v>67</v>
      </c>
      <c r="BF844" s="31">
        <f t="shared" si="580"/>
        <v>62</v>
      </c>
      <c r="BG844" s="31">
        <f t="shared" si="581"/>
        <v>39</v>
      </c>
      <c r="BH844" s="31">
        <f t="shared" si="582"/>
        <v>13</v>
      </c>
      <c r="BI844" s="31">
        <f t="shared" si="583"/>
        <v>43</v>
      </c>
      <c r="BJ844" s="6">
        <f t="shared" si="584"/>
        <v>805</v>
      </c>
      <c r="BL844" s="31">
        <f t="shared" si="585"/>
        <v>3.4314603573930303E-12</v>
      </c>
      <c r="BM844" s="31">
        <f t="shared" si="586"/>
        <v>0</v>
      </c>
      <c r="BN844" s="31">
        <f t="shared" si="587"/>
        <v>2.0866988659822484E-12</v>
      </c>
      <c r="BO844" s="31">
        <f t="shared" si="588"/>
        <v>1.112906061857199E-12</v>
      </c>
      <c r="BP844" s="31">
        <f t="shared" si="589"/>
        <v>1.3911325773214988E-12</v>
      </c>
      <c r="BQ844" s="31">
        <f t="shared" si="590"/>
        <v>3.9415423024109139E-12</v>
      </c>
      <c r="BR844" s="31">
        <f t="shared" si="591"/>
        <v>1.0201638900357658E-12</v>
      </c>
      <c r="BS844" s="31">
        <f t="shared" si="592"/>
        <v>2.5040386391786975E-12</v>
      </c>
      <c r="BT844" s="31">
        <f t="shared" si="593"/>
        <v>1.8084723505179486E-12</v>
      </c>
      <c r="BU844" s="31">
        <f t="shared" si="594"/>
        <v>2.6895229828215643E-12</v>
      </c>
      <c r="BV844" s="31">
        <f t="shared" si="595"/>
        <v>4.1733977319644969E-13</v>
      </c>
      <c r="BW844" s="31">
        <f t="shared" si="596"/>
        <v>2.3185542955358316E-12</v>
      </c>
      <c r="BX844" s="31">
        <f t="shared" si="597"/>
        <v>1.2520193195893488E-12</v>
      </c>
      <c r="BY844" s="31">
        <f t="shared" si="598"/>
        <v>1.3911325773214988E-12</v>
      </c>
      <c r="BZ844" s="31">
        <f t="shared" si="599"/>
        <v>1.5766169209643654E-12</v>
      </c>
      <c r="CA844" s="31">
        <f t="shared" si="600"/>
        <v>3.1068627560180139E-12</v>
      </c>
      <c r="CB844" s="31">
        <f t="shared" si="601"/>
        <v>2.8750073264644307E-12</v>
      </c>
      <c r="CC844" s="31">
        <f t="shared" si="602"/>
        <v>1.8084723505179486E-12</v>
      </c>
      <c r="CD844" s="31">
        <f t="shared" si="603"/>
        <v>6.0282411683931619E-13</v>
      </c>
      <c r="CE844" s="31">
        <f t="shared" si="604"/>
        <v>1.9939566941608152E-12</v>
      </c>
    </row>
    <row r="845" spans="35:83" x14ac:dyDescent="0.2">
      <c r="AI845" s="29" t="s">
        <v>1806</v>
      </c>
      <c r="AJ845" s="30">
        <v>45492</v>
      </c>
      <c r="AK845">
        <v>414</v>
      </c>
      <c r="AL845" t="s">
        <v>1807</v>
      </c>
      <c r="AM845">
        <v>3.7344924729885299E-10</v>
      </c>
      <c r="AN845">
        <f t="shared" si="562"/>
        <v>3.7344924729885299E-11</v>
      </c>
      <c r="AO845">
        <f t="shared" si="563"/>
        <v>1.6462620919024406E-4</v>
      </c>
      <c r="AP845" s="31">
        <f t="shared" si="564"/>
        <v>53</v>
      </c>
      <c r="AQ845" s="31">
        <f t="shared" si="565"/>
        <v>4</v>
      </c>
      <c r="AR845" s="31">
        <f t="shared" si="566"/>
        <v>22</v>
      </c>
      <c r="AS845" s="31">
        <f t="shared" si="567"/>
        <v>19</v>
      </c>
      <c r="AT845" s="31">
        <f t="shared" si="568"/>
        <v>16</v>
      </c>
      <c r="AU845" s="31">
        <f t="shared" si="569"/>
        <v>26</v>
      </c>
      <c r="AV845" s="31">
        <f t="shared" si="570"/>
        <v>14</v>
      </c>
      <c r="AW845" s="31">
        <f t="shared" si="571"/>
        <v>28</v>
      </c>
      <c r="AX845" s="31">
        <f t="shared" si="572"/>
        <v>26</v>
      </c>
      <c r="AY845" s="31">
        <f t="shared" si="573"/>
        <v>41</v>
      </c>
      <c r="AZ845" s="31">
        <f t="shared" si="574"/>
        <v>8</v>
      </c>
      <c r="BA845" s="31">
        <f t="shared" si="575"/>
        <v>17</v>
      </c>
      <c r="BB845" s="31">
        <f t="shared" si="576"/>
        <v>19</v>
      </c>
      <c r="BC845" s="31">
        <f t="shared" si="577"/>
        <v>10</v>
      </c>
      <c r="BD845" s="31">
        <f t="shared" si="578"/>
        <v>22</v>
      </c>
      <c r="BE845" s="31">
        <f t="shared" si="579"/>
        <v>25</v>
      </c>
      <c r="BF845" s="31">
        <f t="shared" si="580"/>
        <v>21</v>
      </c>
      <c r="BG845" s="31">
        <f t="shared" si="581"/>
        <v>26</v>
      </c>
      <c r="BH845" s="31">
        <f t="shared" si="582"/>
        <v>9</v>
      </c>
      <c r="BI845" s="31">
        <f t="shared" si="583"/>
        <v>8</v>
      </c>
      <c r="BJ845" s="6">
        <f t="shared" si="584"/>
        <v>414</v>
      </c>
      <c r="BL845" s="31">
        <f t="shared" si="585"/>
        <v>4.7808720064829008E-12</v>
      </c>
      <c r="BM845" s="31">
        <f t="shared" si="586"/>
        <v>3.6082052879116229E-13</v>
      </c>
      <c r="BN845" s="31">
        <f t="shared" si="587"/>
        <v>1.9845129083513928E-12</v>
      </c>
      <c r="BO845" s="31">
        <f t="shared" si="588"/>
        <v>1.713897511758021E-12</v>
      </c>
      <c r="BP845" s="31">
        <f t="shared" si="589"/>
        <v>1.4432821151646491E-12</v>
      </c>
      <c r="BQ845" s="31">
        <f t="shared" si="590"/>
        <v>2.345333437142555E-12</v>
      </c>
      <c r="BR845" s="31">
        <f t="shared" si="591"/>
        <v>1.2628718507690681E-12</v>
      </c>
      <c r="BS845" s="31">
        <f t="shared" si="592"/>
        <v>2.5257437015381361E-12</v>
      </c>
      <c r="BT845" s="31">
        <f t="shared" si="593"/>
        <v>2.345333437142555E-12</v>
      </c>
      <c r="BU845" s="31">
        <f t="shared" si="594"/>
        <v>3.6984104201094134E-12</v>
      </c>
      <c r="BV845" s="31">
        <f t="shared" si="595"/>
        <v>7.2164105758232457E-13</v>
      </c>
      <c r="BW845" s="31">
        <f t="shared" si="596"/>
        <v>1.5334872473624399E-12</v>
      </c>
      <c r="BX845" s="31">
        <f t="shared" si="597"/>
        <v>1.713897511758021E-12</v>
      </c>
      <c r="BY845" s="31">
        <f t="shared" si="598"/>
        <v>9.0205132197790577E-13</v>
      </c>
      <c r="BZ845" s="31">
        <f t="shared" si="599"/>
        <v>1.9845129083513928E-12</v>
      </c>
      <c r="CA845" s="31">
        <f t="shared" si="600"/>
        <v>2.2551283049447643E-12</v>
      </c>
      <c r="CB845" s="31">
        <f t="shared" si="601"/>
        <v>1.8943077761536021E-12</v>
      </c>
      <c r="CC845" s="31">
        <f t="shared" si="602"/>
        <v>2.345333437142555E-12</v>
      </c>
      <c r="CD845" s="31">
        <f t="shared" si="603"/>
        <v>8.1184618978011512E-13</v>
      </c>
      <c r="CE845" s="31">
        <f t="shared" si="604"/>
        <v>7.2164105758232457E-13</v>
      </c>
    </row>
    <row r="846" spans="35:83" x14ac:dyDescent="0.2">
      <c r="AI846" s="29" t="s">
        <v>1808</v>
      </c>
      <c r="AJ846" s="30">
        <v>28548</v>
      </c>
      <c r="AK846">
        <v>260</v>
      </c>
      <c r="AL846" t="s">
        <v>1809</v>
      </c>
      <c r="AM846">
        <v>3.7742369487918975E-10</v>
      </c>
      <c r="AN846">
        <f t="shared" si="562"/>
        <v>3.774236948791898E-11</v>
      </c>
      <c r="AO846">
        <f t="shared" si="563"/>
        <v>1.6637824977811164E-4</v>
      </c>
      <c r="AP846" s="31">
        <f t="shared" si="564"/>
        <v>18</v>
      </c>
      <c r="AQ846" s="31">
        <f t="shared" si="565"/>
        <v>3</v>
      </c>
      <c r="AR846" s="31">
        <f t="shared" si="566"/>
        <v>20</v>
      </c>
      <c r="AS846" s="31">
        <f t="shared" si="567"/>
        <v>15</v>
      </c>
      <c r="AT846" s="31">
        <f t="shared" si="568"/>
        <v>6</v>
      </c>
      <c r="AU846" s="31">
        <f t="shared" si="569"/>
        <v>24</v>
      </c>
      <c r="AV846" s="31">
        <f t="shared" si="570"/>
        <v>5</v>
      </c>
      <c r="AW846" s="31">
        <f t="shared" si="571"/>
        <v>20</v>
      </c>
      <c r="AX846" s="31">
        <f t="shared" si="572"/>
        <v>8</v>
      </c>
      <c r="AY846" s="31">
        <f t="shared" si="573"/>
        <v>34</v>
      </c>
      <c r="AZ846" s="31">
        <f t="shared" si="574"/>
        <v>6</v>
      </c>
      <c r="BA846" s="31">
        <f t="shared" si="575"/>
        <v>8</v>
      </c>
      <c r="BB846" s="31">
        <f t="shared" si="576"/>
        <v>10</v>
      </c>
      <c r="BC846" s="31">
        <f t="shared" si="577"/>
        <v>6</v>
      </c>
      <c r="BD846" s="31">
        <f t="shared" si="578"/>
        <v>21</v>
      </c>
      <c r="BE846" s="31">
        <f t="shared" si="579"/>
        <v>20</v>
      </c>
      <c r="BF846" s="31">
        <f t="shared" si="580"/>
        <v>11</v>
      </c>
      <c r="BG846" s="31">
        <f t="shared" si="581"/>
        <v>16</v>
      </c>
      <c r="BH846" s="31">
        <f t="shared" si="582"/>
        <v>0</v>
      </c>
      <c r="BI846" s="31">
        <f t="shared" si="583"/>
        <v>9</v>
      </c>
      <c r="BJ846" s="6">
        <f t="shared" si="584"/>
        <v>260</v>
      </c>
      <c r="BL846" s="31">
        <f t="shared" si="585"/>
        <v>2.612933272240545E-12</v>
      </c>
      <c r="BM846" s="31">
        <f t="shared" si="586"/>
        <v>4.3548887870675748E-13</v>
      </c>
      <c r="BN846" s="31">
        <f t="shared" si="587"/>
        <v>2.9032591913783831E-12</v>
      </c>
      <c r="BO846" s="31">
        <f t="shared" si="588"/>
        <v>2.1774443935337876E-12</v>
      </c>
      <c r="BP846" s="31">
        <f t="shared" si="589"/>
        <v>8.7097775741351496E-13</v>
      </c>
      <c r="BQ846" s="31">
        <f t="shared" si="590"/>
        <v>3.4839110296540599E-12</v>
      </c>
      <c r="BR846" s="31">
        <f t="shared" si="591"/>
        <v>7.2581479784459579E-13</v>
      </c>
      <c r="BS846" s="31">
        <f t="shared" si="592"/>
        <v>2.9032591913783831E-12</v>
      </c>
      <c r="BT846" s="31">
        <f t="shared" si="593"/>
        <v>1.1613036765513532E-12</v>
      </c>
      <c r="BU846" s="31">
        <f t="shared" si="594"/>
        <v>4.9355406253432514E-12</v>
      </c>
      <c r="BV846" s="31">
        <f t="shared" si="595"/>
        <v>8.7097775741351496E-13</v>
      </c>
      <c r="BW846" s="31">
        <f t="shared" si="596"/>
        <v>1.1613036765513532E-12</v>
      </c>
      <c r="BX846" s="31">
        <f t="shared" si="597"/>
        <v>1.4516295956891916E-12</v>
      </c>
      <c r="BY846" s="31">
        <f t="shared" si="598"/>
        <v>8.7097775741351496E-13</v>
      </c>
      <c r="BZ846" s="31">
        <f t="shared" si="599"/>
        <v>3.0484221509473024E-12</v>
      </c>
      <c r="CA846" s="31">
        <f t="shared" si="600"/>
        <v>2.9032591913783831E-12</v>
      </c>
      <c r="CB846" s="31">
        <f t="shared" si="601"/>
        <v>1.5967925552581109E-12</v>
      </c>
      <c r="CC846" s="31">
        <f t="shared" si="602"/>
        <v>2.3226073531027064E-12</v>
      </c>
      <c r="CD846" s="31">
        <f t="shared" si="603"/>
        <v>0</v>
      </c>
      <c r="CE846" s="31">
        <f t="shared" si="604"/>
        <v>1.3064666361202725E-12</v>
      </c>
    </row>
    <row r="847" spans="35:83" x14ac:dyDescent="0.2">
      <c r="AI847" s="29" t="s">
        <v>1810</v>
      </c>
      <c r="AJ847" s="30">
        <v>34273</v>
      </c>
      <c r="AK847">
        <v>314</v>
      </c>
      <c r="AL847" t="s">
        <v>1811</v>
      </c>
      <c r="AM847">
        <v>3.8003938916507655E-10</v>
      </c>
      <c r="AN847">
        <f t="shared" si="562"/>
        <v>3.8003938916507656E-11</v>
      </c>
      <c r="AO847">
        <f t="shared" si="563"/>
        <v>1.6753131632678115E-4</v>
      </c>
      <c r="AP847" s="31">
        <f t="shared" si="564"/>
        <v>34</v>
      </c>
      <c r="AQ847" s="31">
        <f t="shared" si="565"/>
        <v>6</v>
      </c>
      <c r="AR847" s="31">
        <f t="shared" si="566"/>
        <v>21</v>
      </c>
      <c r="AS847" s="31">
        <f t="shared" si="567"/>
        <v>14</v>
      </c>
      <c r="AT847" s="31">
        <f t="shared" si="568"/>
        <v>20</v>
      </c>
      <c r="AU847" s="31">
        <f t="shared" si="569"/>
        <v>29</v>
      </c>
      <c r="AV847" s="31">
        <f t="shared" si="570"/>
        <v>7</v>
      </c>
      <c r="AW847" s="31">
        <f t="shared" si="571"/>
        <v>21</v>
      </c>
      <c r="AX847" s="31">
        <f t="shared" si="572"/>
        <v>9</v>
      </c>
      <c r="AY847" s="31">
        <f t="shared" si="573"/>
        <v>26</v>
      </c>
      <c r="AZ847" s="31">
        <f t="shared" si="574"/>
        <v>6</v>
      </c>
      <c r="BA847" s="31">
        <f t="shared" si="575"/>
        <v>7</v>
      </c>
      <c r="BB847" s="31">
        <f t="shared" si="576"/>
        <v>22</v>
      </c>
      <c r="BC847" s="31">
        <f t="shared" si="577"/>
        <v>16</v>
      </c>
      <c r="BD847" s="31">
        <f t="shared" si="578"/>
        <v>20</v>
      </c>
      <c r="BE847" s="31">
        <f t="shared" si="579"/>
        <v>11</v>
      </c>
      <c r="BF847" s="31">
        <f t="shared" si="580"/>
        <v>14</v>
      </c>
      <c r="BG847" s="31">
        <f t="shared" si="581"/>
        <v>22</v>
      </c>
      <c r="BH847" s="31">
        <f t="shared" si="582"/>
        <v>2</v>
      </c>
      <c r="BI847" s="31">
        <f t="shared" si="583"/>
        <v>7</v>
      </c>
      <c r="BJ847" s="6">
        <f t="shared" si="584"/>
        <v>314</v>
      </c>
      <c r="BL847" s="31">
        <f t="shared" si="585"/>
        <v>4.1150761884116573E-12</v>
      </c>
      <c r="BM847" s="31">
        <f t="shared" si="586"/>
        <v>7.2618991560205706E-13</v>
      </c>
      <c r="BN847" s="31">
        <f t="shared" si="587"/>
        <v>2.5416647046071999E-12</v>
      </c>
      <c r="BO847" s="31">
        <f t="shared" si="588"/>
        <v>1.6944431364047999E-12</v>
      </c>
      <c r="BP847" s="31">
        <f t="shared" si="589"/>
        <v>2.420633052006857E-12</v>
      </c>
      <c r="BQ847" s="31">
        <f t="shared" si="590"/>
        <v>3.5099179254099424E-12</v>
      </c>
      <c r="BR847" s="31">
        <f t="shared" si="591"/>
        <v>8.4722156820239997E-13</v>
      </c>
      <c r="BS847" s="31">
        <f t="shared" si="592"/>
        <v>2.5416647046071999E-12</v>
      </c>
      <c r="BT847" s="31">
        <f t="shared" si="593"/>
        <v>1.0892848734030858E-12</v>
      </c>
      <c r="BU847" s="31">
        <f t="shared" si="594"/>
        <v>3.1468229676089141E-12</v>
      </c>
      <c r="BV847" s="31">
        <f t="shared" si="595"/>
        <v>7.2618991560205706E-13</v>
      </c>
      <c r="BW847" s="31">
        <f t="shared" si="596"/>
        <v>8.4722156820239997E-13</v>
      </c>
      <c r="BX847" s="31">
        <f t="shared" si="597"/>
        <v>2.6626963572075428E-12</v>
      </c>
      <c r="BY847" s="31">
        <f t="shared" si="598"/>
        <v>1.9365064416054858E-12</v>
      </c>
      <c r="BZ847" s="31">
        <f t="shared" si="599"/>
        <v>2.420633052006857E-12</v>
      </c>
      <c r="CA847" s="31">
        <f t="shared" si="600"/>
        <v>1.3313481786037714E-12</v>
      </c>
      <c r="CB847" s="31">
        <f t="shared" si="601"/>
        <v>1.6944431364047999E-12</v>
      </c>
      <c r="CC847" s="31">
        <f t="shared" si="602"/>
        <v>2.6626963572075428E-12</v>
      </c>
      <c r="CD847" s="31">
        <f t="shared" si="603"/>
        <v>2.4206330520068572E-13</v>
      </c>
      <c r="CE847" s="31">
        <f t="shared" si="604"/>
        <v>8.4722156820239997E-13</v>
      </c>
    </row>
    <row r="848" spans="35:83" x14ac:dyDescent="0.2">
      <c r="AI848" s="29" t="s">
        <v>1812</v>
      </c>
      <c r="AJ848" s="30">
        <v>26509</v>
      </c>
      <c r="AK848">
        <v>248</v>
      </c>
      <c r="AL848" t="s">
        <v>1813</v>
      </c>
      <c r="AM848">
        <v>3.8149780538699306E-10</v>
      </c>
      <c r="AN848">
        <f t="shared" si="562"/>
        <v>3.8149780538699307E-11</v>
      </c>
      <c r="AO848">
        <f t="shared" si="563"/>
        <v>1.6817422439467062E-4</v>
      </c>
      <c r="AP848" s="31">
        <f t="shared" si="564"/>
        <v>30</v>
      </c>
      <c r="AQ848" s="31">
        <f t="shared" si="565"/>
        <v>1</v>
      </c>
      <c r="AR848" s="31">
        <f t="shared" si="566"/>
        <v>13</v>
      </c>
      <c r="AS848" s="31">
        <f t="shared" si="567"/>
        <v>14</v>
      </c>
      <c r="AT848" s="31">
        <f t="shared" si="568"/>
        <v>5</v>
      </c>
      <c r="AU848" s="31">
        <f t="shared" si="569"/>
        <v>19</v>
      </c>
      <c r="AV848" s="31">
        <f t="shared" si="570"/>
        <v>5</v>
      </c>
      <c r="AW848" s="31">
        <f t="shared" si="571"/>
        <v>21</v>
      </c>
      <c r="AX848" s="31">
        <f t="shared" si="572"/>
        <v>14</v>
      </c>
      <c r="AY848" s="31">
        <f t="shared" si="573"/>
        <v>21</v>
      </c>
      <c r="AZ848" s="31">
        <f t="shared" si="574"/>
        <v>5</v>
      </c>
      <c r="BA848" s="31">
        <f t="shared" si="575"/>
        <v>12</v>
      </c>
      <c r="BB848" s="31">
        <f t="shared" si="576"/>
        <v>7</v>
      </c>
      <c r="BC848" s="31">
        <f t="shared" si="577"/>
        <v>7</v>
      </c>
      <c r="BD848" s="31">
        <f t="shared" si="578"/>
        <v>14</v>
      </c>
      <c r="BE848" s="31">
        <f t="shared" si="579"/>
        <v>17</v>
      </c>
      <c r="BF848" s="31">
        <f t="shared" si="580"/>
        <v>12</v>
      </c>
      <c r="BG848" s="31">
        <f t="shared" si="581"/>
        <v>26</v>
      </c>
      <c r="BH848" s="31">
        <f t="shared" si="582"/>
        <v>1</v>
      </c>
      <c r="BI848" s="31">
        <f t="shared" si="583"/>
        <v>4</v>
      </c>
      <c r="BJ848" s="6">
        <f t="shared" si="584"/>
        <v>248</v>
      </c>
      <c r="BL848" s="31">
        <f t="shared" si="585"/>
        <v>4.6148928071007231E-12</v>
      </c>
      <c r="BM848" s="31">
        <f t="shared" si="586"/>
        <v>1.5382976023669074E-13</v>
      </c>
      <c r="BN848" s="31">
        <f t="shared" si="587"/>
        <v>1.9997868830769798E-12</v>
      </c>
      <c r="BO848" s="31">
        <f t="shared" si="588"/>
        <v>2.1536166433136705E-12</v>
      </c>
      <c r="BP848" s="31">
        <f t="shared" si="589"/>
        <v>7.6914880118345375E-13</v>
      </c>
      <c r="BQ848" s="31">
        <f t="shared" si="590"/>
        <v>2.9227654444971243E-12</v>
      </c>
      <c r="BR848" s="31">
        <f t="shared" si="591"/>
        <v>7.6914880118345375E-13</v>
      </c>
      <c r="BS848" s="31">
        <f t="shared" si="592"/>
        <v>3.2304249649705057E-12</v>
      </c>
      <c r="BT848" s="31">
        <f t="shared" si="593"/>
        <v>2.1536166433136705E-12</v>
      </c>
      <c r="BU848" s="31">
        <f t="shared" si="594"/>
        <v>3.2304249649705057E-12</v>
      </c>
      <c r="BV848" s="31">
        <f t="shared" si="595"/>
        <v>7.6914880118345375E-13</v>
      </c>
      <c r="BW848" s="31">
        <f t="shared" si="596"/>
        <v>1.8459571228402891E-12</v>
      </c>
      <c r="BX848" s="31">
        <f t="shared" si="597"/>
        <v>1.0768083216568352E-12</v>
      </c>
      <c r="BY848" s="31">
        <f t="shared" si="598"/>
        <v>1.0768083216568352E-12</v>
      </c>
      <c r="BZ848" s="31">
        <f t="shared" si="599"/>
        <v>2.1536166433136705E-12</v>
      </c>
      <c r="CA848" s="31">
        <f t="shared" si="600"/>
        <v>2.6151059240237425E-12</v>
      </c>
      <c r="CB848" s="31">
        <f t="shared" si="601"/>
        <v>1.8459571228402891E-12</v>
      </c>
      <c r="CC848" s="31">
        <f t="shared" si="602"/>
        <v>3.9995737661539595E-12</v>
      </c>
      <c r="CD848" s="31">
        <f t="shared" si="603"/>
        <v>1.5382976023669074E-13</v>
      </c>
      <c r="CE848" s="31">
        <f t="shared" si="604"/>
        <v>6.1531904094676296E-13</v>
      </c>
    </row>
    <row r="849" spans="35:83" x14ac:dyDescent="0.2">
      <c r="AI849" s="29" t="s">
        <v>1814</v>
      </c>
      <c r="AJ849" s="30">
        <v>28212</v>
      </c>
      <c r="AK849">
        <v>257</v>
      </c>
      <c r="AL849" t="s">
        <v>1815</v>
      </c>
      <c r="AM849">
        <v>3.818629479441565E-10</v>
      </c>
      <c r="AN849">
        <f t="shared" si="562"/>
        <v>3.8186294794415652E-11</v>
      </c>
      <c r="AO849">
        <f t="shared" si="563"/>
        <v>1.6833518879728928E-4</v>
      </c>
      <c r="AP849" s="31">
        <f t="shared" si="564"/>
        <v>20</v>
      </c>
      <c r="AQ849" s="31">
        <f t="shared" si="565"/>
        <v>5</v>
      </c>
      <c r="AR849" s="31">
        <f t="shared" si="566"/>
        <v>17</v>
      </c>
      <c r="AS849" s="31">
        <f t="shared" si="567"/>
        <v>14</v>
      </c>
      <c r="AT849" s="31">
        <f t="shared" si="568"/>
        <v>11</v>
      </c>
      <c r="AU849" s="31">
        <f t="shared" si="569"/>
        <v>23</v>
      </c>
      <c r="AV849" s="31">
        <f t="shared" si="570"/>
        <v>8</v>
      </c>
      <c r="AW849" s="31">
        <f t="shared" si="571"/>
        <v>18</v>
      </c>
      <c r="AX849" s="31">
        <f t="shared" si="572"/>
        <v>13</v>
      </c>
      <c r="AY849" s="31">
        <f t="shared" si="573"/>
        <v>21</v>
      </c>
      <c r="AZ849" s="31">
        <f t="shared" si="574"/>
        <v>6</v>
      </c>
      <c r="BA849" s="31">
        <f t="shared" si="575"/>
        <v>12</v>
      </c>
      <c r="BB849" s="31">
        <f t="shared" si="576"/>
        <v>14</v>
      </c>
      <c r="BC849" s="31">
        <f t="shared" si="577"/>
        <v>8</v>
      </c>
      <c r="BD849" s="31">
        <f t="shared" si="578"/>
        <v>13</v>
      </c>
      <c r="BE849" s="31">
        <f t="shared" si="579"/>
        <v>17</v>
      </c>
      <c r="BF849" s="31">
        <f t="shared" si="580"/>
        <v>10</v>
      </c>
      <c r="BG849" s="31">
        <f t="shared" si="581"/>
        <v>18</v>
      </c>
      <c r="BH849" s="31">
        <f t="shared" si="582"/>
        <v>3</v>
      </c>
      <c r="BI849" s="31">
        <f t="shared" si="583"/>
        <v>6</v>
      </c>
      <c r="BJ849" s="6">
        <f t="shared" si="584"/>
        <v>257</v>
      </c>
      <c r="BL849" s="31">
        <f t="shared" si="585"/>
        <v>2.9716960929506345E-12</v>
      </c>
      <c r="BM849" s="31">
        <f t="shared" si="586"/>
        <v>7.4292402323765862E-13</v>
      </c>
      <c r="BN849" s="31">
        <f t="shared" si="587"/>
        <v>2.5259416790080392E-12</v>
      </c>
      <c r="BO849" s="31">
        <f t="shared" si="588"/>
        <v>2.080187265065444E-12</v>
      </c>
      <c r="BP849" s="31">
        <f t="shared" si="589"/>
        <v>1.634432851122849E-12</v>
      </c>
      <c r="BQ849" s="31">
        <f t="shared" si="590"/>
        <v>3.4174505068932297E-12</v>
      </c>
      <c r="BR849" s="31">
        <f t="shared" si="591"/>
        <v>1.1886784371802537E-12</v>
      </c>
      <c r="BS849" s="31">
        <f t="shared" si="592"/>
        <v>2.674526483655571E-12</v>
      </c>
      <c r="BT849" s="31">
        <f t="shared" si="593"/>
        <v>1.9316024604179123E-12</v>
      </c>
      <c r="BU849" s="31">
        <f t="shared" si="594"/>
        <v>3.1202808975981662E-12</v>
      </c>
      <c r="BV849" s="31">
        <f t="shared" si="595"/>
        <v>8.9150882788519036E-13</v>
      </c>
      <c r="BW849" s="31">
        <f t="shared" si="596"/>
        <v>1.7830176557703807E-12</v>
      </c>
      <c r="BX849" s="31">
        <f t="shared" si="597"/>
        <v>2.080187265065444E-12</v>
      </c>
      <c r="BY849" s="31">
        <f t="shared" si="598"/>
        <v>1.1886784371802537E-12</v>
      </c>
      <c r="BZ849" s="31">
        <f t="shared" si="599"/>
        <v>1.9316024604179123E-12</v>
      </c>
      <c r="CA849" s="31">
        <f t="shared" si="600"/>
        <v>2.5259416790080392E-12</v>
      </c>
      <c r="CB849" s="31">
        <f t="shared" si="601"/>
        <v>1.4858480464753172E-12</v>
      </c>
      <c r="CC849" s="31">
        <f t="shared" si="602"/>
        <v>2.674526483655571E-12</v>
      </c>
      <c r="CD849" s="31">
        <f t="shared" si="603"/>
        <v>4.4575441394259518E-13</v>
      </c>
      <c r="CE849" s="31">
        <f t="shared" si="604"/>
        <v>8.9150882788519036E-13</v>
      </c>
    </row>
    <row r="850" spans="35:83" x14ac:dyDescent="0.2">
      <c r="AI850" s="29" t="s">
        <v>1816</v>
      </c>
      <c r="AJ850" s="30">
        <v>41795</v>
      </c>
      <c r="AK850">
        <v>394</v>
      </c>
      <c r="AL850" t="s">
        <v>1817</v>
      </c>
      <c r="AM850">
        <v>3.8224428954146535E-10</v>
      </c>
      <c r="AN850">
        <f t="shared" si="562"/>
        <v>3.8224428954146538E-11</v>
      </c>
      <c r="AO850">
        <f t="shared" si="563"/>
        <v>1.6850329416107185E-4</v>
      </c>
      <c r="AP850" s="31">
        <f t="shared" si="564"/>
        <v>56</v>
      </c>
      <c r="AQ850" s="31">
        <f t="shared" si="565"/>
        <v>6</v>
      </c>
      <c r="AR850" s="31">
        <f t="shared" si="566"/>
        <v>9</v>
      </c>
      <c r="AS850" s="31">
        <f t="shared" si="567"/>
        <v>14</v>
      </c>
      <c r="AT850" s="31">
        <f t="shared" si="568"/>
        <v>14</v>
      </c>
      <c r="AU850" s="31">
        <f t="shared" si="569"/>
        <v>32</v>
      </c>
      <c r="AV850" s="31">
        <f t="shared" si="570"/>
        <v>6</v>
      </c>
      <c r="AW850" s="31">
        <f t="shared" si="571"/>
        <v>20</v>
      </c>
      <c r="AX850" s="31">
        <f t="shared" si="572"/>
        <v>23</v>
      </c>
      <c r="AY850" s="31">
        <f t="shared" si="573"/>
        <v>32</v>
      </c>
      <c r="AZ850" s="31">
        <f t="shared" si="574"/>
        <v>12</v>
      </c>
      <c r="BA850" s="31">
        <f t="shared" si="575"/>
        <v>13</v>
      </c>
      <c r="BB850" s="31">
        <f t="shared" si="576"/>
        <v>33</v>
      </c>
      <c r="BC850" s="31">
        <f t="shared" si="577"/>
        <v>12</v>
      </c>
      <c r="BD850" s="31">
        <f t="shared" si="578"/>
        <v>11</v>
      </c>
      <c r="BE850" s="31">
        <f t="shared" si="579"/>
        <v>29</v>
      </c>
      <c r="BF850" s="31">
        <f t="shared" si="580"/>
        <v>24</v>
      </c>
      <c r="BG850" s="31">
        <f t="shared" si="581"/>
        <v>25</v>
      </c>
      <c r="BH850" s="31">
        <f t="shared" si="582"/>
        <v>4</v>
      </c>
      <c r="BI850" s="31">
        <f t="shared" si="583"/>
        <v>19</v>
      </c>
      <c r="BJ850" s="6">
        <f t="shared" si="584"/>
        <v>394</v>
      </c>
      <c r="BL850" s="31">
        <f t="shared" si="585"/>
        <v>5.4329137599802187E-12</v>
      </c>
      <c r="BM850" s="31">
        <f t="shared" si="586"/>
        <v>5.8209790285502339E-13</v>
      </c>
      <c r="BN850" s="31">
        <f t="shared" si="587"/>
        <v>8.7314685428253513E-13</v>
      </c>
      <c r="BO850" s="31">
        <f t="shared" si="588"/>
        <v>1.3582284399950547E-12</v>
      </c>
      <c r="BP850" s="31">
        <f t="shared" si="589"/>
        <v>1.3582284399950547E-12</v>
      </c>
      <c r="BQ850" s="31">
        <f t="shared" si="590"/>
        <v>3.1045221485601247E-12</v>
      </c>
      <c r="BR850" s="31">
        <f t="shared" si="591"/>
        <v>5.8209790285502339E-13</v>
      </c>
      <c r="BS850" s="31">
        <f t="shared" si="592"/>
        <v>1.9403263428500782E-12</v>
      </c>
      <c r="BT850" s="31">
        <f t="shared" si="593"/>
        <v>2.2313752942775898E-12</v>
      </c>
      <c r="BU850" s="31">
        <f t="shared" si="594"/>
        <v>3.1045221485601247E-12</v>
      </c>
      <c r="BV850" s="31">
        <f t="shared" si="595"/>
        <v>1.1641958057100468E-12</v>
      </c>
      <c r="BW850" s="31">
        <f t="shared" si="596"/>
        <v>1.2612121228525507E-12</v>
      </c>
      <c r="BX850" s="31">
        <f t="shared" si="597"/>
        <v>3.2015384657026289E-12</v>
      </c>
      <c r="BY850" s="31">
        <f t="shared" si="598"/>
        <v>1.1641958057100468E-12</v>
      </c>
      <c r="BZ850" s="31">
        <f t="shared" si="599"/>
        <v>1.067179488567543E-12</v>
      </c>
      <c r="CA850" s="31">
        <f t="shared" si="600"/>
        <v>2.8134731971326131E-12</v>
      </c>
      <c r="CB850" s="31">
        <f t="shared" si="601"/>
        <v>2.3283916114200936E-12</v>
      </c>
      <c r="CC850" s="31">
        <f t="shared" si="602"/>
        <v>2.4254079285625973E-12</v>
      </c>
      <c r="CD850" s="31">
        <f t="shared" si="603"/>
        <v>3.8806526857001559E-13</v>
      </c>
      <c r="CE850" s="31">
        <f t="shared" si="604"/>
        <v>1.843310025707574E-12</v>
      </c>
    </row>
    <row r="851" spans="35:83" x14ac:dyDescent="0.2">
      <c r="AI851" s="29" t="s">
        <v>1818</v>
      </c>
      <c r="AJ851" s="30">
        <v>10982</v>
      </c>
      <c r="AK851">
        <v>95</v>
      </c>
      <c r="AL851" t="s">
        <v>1819</v>
      </c>
      <c r="AM851">
        <v>3.8364467136992824E-10</v>
      </c>
      <c r="AN851">
        <f t="shared" si="562"/>
        <v>3.836446713699283E-11</v>
      </c>
      <c r="AO851">
        <f t="shared" si="563"/>
        <v>1.6912061914835258E-4</v>
      </c>
      <c r="AP851" s="31">
        <f t="shared" si="564"/>
        <v>6</v>
      </c>
      <c r="AQ851" s="31">
        <f t="shared" si="565"/>
        <v>0</v>
      </c>
      <c r="AR851" s="31">
        <f t="shared" si="566"/>
        <v>9</v>
      </c>
      <c r="AS851" s="31">
        <f t="shared" si="567"/>
        <v>10</v>
      </c>
      <c r="AT851" s="31">
        <f t="shared" si="568"/>
        <v>4</v>
      </c>
      <c r="AU851" s="31">
        <f t="shared" si="569"/>
        <v>3</v>
      </c>
      <c r="AV851" s="31">
        <f t="shared" si="570"/>
        <v>5</v>
      </c>
      <c r="AW851" s="31">
        <f t="shared" si="571"/>
        <v>6</v>
      </c>
      <c r="AX851" s="31">
        <f t="shared" si="572"/>
        <v>6</v>
      </c>
      <c r="AY851" s="31">
        <f t="shared" si="573"/>
        <v>8</v>
      </c>
      <c r="AZ851" s="31">
        <f t="shared" si="574"/>
        <v>6</v>
      </c>
      <c r="BA851" s="31">
        <f t="shared" si="575"/>
        <v>4</v>
      </c>
      <c r="BB851" s="31">
        <f t="shared" si="576"/>
        <v>4</v>
      </c>
      <c r="BC851" s="31">
        <f t="shared" si="577"/>
        <v>2</v>
      </c>
      <c r="BD851" s="31">
        <f t="shared" si="578"/>
        <v>3</v>
      </c>
      <c r="BE851" s="31">
        <f t="shared" si="579"/>
        <v>7</v>
      </c>
      <c r="BF851" s="31">
        <f t="shared" si="580"/>
        <v>0</v>
      </c>
      <c r="BG851" s="31">
        <f t="shared" si="581"/>
        <v>8</v>
      </c>
      <c r="BH851" s="31">
        <f t="shared" si="582"/>
        <v>0</v>
      </c>
      <c r="BI851" s="31">
        <f t="shared" si="583"/>
        <v>4</v>
      </c>
      <c r="BJ851" s="6">
        <f t="shared" si="584"/>
        <v>95</v>
      </c>
      <c r="BL851" s="31">
        <f t="shared" si="585"/>
        <v>2.4230189770732314E-12</v>
      </c>
      <c r="BM851" s="31">
        <f t="shared" si="586"/>
        <v>0</v>
      </c>
      <c r="BN851" s="31">
        <f t="shared" si="587"/>
        <v>3.6345284656098471E-12</v>
      </c>
      <c r="BO851" s="31">
        <f t="shared" si="588"/>
        <v>4.038364961788719E-12</v>
      </c>
      <c r="BP851" s="31">
        <f t="shared" si="589"/>
        <v>1.6153459847154876E-12</v>
      </c>
      <c r="BQ851" s="31">
        <f t="shared" si="590"/>
        <v>1.2115094885366157E-12</v>
      </c>
      <c r="BR851" s="31">
        <f t="shared" si="591"/>
        <v>2.0191824808943595E-12</v>
      </c>
      <c r="BS851" s="31">
        <f t="shared" si="592"/>
        <v>2.4230189770732314E-12</v>
      </c>
      <c r="BT851" s="31">
        <f t="shared" si="593"/>
        <v>2.4230189770732314E-12</v>
      </c>
      <c r="BU851" s="31">
        <f t="shared" si="594"/>
        <v>3.2306919694309752E-12</v>
      </c>
      <c r="BV851" s="31">
        <f t="shared" si="595"/>
        <v>2.4230189770732314E-12</v>
      </c>
      <c r="BW851" s="31">
        <f t="shared" si="596"/>
        <v>1.6153459847154876E-12</v>
      </c>
      <c r="BX851" s="31">
        <f t="shared" si="597"/>
        <v>1.6153459847154876E-12</v>
      </c>
      <c r="BY851" s="31">
        <f t="shared" si="598"/>
        <v>8.076729923577438E-13</v>
      </c>
      <c r="BZ851" s="31">
        <f t="shared" si="599"/>
        <v>1.2115094885366157E-12</v>
      </c>
      <c r="CA851" s="31">
        <f t="shared" si="600"/>
        <v>2.8268554732521029E-12</v>
      </c>
      <c r="CB851" s="31">
        <f t="shared" si="601"/>
        <v>0</v>
      </c>
      <c r="CC851" s="31">
        <f t="shared" si="602"/>
        <v>3.2306919694309752E-12</v>
      </c>
      <c r="CD851" s="31">
        <f t="shared" si="603"/>
        <v>0</v>
      </c>
      <c r="CE851" s="31">
        <f t="shared" si="604"/>
        <v>1.6153459847154876E-12</v>
      </c>
    </row>
    <row r="852" spans="35:83" x14ac:dyDescent="0.2">
      <c r="AI852" s="29" t="s">
        <v>1820</v>
      </c>
      <c r="AJ852" s="30">
        <v>37306</v>
      </c>
      <c r="AK852">
        <v>346</v>
      </c>
      <c r="AL852" t="s">
        <v>1821</v>
      </c>
      <c r="AM852">
        <v>3.8771919284397484E-10</v>
      </c>
      <c r="AN852">
        <f t="shared" si="562"/>
        <v>3.8771919284397485E-11</v>
      </c>
      <c r="AO852">
        <f t="shared" si="563"/>
        <v>1.7091677492959517E-4</v>
      </c>
      <c r="AP852" s="31">
        <f t="shared" si="564"/>
        <v>34</v>
      </c>
      <c r="AQ852" s="31">
        <f t="shared" si="565"/>
        <v>0</v>
      </c>
      <c r="AR852" s="31">
        <f t="shared" si="566"/>
        <v>15</v>
      </c>
      <c r="AS852" s="31">
        <f t="shared" si="567"/>
        <v>9</v>
      </c>
      <c r="AT852" s="31">
        <f t="shared" si="568"/>
        <v>13</v>
      </c>
      <c r="AU852" s="31">
        <f t="shared" si="569"/>
        <v>35</v>
      </c>
      <c r="AV852" s="31">
        <f t="shared" si="570"/>
        <v>5</v>
      </c>
      <c r="AW852" s="31">
        <f t="shared" si="571"/>
        <v>25</v>
      </c>
      <c r="AX852" s="31">
        <f t="shared" si="572"/>
        <v>20</v>
      </c>
      <c r="AY852" s="31">
        <f t="shared" si="573"/>
        <v>25</v>
      </c>
      <c r="AZ852" s="31">
        <f t="shared" si="574"/>
        <v>2</v>
      </c>
      <c r="BA852" s="31">
        <f t="shared" si="575"/>
        <v>14</v>
      </c>
      <c r="BB852" s="31">
        <f t="shared" si="576"/>
        <v>22</v>
      </c>
      <c r="BC852" s="31">
        <f t="shared" si="577"/>
        <v>14</v>
      </c>
      <c r="BD852" s="31">
        <f t="shared" si="578"/>
        <v>13</v>
      </c>
      <c r="BE852" s="31">
        <f t="shared" si="579"/>
        <v>30</v>
      </c>
      <c r="BF852" s="31">
        <f t="shared" si="580"/>
        <v>25</v>
      </c>
      <c r="BG852" s="31">
        <f t="shared" si="581"/>
        <v>21</v>
      </c>
      <c r="BH852" s="31">
        <f t="shared" si="582"/>
        <v>9</v>
      </c>
      <c r="BI852" s="31">
        <f t="shared" si="583"/>
        <v>15</v>
      </c>
      <c r="BJ852" s="6">
        <f t="shared" si="584"/>
        <v>346</v>
      </c>
      <c r="BL852" s="31">
        <f t="shared" si="585"/>
        <v>3.8099573863280767E-12</v>
      </c>
      <c r="BM852" s="31">
        <f t="shared" si="586"/>
        <v>0</v>
      </c>
      <c r="BN852" s="31">
        <f t="shared" si="587"/>
        <v>1.6808635527917984E-12</v>
      </c>
      <c r="BO852" s="31">
        <f t="shared" si="588"/>
        <v>1.0085181316750791E-12</v>
      </c>
      <c r="BP852" s="31">
        <f t="shared" si="589"/>
        <v>1.4567484124195588E-12</v>
      </c>
      <c r="BQ852" s="31">
        <f t="shared" si="590"/>
        <v>3.922014956514197E-12</v>
      </c>
      <c r="BR852" s="31">
        <f t="shared" si="591"/>
        <v>5.6028785093059949E-13</v>
      </c>
      <c r="BS852" s="31">
        <f t="shared" si="592"/>
        <v>2.8014392546529978E-12</v>
      </c>
      <c r="BT852" s="31">
        <f t="shared" si="593"/>
        <v>2.241151403722398E-12</v>
      </c>
      <c r="BU852" s="31">
        <f t="shared" si="594"/>
        <v>2.8014392546529978E-12</v>
      </c>
      <c r="BV852" s="31">
        <f t="shared" si="595"/>
        <v>2.2411514037223978E-13</v>
      </c>
      <c r="BW852" s="31">
        <f t="shared" si="596"/>
        <v>1.5688059826056787E-12</v>
      </c>
      <c r="BX852" s="31">
        <f t="shared" si="597"/>
        <v>2.4652665440946377E-12</v>
      </c>
      <c r="BY852" s="31">
        <f t="shared" si="598"/>
        <v>1.5688059826056787E-12</v>
      </c>
      <c r="BZ852" s="31">
        <f t="shared" si="599"/>
        <v>1.4567484124195588E-12</v>
      </c>
      <c r="CA852" s="31">
        <f t="shared" si="600"/>
        <v>3.3617271055835968E-12</v>
      </c>
      <c r="CB852" s="31">
        <f t="shared" si="601"/>
        <v>2.8014392546529978E-12</v>
      </c>
      <c r="CC852" s="31">
        <f t="shared" si="602"/>
        <v>2.3532089739085179E-12</v>
      </c>
      <c r="CD852" s="31">
        <f t="shared" si="603"/>
        <v>1.0085181316750791E-12</v>
      </c>
      <c r="CE852" s="31">
        <f t="shared" si="604"/>
        <v>1.6808635527917984E-12</v>
      </c>
    </row>
    <row r="853" spans="35:83" x14ac:dyDescent="0.2">
      <c r="AI853" s="29" t="s">
        <v>1822</v>
      </c>
      <c r="AJ853" s="30">
        <v>7950</v>
      </c>
      <c r="AK853">
        <v>71</v>
      </c>
      <c r="AL853" t="s">
        <v>1823</v>
      </c>
      <c r="AM853">
        <v>3.8859892219246835E-10</v>
      </c>
      <c r="AN853">
        <f t="shared" si="562"/>
        <v>3.8859892219246836E-11</v>
      </c>
      <c r="AO853">
        <f t="shared" si="563"/>
        <v>1.7130458266733574E-4</v>
      </c>
      <c r="AP853" s="31">
        <f t="shared" si="564"/>
        <v>7</v>
      </c>
      <c r="AQ853" s="31">
        <f t="shared" si="565"/>
        <v>0</v>
      </c>
      <c r="AR853" s="31">
        <f t="shared" si="566"/>
        <v>6</v>
      </c>
      <c r="AS853" s="31">
        <f t="shared" si="567"/>
        <v>8</v>
      </c>
      <c r="AT853" s="31">
        <f t="shared" si="568"/>
        <v>3</v>
      </c>
      <c r="AU853" s="31">
        <f t="shared" si="569"/>
        <v>6</v>
      </c>
      <c r="AV853" s="31">
        <f t="shared" si="570"/>
        <v>1</v>
      </c>
      <c r="AW853" s="31">
        <f t="shared" si="571"/>
        <v>3</v>
      </c>
      <c r="AX853" s="31">
        <f t="shared" si="572"/>
        <v>5</v>
      </c>
      <c r="AY853" s="31">
        <f t="shared" si="573"/>
        <v>7</v>
      </c>
      <c r="AZ853" s="31">
        <f t="shared" si="574"/>
        <v>3</v>
      </c>
      <c r="BA853" s="31">
        <f t="shared" si="575"/>
        <v>4</v>
      </c>
      <c r="BB853" s="31">
        <f t="shared" si="576"/>
        <v>0</v>
      </c>
      <c r="BC853" s="31">
        <f t="shared" si="577"/>
        <v>1</v>
      </c>
      <c r="BD853" s="31">
        <f t="shared" si="578"/>
        <v>5</v>
      </c>
      <c r="BE853" s="31">
        <f t="shared" si="579"/>
        <v>2</v>
      </c>
      <c r="BF853" s="31">
        <f t="shared" si="580"/>
        <v>3</v>
      </c>
      <c r="BG853" s="31">
        <f t="shared" si="581"/>
        <v>6</v>
      </c>
      <c r="BH853" s="31">
        <f t="shared" si="582"/>
        <v>1</v>
      </c>
      <c r="BI853" s="31">
        <f t="shared" si="583"/>
        <v>0</v>
      </c>
      <c r="BJ853" s="6">
        <f t="shared" si="584"/>
        <v>71</v>
      </c>
      <c r="BL853" s="31">
        <f t="shared" si="585"/>
        <v>3.8312569793623638E-12</v>
      </c>
      <c r="BM853" s="31">
        <f t="shared" si="586"/>
        <v>0</v>
      </c>
      <c r="BN853" s="31">
        <f t="shared" si="587"/>
        <v>3.2839345537391693E-12</v>
      </c>
      <c r="BO853" s="31">
        <f t="shared" si="588"/>
        <v>4.3785794049855591E-12</v>
      </c>
      <c r="BP853" s="31">
        <f t="shared" si="589"/>
        <v>1.6419672768695847E-12</v>
      </c>
      <c r="BQ853" s="31">
        <f t="shared" si="590"/>
        <v>3.2839345537391693E-12</v>
      </c>
      <c r="BR853" s="31">
        <f t="shared" si="591"/>
        <v>5.4732242562319489E-13</v>
      </c>
      <c r="BS853" s="31">
        <f t="shared" si="592"/>
        <v>1.6419672768695847E-12</v>
      </c>
      <c r="BT853" s="31">
        <f t="shared" si="593"/>
        <v>2.7366121281159744E-12</v>
      </c>
      <c r="BU853" s="31">
        <f t="shared" si="594"/>
        <v>3.8312569793623638E-12</v>
      </c>
      <c r="BV853" s="31">
        <f t="shared" si="595"/>
        <v>1.6419672768695847E-12</v>
      </c>
      <c r="BW853" s="31">
        <f t="shared" si="596"/>
        <v>2.1892897024927795E-12</v>
      </c>
      <c r="BX853" s="31">
        <f t="shared" si="597"/>
        <v>0</v>
      </c>
      <c r="BY853" s="31">
        <f t="shared" si="598"/>
        <v>5.4732242562319489E-13</v>
      </c>
      <c r="BZ853" s="31">
        <f t="shared" si="599"/>
        <v>2.7366121281159744E-12</v>
      </c>
      <c r="CA853" s="31">
        <f t="shared" si="600"/>
        <v>1.0946448512463898E-12</v>
      </c>
      <c r="CB853" s="31">
        <f t="shared" si="601"/>
        <v>1.6419672768695847E-12</v>
      </c>
      <c r="CC853" s="31">
        <f t="shared" si="602"/>
        <v>3.2839345537391693E-12</v>
      </c>
      <c r="CD853" s="31">
        <f t="shared" si="603"/>
        <v>5.4732242562319489E-13</v>
      </c>
      <c r="CE853" s="31">
        <f t="shared" si="604"/>
        <v>0</v>
      </c>
    </row>
    <row r="854" spans="35:83" x14ac:dyDescent="0.2">
      <c r="AI854" s="29" t="s">
        <v>1824</v>
      </c>
      <c r="AJ854" s="30">
        <v>36223</v>
      </c>
      <c r="AK854">
        <v>337</v>
      </c>
      <c r="AL854" t="s">
        <v>1825</v>
      </c>
      <c r="AM854">
        <v>3.8912366889813836E-10</v>
      </c>
      <c r="AN854">
        <f t="shared" si="562"/>
        <v>3.8912366889813837E-11</v>
      </c>
      <c r="AO854">
        <f t="shared" si="563"/>
        <v>1.7153590475879623E-4</v>
      </c>
      <c r="AP854" s="31">
        <f t="shared" si="564"/>
        <v>51</v>
      </c>
      <c r="AQ854" s="31">
        <f t="shared" si="565"/>
        <v>5</v>
      </c>
      <c r="AR854" s="31">
        <f t="shared" si="566"/>
        <v>20</v>
      </c>
      <c r="AS854" s="31">
        <f t="shared" si="567"/>
        <v>16</v>
      </c>
      <c r="AT854" s="31">
        <f t="shared" si="568"/>
        <v>13</v>
      </c>
      <c r="AU854" s="31">
        <f t="shared" si="569"/>
        <v>21</v>
      </c>
      <c r="AV854" s="31">
        <f t="shared" si="570"/>
        <v>9</v>
      </c>
      <c r="AW854" s="31">
        <f t="shared" si="571"/>
        <v>16</v>
      </c>
      <c r="AX854" s="31">
        <f t="shared" si="572"/>
        <v>14</v>
      </c>
      <c r="AY854" s="31">
        <f t="shared" si="573"/>
        <v>39</v>
      </c>
      <c r="AZ854" s="31">
        <f t="shared" si="574"/>
        <v>9</v>
      </c>
      <c r="BA854" s="31">
        <f t="shared" si="575"/>
        <v>16</v>
      </c>
      <c r="BB854" s="31">
        <f t="shared" si="576"/>
        <v>18</v>
      </c>
      <c r="BC854" s="31">
        <f t="shared" si="577"/>
        <v>16</v>
      </c>
      <c r="BD854" s="31">
        <f t="shared" si="578"/>
        <v>13</v>
      </c>
      <c r="BE854" s="31">
        <f t="shared" si="579"/>
        <v>22</v>
      </c>
      <c r="BF854" s="31">
        <f t="shared" si="580"/>
        <v>15</v>
      </c>
      <c r="BG854" s="31">
        <f t="shared" si="581"/>
        <v>14</v>
      </c>
      <c r="BH854" s="31">
        <f t="shared" si="582"/>
        <v>2</v>
      </c>
      <c r="BI854" s="31">
        <f t="shared" si="583"/>
        <v>8</v>
      </c>
      <c r="BJ854" s="6">
        <f t="shared" si="584"/>
        <v>337</v>
      </c>
      <c r="BL854" s="31">
        <f t="shared" si="585"/>
        <v>5.8888151673012042E-12</v>
      </c>
      <c r="BM854" s="31">
        <f t="shared" si="586"/>
        <v>5.7733482032364748E-13</v>
      </c>
      <c r="BN854" s="31">
        <f t="shared" si="587"/>
        <v>2.3093392812945899E-12</v>
      </c>
      <c r="BO854" s="31">
        <f t="shared" si="588"/>
        <v>1.8474714250356718E-12</v>
      </c>
      <c r="BP854" s="31">
        <f t="shared" si="589"/>
        <v>1.5010705328414833E-12</v>
      </c>
      <c r="BQ854" s="31">
        <f t="shared" si="590"/>
        <v>2.4248062453593192E-12</v>
      </c>
      <c r="BR854" s="31">
        <f t="shared" si="591"/>
        <v>1.0392026765825653E-12</v>
      </c>
      <c r="BS854" s="31">
        <f t="shared" si="592"/>
        <v>1.8474714250356718E-12</v>
      </c>
      <c r="BT854" s="31">
        <f t="shared" si="593"/>
        <v>1.6165374969062127E-12</v>
      </c>
      <c r="BU854" s="31">
        <f t="shared" si="594"/>
        <v>4.5032115985244502E-12</v>
      </c>
      <c r="BV854" s="31">
        <f t="shared" si="595"/>
        <v>1.0392026765825653E-12</v>
      </c>
      <c r="BW854" s="31">
        <f t="shared" si="596"/>
        <v>1.8474714250356718E-12</v>
      </c>
      <c r="BX854" s="31">
        <f t="shared" si="597"/>
        <v>2.0784053531651306E-12</v>
      </c>
      <c r="BY854" s="31">
        <f t="shared" si="598"/>
        <v>1.8474714250356718E-12</v>
      </c>
      <c r="BZ854" s="31">
        <f t="shared" si="599"/>
        <v>1.5010705328414833E-12</v>
      </c>
      <c r="CA854" s="31">
        <f t="shared" si="600"/>
        <v>2.5402732094240488E-12</v>
      </c>
      <c r="CB854" s="31">
        <f t="shared" si="601"/>
        <v>1.7320044609709423E-12</v>
      </c>
      <c r="CC854" s="31">
        <f t="shared" si="602"/>
        <v>1.6165374969062127E-12</v>
      </c>
      <c r="CD854" s="31">
        <f t="shared" si="603"/>
        <v>2.3093392812945897E-13</v>
      </c>
      <c r="CE854" s="31">
        <f t="shared" si="604"/>
        <v>9.2373571251783589E-13</v>
      </c>
    </row>
    <row r="855" spans="35:83" x14ac:dyDescent="0.2">
      <c r="AI855" s="29" t="s">
        <v>1826</v>
      </c>
      <c r="AJ855" s="30">
        <v>22329</v>
      </c>
      <c r="AK855">
        <v>204</v>
      </c>
      <c r="AL855" t="s">
        <v>1827</v>
      </c>
      <c r="AM855">
        <v>3.9180586601555926E-10</v>
      </c>
      <c r="AN855">
        <f t="shared" si="562"/>
        <v>3.918058660155593E-11</v>
      </c>
      <c r="AO855">
        <f t="shared" si="563"/>
        <v>1.7271828749737664E-4</v>
      </c>
      <c r="AP855" s="31">
        <f t="shared" si="564"/>
        <v>20</v>
      </c>
      <c r="AQ855" s="31">
        <f t="shared" si="565"/>
        <v>0</v>
      </c>
      <c r="AR855" s="31">
        <f t="shared" si="566"/>
        <v>12</v>
      </c>
      <c r="AS855" s="31">
        <f t="shared" si="567"/>
        <v>9</v>
      </c>
      <c r="AT855" s="31">
        <f t="shared" si="568"/>
        <v>15</v>
      </c>
      <c r="AU855" s="31">
        <f t="shared" si="569"/>
        <v>14</v>
      </c>
      <c r="AV855" s="31">
        <f t="shared" si="570"/>
        <v>5</v>
      </c>
      <c r="AW855" s="31">
        <f t="shared" si="571"/>
        <v>12</v>
      </c>
      <c r="AX855" s="31">
        <f t="shared" si="572"/>
        <v>13</v>
      </c>
      <c r="AY855" s="31">
        <f t="shared" si="573"/>
        <v>14</v>
      </c>
      <c r="AZ855" s="31">
        <f t="shared" si="574"/>
        <v>3</v>
      </c>
      <c r="BA855" s="31">
        <f t="shared" si="575"/>
        <v>5</v>
      </c>
      <c r="BB855" s="31">
        <f t="shared" si="576"/>
        <v>8</v>
      </c>
      <c r="BC855" s="31">
        <f t="shared" si="577"/>
        <v>9</v>
      </c>
      <c r="BD855" s="31">
        <f t="shared" si="578"/>
        <v>6</v>
      </c>
      <c r="BE855" s="31">
        <f t="shared" si="579"/>
        <v>17</v>
      </c>
      <c r="BF855" s="31">
        <f t="shared" si="580"/>
        <v>18</v>
      </c>
      <c r="BG855" s="31">
        <f t="shared" si="581"/>
        <v>16</v>
      </c>
      <c r="BH855" s="31">
        <f t="shared" si="582"/>
        <v>1</v>
      </c>
      <c r="BI855" s="31">
        <f t="shared" si="583"/>
        <v>7</v>
      </c>
      <c r="BJ855" s="6">
        <f t="shared" si="584"/>
        <v>204</v>
      </c>
      <c r="BL855" s="31">
        <f t="shared" si="585"/>
        <v>3.8412339805446987E-12</v>
      </c>
      <c r="BM855" s="31">
        <f t="shared" si="586"/>
        <v>0</v>
      </c>
      <c r="BN855" s="31">
        <f t="shared" si="587"/>
        <v>2.3047403883268195E-12</v>
      </c>
      <c r="BO855" s="31">
        <f t="shared" si="588"/>
        <v>1.7285552912451147E-12</v>
      </c>
      <c r="BP855" s="31">
        <f t="shared" si="589"/>
        <v>2.8809254854085245E-12</v>
      </c>
      <c r="BQ855" s="31">
        <f t="shared" si="590"/>
        <v>2.6888637863812896E-12</v>
      </c>
      <c r="BR855" s="31">
        <f t="shared" si="591"/>
        <v>9.6030849513617468E-13</v>
      </c>
      <c r="BS855" s="31">
        <f t="shared" si="592"/>
        <v>2.3047403883268195E-12</v>
      </c>
      <c r="BT855" s="31">
        <f t="shared" si="593"/>
        <v>2.4968020873540543E-12</v>
      </c>
      <c r="BU855" s="31">
        <f t="shared" si="594"/>
        <v>2.6888637863812896E-12</v>
      </c>
      <c r="BV855" s="31">
        <f t="shared" si="595"/>
        <v>5.7618509708170487E-13</v>
      </c>
      <c r="BW855" s="31">
        <f t="shared" si="596"/>
        <v>9.6030849513617468E-13</v>
      </c>
      <c r="BX855" s="31">
        <f t="shared" si="597"/>
        <v>1.5364935922178797E-12</v>
      </c>
      <c r="BY855" s="31">
        <f t="shared" si="598"/>
        <v>1.7285552912451147E-12</v>
      </c>
      <c r="BZ855" s="31">
        <f t="shared" si="599"/>
        <v>1.1523701941634097E-12</v>
      </c>
      <c r="CA855" s="31">
        <f t="shared" si="600"/>
        <v>3.2650488834629942E-12</v>
      </c>
      <c r="CB855" s="31">
        <f t="shared" si="601"/>
        <v>3.4571105824902294E-12</v>
      </c>
      <c r="CC855" s="31">
        <f t="shared" si="602"/>
        <v>3.0729871844357593E-12</v>
      </c>
      <c r="CD855" s="31">
        <f t="shared" si="603"/>
        <v>1.9206169902723496E-13</v>
      </c>
      <c r="CE855" s="31">
        <f t="shared" si="604"/>
        <v>1.3444318931906448E-12</v>
      </c>
    </row>
    <row r="856" spans="35:83" x14ac:dyDescent="0.2">
      <c r="AI856" s="29" t="s">
        <v>1828</v>
      </c>
      <c r="AJ856" s="30">
        <v>26115</v>
      </c>
      <c r="AK856">
        <v>242</v>
      </c>
      <c r="AL856" t="s">
        <v>1829</v>
      </c>
      <c r="AM856">
        <v>3.923110024424004E-10</v>
      </c>
      <c r="AN856">
        <f t="shared" si="562"/>
        <v>3.9231100244240041E-11</v>
      </c>
      <c r="AO856">
        <f t="shared" si="563"/>
        <v>1.7294096486431806E-4</v>
      </c>
      <c r="AP856" s="31">
        <f t="shared" si="564"/>
        <v>32</v>
      </c>
      <c r="AQ856" s="31">
        <f t="shared" si="565"/>
        <v>0</v>
      </c>
      <c r="AR856" s="31">
        <f t="shared" si="566"/>
        <v>6</v>
      </c>
      <c r="AS856" s="31">
        <f t="shared" si="567"/>
        <v>3</v>
      </c>
      <c r="AT856" s="31">
        <f t="shared" si="568"/>
        <v>21</v>
      </c>
      <c r="AU856" s="31">
        <f t="shared" si="569"/>
        <v>23</v>
      </c>
      <c r="AV856" s="31">
        <f t="shared" si="570"/>
        <v>2</v>
      </c>
      <c r="AW856" s="31">
        <f t="shared" si="571"/>
        <v>14</v>
      </c>
      <c r="AX856" s="31">
        <f t="shared" si="572"/>
        <v>6</v>
      </c>
      <c r="AY856" s="31">
        <f t="shared" si="573"/>
        <v>31</v>
      </c>
      <c r="AZ856" s="31">
        <f t="shared" si="574"/>
        <v>14</v>
      </c>
      <c r="BA856" s="31">
        <f t="shared" si="575"/>
        <v>8</v>
      </c>
      <c r="BB856" s="31">
        <f t="shared" si="576"/>
        <v>2</v>
      </c>
      <c r="BC856" s="31">
        <f t="shared" si="577"/>
        <v>4</v>
      </c>
      <c r="BD856" s="31">
        <f t="shared" si="578"/>
        <v>9</v>
      </c>
      <c r="BE856" s="31">
        <f t="shared" si="579"/>
        <v>24</v>
      </c>
      <c r="BF856" s="31">
        <f t="shared" si="580"/>
        <v>13</v>
      </c>
      <c r="BG856" s="31">
        <f t="shared" si="581"/>
        <v>16</v>
      </c>
      <c r="BH856" s="31">
        <f t="shared" si="582"/>
        <v>3</v>
      </c>
      <c r="BI856" s="31">
        <f t="shared" si="583"/>
        <v>11</v>
      </c>
      <c r="BJ856" s="6">
        <f t="shared" si="584"/>
        <v>242</v>
      </c>
      <c r="BL856" s="31">
        <f t="shared" si="585"/>
        <v>5.1875835033705837E-12</v>
      </c>
      <c r="BM856" s="31">
        <f t="shared" si="586"/>
        <v>0</v>
      </c>
      <c r="BN856" s="31">
        <f t="shared" si="587"/>
        <v>9.7267190688198459E-13</v>
      </c>
      <c r="BO856" s="31">
        <f t="shared" si="588"/>
        <v>4.863359534409923E-13</v>
      </c>
      <c r="BP856" s="31">
        <f t="shared" si="589"/>
        <v>3.404351674086946E-12</v>
      </c>
      <c r="BQ856" s="31">
        <f t="shared" si="590"/>
        <v>3.7285756430476073E-12</v>
      </c>
      <c r="BR856" s="31">
        <f t="shared" si="591"/>
        <v>3.2422396896066148E-13</v>
      </c>
      <c r="BS856" s="31">
        <f t="shared" si="592"/>
        <v>2.2695677827246305E-12</v>
      </c>
      <c r="BT856" s="31">
        <f t="shared" si="593"/>
        <v>9.7267190688198459E-13</v>
      </c>
      <c r="BU856" s="31">
        <f t="shared" si="594"/>
        <v>5.0254715188902526E-12</v>
      </c>
      <c r="BV856" s="31">
        <f t="shared" si="595"/>
        <v>2.2695677827246305E-12</v>
      </c>
      <c r="BW856" s="31">
        <f t="shared" si="596"/>
        <v>1.2968958758426459E-12</v>
      </c>
      <c r="BX856" s="31">
        <f t="shared" si="597"/>
        <v>3.2422396896066148E-13</v>
      </c>
      <c r="BY856" s="31">
        <f t="shared" si="598"/>
        <v>6.4844793792132296E-13</v>
      </c>
      <c r="BZ856" s="31">
        <f t="shared" si="599"/>
        <v>1.4590078603229768E-12</v>
      </c>
      <c r="CA856" s="31">
        <f t="shared" si="600"/>
        <v>3.8906876275279384E-12</v>
      </c>
      <c r="CB856" s="31">
        <f t="shared" si="601"/>
        <v>2.1074557982442998E-12</v>
      </c>
      <c r="CC856" s="31">
        <f t="shared" si="602"/>
        <v>2.5937917516852918E-12</v>
      </c>
      <c r="CD856" s="31">
        <f t="shared" si="603"/>
        <v>4.863359534409923E-13</v>
      </c>
      <c r="CE856" s="31">
        <f t="shared" si="604"/>
        <v>1.7832318292836383E-12</v>
      </c>
    </row>
    <row r="857" spans="35:83" x14ac:dyDescent="0.2">
      <c r="AI857" s="29" t="s">
        <v>1830</v>
      </c>
      <c r="AJ857" s="30">
        <v>32483</v>
      </c>
      <c r="AK857">
        <v>301</v>
      </c>
      <c r="AL857" t="s">
        <v>1831</v>
      </c>
      <c r="AM857">
        <v>3.9314274226105328E-10</v>
      </c>
      <c r="AN857">
        <f t="shared" si="562"/>
        <v>3.9314274226105332E-11</v>
      </c>
      <c r="AO857">
        <f t="shared" si="563"/>
        <v>1.7330761756041477E-4</v>
      </c>
      <c r="AP857" s="31">
        <f t="shared" si="564"/>
        <v>40</v>
      </c>
      <c r="AQ857" s="31">
        <f t="shared" si="565"/>
        <v>2</v>
      </c>
      <c r="AR857" s="31">
        <f t="shared" si="566"/>
        <v>15</v>
      </c>
      <c r="AS857" s="31">
        <f t="shared" si="567"/>
        <v>20</v>
      </c>
      <c r="AT857" s="31">
        <f t="shared" si="568"/>
        <v>8</v>
      </c>
      <c r="AU857" s="31">
        <f t="shared" si="569"/>
        <v>25</v>
      </c>
      <c r="AV857" s="31">
        <f t="shared" si="570"/>
        <v>6</v>
      </c>
      <c r="AW857" s="31">
        <f t="shared" si="571"/>
        <v>19</v>
      </c>
      <c r="AX857" s="31">
        <f t="shared" si="572"/>
        <v>18</v>
      </c>
      <c r="AY857" s="31">
        <f t="shared" si="573"/>
        <v>30</v>
      </c>
      <c r="AZ857" s="31">
        <f t="shared" si="574"/>
        <v>9</v>
      </c>
      <c r="BA857" s="31">
        <f t="shared" si="575"/>
        <v>6</v>
      </c>
      <c r="BB857" s="31">
        <f t="shared" si="576"/>
        <v>21</v>
      </c>
      <c r="BC857" s="31">
        <f t="shared" si="577"/>
        <v>15</v>
      </c>
      <c r="BD857" s="31">
        <f t="shared" si="578"/>
        <v>18</v>
      </c>
      <c r="BE857" s="31">
        <f t="shared" si="579"/>
        <v>13</v>
      </c>
      <c r="BF857" s="31">
        <f t="shared" si="580"/>
        <v>9</v>
      </c>
      <c r="BG857" s="31">
        <f t="shared" si="581"/>
        <v>20</v>
      </c>
      <c r="BH857" s="31">
        <f t="shared" si="582"/>
        <v>1</v>
      </c>
      <c r="BI857" s="31">
        <f t="shared" si="583"/>
        <v>6</v>
      </c>
      <c r="BJ857" s="6">
        <f t="shared" si="584"/>
        <v>301</v>
      </c>
      <c r="BL857" s="31">
        <f t="shared" si="585"/>
        <v>5.2244882692498785E-12</v>
      </c>
      <c r="BM857" s="31">
        <f t="shared" si="586"/>
        <v>2.6122441346249391E-13</v>
      </c>
      <c r="BN857" s="31">
        <f t="shared" si="587"/>
        <v>1.9591831009687043E-12</v>
      </c>
      <c r="BO857" s="31">
        <f t="shared" si="588"/>
        <v>2.6122441346249393E-12</v>
      </c>
      <c r="BP857" s="31">
        <f t="shared" si="589"/>
        <v>1.0448976538499756E-12</v>
      </c>
      <c r="BQ857" s="31">
        <f t="shared" si="590"/>
        <v>3.2653051682811738E-12</v>
      </c>
      <c r="BR857" s="31">
        <f t="shared" si="591"/>
        <v>7.8367324038748161E-13</v>
      </c>
      <c r="BS857" s="31">
        <f t="shared" si="592"/>
        <v>2.4816319278936919E-12</v>
      </c>
      <c r="BT857" s="31">
        <f t="shared" si="593"/>
        <v>2.351019721162445E-12</v>
      </c>
      <c r="BU857" s="31">
        <f t="shared" si="594"/>
        <v>3.9183662019374087E-12</v>
      </c>
      <c r="BV857" s="31">
        <f t="shared" si="595"/>
        <v>1.1755098605812225E-12</v>
      </c>
      <c r="BW857" s="31">
        <f t="shared" si="596"/>
        <v>7.8367324038748161E-13</v>
      </c>
      <c r="BX857" s="31">
        <f t="shared" si="597"/>
        <v>2.7428563413561858E-12</v>
      </c>
      <c r="BY857" s="31">
        <f t="shared" si="598"/>
        <v>1.9591831009687043E-12</v>
      </c>
      <c r="BZ857" s="31">
        <f t="shared" si="599"/>
        <v>2.351019721162445E-12</v>
      </c>
      <c r="CA857" s="31">
        <f t="shared" si="600"/>
        <v>1.6979586875062103E-12</v>
      </c>
      <c r="CB857" s="31">
        <f t="shared" si="601"/>
        <v>1.1755098605812225E-12</v>
      </c>
      <c r="CC857" s="31">
        <f t="shared" si="602"/>
        <v>2.6122441346249393E-12</v>
      </c>
      <c r="CD857" s="31">
        <f t="shared" si="603"/>
        <v>1.3061220673124695E-13</v>
      </c>
      <c r="CE857" s="31">
        <f t="shared" si="604"/>
        <v>7.8367324038748161E-13</v>
      </c>
    </row>
    <row r="858" spans="35:83" x14ac:dyDescent="0.2">
      <c r="AI858" s="29" t="s">
        <v>1832</v>
      </c>
      <c r="AJ858" s="30">
        <v>20424</v>
      </c>
      <c r="AK858">
        <v>177</v>
      </c>
      <c r="AL858" t="s">
        <v>1833</v>
      </c>
      <c r="AM858">
        <v>3.9409666946661111E-10</v>
      </c>
      <c r="AN858">
        <f t="shared" si="562"/>
        <v>3.9409666946661111E-11</v>
      </c>
      <c r="AO858">
        <f t="shared" si="563"/>
        <v>1.7372813365685972E-4</v>
      </c>
      <c r="AP858" s="31">
        <f t="shared" si="564"/>
        <v>9</v>
      </c>
      <c r="AQ858" s="31">
        <f t="shared" si="565"/>
        <v>2</v>
      </c>
      <c r="AR858" s="31">
        <f t="shared" si="566"/>
        <v>12</v>
      </c>
      <c r="AS858" s="31">
        <f t="shared" si="567"/>
        <v>20</v>
      </c>
      <c r="AT858" s="31">
        <f t="shared" si="568"/>
        <v>5</v>
      </c>
      <c r="AU858" s="31">
        <f t="shared" si="569"/>
        <v>11</v>
      </c>
      <c r="AV858" s="31">
        <f t="shared" si="570"/>
        <v>4</v>
      </c>
      <c r="AW858" s="31">
        <f t="shared" si="571"/>
        <v>10</v>
      </c>
      <c r="AX858" s="31">
        <f t="shared" si="572"/>
        <v>11</v>
      </c>
      <c r="AY858" s="31">
        <f t="shared" si="573"/>
        <v>24</v>
      </c>
      <c r="AZ858" s="31">
        <f t="shared" si="574"/>
        <v>7</v>
      </c>
      <c r="BA858" s="31">
        <f t="shared" si="575"/>
        <v>6</v>
      </c>
      <c r="BB858" s="31">
        <f t="shared" si="576"/>
        <v>10</v>
      </c>
      <c r="BC858" s="31">
        <f t="shared" si="577"/>
        <v>7</v>
      </c>
      <c r="BD858" s="31">
        <f t="shared" si="578"/>
        <v>14</v>
      </c>
      <c r="BE858" s="31">
        <f t="shared" si="579"/>
        <v>5</v>
      </c>
      <c r="BF858" s="31">
        <f t="shared" si="580"/>
        <v>4</v>
      </c>
      <c r="BG858" s="31">
        <f t="shared" si="581"/>
        <v>11</v>
      </c>
      <c r="BH858" s="31">
        <f t="shared" si="582"/>
        <v>1</v>
      </c>
      <c r="BI858" s="31">
        <f t="shared" si="583"/>
        <v>4</v>
      </c>
      <c r="BJ858" s="6">
        <f t="shared" si="584"/>
        <v>177</v>
      </c>
      <c r="BL858" s="31">
        <f t="shared" si="585"/>
        <v>2.0038813701692092E-12</v>
      </c>
      <c r="BM858" s="31">
        <f t="shared" si="586"/>
        <v>4.4530697114871312E-13</v>
      </c>
      <c r="BN858" s="31">
        <f t="shared" si="587"/>
        <v>2.6718418268922785E-12</v>
      </c>
      <c r="BO858" s="31">
        <f t="shared" si="588"/>
        <v>4.453069711487131E-12</v>
      </c>
      <c r="BP858" s="31">
        <f t="shared" si="589"/>
        <v>1.1132674278717828E-12</v>
      </c>
      <c r="BQ858" s="31">
        <f t="shared" si="590"/>
        <v>2.4491883413179222E-12</v>
      </c>
      <c r="BR858" s="31">
        <f t="shared" si="591"/>
        <v>8.9061394229742625E-13</v>
      </c>
      <c r="BS858" s="31">
        <f t="shared" si="592"/>
        <v>2.2265348557435655E-12</v>
      </c>
      <c r="BT858" s="31">
        <f t="shared" si="593"/>
        <v>2.4491883413179222E-12</v>
      </c>
      <c r="BU858" s="31">
        <f t="shared" si="594"/>
        <v>5.3436836537845571E-12</v>
      </c>
      <c r="BV858" s="31">
        <f t="shared" si="595"/>
        <v>1.558574399020496E-12</v>
      </c>
      <c r="BW858" s="31">
        <f t="shared" si="596"/>
        <v>1.3359209134461393E-12</v>
      </c>
      <c r="BX858" s="31">
        <f t="shared" si="597"/>
        <v>2.2265348557435655E-12</v>
      </c>
      <c r="BY858" s="31">
        <f t="shared" si="598"/>
        <v>1.558574399020496E-12</v>
      </c>
      <c r="BZ858" s="31">
        <f t="shared" si="599"/>
        <v>3.117148798040992E-12</v>
      </c>
      <c r="CA858" s="31">
        <f t="shared" si="600"/>
        <v>1.1132674278717828E-12</v>
      </c>
      <c r="CB858" s="31">
        <f t="shared" si="601"/>
        <v>8.9061394229742625E-13</v>
      </c>
      <c r="CC858" s="31">
        <f t="shared" si="602"/>
        <v>2.4491883413179222E-12</v>
      </c>
      <c r="CD858" s="31">
        <f t="shared" si="603"/>
        <v>2.2265348557435656E-13</v>
      </c>
      <c r="CE858" s="31">
        <f t="shared" si="604"/>
        <v>8.9061394229742625E-13</v>
      </c>
    </row>
    <row r="859" spans="35:83" x14ac:dyDescent="0.2">
      <c r="AI859" s="29" t="s">
        <v>1834</v>
      </c>
      <c r="AJ859" s="30">
        <v>21676</v>
      </c>
      <c r="AK859">
        <v>196</v>
      </c>
      <c r="AL859" t="s">
        <v>1835</v>
      </c>
      <c r="AM859">
        <v>3.9452405894232612E-10</v>
      </c>
      <c r="AN859">
        <f t="shared" si="562"/>
        <v>3.9452405894232612E-11</v>
      </c>
      <c r="AO859">
        <f t="shared" si="563"/>
        <v>1.7391653813148022E-4</v>
      </c>
      <c r="AP859" s="31">
        <f t="shared" si="564"/>
        <v>21</v>
      </c>
      <c r="AQ859" s="31">
        <f t="shared" si="565"/>
        <v>2</v>
      </c>
      <c r="AR859" s="31">
        <f t="shared" si="566"/>
        <v>15</v>
      </c>
      <c r="AS859" s="31">
        <f t="shared" si="567"/>
        <v>7</v>
      </c>
      <c r="AT859" s="31">
        <f t="shared" si="568"/>
        <v>8</v>
      </c>
      <c r="AU859" s="31">
        <f t="shared" si="569"/>
        <v>16</v>
      </c>
      <c r="AV859" s="31">
        <f t="shared" si="570"/>
        <v>15</v>
      </c>
      <c r="AW859" s="31">
        <f t="shared" si="571"/>
        <v>13</v>
      </c>
      <c r="AX859" s="31">
        <f t="shared" si="572"/>
        <v>6</v>
      </c>
      <c r="AY859" s="31">
        <f t="shared" si="573"/>
        <v>23</v>
      </c>
      <c r="AZ859" s="31">
        <f t="shared" si="574"/>
        <v>4</v>
      </c>
      <c r="BA859" s="31">
        <f t="shared" si="575"/>
        <v>4</v>
      </c>
      <c r="BB859" s="31">
        <f t="shared" si="576"/>
        <v>5</v>
      </c>
      <c r="BC859" s="31">
        <f t="shared" si="577"/>
        <v>11</v>
      </c>
      <c r="BD859" s="31">
        <f t="shared" si="578"/>
        <v>10</v>
      </c>
      <c r="BE859" s="31">
        <f t="shared" si="579"/>
        <v>10</v>
      </c>
      <c r="BF859" s="31">
        <f t="shared" si="580"/>
        <v>11</v>
      </c>
      <c r="BG859" s="31">
        <f t="shared" si="581"/>
        <v>9</v>
      </c>
      <c r="BH859" s="31">
        <f t="shared" si="582"/>
        <v>2</v>
      </c>
      <c r="BI859" s="31">
        <f t="shared" si="583"/>
        <v>4</v>
      </c>
      <c r="BJ859" s="6">
        <f t="shared" si="584"/>
        <v>196</v>
      </c>
      <c r="BL859" s="31">
        <f t="shared" si="585"/>
        <v>4.2270434886677796E-12</v>
      </c>
      <c r="BM859" s="31">
        <f t="shared" si="586"/>
        <v>4.0257557034931232E-13</v>
      </c>
      <c r="BN859" s="31">
        <f t="shared" si="587"/>
        <v>3.0193167776198428E-12</v>
      </c>
      <c r="BO859" s="31">
        <f t="shared" si="588"/>
        <v>1.4090144962225931E-12</v>
      </c>
      <c r="BP859" s="31">
        <f t="shared" si="589"/>
        <v>1.6103022813972493E-12</v>
      </c>
      <c r="BQ859" s="31">
        <f t="shared" si="590"/>
        <v>3.2206045627944986E-12</v>
      </c>
      <c r="BR859" s="31">
        <f t="shared" si="591"/>
        <v>3.0193167776198428E-12</v>
      </c>
      <c r="BS859" s="31">
        <f t="shared" si="592"/>
        <v>2.6167412072705306E-12</v>
      </c>
      <c r="BT859" s="31">
        <f t="shared" si="593"/>
        <v>1.207726711047937E-12</v>
      </c>
      <c r="BU859" s="31">
        <f t="shared" si="594"/>
        <v>4.6296190590170927E-12</v>
      </c>
      <c r="BV859" s="31">
        <f t="shared" si="595"/>
        <v>8.0515114069862464E-13</v>
      </c>
      <c r="BW859" s="31">
        <f t="shared" si="596"/>
        <v>8.0515114069862464E-13</v>
      </c>
      <c r="BX859" s="31">
        <f t="shared" si="597"/>
        <v>1.0064389258732809E-12</v>
      </c>
      <c r="BY859" s="31">
        <f t="shared" si="598"/>
        <v>2.2141656369212179E-12</v>
      </c>
      <c r="BZ859" s="31">
        <f t="shared" si="599"/>
        <v>2.0128778517465617E-12</v>
      </c>
      <c r="CA859" s="31">
        <f t="shared" si="600"/>
        <v>2.0128778517465617E-12</v>
      </c>
      <c r="CB859" s="31">
        <f t="shared" si="601"/>
        <v>2.2141656369212179E-12</v>
      </c>
      <c r="CC859" s="31">
        <f t="shared" si="602"/>
        <v>1.8115900665719058E-12</v>
      </c>
      <c r="CD859" s="31">
        <f t="shared" si="603"/>
        <v>4.0257557034931232E-13</v>
      </c>
      <c r="CE859" s="31">
        <f t="shared" si="604"/>
        <v>8.0515114069862464E-13</v>
      </c>
    </row>
    <row r="860" spans="35:83" x14ac:dyDescent="0.2">
      <c r="AI860" s="29" t="s">
        <v>1836</v>
      </c>
      <c r="AJ860" s="30">
        <v>23945</v>
      </c>
      <c r="AK860">
        <v>210</v>
      </c>
      <c r="AL860" t="s">
        <v>1837</v>
      </c>
      <c r="AM860">
        <v>3.9880930212545297E-10</v>
      </c>
      <c r="AN860">
        <f t="shared" si="562"/>
        <v>3.9880930212545302E-11</v>
      </c>
      <c r="AO860">
        <f t="shared" si="563"/>
        <v>1.7580558556108173E-4</v>
      </c>
      <c r="AP860" s="31">
        <f t="shared" si="564"/>
        <v>20</v>
      </c>
      <c r="AQ860" s="31">
        <f t="shared" si="565"/>
        <v>2</v>
      </c>
      <c r="AR860" s="31">
        <f t="shared" si="566"/>
        <v>15</v>
      </c>
      <c r="AS860" s="31">
        <f t="shared" si="567"/>
        <v>16</v>
      </c>
      <c r="AT860" s="31">
        <f t="shared" si="568"/>
        <v>8</v>
      </c>
      <c r="AU860" s="31">
        <f t="shared" si="569"/>
        <v>10</v>
      </c>
      <c r="AV860" s="31">
        <f t="shared" si="570"/>
        <v>2</v>
      </c>
      <c r="AW860" s="31">
        <f t="shared" si="571"/>
        <v>14</v>
      </c>
      <c r="AX860" s="31">
        <f t="shared" si="572"/>
        <v>13</v>
      </c>
      <c r="AY860" s="31">
        <f t="shared" si="573"/>
        <v>18</v>
      </c>
      <c r="AZ860" s="31">
        <f t="shared" si="574"/>
        <v>5</v>
      </c>
      <c r="BA860" s="31">
        <f t="shared" si="575"/>
        <v>7</v>
      </c>
      <c r="BB860" s="31">
        <f t="shared" si="576"/>
        <v>10</v>
      </c>
      <c r="BC860" s="31">
        <f t="shared" si="577"/>
        <v>7</v>
      </c>
      <c r="BD860" s="31">
        <f t="shared" si="578"/>
        <v>17</v>
      </c>
      <c r="BE860" s="31">
        <f t="shared" si="579"/>
        <v>14</v>
      </c>
      <c r="BF860" s="31">
        <f t="shared" si="580"/>
        <v>7</v>
      </c>
      <c r="BG860" s="31">
        <f t="shared" si="581"/>
        <v>13</v>
      </c>
      <c r="BH860" s="31">
        <f t="shared" si="582"/>
        <v>2</v>
      </c>
      <c r="BI860" s="31">
        <f t="shared" si="583"/>
        <v>10</v>
      </c>
      <c r="BJ860" s="6">
        <f t="shared" si="584"/>
        <v>210</v>
      </c>
      <c r="BL860" s="31">
        <f t="shared" si="585"/>
        <v>3.7981838297662188E-12</v>
      </c>
      <c r="BM860" s="31">
        <f t="shared" si="586"/>
        <v>3.7981838297662196E-13</v>
      </c>
      <c r="BN860" s="31">
        <f t="shared" si="587"/>
        <v>2.8486378723246643E-12</v>
      </c>
      <c r="BO860" s="31">
        <f t="shared" si="588"/>
        <v>3.0385470638129757E-12</v>
      </c>
      <c r="BP860" s="31">
        <f t="shared" si="589"/>
        <v>1.5192735319064878E-12</v>
      </c>
      <c r="BQ860" s="31">
        <f t="shared" si="590"/>
        <v>1.8990919148831094E-12</v>
      </c>
      <c r="BR860" s="31">
        <f t="shared" si="591"/>
        <v>3.7981838297662196E-13</v>
      </c>
      <c r="BS860" s="31">
        <f t="shared" si="592"/>
        <v>2.6587286808363533E-12</v>
      </c>
      <c r="BT860" s="31">
        <f t="shared" si="593"/>
        <v>2.4688194893480427E-12</v>
      </c>
      <c r="BU860" s="31">
        <f t="shared" si="594"/>
        <v>3.4183654467895972E-12</v>
      </c>
      <c r="BV860" s="31">
        <f t="shared" si="595"/>
        <v>9.495459574415547E-13</v>
      </c>
      <c r="BW860" s="31">
        <f t="shared" si="596"/>
        <v>1.3293643404181767E-12</v>
      </c>
      <c r="BX860" s="31">
        <f t="shared" si="597"/>
        <v>1.8990919148831094E-12</v>
      </c>
      <c r="BY860" s="31">
        <f t="shared" si="598"/>
        <v>1.3293643404181767E-12</v>
      </c>
      <c r="BZ860" s="31">
        <f t="shared" si="599"/>
        <v>3.2284562553012867E-12</v>
      </c>
      <c r="CA860" s="31">
        <f t="shared" si="600"/>
        <v>2.6587286808363533E-12</v>
      </c>
      <c r="CB860" s="31">
        <f t="shared" si="601"/>
        <v>1.3293643404181767E-12</v>
      </c>
      <c r="CC860" s="31">
        <f t="shared" si="602"/>
        <v>2.4688194893480427E-12</v>
      </c>
      <c r="CD860" s="31">
        <f t="shared" si="603"/>
        <v>3.7981838297662196E-13</v>
      </c>
      <c r="CE860" s="31">
        <f t="shared" si="604"/>
        <v>1.8990919148831094E-12</v>
      </c>
    </row>
    <row r="861" spans="35:83" x14ac:dyDescent="0.2">
      <c r="AI861" s="29" t="s">
        <v>1838</v>
      </c>
      <c r="AJ861" s="30">
        <v>55326</v>
      </c>
      <c r="AK861">
        <v>493</v>
      </c>
      <c r="AL861" t="s">
        <v>1839</v>
      </c>
      <c r="AM861">
        <v>4.0292214872468778E-10</v>
      </c>
      <c r="AN861">
        <f t="shared" si="562"/>
        <v>4.0292214872468779E-11</v>
      </c>
      <c r="AO861">
        <f t="shared" si="563"/>
        <v>1.7761863606127775E-4</v>
      </c>
      <c r="AP861" s="31">
        <f t="shared" si="564"/>
        <v>26</v>
      </c>
      <c r="AQ861" s="31">
        <f t="shared" si="565"/>
        <v>6</v>
      </c>
      <c r="AR861" s="31">
        <f t="shared" si="566"/>
        <v>33</v>
      </c>
      <c r="AS861" s="31">
        <f t="shared" si="567"/>
        <v>26</v>
      </c>
      <c r="AT861" s="31">
        <f t="shared" si="568"/>
        <v>31</v>
      </c>
      <c r="AU861" s="31">
        <f t="shared" si="569"/>
        <v>35</v>
      </c>
      <c r="AV861" s="31">
        <f t="shared" si="570"/>
        <v>13</v>
      </c>
      <c r="AW861" s="31">
        <f t="shared" si="571"/>
        <v>39</v>
      </c>
      <c r="AX861" s="31">
        <f t="shared" si="572"/>
        <v>42</v>
      </c>
      <c r="AY861" s="31">
        <f t="shared" si="573"/>
        <v>59</v>
      </c>
      <c r="AZ861" s="31">
        <f t="shared" si="574"/>
        <v>12</v>
      </c>
      <c r="BA861" s="31">
        <f t="shared" si="575"/>
        <v>18</v>
      </c>
      <c r="BB861" s="31">
        <f t="shared" si="576"/>
        <v>22</v>
      </c>
      <c r="BC861" s="31">
        <f t="shared" si="577"/>
        <v>22</v>
      </c>
      <c r="BD861" s="31">
        <f t="shared" si="578"/>
        <v>12</v>
      </c>
      <c r="BE861" s="31">
        <f t="shared" si="579"/>
        <v>35</v>
      </c>
      <c r="BF861" s="31">
        <f t="shared" si="580"/>
        <v>31</v>
      </c>
      <c r="BG861" s="31">
        <f t="shared" si="581"/>
        <v>14</v>
      </c>
      <c r="BH861" s="31">
        <f t="shared" si="582"/>
        <v>3</v>
      </c>
      <c r="BI861" s="31">
        <f t="shared" si="583"/>
        <v>14</v>
      </c>
      <c r="BJ861" s="6">
        <f t="shared" si="584"/>
        <v>493</v>
      </c>
      <c r="BL861" s="31">
        <f t="shared" si="585"/>
        <v>2.1249443948969335E-12</v>
      </c>
      <c r="BM861" s="31">
        <f t="shared" si="586"/>
        <v>4.9037178343775386E-13</v>
      </c>
      <c r="BN861" s="31">
        <f t="shared" si="587"/>
        <v>2.6970448089076466E-12</v>
      </c>
      <c r="BO861" s="31">
        <f t="shared" si="588"/>
        <v>2.1249443948969335E-12</v>
      </c>
      <c r="BP861" s="31">
        <f t="shared" si="589"/>
        <v>2.5335875477617285E-12</v>
      </c>
      <c r="BQ861" s="31">
        <f t="shared" si="590"/>
        <v>2.8605020700535643E-12</v>
      </c>
      <c r="BR861" s="31">
        <f t="shared" si="591"/>
        <v>1.0624721974484668E-12</v>
      </c>
      <c r="BS861" s="31">
        <f t="shared" si="592"/>
        <v>3.1874165923454005E-12</v>
      </c>
      <c r="BT861" s="31">
        <f t="shared" si="593"/>
        <v>3.4326024840642774E-12</v>
      </c>
      <c r="BU861" s="31">
        <f t="shared" si="594"/>
        <v>4.8219892038045797E-12</v>
      </c>
      <c r="BV861" s="31">
        <f t="shared" si="595"/>
        <v>9.8074356687550772E-13</v>
      </c>
      <c r="BW861" s="31">
        <f t="shared" si="596"/>
        <v>1.4711153503132618E-12</v>
      </c>
      <c r="BX861" s="31">
        <f t="shared" si="597"/>
        <v>1.7980298726050975E-12</v>
      </c>
      <c r="BY861" s="31">
        <f t="shared" si="598"/>
        <v>1.7980298726050975E-12</v>
      </c>
      <c r="BZ861" s="31">
        <f t="shared" si="599"/>
        <v>9.8074356687550772E-13</v>
      </c>
      <c r="CA861" s="31">
        <f t="shared" si="600"/>
        <v>2.8605020700535643E-12</v>
      </c>
      <c r="CB861" s="31">
        <f t="shared" si="601"/>
        <v>2.5335875477617285E-12</v>
      </c>
      <c r="CC861" s="31">
        <f t="shared" si="602"/>
        <v>1.1442008280214258E-12</v>
      </c>
      <c r="CD861" s="31">
        <f t="shared" si="603"/>
        <v>2.4518589171887693E-13</v>
      </c>
      <c r="CE861" s="31">
        <f t="shared" si="604"/>
        <v>1.1442008280214258E-12</v>
      </c>
    </row>
    <row r="862" spans="35:83" x14ac:dyDescent="0.2">
      <c r="AI862" s="29" t="s">
        <v>1840</v>
      </c>
      <c r="AJ862" s="30">
        <v>29121</v>
      </c>
      <c r="AK862">
        <v>258</v>
      </c>
      <c r="AL862" t="s">
        <v>1841</v>
      </c>
      <c r="AM862">
        <v>4.044562545744641E-10</v>
      </c>
      <c r="AN862">
        <f t="shared" si="562"/>
        <v>4.0445625457446415E-11</v>
      </c>
      <c r="AO862">
        <f t="shared" si="563"/>
        <v>1.7829491009950911E-4</v>
      </c>
      <c r="AP862" s="31">
        <f t="shared" si="564"/>
        <v>27</v>
      </c>
      <c r="AQ862" s="31">
        <f t="shared" si="565"/>
        <v>2</v>
      </c>
      <c r="AR862" s="31">
        <f t="shared" si="566"/>
        <v>16</v>
      </c>
      <c r="AS862" s="31">
        <f t="shared" si="567"/>
        <v>25</v>
      </c>
      <c r="AT862" s="31">
        <f t="shared" si="568"/>
        <v>14</v>
      </c>
      <c r="AU862" s="31">
        <f t="shared" si="569"/>
        <v>13</v>
      </c>
      <c r="AV862" s="31">
        <f t="shared" si="570"/>
        <v>11</v>
      </c>
      <c r="AW862" s="31">
        <f t="shared" si="571"/>
        <v>17</v>
      </c>
      <c r="AX862" s="31">
        <f t="shared" si="572"/>
        <v>14</v>
      </c>
      <c r="AY862" s="31">
        <f t="shared" si="573"/>
        <v>21</v>
      </c>
      <c r="AZ862" s="31">
        <f t="shared" si="574"/>
        <v>11</v>
      </c>
      <c r="BA862" s="31">
        <f t="shared" si="575"/>
        <v>7</v>
      </c>
      <c r="BB862" s="31">
        <f t="shared" si="576"/>
        <v>12</v>
      </c>
      <c r="BC862" s="31">
        <f t="shared" si="577"/>
        <v>7</v>
      </c>
      <c r="BD862" s="31">
        <f t="shared" si="578"/>
        <v>14</v>
      </c>
      <c r="BE862" s="31">
        <f t="shared" si="579"/>
        <v>14</v>
      </c>
      <c r="BF862" s="31">
        <f t="shared" si="580"/>
        <v>14</v>
      </c>
      <c r="BG862" s="31">
        <f t="shared" si="581"/>
        <v>12</v>
      </c>
      <c r="BH862" s="31">
        <f t="shared" si="582"/>
        <v>2</v>
      </c>
      <c r="BI862" s="31">
        <f t="shared" si="583"/>
        <v>5</v>
      </c>
      <c r="BJ862" s="6">
        <f t="shared" si="584"/>
        <v>258</v>
      </c>
      <c r="BL862" s="31">
        <f t="shared" si="585"/>
        <v>4.2326817339188115E-12</v>
      </c>
      <c r="BM862" s="31">
        <f t="shared" si="586"/>
        <v>3.1353198029028228E-13</v>
      </c>
      <c r="BN862" s="31">
        <f t="shared" si="587"/>
        <v>2.5082558423222583E-12</v>
      </c>
      <c r="BO862" s="31">
        <f t="shared" si="588"/>
        <v>3.9191497536285285E-12</v>
      </c>
      <c r="BP862" s="31">
        <f t="shared" si="589"/>
        <v>2.1947238620319761E-12</v>
      </c>
      <c r="BQ862" s="31">
        <f t="shared" si="590"/>
        <v>2.037957871886835E-12</v>
      </c>
      <c r="BR862" s="31">
        <f t="shared" si="591"/>
        <v>1.7244258915965526E-12</v>
      </c>
      <c r="BS862" s="31">
        <f t="shared" si="592"/>
        <v>2.6650218324673998E-12</v>
      </c>
      <c r="BT862" s="31">
        <f t="shared" si="593"/>
        <v>2.1947238620319761E-12</v>
      </c>
      <c r="BU862" s="31">
        <f t="shared" si="594"/>
        <v>3.2920857930479641E-12</v>
      </c>
      <c r="BV862" s="31">
        <f t="shared" si="595"/>
        <v>1.7244258915965526E-12</v>
      </c>
      <c r="BW862" s="31">
        <f t="shared" si="596"/>
        <v>1.097361931015988E-12</v>
      </c>
      <c r="BX862" s="31">
        <f t="shared" si="597"/>
        <v>1.8811918817416939E-12</v>
      </c>
      <c r="BY862" s="31">
        <f t="shared" si="598"/>
        <v>1.097361931015988E-12</v>
      </c>
      <c r="BZ862" s="31">
        <f t="shared" si="599"/>
        <v>2.1947238620319761E-12</v>
      </c>
      <c r="CA862" s="31">
        <f t="shared" si="600"/>
        <v>2.1947238620319761E-12</v>
      </c>
      <c r="CB862" s="31">
        <f t="shared" si="601"/>
        <v>2.1947238620319761E-12</v>
      </c>
      <c r="CC862" s="31">
        <f t="shared" si="602"/>
        <v>1.8811918817416939E-12</v>
      </c>
      <c r="CD862" s="31">
        <f t="shared" si="603"/>
        <v>3.1353198029028228E-13</v>
      </c>
      <c r="CE862" s="31">
        <f t="shared" si="604"/>
        <v>7.8382995072570576E-13</v>
      </c>
    </row>
    <row r="863" spans="35:83" x14ac:dyDescent="0.2">
      <c r="AI863" s="29" t="s">
        <v>1842</v>
      </c>
      <c r="AJ863" s="30">
        <v>22855</v>
      </c>
      <c r="AK863">
        <v>210</v>
      </c>
      <c r="AL863" t="s">
        <v>1843</v>
      </c>
      <c r="AM863">
        <v>4.0684558256043662E-10</v>
      </c>
      <c r="AN863">
        <f t="shared" si="562"/>
        <v>4.0684558256043667E-11</v>
      </c>
      <c r="AO863">
        <f t="shared" si="563"/>
        <v>1.7934818845443385E-4</v>
      </c>
      <c r="AP863" s="31">
        <f t="shared" si="564"/>
        <v>26</v>
      </c>
      <c r="AQ863" s="31">
        <f t="shared" si="565"/>
        <v>1</v>
      </c>
      <c r="AR863" s="31">
        <f t="shared" si="566"/>
        <v>23</v>
      </c>
      <c r="AS863" s="31">
        <f t="shared" si="567"/>
        <v>10</v>
      </c>
      <c r="AT863" s="31">
        <f t="shared" si="568"/>
        <v>4</v>
      </c>
      <c r="AU863" s="31">
        <f t="shared" si="569"/>
        <v>12</v>
      </c>
      <c r="AV863" s="31">
        <f t="shared" si="570"/>
        <v>1</v>
      </c>
      <c r="AW863" s="31">
        <f t="shared" si="571"/>
        <v>14</v>
      </c>
      <c r="AX863" s="31">
        <f t="shared" si="572"/>
        <v>12</v>
      </c>
      <c r="AY863" s="31">
        <f t="shared" si="573"/>
        <v>26</v>
      </c>
      <c r="AZ863" s="31">
        <f t="shared" si="574"/>
        <v>2</v>
      </c>
      <c r="BA863" s="31">
        <f t="shared" si="575"/>
        <v>4</v>
      </c>
      <c r="BB863" s="31">
        <f t="shared" si="576"/>
        <v>7</v>
      </c>
      <c r="BC863" s="31">
        <f t="shared" si="577"/>
        <v>8</v>
      </c>
      <c r="BD863" s="31">
        <f t="shared" si="578"/>
        <v>17</v>
      </c>
      <c r="BE863" s="31">
        <f t="shared" si="579"/>
        <v>17</v>
      </c>
      <c r="BF863" s="31">
        <f t="shared" si="580"/>
        <v>8</v>
      </c>
      <c r="BG863" s="31">
        <f t="shared" si="581"/>
        <v>13</v>
      </c>
      <c r="BH863" s="31">
        <f t="shared" si="582"/>
        <v>0</v>
      </c>
      <c r="BI863" s="31">
        <f t="shared" si="583"/>
        <v>5</v>
      </c>
      <c r="BJ863" s="6">
        <f t="shared" si="584"/>
        <v>210</v>
      </c>
      <c r="BL863" s="31">
        <f t="shared" si="585"/>
        <v>5.037135784081597E-12</v>
      </c>
      <c r="BM863" s="31">
        <f t="shared" si="586"/>
        <v>1.9373599169544605E-13</v>
      </c>
      <c r="BN863" s="31">
        <f t="shared" si="587"/>
        <v>4.4559278089952587E-12</v>
      </c>
      <c r="BO863" s="31">
        <f t="shared" si="588"/>
        <v>1.9373599169544602E-12</v>
      </c>
      <c r="BP863" s="31">
        <f t="shared" si="589"/>
        <v>7.7494396678178421E-13</v>
      </c>
      <c r="BQ863" s="31">
        <f t="shared" si="590"/>
        <v>2.3248319003453525E-12</v>
      </c>
      <c r="BR863" s="31">
        <f t="shared" si="591"/>
        <v>1.9373599169544605E-13</v>
      </c>
      <c r="BS863" s="31">
        <f t="shared" si="592"/>
        <v>2.7123038837362445E-12</v>
      </c>
      <c r="BT863" s="31">
        <f t="shared" si="593"/>
        <v>2.3248319003453525E-12</v>
      </c>
      <c r="BU863" s="31">
        <f t="shared" si="594"/>
        <v>5.037135784081597E-12</v>
      </c>
      <c r="BV863" s="31">
        <f t="shared" si="595"/>
        <v>3.8747198339089211E-13</v>
      </c>
      <c r="BW863" s="31">
        <f t="shared" si="596"/>
        <v>7.7494396678178421E-13</v>
      </c>
      <c r="BX863" s="31">
        <f t="shared" si="597"/>
        <v>1.3561519418681222E-12</v>
      </c>
      <c r="BY863" s="31">
        <f t="shared" si="598"/>
        <v>1.5498879335635684E-12</v>
      </c>
      <c r="BZ863" s="31">
        <f t="shared" si="599"/>
        <v>3.2935118588225828E-12</v>
      </c>
      <c r="CA863" s="31">
        <f t="shared" si="600"/>
        <v>3.2935118588225828E-12</v>
      </c>
      <c r="CB863" s="31">
        <f t="shared" si="601"/>
        <v>1.5498879335635684E-12</v>
      </c>
      <c r="CC863" s="31">
        <f t="shared" si="602"/>
        <v>2.5185678920407985E-12</v>
      </c>
      <c r="CD863" s="31">
        <f t="shared" si="603"/>
        <v>0</v>
      </c>
      <c r="CE863" s="31">
        <f t="shared" si="604"/>
        <v>9.6867995847723009E-13</v>
      </c>
    </row>
    <row r="864" spans="35:83" x14ac:dyDescent="0.2">
      <c r="AI864" s="29" t="s">
        <v>1844</v>
      </c>
      <c r="AJ864" s="30">
        <v>49063</v>
      </c>
      <c r="AK864">
        <v>443</v>
      </c>
      <c r="AL864" t="s">
        <v>1845</v>
      </c>
      <c r="AM864">
        <v>4.0691070388012978E-10</v>
      </c>
      <c r="AN864">
        <f t="shared" si="562"/>
        <v>4.0691070388012978E-11</v>
      </c>
      <c r="AO864">
        <f t="shared" si="563"/>
        <v>1.7937689563774211E-4</v>
      </c>
      <c r="AP864" s="31">
        <f t="shared" si="564"/>
        <v>45</v>
      </c>
      <c r="AQ864" s="31">
        <f t="shared" si="565"/>
        <v>6</v>
      </c>
      <c r="AR864" s="31">
        <f t="shared" si="566"/>
        <v>35</v>
      </c>
      <c r="AS864" s="31">
        <f t="shared" si="567"/>
        <v>37</v>
      </c>
      <c r="AT864" s="31">
        <f t="shared" si="568"/>
        <v>11</v>
      </c>
      <c r="AU864" s="31">
        <f t="shared" si="569"/>
        <v>32</v>
      </c>
      <c r="AV864" s="31">
        <f t="shared" si="570"/>
        <v>9</v>
      </c>
      <c r="AW864" s="31">
        <f t="shared" si="571"/>
        <v>29</v>
      </c>
      <c r="AX864" s="31">
        <f t="shared" si="572"/>
        <v>21</v>
      </c>
      <c r="AY864" s="31">
        <f t="shared" si="573"/>
        <v>45</v>
      </c>
      <c r="AZ864" s="31">
        <f t="shared" si="574"/>
        <v>7</v>
      </c>
      <c r="BA864" s="31">
        <f t="shared" si="575"/>
        <v>11</v>
      </c>
      <c r="BB864" s="31">
        <f t="shared" si="576"/>
        <v>20</v>
      </c>
      <c r="BC864" s="31">
        <f t="shared" si="577"/>
        <v>13</v>
      </c>
      <c r="BD864" s="31">
        <f t="shared" si="578"/>
        <v>31</v>
      </c>
      <c r="BE864" s="31">
        <f t="shared" si="579"/>
        <v>25</v>
      </c>
      <c r="BF864" s="31">
        <f t="shared" si="580"/>
        <v>13</v>
      </c>
      <c r="BG864" s="31">
        <f t="shared" si="581"/>
        <v>34</v>
      </c>
      <c r="BH864" s="31">
        <f t="shared" si="582"/>
        <v>4</v>
      </c>
      <c r="BI864" s="31">
        <f t="shared" si="583"/>
        <v>15</v>
      </c>
      <c r="BJ864" s="6">
        <f t="shared" si="584"/>
        <v>443</v>
      </c>
      <c r="BL864" s="31">
        <f t="shared" si="585"/>
        <v>4.1334044412202802E-12</v>
      </c>
      <c r="BM864" s="31">
        <f t="shared" si="586"/>
        <v>5.5112059216270394E-13</v>
      </c>
      <c r="BN864" s="31">
        <f t="shared" si="587"/>
        <v>3.2148701209491068E-12</v>
      </c>
      <c r="BO864" s="31">
        <f t="shared" si="588"/>
        <v>3.3985769850033416E-12</v>
      </c>
      <c r="BP864" s="31">
        <f t="shared" si="589"/>
        <v>1.0103877522982906E-12</v>
      </c>
      <c r="BQ864" s="31">
        <f t="shared" si="590"/>
        <v>2.9393098248677543E-12</v>
      </c>
      <c r="BR864" s="31">
        <f t="shared" si="591"/>
        <v>8.26680888244056E-13</v>
      </c>
      <c r="BS864" s="31">
        <f t="shared" si="592"/>
        <v>2.6637495287864027E-12</v>
      </c>
      <c r="BT864" s="31">
        <f t="shared" si="593"/>
        <v>1.9289220725694641E-12</v>
      </c>
      <c r="BU864" s="31">
        <f t="shared" si="594"/>
        <v>4.1334044412202802E-12</v>
      </c>
      <c r="BV864" s="31">
        <f t="shared" si="595"/>
        <v>6.4297402418982136E-13</v>
      </c>
      <c r="BW864" s="31">
        <f t="shared" si="596"/>
        <v>1.0103877522982906E-12</v>
      </c>
      <c r="BX864" s="31">
        <f t="shared" si="597"/>
        <v>1.8370686405423469E-12</v>
      </c>
      <c r="BY864" s="31">
        <f t="shared" si="598"/>
        <v>1.1940946163525253E-12</v>
      </c>
      <c r="BZ864" s="31">
        <f t="shared" si="599"/>
        <v>2.8474563928406371E-12</v>
      </c>
      <c r="CA864" s="31">
        <f t="shared" si="600"/>
        <v>2.2963358006779334E-12</v>
      </c>
      <c r="CB864" s="31">
        <f t="shared" si="601"/>
        <v>1.1940946163525253E-12</v>
      </c>
      <c r="CC864" s="31">
        <f t="shared" si="602"/>
        <v>3.1230166889219892E-12</v>
      </c>
      <c r="CD864" s="31">
        <f t="shared" si="603"/>
        <v>3.6741372810846929E-13</v>
      </c>
      <c r="CE864" s="31">
        <f t="shared" si="604"/>
        <v>1.3778014804067601E-12</v>
      </c>
    </row>
    <row r="865" spans="35:83" x14ac:dyDescent="0.2">
      <c r="AI865" s="29" t="s">
        <v>1846</v>
      </c>
      <c r="AJ865" s="30">
        <v>14150</v>
      </c>
      <c r="AK865">
        <v>124</v>
      </c>
      <c r="AL865" t="s">
        <v>1847</v>
      </c>
      <c r="AM865">
        <v>4.0717309140614528E-10</v>
      </c>
      <c r="AN865">
        <f t="shared" si="562"/>
        <v>4.0717309140614533E-11</v>
      </c>
      <c r="AO865">
        <f t="shared" si="563"/>
        <v>1.7949256293138156E-4</v>
      </c>
      <c r="AP865" s="31">
        <f t="shared" si="564"/>
        <v>8</v>
      </c>
      <c r="AQ865" s="31">
        <f t="shared" si="565"/>
        <v>3</v>
      </c>
      <c r="AR865" s="31">
        <f t="shared" si="566"/>
        <v>9</v>
      </c>
      <c r="AS865" s="31">
        <f t="shared" si="567"/>
        <v>8</v>
      </c>
      <c r="AT865" s="31">
        <f t="shared" si="568"/>
        <v>3</v>
      </c>
      <c r="AU865" s="31">
        <f t="shared" si="569"/>
        <v>8</v>
      </c>
      <c r="AV865" s="31">
        <f t="shared" si="570"/>
        <v>4</v>
      </c>
      <c r="AW865" s="31">
        <f t="shared" si="571"/>
        <v>8</v>
      </c>
      <c r="AX865" s="31">
        <f t="shared" si="572"/>
        <v>12</v>
      </c>
      <c r="AY865" s="31">
        <f t="shared" si="573"/>
        <v>11</v>
      </c>
      <c r="AZ865" s="31">
        <f t="shared" si="574"/>
        <v>6</v>
      </c>
      <c r="BA865" s="31">
        <f t="shared" si="575"/>
        <v>4</v>
      </c>
      <c r="BB865" s="31">
        <f t="shared" si="576"/>
        <v>4</v>
      </c>
      <c r="BC865" s="31">
        <f t="shared" si="577"/>
        <v>5</v>
      </c>
      <c r="BD865" s="31">
        <f t="shared" si="578"/>
        <v>5</v>
      </c>
      <c r="BE865" s="31">
        <f t="shared" si="579"/>
        <v>6</v>
      </c>
      <c r="BF865" s="31">
        <f t="shared" si="580"/>
        <v>8</v>
      </c>
      <c r="BG865" s="31">
        <f t="shared" si="581"/>
        <v>6</v>
      </c>
      <c r="BH865" s="31">
        <f t="shared" si="582"/>
        <v>4</v>
      </c>
      <c r="BI865" s="31">
        <f t="shared" si="583"/>
        <v>2</v>
      </c>
      <c r="BJ865" s="6">
        <f t="shared" si="584"/>
        <v>124</v>
      </c>
      <c r="BL865" s="31">
        <f t="shared" si="585"/>
        <v>2.6269231703622278E-12</v>
      </c>
      <c r="BM865" s="31">
        <f t="shared" si="586"/>
        <v>9.8509618888583543E-13</v>
      </c>
      <c r="BN865" s="31">
        <f t="shared" si="587"/>
        <v>2.9552885666575067E-12</v>
      </c>
      <c r="BO865" s="31">
        <f t="shared" si="588"/>
        <v>2.6269231703622278E-12</v>
      </c>
      <c r="BP865" s="31">
        <f t="shared" si="589"/>
        <v>9.8509618888583543E-13</v>
      </c>
      <c r="BQ865" s="31">
        <f t="shared" si="590"/>
        <v>2.6269231703622278E-12</v>
      </c>
      <c r="BR865" s="31">
        <f t="shared" si="591"/>
        <v>1.3134615851811139E-12</v>
      </c>
      <c r="BS865" s="31">
        <f t="shared" si="592"/>
        <v>2.6269231703622278E-12</v>
      </c>
      <c r="BT865" s="31">
        <f t="shared" si="593"/>
        <v>3.9403847555433417E-12</v>
      </c>
      <c r="BU865" s="31">
        <f t="shared" si="594"/>
        <v>3.6120193592480636E-12</v>
      </c>
      <c r="BV865" s="31">
        <f t="shared" si="595"/>
        <v>1.9701923777716709E-12</v>
      </c>
      <c r="BW865" s="31">
        <f t="shared" si="596"/>
        <v>1.3134615851811139E-12</v>
      </c>
      <c r="BX865" s="31">
        <f t="shared" si="597"/>
        <v>1.3134615851811139E-12</v>
      </c>
      <c r="BY865" s="31">
        <f t="shared" si="598"/>
        <v>1.6418269814763924E-12</v>
      </c>
      <c r="BZ865" s="31">
        <f t="shared" si="599"/>
        <v>1.6418269814763924E-12</v>
      </c>
      <c r="CA865" s="31">
        <f t="shared" si="600"/>
        <v>1.9701923777716709E-12</v>
      </c>
      <c r="CB865" s="31">
        <f t="shared" si="601"/>
        <v>2.6269231703622278E-12</v>
      </c>
      <c r="CC865" s="31">
        <f t="shared" si="602"/>
        <v>1.9701923777716709E-12</v>
      </c>
      <c r="CD865" s="31">
        <f t="shared" si="603"/>
        <v>1.3134615851811139E-12</v>
      </c>
      <c r="CE865" s="31">
        <f t="shared" si="604"/>
        <v>6.5673079259055695E-13</v>
      </c>
    </row>
    <row r="866" spans="35:83" x14ac:dyDescent="0.2">
      <c r="AI866" s="29" t="s">
        <v>1848</v>
      </c>
      <c r="AJ866" s="30">
        <v>12297</v>
      </c>
      <c r="AK866">
        <v>107</v>
      </c>
      <c r="AL866" t="s">
        <v>1849</v>
      </c>
      <c r="AM866">
        <v>4.0793145651964351E-10</v>
      </c>
      <c r="AN866">
        <f t="shared" si="562"/>
        <v>4.0793145651964354E-11</v>
      </c>
      <c r="AO866">
        <f t="shared" si="563"/>
        <v>1.7982687013569473E-4</v>
      </c>
      <c r="AP866" s="31">
        <f t="shared" si="564"/>
        <v>4</v>
      </c>
      <c r="AQ866" s="31">
        <f t="shared" si="565"/>
        <v>3</v>
      </c>
      <c r="AR866" s="31">
        <f t="shared" si="566"/>
        <v>9</v>
      </c>
      <c r="AS866" s="31">
        <f t="shared" si="567"/>
        <v>5</v>
      </c>
      <c r="AT866" s="31">
        <f t="shared" si="568"/>
        <v>6</v>
      </c>
      <c r="AU866" s="31">
        <f t="shared" si="569"/>
        <v>5</v>
      </c>
      <c r="AV866" s="31">
        <f t="shared" si="570"/>
        <v>3</v>
      </c>
      <c r="AW866" s="31">
        <f t="shared" si="571"/>
        <v>3</v>
      </c>
      <c r="AX866" s="31">
        <f t="shared" si="572"/>
        <v>8</v>
      </c>
      <c r="AY866" s="31">
        <f t="shared" si="573"/>
        <v>7</v>
      </c>
      <c r="AZ866" s="31">
        <f t="shared" si="574"/>
        <v>5</v>
      </c>
      <c r="BA866" s="31">
        <f t="shared" si="575"/>
        <v>2</v>
      </c>
      <c r="BB866" s="31">
        <f t="shared" si="576"/>
        <v>5</v>
      </c>
      <c r="BC866" s="31">
        <f t="shared" si="577"/>
        <v>9</v>
      </c>
      <c r="BD866" s="31">
        <f t="shared" si="578"/>
        <v>5</v>
      </c>
      <c r="BE866" s="31">
        <f t="shared" si="579"/>
        <v>2</v>
      </c>
      <c r="BF866" s="31">
        <f t="shared" si="580"/>
        <v>10</v>
      </c>
      <c r="BG866" s="31">
        <f t="shared" si="581"/>
        <v>13</v>
      </c>
      <c r="BH866" s="31">
        <f t="shared" si="582"/>
        <v>0</v>
      </c>
      <c r="BI866" s="31">
        <f t="shared" si="583"/>
        <v>3</v>
      </c>
      <c r="BJ866" s="6">
        <f t="shared" si="584"/>
        <v>107</v>
      </c>
      <c r="BL866" s="31">
        <f t="shared" si="585"/>
        <v>1.5249774075500692E-12</v>
      </c>
      <c r="BM866" s="31">
        <f t="shared" si="586"/>
        <v>1.1437330556625519E-12</v>
      </c>
      <c r="BN866" s="31">
        <f t="shared" si="587"/>
        <v>3.4311991669876556E-12</v>
      </c>
      <c r="BO866" s="31">
        <f t="shared" si="588"/>
        <v>1.9062217594375865E-12</v>
      </c>
      <c r="BP866" s="31">
        <f t="shared" si="589"/>
        <v>2.2874661113251038E-12</v>
      </c>
      <c r="BQ866" s="31">
        <f t="shared" si="590"/>
        <v>1.9062217594375865E-12</v>
      </c>
      <c r="BR866" s="31">
        <f t="shared" si="591"/>
        <v>1.1437330556625519E-12</v>
      </c>
      <c r="BS866" s="31">
        <f t="shared" si="592"/>
        <v>1.1437330556625519E-12</v>
      </c>
      <c r="BT866" s="31">
        <f t="shared" si="593"/>
        <v>3.0499548151001383E-12</v>
      </c>
      <c r="BU866" s="31">
        <f t="shared" si="594"/>
        <v>2.6687104632126211E-12</v>
      </c>
      <c r="BV866" s="31">
        <f t="shared" si="595"/>
        <v>1.9062217594375865E-12</v>
      </c>
      <c r="BW866" s="31">
        <f t="shared" si="596"/>
        <v>7.6248870377503459E-13</v>
      </c>
      <c r="BX866" s="31">
        <f t="shared" si="597"/>
        <v>1.9062217594375865E-12</v>
      </c>
      <c r="BY866" s="31">
        <f t="shared" si="598"/>
        <v>3.4311991669876556E-12</v>
      </c>
      <c r="BZ866" s="31">
        <f t="shared" si="599"/>
        <v>1.9062217594375865E-12</v>
      </c>
      <c r="CA866" s="31">
        <f t="shared" si="600"/>
        <v>7.6248870377503459E-13</v>
      </c>
      <c r="CB866" s="31">
        <f t="shared" si="601"/>
        <v>3.8124435188751729E-12</v>
      </c>
      <c r="CC866" s="31">
        <f t="shared" si="602"/>
        <v>4.9561765745377252E-12</v>
      </c>
      <c r="CD866" s="31">
        <f t="shared" si="603"/>
        <v>0</v>
      </c>
      <c r="CE866" s="31">
        <f t="shared" si="604"/>
        <v>1.1437330556625519E-12</v>
      </c>
    </row>
    <row r="867" spans="35:83" x14ac:dyDescent="0.2">
      <c r="AI867" s="29" t="s">
        <v>1850</v>
      </c>
      <c r="AJ867" s="30">
        <v>43395</v>
      </c>
      <c r="AK867">
        <v>411</v>
      </c>
      <c r="AL867" t="s">
        <v>1851</v>
      </c>
      <c r="AM867">
        <v>4.0833386600333227E-10</v>
      </c>
      <c r="AN867">
        <f t="shared" si="562"/>
        <v>4.0833386600333231E-11</v>
      </c>
      <c r="AO867">
        <f t="shared" si="563"/>
        <v>1.8000426277558102E-4</v>
      </c>
      <c r="AP867" s="31">
        <f t="shared" si="564"/>
        <v>54</v>
      </c>
      <c r="AQ867" s="31">
        <f t="shared" si="565"/>
        <v>2</v>
      </c>
      <c r="AR867" s="31">
        <f t="shared" si="566"/>
        <v>20</v>
      </c>
      <c r="AS867" s="31">
        <f t="shared" si="567"/>
        <v>7</v>
      </c>
      <c r="AT867" s="31">
        <f t="shared" si="568"/>
        <v>14</v>
      </c>
      <c r="AU867" s="31">
        <f t="shared" si="569"/>
        <v>34</v>
      </c>
      <c r="AV867" s="31">
        <f t="shared" si="570"/>
        <v>6</v>
      </c>
      <c r="AW867" s="31">
        <f t="shared" si="571"/>
        <v>24</v>
      </c>
      <c r="AX867" s="31">
        <f t="shared" si="572"/>
        <v>20</v>
      </c>
      <c r="AY867" s="31">
        <f t="shared" si="573"/>
        <v>36</v>
      </c>
      <c r="AZ867" s="31">
        <f t="shared" si="574"/>
        <v>10</v>
      </c>
      <c r="BA867" s="31">
        <f t="shared" si="575"/>
        <v>35</v>
      </c>
      <c r="BB867" s="31">
        <f t="shared" si="576"/>
        <v>21</v>
      </c>
      <c r="BC867" s="31">
        <f t="shared" si="577"/>
        <v>14</v>
      </c>
      <c r="BD867" s="31">
        <f t="shared" si="578"/>
        <v>17</v>
      </c>
      <c r="BE867" s="31">
        <f t="shared" si="579"/>
        <v>38</v>
      </c>
      <c r="BF867" s="31">
        <f t="shared" si="580"/>
        <v>17</v>
      </c>
      <c r="BG867" s="31">
        <f t="shared" si="581"/>
        <v>28</v>
      </c>
      <c r="BH867" s="31">
        <f t="shared" si="582"/>
        <v>3</v>
      </c>
      <c r="BI867" s="31">
        <f t="shared" si="583"/>
        <v>11</v>
      </c>
      <c r="BJ867" s="6">
        <f t="shared" si="584"/>
        <v>411</v>
      </c>
      <c r="BL867" s="31">
        <f t="shared" si="585"/>
        <v>5.3649705022335635E-12</v>
      </c>
      <c r="BM867" s="31">
        <f t="shared" si="586"/>
        <v>1.9870261119383569E-13</v>
      </c>
      <c r="BN867" s="31">
        <f t="shared" si="587"/>
        <v>1.9870261119383569E-12</v>
      </c>
      <c r="BO867" s="31">
        <f t="shared" si="588"/>
        <v>6.9545913917842484E-13</v>
      </c>
      <c r="BP867" s="31">
        <f t="shared" si="589"/>
        <v>1.3909182783568497E-12</v>
      </c>
      <c r="BQ867" s="31">
        <f t="shared" si="590"/>
        <v>3.3779443902952062E-12</v>
      </c>
      <c r="BR867" s="31">
        <f t="shared" si="591"/>
        <v>5.9610783358150704E-13</v>
      </c>
      <c r="BS867" s="31">
        <f t="shared" si="592"/>
        <v>2.3844313343260282E-12</v>
      </c>
      <c r="BT867" s="31">
        <f t="shared" si="593"/>
        <v>1.9870261119383569E-12</v>
      </c>
      <c r="BU867" s="31">
        <f t="shared" si="594"/>
        <v>3.5766470014890422E-12</v>
      </c>
      <c r="BV867" s="31">
        <f t="shared" si="595"/>
        <v>9.9351305596917846E-13</v>
      </c>
      <c r="BW867" s="31">
        <f t="shared" si="596"/>
        <v>3.4772956958921238E-12</v>
      </c>
      <c r="BX867" s="31">
        <f t="shared" si="597"/>
        <v>2.0863774175352745E-12</v>
      </c>
      <c r="BY867" s="31">
        <f t="shared" si="598"/>
        <v>1.3909182783568497E-12</v>
      </c>
      <c r="BZ867" s="31">
        <f t="shared" si="599"/>
        <v>1.6889721951476031E-12</v>
      </c>
      <c r="CA867" s="31">
        <f t="shared" si="600"/>
        <v>3.7753496126828778E-12</v>
      </c>
      <c r="CB867" s="31">
        <f t="shared" si="601"/>
        <v>1.6889721951476031E-12</v>
      </c>
      <c r="CC867" s="31">
        <f t="shared" si="602"/>
        <v>2.7818365567136994E-12</v>
      </c>
      <c r="CD867" s="31">
        <f t="shared" si="603"/>
        <v>2.9805391679075352E-13</v>
      </c>
      <c r="CE867" s="31">
        <f t="shared" si="604"/>
        <v>1.0928643615660961E-12</v>
      </c>
    </row>
    <row r="868" spans="35:83" x14ac:dyDescent="0.2">
      <c r="AI868" s="29" t="s">
        <v>1852</v>
      </c>
      <c r="AJ868" s="30">
        <v>23873</v>
      </c>
      <c r="AK868">
        <v>217</v>
      </c>
      <c r="AL868" t="s">
        <v>1853</v>
      </c>
      <c r="AM868">
        <v>4.0853358280853529E-10</v>
      </c>
      <c r="AN868">
        <f t="shared" si="562"/>
        <v>4.0853358280853531E-11</v>
      </c>
      <c r="AO868">
        <f t="shared" si="563"/>
        <v>1.8009230317408219E-4</v>
      </c>
      <c r="AP868" s="31">
        <f t="shared" si="564"/>
        <v>16</v>
      </c>
      <c r="AQ868" s="31">
        <f t="shared" si="565"/>
        <v>5</v>
      </c>
      <c r="AR868" s="31">
        <f t="shared" si="566"/>
        <v>19</v>
      </c>
      <c r="AS868" s="31">
        <f t="shared" si="567"/>
        <v>16</v>
      </c>
      <c r="AT868" s="31">
        <f t="shared" si="568"/>
        <v>10</v>
      </c>
      <c r="AU868" s="31">
        <f t="shared" si="569"/>
        <v>19</v>
      </c>
      <c r="AV868" s="31">
        <f t="shared" si="570"/>
        <v>2</v>
      </c>
      <c r="AW868" s="31">
        <f t="shared" si="571"/>
        <v>9</v>
      </c>
      <c r="AX868" s="31">
        <f t="shared" si="572"/>
        <v>9</v>
      </c>
      <c r="AY868" s="31">
        <f t="shared" si="573"/>
        <v>23</v>
      </c>
      <c r="AZ868" s="31">
        <f t="shared" si="574"/>
        <v>8</v>
      </c>
      <c r="BA868" s="31">
        <f t="shared" si="575"/>
        <v>6</v>
      </c>
      <c r="BB868" s="31">
        <f t="shared" si="576"/>
        <v>13</v>
      </c>
      <c r="BC868" s="31">
        <f t="shared" si="577"/>
        <v>5</v>
      </c>
      <c r="BD868" s="31">
        <f t="shared" si="578"/>
        <v>12</v>
      </c>
      <c r="BE868" s="31">
        <f t="shared" si="579"/>
        <v>10</v>
      </c>
      <c r="BF868" s="31">
        <f t="shared" si="580"/>
        <v>11</v>
      </c>
      <c r="BG868" s="31">
        <f t="shared" si="581"/>
        <v>17</v>
      </c>
      <c r="BH868" s="31">
        <f t="shared" si="582"/>
        <v>1</v>
      </c>
      <c r="BI868" s="31">
        <f t="shared" si="583"/>
        <v>6</v>
      </c>
      <c r="BJ868" s="6">
        <f t="shared" si="584"/>
        <v>217</v>
      </c>
      <c r="BL868" s="31">
        <f t="shared" si="585"/>
        <v>3.0122291819984172E-12</v>
      </c>
      <c r="BM868" s="31">
        <f t="shared" si="586"/>
        <v>9.4132161937450541E-13</v>
      </c>
      <c r="BN868" s="31">
        <f t="shared" si="587"/>
        <v>3.5770221536231202E-12</v>
      </c>
      <c r="BO868" s="31">
        <f t="shared" si="588"/>
        <v>3.0122291819984172E-12</v>
      </c>
      <c r="BP868" s="31">
        <f t="shared" si="589"/>
        <v>1.8826432387490108E-12</v>
      </c>
      <c r="BQ868" s="31">
        <f t="shared" si="590"/>
        <v>3.5770221536231202E-12</v>
      </c>
      <c r="BR868" s="31">
        <f t="shared" si="591"/>
        <v>3.7652864774980215E-13</v>
      </c>
      <c r="BS868" s="31">
        <f t="shared" si="592"/>
        <v>1.6943789148741096E-12</v>
      </c>
      <c r="BT868" s="31">
        <f t="shared" si="593"/>
        <v>1.6943789148741096E-12</v>
      </c>
      <c r="BU868" s="31">
        <f t="shared" si="594"/>
        <v>4.3300794491227242E-12</v>
      </c>
      <c r="BV868" s="31">
        <f t="shared" si="595"/>
        <v>1.5061145909992086E-12</v>
      </c>
      <c r="BW868" s="31">
        <f t="shared" si="596"/>
        <v>1.1295859432494064E-12</v>
      </c>
      <c r="BX868" s="31">
        <f t="shared" si="597"/>
        <v>2.4474362103737138E-12</v>
      </c>
      <c r="BY868" s="31">
        <f t="shared" si="598"/>
        <v>9.4132161937450541E-13</v>
      </c>
      <c r="BZ868" s="31">
        <f t="shared" si="599"/>
        <v>2.2591718864988128E-12</v>
      </c>
      <c r="CA868" s="31">
        <f t="shared" si="600"/>
        <v>1.8826432387490108E-12</v>
      </c>
      <c r="CB868" s="31">
        <f t="shared" si="601"/>
        <v>2.0709075626239118E-12</v>
      </c>
      <c r="CC868" s="31">
        <f t="shared" si="602"/>
        <v>3.2004935058733178E-12</v>
      </c>
      <c r="CD868" s="31">
        <f t="shared" si="603"/>
        <v>1.8826432387490108E-13</v>
      </c>
      <c r="CE868" s="31">
        <f t="shared" si="604"/>
        <v>1.1295859432494064E-12</v>
      </c>
    </row>
    <row r="869" spans="35:83" x14ac:dyDescent="0.2">
      <c r="AI869" s="29" t="s">
        <v>1854</v>
      </c>
      <c r="AJ869" s="30">
        <v>14325</v>
      </c>
      <c r="AK869">
        <v>144</v>
      </c>
      <c r="AL869" t="s">
        <v>1855</v>
      </c>
      <c r="AM869">
        <v>4.1182778751597971E-10</v>
      </c>
      <c r="AN869">
        <f t="shared" si="562"/>
        <v>4.1182778751597974E-11</v>
      </c>
      <c r="AO869">
        <f t="shared" si="563"/>
        <v>1.8154447488738932E-4</v>
      </c>
      <c r="AP869" s="31">
        <f t="shared" si="564"/>
        <v>22</v>
      </c>
      <c r="AQ869" s="31">
        <f t="shared" si="565"/>
        <v>0</v>
      </c>
      <c r="AR869" s="31">
        <f t="shared" si="566"/>
        <v>7</v>
      </c>
      <c r="AS869" s="31">
        <f t="shared" si="567"/>
        <v>7</v>
      </c>
      <c r="AT869" s="31">
        <f t="shared" si="568"/>
        <v>1</v>
      </c>
      <c r="AU869" s="31">
        <f t="shared" si="569"/>
        <v>4</v>
      </c>
      <c r="AV869" s="31">
        <f t="shared" si="570"/>
        <v>0</v>
      </c>
      <c r="AW869" s="31">
        <f t="shared" si="571"/>
        <v>8</v>
      </c>
      <c r="AX869" s="31">
        <f t="shared" si="572"/>
        <v>9</v>
      </c>
      <c r="AY869" s="31">
        <f t="shared" si="573"/>
        <v>3</v>
      </c>
      <c r="AZ869" s="31">
        <f t="shared" si="574"/>
        <v>2</v>
      </c>
      <c r="BA869" s="31">
        <f t="shared" si="575"/>
        <v>5</v>
      </c>
      <c r="BB869" s="31">
        <f t="shared" si="576"/>
        <v>4</v>
      </c>
      <c r="BC869" s="31">
        <f t="shared" si="577"/>
        <v>3</v>
      </c>
      <c r="BD869" s="31">
        <f t="shared" si="578"/>
        <v>2</v>
      </c>
      <c r="BE869" s="31">
        <f t="shared" si="579"/>
        <v>38</v>
      </c>
      <c r="BF869" s="31">
        <f t="shared" si="580"/>
        <v>15</v>
      </c>
      <c r="BG869" s="31">
        <f t="shared" si="581"/>
        <v>12</v>
      </c>
      <c r="BH869" s="31">
        <f t="shared" si="582"/>
        <v>0</v>
      </c>
      <c r="BI869" s="31">
        <f t="shared" si="583"/>
        <v>2</v>
      </c>
      <c r="BJ869" s="6">
        <f t="shared" si="584"/>
        <v>144</v>
      </c>
      <c r="BL869" s="31">
        <f t="shared" si="585"/>
        <v>6.2918134203830243E-12</v>
      </c>
      <c r="BM869" s="31">
        <f t="shared" si="586"/>
        <v>0</v>
      </c>
      <c r="BN869" s="31">
        <f t="shared" si="587"/>
        <v>2.001940633758235E-12</v>
      </c>
      <c r="BO869" s="31">
        <f t="shared" si="588"/>
        <v>2.001940633758235E-12</v>
      </c>
      <c r="BP869" s="31">
        <f t="shared" si="589"/>
        <v>2.8599151910831925E-13</v>
      </c>
      <c r="BQ869" s="31">
        <f t="shared" si="590"/>
        <v>1.143966076433277E-12</v>
      </c>
      <c r="BR869" s="31">
        <f t="shared" si="591"/>
        <v>0</v>
      </c>
      <c r="BS869" s="31">
        <f t="shared" si="592"/>
        <v>2.287932152866554E-12</v>
      </c>
      <c r="BT869" s="31">
        <f t="shared" si="593"/>
        <v>2.5739236719748734E-12</v>
      </c>
      <c r="BU869" s="31">
        <f t="shared" si="594"/>
        <v>8.5797455732495779E-13</v>
      </c>
      <c r="BV869" s="31">
        <f t="shared" si="595"/>
        <v>5.7198303821663849E-13</v>
      </c>
      <c r="BW869" s="31">
        <f t="shared" si="596"/>
        <v>1.4299575955415964E-12</v>
      </c>
      <c r="BX869" s="31">
        <f t="shared" si="597"/>
        <v>1.143966076433277E-12</v>
      </c>
      <c r="BY869" s="31">
        <f t="shared" si="598"/>
        <v>8.5797455732495779E-13</v>
      </c>
      <c r="BZ869" s="31">
        <f t="shared" si="599"/>
        <v>5.7198303821663849E-13</v>
      </c>
      <c r="CA869" s="31">
        <f t="shared" si="600"/>
        <v>1.0867677726116131E-11</v>
      </c>
      <c r="CB869" s="31">
        <f t="shared" si="601"/>
        <v>4.289872786624789E-12</v>
      </c>
      <c r="CC869" s="31">
        <f t="shared" si="602"/>
        <v>3.4318982292998312E-12</v>
      </c>
      <c r="CD869" s="31">
        <f t="shared" si="603"/>
        <v>0</v>
      </c>
      <c r="CE869" s="31">
        <f t="shared" si="604"/>
        <v>5.7198303821663849E-13</v>
      </c>
    </row>
    <row r="870" spans="35:83" x14ac:dyDescent="0.2">
      <c r="AI870" s="29" t="s">
        <v>1856</v>
      </c>
      <c r="AJ870" s="30">
        <v>41350</v>
      </c>
      <c r="AK870">
        <v>375</v>
      </c>
      <c r="AL870" t="s">
        <v>1857</v>
      </c>
      <c r="AM870">
        <v>4.1243590163734866E-10</v>
      </c>
      <c r="AN870">
        <f t="shared" si="562"/>
        <v>4.1243590163734866E-11</v>
      </c>
      <c r="AO870">
        <f t="shared" si="563"/>
        <v>1.8181254751915957E-4</v>
      </c>
      <c r="AP870" s="31">
        <f t="shared" si="564"/>
        <v>36</v>
      </c>
      <c r="AQ870" s="31">
        <f t="shared" si="565"/>
        <v>2</v>
      </c>
      <c r="AR870" s="31">
        <f t="shared" si="566"/>
        <v>20</v>
      </c>
      <c r="AS870" s="31">
        <f t="shared" si="567"/>
        <v>23</v>
      </c>
      <c r="AT870" s="31">
        <f t="shared" si="568"/>
        <v>11</v>
      </c>
      <c r="AU870" s="31">
        <f t="shared" si="569"/>
        <v>19</v>
      </c>
      <c r="AV870" s="31">
        <f t="shared" si="570"/>
        <v>14</v>
      </c>
      <c r="AW870" s="31">
        <f t="shared" si="571"/>
        <v>30</v>
      </c>
      <c r="AX870" s="31">
        <f t="shared" si="572"/>
        <v>22</v>
      </c>
      <c r="AY870" s="31">
        <f t="shared" si="573"/>
        <v>34</v>
      </c>
      <c r="AZ870" s="31">
        <f t="shared" si="574"/>
        <v>8</v>
      </c>
      <c r="BA870" s="31">
        <f t="shared" si="575"/>
        <v>21</v>
      </c>
      <c r="BB870" s="31">
        <f t="shared" si="576"/>
        <v>27</v>
      </c>
      <c r="BC870" s="31">
        <f t="shared" si="577"/>
        <v>11</v>
      </c>
      <c r="BD870" s="31">
        <f t="shared" si="578"/>
        <v>16</v>
      </c>
      <c r="BE870" s="31">
        <f t="shared" si="579"/>
        <v>26</v>
      </c>
      <c r="BF870" s="31">
        <f t="shared" si="580"/>
        <v>29</v>
      </c>
      <c r="BG870" s="31">
        <f t="shared" si="581"/>
        <v>14</v>
      </c>
      <c r="BH870" s="31">
        <f t="shared" si="582"/>
        <v>4</v>
      </c>
      <c r="BI870" s="31">
        <f t="shared" si="583"/>
        <v>8</v>
      </c>
      <c r="BJ870" s="6">
        <f t="shared" si="584"/>
        <v>375</v>
      </c>
      <c r="BL870" s="31">
        <f t="shared" si="585"/>
        <v>3.9593846557185471E-12</v>
      </c>
      <c r="BM870" s="31">
        <f t="shared" si="586"/>
        <v>2.1996581420658594E-13</v>
      </c>
      <c r="BN870" s="31">
        <f t="shared" si="587"/>
        <v>2.1996581420658597E-12</v>
      </c>
      <c r="BO870" s="31">
        <f t="shared" si="588"/>
        <v>2.5296068633757383E-12</v>
      </c>
      <c r="BP870" s="31">
        <f t="shared" si="589"/>
        <v>1.2098119781362228E-12</v>
      </c>
      <c r="BQ870" s="31">
        <f t="shared" si="590"/>
        <v>2.0896752349625666E-12</v>
      </c>
      <c r="BR870" s="31">
        <f t="shared" si="591"/>
        <v>1.5397606994461019E-12</v>
      </c>
      <c r="BS870" s="31">
        <f t="shared" si="592"/>
        <v>3.2994872130987892E-12</v>
      </c>
      <c r="BT870" s="31">
        <f t="shared" si="593"/>
        <v>2.4196239562724456E-12</v>
      </c>
      <c r="BU870" s="31">
        <f t="shared" si="594"/>
        <v>3.7394188415119616E-12</v>
      </c>
      <c r="BV870" s="31">
        <f t="shared" si="595"/>
        <v>8.7986325682634376E-13</v>
      </c>
      <c r="BW870" s="31">
        <f t="shared" si="596"/>
        <v>2.3096410491691525E-12</v>
      </c>
      <c r="BX870" s="31">
        <f t="shared" si="597"/>
        <v>2.9695384917889103E-12</v>
      </c>
      <c r="BY870" s="31">
        <f t="shared" si="598"/>
        <v>1.2098119781362228E-12</v>
      </c>
      <c r="BZ870" s="31">
        <f t="shared" si="599"/>
        <v>1.7597265136526875E-12</v>
      </c>
      <c r="CA870" s="31">
        <f t="shared" si="600"/>
        <v>2.8595555846856172E-12</v>
      </c>
      <c r="CB870" s="31">
        <f t="shared" si="601"/>
        <v>3.1895043059954965E-12</v>
      </c>
      <c r="CC870" s="31">
        <f t="shared" si="602"/>
        <v>1.5397606994461019E-12</v>
      </c>
      <c r="CD870" s="31">
        <f t="shared" si="603"/>
        <v>4.3993162841317188E-13</v>
      </c>
      <c r="CE870" s="31">
        <f t="shared" si="604"/>
        <v>8.7986325682634376E-13</v>
      </c>
    </row>
    <row r="871" spans="35:83" x14ac:dyDescent="0.2">
      <c r="AI871" s="29" t="s">
        <v>1858</v>
      </c>
      <c r="AJ871" s="30">
        <v>54661</v>
      </c>
      <c r="AK871">
        <v>487</v>
      </c>
      <c r="AL871" t="s">
        <v>1859</v>
      </c>
      <c r="AM871">
        <v>4.1415731936223677E-10</v>
      </c>
      <c r="AN871">
        <f t="shared" si="562"/>
        <v>4.1415731936223679E-11</v>
      </c>
      <c r="AO871">
        <f t="shared" si="563"/>
        <v>1.8257139353781133E-4</v>
      </c>
      <c r="AP871" s="31">
        <f t="shared" si="564"/>
        <v>44</v>
      </c>
      <c r="AQ871" s="31">
        <f t="shared" si="565"/>
        <v>9</v>
      </c>
      <c r="AR871" s="31">
        <f t="shared" si="566"/>
        <v>33</v>
      </c>
      <c r="AS871" s="31">
        <f t="shared" si="567"/>
        <v>34</v>
      </c>
      <c r="AT871" s="31">
        <f t="shared" si="568"/>
        <v>26</v>
      </c>
      <c r="AU871" s="31">
        <f t="shared" si="569"/>
        <v>30</v>
      </c>
      <c r="AV871" s="31">
        <f t="shared" si="570"/>
        <v>8</v>
      </c>
      <c r="AW871" s="31">
        <f t="shared" si="571"/>
        <v>30</v>
      </c>
      <c r="AX871" s="31">
        <f t="shared" si="572"/>
        <v>25</v>
      </c>
      <c r="AY871" s="31">
        <f t="shared" si="573"/>
        <v>42</v>
      </c>
      <c r="AZ871" s="31">
        <f t="shared" si="574"/>
        <v>8</v>
      </c>
      <c r="BA871" s="31">
        <f t="shared" si="575"/>
        <v>17</v>
      </c>
      <c r="BB871" s="31">
        <f t="shared" si="576"/>
        <v>24</v>
      </c>
      <c r="BC871" s="31">
        <f t="shared" si="577"/>
        <v>21</v>
      </c>
      <c r="BD871" s="31">
        <f t="shared" si="578"/>
        <v>28</v>
      </c>
      <c r="BE871" s="31">
        <f t="shared" si="579"/>
        <v>36</v>
      </c>
      <c r="BF871" s="31">
        <f t="shared" si="580"/>
        <v>20</v>
      </c>
      <c r="BG871" s="31">
        <f t="shared" si="581"/>
        <v>27</v>
      </c>
      <c r="BH871" s="31">
        <f t="shared" si="582"/>
        <v>5</v>
      </c>
      <c r="BI871" s="31">
        <f t="shared" si="583"/>
        <v>20</v>
      </c>
      <c r="BJ871" s="6">
        <f t="shared" si="584"/>
        <v>487</v>
      </c>
      <c r="BL871" s="31">
        <f t="shared" si="585"/>
        <v>3.7418731112809901E-12</v>
      </c>
      <c r="BM871" s="31">
        <f t="shared" si="586"/>
        <v>7.6538313639838426E-13</v>
      </c>
      <c r="BN871" s="31">
        <f t="shared" si="587"/>
        <v>2.8064048334607424E-12</v>
      </c>
      <c r="BO871" s="31">
        <f t="shared" si="588"/>
        <v>2.8914474041716737E-12</v>
      </c>
      <c r="BP871" s="31">
        <f t="shared" si="589"/>
        <v>2.211106838484221E-12</v>
      </c>
      <c r="BQ871" s="31">
        <f t="shared" si="590"/>
        <v>2.5512771213279473E-12</v>
      </c>
      <c r="BR871" s="31">
        <f t="shared" si="591"/>
        <v>6.8034056568745267E-13</v>
      </c>
      <c r="BS871" s="31">
        <f t="shared" si="592"/>
        <v>2.5512771213279473E-12</v>
      </c>
      <c r="BT871" s="31">
        <f t="shared" si="593"/>
        <v>2.1260642677732893E-12</v>
      </c>
      <c r="BU871" s="31">
        <f t="shared" si="594"/>
        <v>3.5717879698591263E-12</v>
      </c>
      <c r="BV871" s="31">
        <f t="shared" si="595"/>
        <v>6.8034056568745267E-13</v>
      </c>
      <c r="BW871" s="31">
        <f t="shared" si="596"/>
        <v>1.4457237020858368E-12</v>
      </c>
      <c r="BX871" s="31">
        <f t="shared" si="597"/>
        <v>2.041021697062358E-12</v>
      </c>
      <c r="BY871" s="31">
        <f t="shared" si="598"/>
        <v>1.7858939849295632E-12</v>
      </c>
      <c r="BZ871" s="31">
        <f t="shared" si="599"/>
        <v>2.3811919799060844E-12</v>
      </c>
      <c r="CA871" s="31">
        <f t="shared" si="600"/>
        <v>3.061532545593537E-12</v>
      </c>
      <c r="CB871" s="31">
        <f t="shared" si="601"/>
        <v>1.7008514142186315E-12</v>
      </c>
      <c r="CC871" s="31">
        <f t="shared" si="602"/>
        <v>2.2961494091951527E-12</v>
      </c>
      <c r="CD871" s="31">
        <f t="shared" si="603"/>
        <v>4.2521285355465787E-13</v>
      </c>
      <c r="CE871" s="31">
        <f t="shared" si="604"/>
        <v>1.7008514142186315E-12</v>
      </c>
    </row>
    <row r="872" spans="35:83" x14ac:dyDescent="0.2">
      <c r="AI872" s="29" t="s">
        <v>1860</v>
      </c>
      <c r="AJ872" s="30">
        <v>49770</v>
      </c>
      <c r="AK872">
        <v>446</v>
      </c>
      <c r="AL872" t="s">
        <v>1861</v>
      </c>
      <c r="AM872">
        <v>4.1627329272980472E-10</v>
      </c>
      <c r="AN872">
        <f t="shared" si="562"/>
        <v>4.1627329272980477E-11</v>
      </c>
      <c r="AO872">
        <f t="shared" si="563"/>
        <v>1.8350417001753325E-4</v>
      </c>
      <c r="AP872" s="31">
        <f t="shared" si="564"/>
        <v>44</v>
      </c>
      <c r="AQ872" s="31">
        <f t="shared" si="565"/>
        <v>4</v>
      </c>
      <c r="AR872" s="31">
        <f t="shared" si="566"/>
        <v>29</v>
      </c>
      <c r="AS872" s="31">
        <f t="shared" si="567"/>
        <v>30</v>
      </c>
      <c r="AT872" s="31">
        <f t="shared" si="568"/>
        <v>19</v>
      </c>
      <c r="AU872" s="31">
        <f t="shared" si="569"/>
        <v>34</v>
      </c>
      <c r="AV872" s="31">
        <f t="shared" si="570"/>
        <v>13</v>
      </c>
      <c r="AW872" s="31">
        <f t="shared" si="571"/>
        <v>33</v>
      </c>
      <c r="AX872" s="31">
        <f t="shared" si="572"/>
        <v>23</v>
      </c>
      <c r="AY872" s="31">
        <f t="shared" si="573"/>
        <v>40</v>
      </c>
      <c r="AZ872" s="31">
        <f t="shared" si="574"/>
        <v>16</v>
      </c>
      <c r="BA872" s="31">
        <f t="shared" si="575"/>
        <v>16</v>
      </c>
      <c r="BB872" s="31">
        <f t="shared" si="576"/>
        <v>25</v>
      </c>
      <c r="BC872" s="31">
        <f t="shared" si="577"/>
        <v>16</v>
      </c>
      <c r="BD872" s="31">
        <f t="shared" si="578"/>
        <v>29</v>
      </c>
      <c r="BE872" s="31">
        <f t="shared" si="579"/>
        <v>26</v>
      </c>
      <c r="BF872" s="31">
        <f t="shared" si="580"/>
        <v>17</v>
      </c>
      <c r="BG872" s="31">
        <f t="shared" si="581"/>
        <v>16</v>
      </c>
      <c r="BH872" s="31">
        <f t="shared" si="582"/>
        <v>7</v>
      </c>
      <c r="BI872" s="31">
        <f t="shared" si="583"/>
        <v>9</v>
      </c>
      <c r="BJ872" s="6">
        <f t="shared" si="584"/>
        <v>446</v>
      </c>
      <c r="BL872" s="31">
        <f t="shared" si="585"/>
        <v>4.1067320358994186E-12</v>
      </c>
      <c r="BM872" s="31">
        <f t="shared" si="586"/>
        <v>3.7333927599085629E-13</v>
      </c>
      <c r="BN872" s="31">
        <f t="shared" si="587"/>
        <v>2.7067097509337077E-12</v>
      </c>
      <c r="BO872" s="31">
        <f t="shared" si="588"/>
        <v>2.8000445699314222E-12</v>
      </c>
      <c r="BP872" s="31">
        <f t="shared" si="589"/>
        <v>1.7733615609565673E-12</v>
      </c>
      <c r="BQ872" s="31">
        <f t="shared" si="590"/>
        <v>3.1733838459222784E-12</v>
      </c>
      <c r="BR872" s="31">
        <f t="shared" si="591"/>
        <v>1.213352646970283E-12</v>
      </c>
      <c r="BS872" s="31">
        <f t="shared" si="592"/>
        <v>3.0800490269245648E-12</v>
      </c>
      <c r="BT872" s="31">
        <f t="shared" si="593"/>
        <v>2.1467008369474238E-12</v>
      </c>
      <c r="BU872" s="31">
        <f t="shared" si="594"/>
        <v>3.7333927599085624E-12</v>
      </c>
      <c r="BV872" s="31">
        <f t="shared" si="595"/>
        <v>1.4933571039634252E-12</v>
      </c>
      <c r="BW872" s="31">
        <f t="shared" si="596"/>
        <v>1.4933571039634252E-12</v>
      </c>
      <c r="BX872" s="31">
        <f t="shared" si="597"/>
        <v>2.3333704749428519E-12</v>
      </c>
      <c r="BY872" s="31">
        <f t="shared" si="598"/>
        <v>1.4933571039634252E-12</v>
      </c>
      <c r="BZ872" s="31">
        <f t="shared" si="599"/>
        <v>2.7067097509337077E-12</v>
      </c>
      <c r="CA872" s="31">
        <f t="shared" si="600"/>
        <v>2.426705293940566E-12</v>
      </c>
      <c r="CB872" s="31">
        <f t="shared" si="601"/>
        <v>1.5866919229611392E-12</v>
      </c>
      <c r="CC872" s="31">
        <f t="shared" si="602"/>
        <v>1.4933571039634252E-12</v>
      </c>
      <c r="CD872" s="31">
        <f t="shared" si="603"/>
        <v>6.5334373298399852E-13</v>
      </c>
      <c r="CE872" s="31">
        <f t="shared" si="604"/>
        <v>8.4001337097942664E-13</v>
      </c>
    </row>
    <row r="873" spans="35:83" x14ac:dyDescent="0.2">
      <c r="AI873" s="29" t="s">
        <v>1862</v>
      </c>
      <c r="AJ873" s="30">
        <v>49020</v>
      </c>
      <c r="AK873">
        <v>445</v>
      </c>
      <c r="AL873" t="s">
        <v>1863</v>
      </c>
      <c r="AM873">
        <v>4.1892846429313349E-10</v>
      </c>
      <c r="AN873">
        <f t="shared" si="562"/>
        <v>4.1892846429313354E-11</v>
      </c>
      <c r="AO873">
        <f t="shared" si="563"/>
        <v>1.846746391840456E-4</v>
      </c>
      <c r="AP873" s="31">
        <f t="shared" si="564"/>
        <v>45</v>
      </c>
      <c r="AQ873" s="31">
        <f t="shared" si="565"/>
        <v>6</v>
      </c>
      <c r="AR873" s="31">
        <f t="shared" si="566"/>
        <v>26</v>
      </c>
      <c r="AS873" s="31">
        <f t="shared" si="567"/>
        <v>35</v>
      </c>
      <c r="AT873" s="31">
        <f t="shared" si="568"/>
        <v>15</v>
      </c>
      <c r="AU873" s="31">
        <f t="shared" si="569"/>
        <v>33</v>
      </c>
      <c r="AV873" s="31">
        <f t="shared" si="570"/>
        <v>9</v>
      </c>
      <c r="AW873" s="31">
        <f t="shared" si="571"/>
        <v>26</v>
      </c>
      <c r="AX873" s="31">
        <f t="shared" si="572"/>
        <v>23</v>
      </c>
      <c r="AY873" s="31">
        <f t="shared" si="573"/>
        <v>41</v>
      </c>
      <c r="AZ873" s="31">
        <f t="shared" si="574"/>
        <v>13</v>
      </c>
      <c r="BA873" s="31">
        <f t="shared" si="575"/>
        <v>13</v>
      </c>
      <c r="BB873" s="31">
        <f t="shared" si="576"/>
        <v>21</v>
      </c>
      <c r="BC873" s="31">
        <f t="shared" si="577"/>
        <v>23</v>
      </c>
      <c r="BD873" s="31">
        <f t="shared" si="578"/>
        <v>27</v>
      </c>
      <c r="BE873" s="31">
        <f t="shared" si="579"/>
        <v>28</v>
      </c>
      <c r="BF873" s="31">
        <f t="shared" si="580"/>
        <v>20</v>
      </c>
      <c r="BG873" s="31">
        <f t="shared" si="581"/>
        <v>28</v>
      </c>
      <c r="BH873" s="31">
        <f t="shared" si="582"/>
        <v>3</v>
      </c>
      <c r="BI873" s="31">
        <f t="shared" si="583"/>
        <v>10</v>
      </c>
      <c r="BJ873" s="6">
        <f t="shared" si="584"/>
        <v>445</v>
      </c>
      <c r="BL873" s="31">
        <f t="shared" si="585"/>
        <v>4.2363552568968559E-12</v>
      </c>
      <c r="BM873" s="31">
        <f t="shared" si="586"/>
        <v>5.6484736758624751E-13</v>
      </c>
      <c r="BN873" s="31">
        <f t="shared" si="587"/>
        <v>2.4476719262070723E-12</v>
      </c>
      <c r="BO873" s="31">
        <f t="shared" si="588"/>
        <v>3.2949429775864433E-12</v>
      </c>
      <c r="BP873" s="31">
        <f t="shared" si="589"/>
        <v>1.4121184189656186E-12</v>
      </c>
      <c r="BQ873" s="31">
        <f t="shared" si="590"/>
        <v>3.1066605217243611E-12</v>
      </c>
      <c r="BR873" s="31">
        <f t="shared" si="591"/>
        <v>8.4727105137937111E-13</v>
      </c>
      <c r="BS873" s="31">
        <f t="shared" si="592"/>
        <v>2.4476719262070723E-12</v>
      </c>
      <c r="BT873" s="31">
        <f t="shared" si="593"/>
        <v>2.1652482424139485E-12</v>
      </c>
      <c r="BU873" s="31">
        <f t="shared" si="594"/>
        <v>3.8597903451726905E-12</v>
      </c>
      <c r="BV873" s="31">
        <f t="shared" si="595"/>
        <v>1.2238359631035362E-12</v>
      </c>
      <c r="BW873" s="31">
        <f t="shared" si="596"/>
        <v>1.2238359631035362E-12</v>
      </c>
      <c r="BX873" s="31">
        <f t="shared" si="597"/>
        <v>1.9769657865518662E-12</v>
      </c>
      <c r="BY873" s="31">
        <f t="shared" si="598"/>
        <v>2.1652482424139485E-12</v>
      </c>
      <c r="BZ873" s="31">
        <f t="shared" si="599"/>
        <v>2.5418131541381134E-12</v>
      </c>
      <c r="CA873" s="31">
        <f t="shared" si="600"/>
        <v>2.635954382069155E-12</v>
      </c>
      <c r="CB873" s="31">
        <f t="shared" si="601"/>
        <v>1.8828245586208247E-12</v>
      </c>
      <c r="CC873" s="31">
        <f t="shared" si="602"/>
        <v>2.635954382069155E-12</v>
      </c>
      <c r="CD873" s="31">
        <f t="shared" si="603"/>
        <v>2.8242368379312375E-13</v>
      </c>
      <c r="CE873" s="31">
        <f t="shared" si="604"/>
        <v>9.4141227931041235E-13</v>
      </c>
    </row>
    <row r="874" spans="35:83" x14ac:dyDescent="0.2">
      <c r="AI874" s="29" t="s">
        <v>1864</v>
      </c>
      <c r="AJ874" s="30">
        <v>35550</v>
      </c>
      <c r="AK874">
        <v>331</v>
      </c>
      <c r="AL874" t="s">
        <v>1865</v>
      </c>
      <c r="AM874">
        <v>4.2067092955922292E-10</v>
      </c>
      <c r="AN874">
        <f t="shared" si="562"/>
        <v>4.2067092955922297E-11</v>
      </c>
      <c r="AO874">
        <f t="shared" si="563"/>
        <v>1.8544276351011344E-4</v>
      </c>
      <c r="AP874" s="31">
        <f t="shared" si="564"/>
        <v>42</v>
      </c>
      <c r="AQ874" s="31">
        <f t="shared" si="565"/>
        <v>6</v>
      </c>
      <c r="AR874" s="31">
        <f t="shared" si="566"/>
        <v>26</v>
      </c>
      <c r="AS874" s="31">
        <f t="shared" si="567"/>
        <v>17</v>
      </c>
      <c r="AT874" s="31">
        <f t="shared" si="568"/>
        <v>8</v>
      </c>
      <c r="AU874" s="31">
        <f t="shared" si="569"/>
        <v>21</v>
      </c>
      <c r="AV874" s="31">
        <f t="shared" si="570"/>
        <v>8</v>
      </c>
      <c r="AW874" s="31">
        <f t="shared" si="571"/>
        <v>23</v>
      </c>
      <c r="AX874" s="31">
        <f t="shared" si="572"/>
        <v>15</v>
      </c>
      <c r="AY874" s="31">
        <f t="shared" si="573"/>
        <v>35</v>
      </c>
      <c r="AZ874" s="31">
        <f t="shared" si="574"/>
        <v>10</v>
      </c>
      <c r="BA874" s="31">
        <f t="shared" si="575"/>
        <v>11</v>
      </c>
      <c r="BB874" s="31">
        <f t="shared" si="576"/>
        <v>20</v>
      </c>
      <c r="BC874" s="31">
        <f t="shared" si="577"/>
        <v>8</v>
      </c>
      <c r="BD874" s="31">
        <f t="shared" si="578"/>
        <v>14</v>
      </c>
      <c r="BE874" s="31">
        <f t="shared" si="579"/>
        <v>23</v>
      </c>
      <c r="BF874" s="31">
        <f t="shared" si="580"/>
        <v>14</v>
      </c>
      <c r="BG874" s="31">
        <f t="shared" si="581"/>
        <v>21</v>
      </c>
      <c r="BH874" s="31">
        <f t="shared" si="582"/>
        <v>4</v>
      </c>
      <c r="BI874" s="31">
        <f t="shared" si="583"/>
        <v>5</v>
      </c>
      <c r="BJ874" s="6">
        <f t="shared" si="584"/>
        <v>331</v>
      </c>
      <c r="BL874" s="31">
        <f t="shared" si="585"/>
        <v>5.3378184415369684E-12</v>
      </c>
      <c r="BM874" s="31">
        <f t="shared" si="586"/>
        <v>7.6254549164813835E-13</v>
      </c>
      <c r="BN874" s="31">
        <f t="shared" si="587"/>
        <v>3.3043637971419327E-12</v>
      </c>
      <c r="BO874" s="31">
        <f t="shared" si="588"/>
        <v>2.1605455596697252E-12</v>
      </c>
      <c r="BP874" s="31">
        <f t="shared" si="589"/>
        <v>1.0167273221975177E-12</v>
      </c>
      <c r="BQ874" s="31">
        <f t="shared" si="590"/>
        <v>2.6689092207684842E-12</v>
      </c>
      <c r="BR874" s="31">
        <f t="shared" si="591"/>
        <v>1.0167273221975177E-12</v>
      </c>
      <c r="BS874" s="31">
        <f t="shared" si="592"/>
        <v>2.9230910513178635E-12</v>
      </c>
      <c r="BT874" s="31">
        <f t="shared" si="593"/>
        <v>1.9063637291203459E-12</v>
      </c>
      <c r="BU874" s="31">
        <f t="shared" si="594"/>
        <v>4.4481820346141398E-12</v>
      </c>
      <c r="BV874" s="31">
        <f t="shared" si="595"/>
        <v>1.2709091527468972E-12</v>
      </c>
      <c r="BW874" s="31">
        <f t="shared" si="596"/>
        <v>1.398000068021587E-12</v>
      </c>
      <c r="BX874" s="31">
        <f t="shared" si="597"/>
        <v>2.5418183054937944E-12</v>
      </c>
      <c r="BY874" s="31">
        <f t="shared" si="598"/>
        <v>1.0167273221975177E-12</v>
      </c>
      <c r="BZ874" s="31">
        <f t="shared" si="599"/>
        <v>1.7792728138456562E-12</v>
      </c>
      <c r="CA874" s="31">
        <f t="shared" si="600"/>
        <v>2.9230910513178635E-12</v>
      </c>
      <c r="CB874" s="31">
        <f t="shared" si="601"/>
        <v>1.7792728138456562E-12</v>
      </c>
      <c r="CC874" s="31">
        <f t="shared" si="602"/>
        <v>2.6689092207684842E-12</v>
      </c>
      <c r="CD874" s="31">
        <f t="shared" si="603"/>
        <v>5.0836366109875883E-13</v>
      </c>
      <c r="CE874" s="31">
        <f t="shared" si="604"/>
        <v>6.3545457637344859E-13</v>
      </c>
    </row>
    <row r="875" spans="35:83" x14ac:dyDescent="0.2">
      <c r="AI875" s="29" t="s">
        <v>1866</v>
      </c>
      <c r="AJ875" s="30">
        <v>25105</v>
      </c>
      <c r="AK875">
        <v>232</v>
      </c>
      <c r="AL875" t="s">
        <v>1867</v>
      </c>
      <c r="AM875">
        <v>4.2074183867130817E-10</v>
      </c>
      <c r="AN875">
        <f t="shared" si="562"/>
        <v>4.207418386713082E-11</v>
      </c>
      <c r="AO875">
        <f t="shared" si="563"/>
        <v>1.8547402210389579E-4</v>
      </c>
      <c r="AP875" s="31">
        <f t="shared" si="564"/>
        <v>30</v>
      </c>
      <c r="AQ875" s="31">
        <f t="shared" si="565"/>
        <v>0</v>
      </c>
      <c r="AR875" s="31">
        <f t="shared" si="566"/>
        <v>14</v>
      </c>
      <c r="AS875" s="31">
        <f t="shared" si="567"/>
        <v>20</v>
      </c>
      <c r="AT875" s="31">
        <f t="shared" si="568"/>
        <v>6</v>
      </c>
      <c r="AU875" s="31">
        <f t="shared" si="569"/>
        <v>9</v>
      </c>
      <c r="AV875" s="31">
        <f t="shared" si="570"/>
        <v>2</v>
      </c>
      <c r="AW875" s="31">
        <f t="shared" si="571"/>
        <v>19</v>
      </c>
      <c r="AX875" s="31">
        <f t="shared" si="572"/>
        <v>23</v>
      </c>
      <c r="AY875" s="31">
        <f t="shared" si="573"/>
        <v>10</v>
      </c>
      <c r="AZ875" s="31">
        <f t="shared" si="574"/>
        <v>3</v>
      </c>
      <c r="BA875" s="31">
        <f t="shared" si="575"/>
        <v>4</v>
      </c>
      <c r="BB875" s="31">
        <f t="shared" si="576"/>
        <v>21</v>
      </c>
      <c r="BC875" s="31">
        <f t="shared" si="577"/>
        <v>11</v>
      </c>
      <c r="BD875" s="31">
        <f t="shared" si="578"/>
        <v>8</v>
      </c>
      <c r="BE875" s="31">
        <f t="shared" si="579"/>
        <v>15</v>
      </c>
      <c r="BF875" s="31">
        <f t="shared" si="580"/>
        <v>18</v>
      </c>
      <c r="BG875" s="31">
        <f t="shared" si="581"/>
        <v>15</v>
      </c>
      <c r="BH875" s="31">
        <f t="shared" si="582"/>
        <v>2</v>
      </c>
      <c r="BI875" s="31">
        <f t="shared" si="583"/>
        <v>2</v>
      </c>
      <c r="BJ875" s="6">
        <f t="shared" si="584"/>
        <v>232</v>
      </c>
      <c r="BL875" s="31">
        <f t="shared" si="585"/>
        <v>5.4406272241979511E-12</v>
      </c>
      <c r="BM875" s="31">
        <f t="shared" si="586"/>
        <v>0</v>
      </c>
      <c r="BN875" s="31">
        <f t="shared" si="587"/>
        <v>2.5389593712923773E-12</v>
      </c>
      <c r="BO875" s="31">
        <f t="shared" si="588"/>
        <v>3.6270848161319674E-12</v>
      </c>
      <c r="BP875" s="31">
        <f t="shared" si="589"/>
        <v>1.0881254448395901E-12</v>
      </c>
      <c r="BQ875" s="31">
        <f t="shared" si="590"/>
        <v>1.6321881672593853E-12</v>
      </c>
      <c r="BR875" s="31">
        <f t="shared" si="591"/>
        <v>3.6270848161319672E-13</v>
      </c>
      <c r="BS875" s="31">
        <f t="shared" si="592"/>
        <v>3.4457305753253688E-12</v>
      </c>
      <c r="BT875" s="31">
        <f t="shared" si="593"/>
        <v>4.1711475385517624E-12</v>
      </c>
      <c r="BU875" s="31">
        <f t="shared" si="594"/>
        <v>1.8135424080659837E-12</v>
      </c>
      <c r="BV875" s="31">
        <f t="shared" si="595"/>
        <v>5.4406272241979503E-13</v>
      </c>
      <c r="BW875" s="31">
        <f t="shared" si="596"/>
        <v>7.2541696322639344E-13</v>
      </c>
      <c r="BX875" s="31">
        <f t="shared" si="597"/>
        <v>3.808439056938566E-12</v>
      </c>
      <c r="BY875" s="31">
        <f t="shared" si="598"/>
        <v>1.9948966488725819E-12</v>
      </c>
      <c r="BZ875" s="31">
        <f t="shared" si="599"/>
        <v>1.4508339264527869E-12</v>
      </c>
      <c r="CA875" s="31">
        <f t="shared" si="600"/>
        <v>2.7203136120989755E-12</v>
      </c>
      <c r="CB875" s="31">
        <f t="shared" si="601"/>
        <v>3.2643763345187706E-12</v>
      </c>
      <c r="CC875" s="31">
        <f t="shared" si="602"/>
        <v>2.7203136120989755E-12</v>
      </c>
      <c r="CD875" s="31">
        <f t="shared" si="603"/>
        <v>3.6270848161319672E-13</v>
      </c>
      <c r="CE875" s="31">
        <f t="shared" si="604"/>
        <v>3.6270848161319672E-13</v>
      </c>
    </row>
    <row r="876" spans="35:83" x14ac:dyDescent="0.2">
      <c r="AI876" s="29" t="s">
        <v>1868</v>
      </c>
      <c r="AJ876" s="30">
        <v>34650</v>
      </c>
      <c r="AK876">
        <v>319</v>
      </c>
      <c r="AL876" t="s">
        <v>1869</v>
      </c>
      <c r="AM876">
        <v>4.2404872659408386E-10</v>
      </c>
      <c r="AN876">
        <f t="shared" si="562"/>
        <v>4.2404872659408388E-11</v>
      </c>
      <c r="AO876">
        <f t="shared" si="563"/>
        <v>1.8693178491070605E-4</v>
      </c>
      <c r="AP876" s="31">
        <f t="shared" si="564"/>
        <v>41</v>
      </c>
      <c r="AQ876" s="31">
        <f t="shared" si="565"/>
        <v>3</v>
      </c>
      <c r="AR876" s="31">
        <f t="shared" si="566"/>
        <v>22</v>
      </c>
      <c r="AS876" s="31">
        <f t="shared" si="567"/>
        <v>16</v>
      </c>
      <c r="AT876" s="31">
        <f t="shared" si="568"/>
        <v>9</v>
      </c>
      <c r="AU876" s="31">
        <f t="shared" si="569"/>
        <v>22</v>
      </c>
      <c r="AV876" s="31">
        <f t="shared" si="570"/>
        <v>14</v>
      </c>
      <c r="AW876" s="31">
        <f t="shared" si="571"/>
        <v>19</v>
      </c>
      <c r="AX876" s="31">
        <f t="shared" si="572"/>
        <v>12</v>
      </c>
      <c r="AY876" s="31">
        <f t="shared" si="573"/>
        <v>40</v>
      </c>
      <c r="AZ876" s="31">
        <f t="shared" si="574"/>
        <v>12</v>
      </c>
      <c r="BA876" s="31">
        <f t="shared" si="575"/>
        <v>6</v>
      </c>
      <c r="BB876" s="31">
        <f t="shared" si="576"/>
        <v>11</v>
      </c>
      <c r="BC876" s="31">
        <f t="shared" si="577"/>
        <v>10</v>
      </c>
      <c r="BD876" s="31">
        <f t="shared" si="578"/>
        <v>21</v>
      </c>
      <c r="BE876" s="31">
        <f t="shared" si="579"/>
        <v>14</v>
      </c>
      <c r="BF876" s="31">
        <f t="shared" si="580"/>
        <v>14</v>
      </c>
      <c r="BG876" s="31">
        <f t="shared" si="581"/>
        <v>29</v>
      </c>
      <c r="BH876" s="31">
        <f t="shared" si="582"/>
        <v>2</v>
      </c>
      <c r="BI876" s="31">
        <f t="shared" si="583"/>
        <v>2</v>
      </c>
      <c r="BJ876" s="6">
        <f t="shared" si="584"/>
        <v>319</v>
      </c>
      <c r="BL876" s="31">
        <f t="shared" si="585"/>
        <v>5.4501560471339937E-12</v>
      </c>
      <c r="BM876" s="31">
        <f t="shared" si="586"/>
        <v>3.9879190588785322E-13</v>
      </c>
      <c r="BN876" s="31">
        <f t="shared" si="587"/>
        <v>2.9244739765109232E-12</v>
      </c>
      <c r="BO876" s="31">
        <f t="shared" si="588"/>
        <v>2.126890164735217E-12</v>
      </c>
      <c r="BP876" s="31">
        <f t="shared" si="589"/>
        <v>1.1963757176635596E-12</v>
      </c>
      <c r="BQ876" s="31">
        <f t="shared" si="590"/>
        <v>2.9244739765109232E-12</v>
      </c>
      <c r="BR876" s="31">
        <f t="shared" si="591"/>
        <v>1.8610288941433149E-12</v>
      </c>
      <c r="BS876" s="31">
        <f t="shared" si="592"/>
        <v>2.5256820706230701E-12</v>
      </c>
      <c r="BT876" s="31">
        <f t="shared" si="593"/>
        <v>1.5951676235514129E-12</v>
      </c>
      <c r="BU876" s="31">
        <f t="shared" si="594"/>
        <v>5.317225411838042E-12</v>
      </c>
      <c r="BV876" s="31">
        <f t="shared" si="595"/>
        <v>1.5951676235514129E-12</v>
      </c>
      <c r="BW876" s="31">
        <f t="shared" si="596"/>
        <v>7.9758381177570644E-13</v>
      </c>
      <c r="BX876" s="31">
        <f t="shared" si="597"/>
        <v>1.4622369882554616E-12</v>
      </c>
      <c r="BY876" s="31">
        <f t="shared" si="598"/>
        <v>1.3293063529595105E-12</v>
      </c>
      <c r="BZ876" s="31">
        <f t="shared" si="599"/>
        <v>2.7915433412149723E-12</v>
      </c>
      <c r="CA876" s="31">
        <f t="shared" si="600"/>
        <v>1.8610288941433149E-12</v>
      </c>
      <c r="CB876" s="31">
        <f t="shared" si="601"/>
        <v>1.8610288941433149E-12</v>
      </c>
      <c r="CC876" s="31">
        <f t="shared" si="602"/>
        <v>3.8549884235825806E-12</v>
      </c>
      <c r="CD876" s="31">
        <f t="shared" si="603"/>
        <v>2.6586127059190213E-13</v>
      </c>
      <c r="CE876" s="31">
        <f t="shared" si="604"/>
        <v>2.6586127059190213E-13</v>
      </c>
    </row>
    <row r="877" spans="35:83" x14ac:dyDescent="0.2">
      <c r="AI877" s="29" t="s">
        <v>1870</v>
      </c>
      <c r="AJ877" s="30">
        <v>64716</v>
      </c>
      <c r="AK877">
        <v>574</v>
      </c>
      <c r="AL877" t="s">
        <v>1871</v>
      </c>
      <c r="AM877">
        <v>4.2448875032451522E-10</v>
      </c>
      <c r="AN877">
        <f t="shared" si="562"/>
        <v>4.2448875032451526E-11</v>
      </c>
      <c r="AO877">
        <f t="shared" si="563"/>
        <v>1.8712575889570835E-4</v>
      </c>
      <c r="AP877" s="31">
        <f t="shared" si="564"/>
        <v>43</v>
      </c>
      <c r="AQ877" s="31">
        <f t="shared" si="565"/>
        <v>9</v>
      </c>
      <c r="AR877" s="31">
        <f t="shared" si="566"/>
        <v>41</v>
      </c>
      <c r="AS877" s="31">
        <f t="shared" si="567"/>
        <v>42</v>
      </c>
      <c r="AT877" s="31">
        <f t="shared" si="568"/>
        <v>27</v>
      </c>
      <c r="AU877" s="31">
        <f t="shared" si="569"/>
        <v>46</v>
      </c>
      <c r="AV877" s="31">
        <f t="shared" si="570"/>
        <v>30</v>
      </c>
      <c r="AW877" s="31">
        <f t="shared" si="571"/>
        <v>33</v>
      </c>
      <c r="AX877" s="31">
        <f t="shared" si="572"/>
        <v>28</v>
      </c>
      <c r="AY877" s="31">
        <f t="shared" si="573"/>
        <v>48</v>
      </c>
      <c r="AZ877" s="31">
        <f t="shared" si="574"/>
        <v>10</v>
      </c>
      <c r="BA877" s="31">
        <f t="shared" si="575"/>
        <v>21</v>
      </c>
      <c r="BB877" s="31">
        <f t="shared" si="576"/>
        <v>23</v>
      </c>
      <c r="BC877" s="31">
        <f t="shared" si="577"/>
        <v>16</v>
      </c>
      <c r="BD877" s="31">
        <f t="shared" si="578"/>
        <v>33</v>
      </c>
      <c r="BE877" s="31">
        <f t="shared" si="579"/>
        <v>35</v>
      </c>
      <c r="BF877" s="31">
        <f t="shared" si="580"/>
        <v>26</v>
      </c>
      <c r="BG877" s="31">
        <f t="shared" si="581"/>
        <v>33</v>
      </c>
      <c r="BH877" s="31">
        <f t="shared" si="582"/>
        <v>5</v>
      </c>
      <c r="BI877" s="31">
        <f t="shared" si="583"/>
        <v>25</v>
      </c>
      <c r="BJ877" s="6">
        <f t="shared" si="584"/>
        <v>574</v>
      </c>
      <c r="BL877" s="31">
        <f t="shared" si="585"/>
        <v>3.1799679902359155E-12</v>
      </c>
      <c r="BM877" s="31">
        <f t="shared" si="586"/>
        <v>6.6557469563077308E-13</v>
      </c>
      <c r="BN877" s="31">
        <f t="shared" si="587"/>
        <v>3.0320625023179658E-12</v>
      </c>
      <c r="BO877" s="31">
        <f t="shared" si="588"/>
        <v>3.1060152462769407E-12</v>
      </c>
      <c r="BP877" s="31">
        <f t="shared" si="589"/>
        <v>1.9967240868923195E-12</v>
      </c>
      <c r="BQ877" s="31">
        <f t="shared" si="590"/>
        <v>3.4018262221128397E-12</v>
      </c>
      <c r="BR877" s="31">
        <f t="shared" si="591"/>
        <v>2.2185823187692436E-12</v>
      </c>
      <c r="BS877" s="31">
        <f t="shared" si="592"/>
        <v>2.4404405506461678E-12</v>
      </c>
      <c r="BT877" s="31">
        <f t="shared" si="593"/>
        <v>2.0706768308512939E-12</v>
      </c>
      <c r="BU877" s="31">
        <f t="shared" si="594"/>
        <v>3.5497317100307898E-12</v>
      </c>
      <c r="BV877" s="31">
        <f t="shared" si="595"/>
        <v>7.3952743958974784E-13</v>
      </c>
      <c r="BW877" s="31">
        <f t="shared" si="596"/>
        <v>1.5530076231384703E-12</v>
      </c>
      <c r="BX877" s="31">
        <f t="shared" si="597"/>
        <v>1.7009131110564198E-12</v>
      </c>
      <c r="BY877" s="31">
        <f t="shared" si="598"/>
        <v>1.1832439033435965E-12</v>
      </c>
      <c r="BZ877" s="31">
        <f t="shared" si="599"/>
        <v>2.4404405506461678E-12</v>
      </c>
      <c r="CA877" s="31">
        <f t="shared" si="600"/>
        <v>2.5883460385641175E-12</v>
      </c>
      <c r="CB877" s="31">
        <f t="shared" si="601"/>
        <v>1.9227713429333446E-12</v>
      </c>
      <c r="CC877" s="31">
        <f t="shared" si="602"/>
        <v>2.4404405506461678E-12</v>
      </c>
      <c r="CD877" s="31">
        <f t="shared" si="603"/>
        <v>3.6976371979487392E-13</v>
      </c>
      <c r="CE877" s="31">
        <f t="shared" si="604"/>
        <v>1.8488185989743697E-12</v>
      </c>
    </row>
    <row r="878" spans="35:83" x14ac:dyDescent="0.2">
      <c r="AI878" s="29" t="s">
        <v>1872</v>
      </c>
      <c r="AJ878" s="30">
        <v>28071</v>
      </c>
      <c r="AK878">
        <v>259</v>
      </c>
      <c r="AL878" t="s">
        <v>1873</v>
      </c>
      <c r="AM878">
        <v>4.2549250663959945E-10</v>
      </c>
      <c r="AN878">
        <f t="shared" si="562"/>
        <v>4.2549250663959949E-11</v>
      </c>
      <c r="AO878">
        <f t="shared" si="563"/>
        <v>1.8756824096870299E-4</v>
      </c>
      <c r="AP878" s="31">
        <f t="shared" si="564"/>
        <v>24</v>
      </c>
      <c r="AQ878" s="31">
        <f t="shared" si="565"/>
        <v>5</v>
      </c>
      <c r="AR878" s="31">
        <f t="shared" si="566"/>
        <v>14</v>
      </c>
      <c r="AS878" s="31">
        <f t="shared" si="567"/>
        <v>19</v>
      </c>
      <c r="AT878" s="31">
        <f t="shared" si="568"/>
        <v>7</v>
      </c>
      <c r="AU878" s="31">
        <f t="shared" si="569"/>
        <v>20</v>
      </c>
      <c r="AV878" s="31">
        <f t="shared" si="570"/>
        <v>6</v>
      </c>
      <c r="AW878" s="31">
        <f t="shared" si="571"/>
        <v>19</v>
      </c>
      <c r="AX878" s="31">
        <f t="shared" si="572"/>
        <v>18</v>
      </c>
      <c r="AY878" s="31">
        <f t="shared" si="573"/>
        <v>25</v>
      </c>
      <c r="AZ878" s="31">
        <f t="shared" si="574"/>
        <v>4</v>
      </c>
      <c r="BA878" s="31">
        <f t="shared" si="575"/>
        <v>9</v>
      </c>
      <c r="BB878" s="31">
        <f t="shared" si="576"/>
        <v>12</v>
      </c>
      <c r="BC878" s="31">
        <f t="shared" si="577"/>
        <v>10</v>
      </c>
      <c r="BD878" s="31">
        <f t="shared" si="578"/>
        <v>12</v>
      </c>
      <c r="BE878" s="31">
        <f t="shared" si="579"/>
        <v>22</v>
      </c>
      <c r="BF878" s="31">
        <f t="shared" si="580"/>
        <v>10</v>
      </c>
      <c r="BG878" s="31">
        <f t="shared" si="581"/>
        <v>17</v>
      </c>
      <c r="BH878" s="31">
        <f t="shared" si="582"/>
        <v>1</v>
      </c>
      <c r="BI878" s="31">
        <f t="shared" si="583"/>
        <v>5</v>
      </c>
      <c r="BJ878" s="6">
        <f t="shared" si="584"/>
        <v>259</v>
      </c>
      <c r="BL878" s="31">
        <f t="shared" si="585"/>
        <v>3.9427877063128905E-12</v>
      </c>
      <c r="BM878" s="31">
        <f t="shared" si="586"/>
        <v>8.2141410548185231E-13</v>
      </c>
      <c r="BN878" s="31">
        <f t="shared" si="587"/>
        <v>2.2999594953491866E-12</v>
      </c>
      <c r="BO878" s="31">
        <f t="shared" si="588"/>
        <v>3.1213736008310392E-12</v>
      </c>
      <c r="BP878" s="31">
        <f t="shared" si="589"/>
        <v>1.1499797476745933E-12</v>
      </c>
      <c r="BQ878" s="31">
        <f t="shared" si="590"/>
        <v>3.2856564219274093E-12</v>
      </c>
      <c r="BR878" s="31">
        <f t="shared" si="591"/>
        <v>9.8569692657822261E-13</v>
      </c>
      <c r="BS878" s="31">
        <f t="shared" si="592"/>
        <v>3.1213736008310392E-12</v>
      </c>
      <c r="BT878" s="31">
        <f t="shared" si="593"/>
        <v>2.9570907797346682E-12</v>
      </c>
      <c r="BU878" s="31">
        <f t="shared" si="594"/>
        <v>4.1070705274092618E-12</v>
      </c>
      <c r="BV878" s="31">
        <f t="shared" si="595"/>
        <v>6.5713128438548181E-13</v>
      </c>
      <c r="BW878" s="31">
        <f t="shared" si="596"/>
        <v>1.4785453898673341E-12</v>
      </c>
      <c r="BX878" s="31">
        <f t="shared" si="597"/>
        <v>1.9713938531564452E-12</v>
      </c>
      <c r="BY878" s="31">
        <f t="shared" si="598"/>
        <v>1.6428282109637046E-12</v>
      </c>
      <c r="BZ878" s="31">
        <f t="shared" si="599"/>
        <v>1.9713938531564452E-12</v>
      </c>
      <c r="CA878" s="31">
        <f t="shared" si="600"/>
        <v>3.6142220641201499E-12</v>
      </c>
      <c r="CB878" s="31">
        <f t="shared" si="601"/>
        <v>1.6428282109637046E-12</v>
      </c>
      <c r="CC878" s="31">
        <f t="shared" si="602"/>
        <v>2.7928079586382977E-12</v>
      </c>
      <c r="CD878" s="31">
        <f t="shared" si="603"/>
        <v>1.6428282109637045E-13</v>
      </c>
      <c r="CE878" s="31">
        <f t="shared" si="604"/>
        <v>8.2141410548185231E-13</v>
      </c>
    </row>
    <row r="879" spans="35:83" x14ac:dyDescent="0.2">
      <c r="AI879" s="29" t="s">
        <v>1874</v>
      </c>
      <c r="AJ879" s="30">
        <v>33190</v>
      </c>
      <c r="AK879">
        <v>310</v>
      </c>
      <c r="AL879" t="s">
        <v>1875</v>
      </c>
      <c r="AM879">
        <v>4.2599295850100294E-10</v>
      </c>
      <c r="AN879">
        <f t="shared" si="562"/>
        <v>4.2599295850100295E-11</v>
      </c>
      <c r="AO879">
        <f t="shared" si="563"/>
        <v>1.877888532565064E-4</v>
      </c>
      <c r="AP879" s="31">
        <f t="shared" si="564"/>
        <v>37</v>
      </c>
      <c r="AQ879" s="31">
        <f t="shared" si="565"/>
        <v>1</v>
      </c>
      <c r="AR879" s="31">
        <f t="shared" si="566"/>
        <v>16</v>
      </c>
      <c r="AS879" s="31">
        <f t="shared" si="567"/>
        <v>27</v>
      </c>
      <c r="AT879" s="31">
        <f t="shared" si="568"/>
        <v>8</v>
      </c>
      <c r="AU879" s="31">
        <f t="shared" si="569"/>
        <v>30</v>
      </c>
      <c r="AV879" s="31">
        <f t="shared" si="570"/>
        <v>4</v>
      </c>
      <c r="AW879" s="31">
        <f t="shared" si="571"/>
        <v>26</v>
      </c>
      <c r="AX879" s="31">
        <f t="shared" si="572"/>
        <v>18</v>
      </c>
      <c r="AY879" s="31">
        <f t="shared" si="573"/>
        <v>32</v>
      </c>
      <c r="AZ879" s="31">
        <f t="shared" si="574"/>
        <v>6</v>
      </c>
      <c r="BA879" s="31">
        <f t="shared" si="575"/>
        <v>7</v>
      </c>
      <c r="BB879" s="31">
        <f t="shared" si="576"/>
        <v>14</v>
      </c>
      <c r="BC879" s="31">
        <f t="shared" si="577"/>
        <v>11</v>
      </c>
      <c r="BD879" s="31">
        <f t="shared" si="578"/>
        <v>15</v>
      </c>
      <c r="BE879" s="31">
        <f t="shared" si="579"/>
        <v>11</v>
      </c>
      <c r="BF879" s="31">
        <f t="shared" si="580"/>
        <v>18</v>
      </c>
      <c r="BG879" s="31">
        <f t="shared" si="581"/>
        <v>23</v>
      </c>
      <c r="BH879" s="31">
        <f t="shared" si="582"/>
        <v>3</v>
      </c>
      <c r="BI879" s="31">
        <f t="shared" si="583"/>
        <v>3</v>
      </c>
      <c r="BJ879" s="6">
        <f t="shared" si="584"/>
        <v>310</v>
      </c>
      <c r="BL879" s="31">
        <f t="shared" si="585"/>
        <v>5.084432085334551E-12</v>
      </c>
      <c r="BM879" s="31">
        <f t="shared" si="586"/>
        <v>1.374170833874203E-13</v>
      </c>
      <c r="BN879" s="31">
        <f t="shared" si="587"/>
        <v>2.1986733341987249E-12</v>
      </c>
      <c r="BO879" s="31">
        <f t="shared" si="588"/>
        <v>3.7102612514603485E-12</v>
      </c>
      <c r="BP879" s="31">
        <f t="shared" si="589"/>
        <v>1.0993366670993624E-12</v>
      </c>
      <c r="BQ879" s="31">
        <f t="shared" si="590"/>
        <v>4.1225125016226091E-12</v>
      </c>
      <c r="BR879" s="31">
        <f t="shared" si="591"/>
        <v>5.4966833354968122E-13</v>
      </c>
      <c r="BS879" s="31">
        <f t="shared" si="592"/>
        <v>3.5728441680729282E-12</v>
      </c>
      <c r="BT879" s="31">
        <f t="shared" si="593"/>
        <v>2.4735075009735655E-12</v>
      </c>
      <c r="BU879" s="31">
        <f t="shared" si="594"/>
        <v>4.3973466683974497E-12</v>
      </c>
      <c r="BV879" s="31">
        <f t="shared" si="595"/>
        <v>8.2450250032452188E-13</v>
      </c>
      <c r="BW879" s="31">
        <f t="shared" si="596"/>
        <v>9.6191958371194211E-13</v>
      </c>
      <c r="BX879" s="31">
        <f t="shared" si="597"/>
        <v>1.9238391674238842E-12</v>
      </c>
      <c r="BY879" s="31">
        <f t="shared" si="598"/>
        <v>1.5115879172616234E-12</v>
      </c>
      <c r="BZ879" s="31">
        <f t="shared" si="599"/>
        <v>2.0612562508113045E-12</v>
      </c>
      <c r="CA879" s="31">
        <f t="shared" si="600"/>
        <v>1.5115879172616234E-12</v>
      </c>
      <c r="CB879" s="31">
        <f t="shared" si="601"/>
        <v>2.4735075009735655E-12</v>
      </c>
      <c r="CC879" s="31">
        <f t="shared" si="602"/>
        <v>3.1605929179106668E-12</v>
      </c>
      <c r="CD879" s="31">
        <f t="shared" si="603"/>
        <v>4.1225125016226094E-13</v>
      </c>
      <c r="CE879" s="31">
        <f t="shared" si="604"/>
        <v>4.1225125016226094E-13</v>
      </c>
    </row>
    <row r="880" spans="35:83" x14ac:dyDescent="0.2">
      <c r="AI880" s="29" t="s">
        <v>1876</v>
      </c>
      <c r="AJ880" s="30">
        <v>21066</v>
      </c>
      <c r="AK880">
        <v>194</v>
      </c>
      <c r="AL880" t="s">
        <v>1877</v>
      </c>
      <c r="AM880">
        <v>4.2662187431649089E-10</v>
      </c>
      <c r="AN880">
        <f t="shared" si="562"/>
        <v>4.2662187431649094E-11</v>
      </c>
      <c r="AO880">
        <f t="shared" si="563"/>
        <v>1.8806609581985991E-4</v>
      </c>
      <c r="AP880" s="31">
        <f t="shared" si="564"/>
        <v>24</v>
      </c>
      <c r="AQ880" s="31">
        <f t="shared" si="565"/>
        <v>1</v>
      </c>
      <c r="AR880" s="31">
        <f t="shared" si="566"/>
        <v>9</v>
      </c>
      <c r="AS880" s="31">
        <f t="shared" si="567"/>
        <v>6</v>
      </c>
      <c r="AT880" s="31">
        <f t="shared" si="568"/>
        <v>7</v>
      </c>
      <c r="AU880" s="31">
        <f t="shared" si="569"/>
        <v>10</v>
      </c>
      <c r="AV880" s="31">
        <f t="shared" si="570"/>
        <v>4</v>
      </c>
      <c r="AW880" s="31">
        <f t="shared" si="571"/>
        <v>17</v>
      </c>
      <c r="AX880" s="31">
        <f t="shared" si="572"/>
        <v>13</v>
      </c>
      <c r="AY880" s="31">
        <f t="shared" si="573"/>
        <v>18</v>
      </c>
      <c r="AZ880" s="31">
        <f t="shared" si="574"/>
        <v>3</v>
      </c>
      <c r="BA880" s="31">
        <f t="shared" si="575"/>
        <v>10</v>
      </c>
      <c r="BB880" s="31">
        <f t="shared" si="576"/>
        <v>8</v>
      </c>
      <c r="BC880" s="31">
        <f t="shared" si="577"/>
        <v>11</v>
      </c>
      <c r="BD880" s="31">
        <f t="shared" si="578"/>
        <v>6</v>
      </c>
      <c r="BE880" s="31">
        <f t="shared" si="579"/>
        <v>15</v>
      </c>
      <c r="BF880" s="31">
        <f t="shared" si="580"/>
        <v>11</v>
      </c>
      <c r="BG880" s="31">
        <f t="shared" si="581"/>
        <v>14</v>
      </c>
      <c r="BH880" s="31">
        <f t="shared" si="582"/>
        <v>2</v>
      </c>
      <c r="BI880" s="31">
        <f t="shared" si="583"/>
        <v>5</v>
      </c>
      <c r="BJ880" s="6">
        <f t="shared" si="584"/>
        <v>194</v>
      </c>
      <c r="BL880" s="31">
        <f t="shared" si="585"/>
        <v>5.2777963832967955E-12</v>
      </c>
      <c r="BM880" s="31">
        <f t="shared" si="586"/>
        <v>2.1990818263736645E-13</v>
      </c>
      <c r="BN880" s="31">
        <f t="shared" si="587"/>
        <v>1.9791736437362984E-12</v>
      </c>
      <c r="BO880" s="31">
        <f t="shared" si="588"/>
        <v>1.3194490958241989E-12</v>
      </c>
      <c r="BP880" s="31">
        <f t="shared" si="589"/>
        <v>1.5393572784615651E-12</v>
      </c>
      <c r="BQ880" s="31">
        <f t="shared" si="590"/>
        <v>2.1990818263736645E-12</v>
      </c>
      <c r="BR880" s="31">
        <f t="shared" si="591"/>
        <v>8.7963273054946579E-13</v>
      </c>
      <c r="BS880" s="31">
        <f t="shared" si="592"/>
        <v>3.7384391048352296E-12</v>
      </c>
      <c r="BT880" s="31">
        <f t="shared" si="593"/>
        <v>2.8588063742857638E-12</v>
      </c>
      <c r="BU880" s="31">
        <f t="shared" si="594"/>
        <v>3.9583472874725969E-12</v>
      </c>
      <c r="BV880" s="31">
        <f t="shared" si="595"/>
        <v>6.5972454791209944E-13</v>
      </c>
      <c r="BW880" s="31">
        <f t="shared" si="596"/>
        <v>2.1990818263736645E-12</v>
      </c>
      <c r="BX880" s="31">
        <f t="shared" si="597"/>
        <v>1.7592654610989316E-12</v>
      </c>
      <c r="BY880" s="31">
        <f t="shared" si="598"/>
        <v>2.4189900090110309E-12</v>
      </c>
      <c r="BZ880" s="31">
        <f t="shared" si="599"/>
        <v>1.3194490958241989E-12</v>
      </c>
      <c r="CA880" s="31">
        <f t="shared" si="600"/>
        <v>3.2986227395604971E-12</v>
      </c>
      <c r="CB880" s="31">
        <f t="shared" si="601"/>
        <v>2.4189900090110309E-12</v>
      </c>
      <c r="CC880" s="31">
        <f t="shared" si="602"/>
        <v>3.0787145569231303E-12</v>
      </c>
      <c r="CD880" s="31">
        <f t="shared" si="603"/>
        <v>4.3981636527473289E-13</v>
      </c>
      <c r="CE880" s="31">
        <f t="shared" si="604"/>
        <v>1.0995409131868322E-12</v>
      </c>
    </row>
    <row r="881" spans="35:83" x14ac:dyDescent="0.2">
      <c r="AI881" s="29" t="s">
        <v>1878</v>
      </c>
      <c r="AJ881" s="30">
        <v>43122</v>
      </c>
      <c r="AK881">
        <v>389</v>
      </c>
      <c r="AL881" t="s">
        <v>1879</v>
      </c>
      <c r="AM881">
        <v>4.2675270734658913E-10</v>
      </c>
      <c r="AN881">
        <f t="shared" si="562"/>
        <v>4.2675270734658915E-11</v>
      </c>
      <c r="AO881">
        <f t="shared" si="563"/>
        <v>1.8812377044616517E-4</v>
      </c>
      <c r="AP881" s="31">
        <f t="shared" si="564"/>
        <v>38</v>
      </c>
      <c r="AQ881" s="31">
        <f t="shared" si="565"/>
        <v>5</v>
      </c>
      <c r="AR881" s="31">
        <f t="shared" si="566"/>
        <v>22</v>
      </c>
      <c r="AS881" s="31">
        <f t="shared" si="567"/>
        <v>20</v>
      </c>
      <c r="AT881" s="31">
        <f t="shared" si="568"/>
        <v>21</v>
      </c>
      <c r="AU881" s="31">
        <f t="shared" si="569"/>
        <v>29</v>
      </c>
      <c r="AV881" s="31">
        <f t="shared" si="570"/>
        <v>9</v>
      </c>
      <c r="AW881" s="31">
        <f t="shared" si="571"/>
        <v>29</v>
      </c>
      <c r="AX881" s="31">
        <f t="shared" si="572"/>
        <v>22</v>
      </c>
      <c r="AY881" s="31">
        <f t="shared" si="573"/>
        <v>41</v>
      </c>
      <c r="AZ881" s="31">
        <f t="shared" si="574"/>
        <v>15</v>
      </c>
      <c r="BA881" s="31">
        <f t="shared" si="575"/>
        <v>14</v>
      </c>
      <c r="BB881" s="31">
        <f t="shared" si="576"/>
        <v>14</v>
      </c>
      <c r="BC881" s="31">
        <f t="shared" si="577"/>
        <v>11</v>
      </c>
      <c r="BD881" s="31">
        <f t="shared" si="578"/>
        <v>21</v>
      </c>
      <c r="BE881" s="31">
        <f t="shared" si="579"/>
        <v>27</v>
      </c>
      <c r="BF881" s="31">
        <f t="shared" si="580"/>
        <v>10</v>
      </c>
      <c r="BG881" s="31">
        <f t="shared" si="581"/>
        <v>27</v>
      </c>
      <c r="BH881" s="31">
        <f t="shared" si="582"/>
        <v>5</v>
      </c>
      <c r="BI881" s="31">
        <f t="shared" si="583"/>
        <v>9</v>
      </c>
      <c r="BJ881" s="6">
        <f t="shared" si="584"/>
        <v>389</v>
      </c>
      <c r="BL881" s="31">
        <f t="shared" si="585"/>
        <v>4.1687925139255495E-12</v>
      </c>
      <c r="BM881" s="31">
        <f t="shared" si="586"/>
        <v>5.4852533077967756E-13</v>
      </c>
      <c r="BN881" s="31">
        <f t="shared" si="587"/>
        <v>2.4135114554305812E-12</v>
      </c>
      <c r="BO881" s="31">
        <f t="shared" si="588"/>
        <v>2.1941013231187102E-12</v>
      </c>
      <c r="BP881" s="31">
        <f t="shared" si="589"/>
        <v>2.3038063892746457E-12</v>
      </c>
      <c r="BQ881" s="31">
        <f t="shared" si="590"/>
        <v>3.1814469185221299E-12</v>
      </c>
      <c r="BR881" s="31">
        <f t="shared" si="591"/>
        <v>9.8734559540341965E-13</v>
      </c>
      <c r="BS881" s="31">
        <f t="shared" si="592"/>
        <v>3.1814469185221299E-12</v>
      </c>
      <c r="BT881" s="31">
        <f t="shared" si="593"/>
        <v>2.4135114554305812E-12</v>
      </c>
      <c r="BU881" s="31">
        <f t="shared" si="594"/>
        <v>4.497907712393356E-12</v>
      </c>
      <c r="BV881" s="31">
        <f t="shared" si="595"/>
        <v>1.6455759923390327E-12</v>
      </c>
      <c r="BW881" s="31">
        <f t="shared" si="596"/>
        <v>1.5358709261830972E-12</v>
      </c>
      <c r="BX881" s="31">
        <f t="shared" si="597"/>
        <v>1.5358709261830972E-12</v>
      </c>
      <c r="BY881" s="31">
        <f t="shared" si="598"/>
        <v>1.2067557277152906E-12</v>
      </c>
      <c r="BZ881" s="31">
        <f t="shared" si="599"/>
        <v>2.3038063892746457E-12</v>
      </c>
      <c r="CA881" s="31">
        <f t="shared" si="600"/>
        <v>2.962036786210259E-12</v>
      </c>
      <c r="CB881" s="31">
        <f t="shared" si="601"/>
        <v>1.0970506615593551E-12</v>
      </c>
      <c r="CC881" s="31">
        <f t="shared" si="602"/>
        <v>2.962036786210259E-12</v>
      </c>
      <c r="CD881" s="31">
        <f t="shared" si="603"/>
        <v>5.4852533077967756E-13</v>
      </c>
      <c r="CE881" s="31">
        <f t="shared" si="604"/>
        <v>9.8734559540341965E-13</v>
      </c>
    </row>
    <row r="882" spans="35:83" x14ac:dyDescent="0.2">
      <c r="AI882" s="29" t="s">
        <v>1880</v>
      </c>
      <c r="AJ882" s="30">
        <v>43772</v>
      </c>
      <c r="AK882">
        <v>391</v>
      </c>
      <c r="AL882" t="s">
        <v>1881</v>
      </c>
      <c r="AM882">
        <v>4.2717587177561879E-10</v>
      </c>
      <c r="AN882">
        <f t="shared" si="562"/>
        <v>4.2717587177561885E-11</v>
      </c>
      <c r="AO882">
        <f t="shared" si="563"/>
        <v>1.8831031240954893E-4</v>
      </c>
      <c r="AP882" s="31">
        <f t="shared" si="564"/>
        <v>32</v>
      </c>
      <c r="AQ882" s="31">
        <f t="shared" si="565"/>
        <v>7</v>
      </c>
      <c r="AR882" s="31">
        <f t="shared" si="566"/>
        <v>27</v>
      </c>
      <c r="AS882" s="31">
        <f t="shared" si="567"/>
        <v>22</v>
      </c>
      <c r="AT882" s="31">
        <f t="shared" si="568"/>
        <v>9</v>
      </c>
      <c r="AU882" s="31">
        <f t="shared" si="569"/>
        <v>25</v>
      </c>
      <c r="AV882" s="31">
        <f t="shared" si="570"/>
        <v>4</v>
      </c>
      <c r="AW882" s="31">
        <f t="shared" si="571"/>
        <v>24</v>
      </c>
      <c r="AX882" s="31">
        <f t="shared" si="572"/>
        <v>21</v>
      </c>
      <c r="AY882" s="31">
        <f t="shared" si="573"/>
        <v>36</v>
      </c>
      <c r="AZ882" s="31">
        <f t="shared" si="574"/>
        <v>17</v>
      </c>
      <c r="BA882" s="31">
        <f t="shared" si="575"/>
        <v>16</v>
      </c>
      <c r="BB882" s="31">
        <f t="shared" si="576"/>
        <v>17</v>
      </c>
      <c r="BC882" s="31">
        <f t="shared" si="577"/>
        <v>10</v>
      </c>
      <c r="BD882" s="31">
        <f t="shared" si="578"/>
        <v>32</v>
      </c>
      <c r="BE882" s="31">
        <f t="shared" si="579"/>
        <v>24</v>
      </c>
      <c r="BF882" s="31">
        <f t="shared" si="580"/>
        <v>25</v>
      </c>
      <c r="BG882" s="31">
        <f t="shared" si="581"/>
        <v>27</v>
      </c>
      <c r="BH882" s="31">
        <f t="shared" si="582"/>
        <v>6</v>
      </c>
      <c r="BI882" s="31">
        <f t="shared" si="583"/>
        <v>10</v>
      </c>
      <c r="BJ882" s="6">
        <f t="shared" si="584"/>
        <v>391</v>
      </c>
      <c r="BL882" s="31">
        <f t="shared" si="585"/>
        <v>3.4960685158106915E-12</v>
      </c>
      <c r="BM882" s="31">
        <f t="shared" si="586"/>
        <v>7.6476498783358867E-13</v>
      </c>
      <c r="BN882" s="31">
        <f t="shared" si="587"/>
        <v>2.9498078102152705E-12</v>
      </c>
      <c r="BO882" s="31">
        <f t="shared" si="588"/>
        <v>2.4035471046198503E-12</v>
      </c>
      <c r="BP882" s="31">
        <f t="shared" si="589"/>
        <v>9.8326927007175696E-13</v>
      </c>
      <c r="BQ882" s="31">
        <f t="shared" si="590"/>
        <v>2.7313035279771029E-12</v>
      </c>
      <c r="BR882" s="31">
        <f t="shared" si="591"/>
        <v>4.3700856447633643E-13</v>
      </c>
      <c r="BS882" s="31">
        <f t="shared" si="592"/>
        <v>2.6220513868580187E-12</v>
      </c>
      <c r="BT882" s="31">
        <f t="shared" si="593"/>
        <v>2.2942949635007661E-12</v>
      </c>
      <c r="BU882" s="31">
        <f t="shared" si="594"/>
        <v>3.9330770802870278E-12</v>
      </c>
      <c r="BV882" s="31">
        <f t="shared" si="595"/>
        <v>1.8572863990244297E-12</v>
      </c>
      <c r="BW882" s="31">
        <f t="shared" si="596"/>
        <v>1.7480342579053457E-12</v>
      </c>
      <c r="BX882" s="31">
        <f t="shared" si="597"/>
        <v>1.8572863990244297E-12</v>
      </c>
      <c r="BY882" s="31">
        <f t="shared" si="598"/>
        <v>1.092521411190841E-12</v>
      </c>
      <c r="BZ882" s="31">
        <f t="shared" si="599"/>
        <v>3.4960685158106915E-12</v>
      </c>
      <c r="CA882" s="31">
        <f t="shared" si="600"/>
        <v>2.6220513868580187E-12</v>
      </c>
      <c r="CB882" s="31">
        <f t="shared" si="601"/>
        <v>2.7313035279771029E-12</v>
      </c>
      <c r="CC882" s="31">
        <f t="shared" si="602"/>
        <v>2.9498078102152705E-12</v>
      </c>
      <c r="CD882" s="31">
        <f t="shared" si="603"/>
        <v>6.5551284671450467E-13</v>
      </c>
      <c r="CE882" s="31">
        <f t="shared" si="604"/>
        <v>1.092521411190841E-12</v>
      </c>
    </row>
    <row r="883" spans="35:83" x14ac:dyDescent="0.2">
      <c r="AI883" s="29" t="s">
        <v>1882</v>
      </c>
      <c r="AJ883" s="30">
        <v>52268</v>
      </c>
      <c r="AK883">
        <v>470</v>
      </c>
      <c r="AL883" t="s">
        <v>1883</v>
      </c>
      <c r="AM883">
        <v>4.2833550956063381E-10</v>
      </c>
      <c r="AN883">
        <f t="shared" si="562"/>
        <v>4.2833550956063381E-11</v>
      </c>
      <c r="AO883">
        <f t="shared" si="563"/>
        <v>1.8882151111716878E-4</v>
      </c>
      <c r="AP883" s="31">
        <f t="shared" si="564"/>
        <v>38</v>
      </c>
      <c r="AQ883" s="31">
        <f t="shared" si="565"/>
        <v>5</v>
      </c>
      <c r="AR883" s="31">
        <f t="shared" si="566"/>
        <v>35</v>
      </c>
      <c r="AS883" s="31">
        <f t="shared" si="567"/>
        <v>30</v>
      </c>
      <c r="AT883" s="31">
        <f t="shared" si="568"/>
        <v>15</v>
      </c>
      <c r="AU883" s="31">
        <f t="shared" si="569"/>
        <v>31</v>
      </c>
      <c r="AV883" s="31">
        <f t="shared" si="570"/>
        <v>12</v>
      </c>
      <c r="AW883" s="31">
        <f t="shared" si="571"/>
        <v>32</v>
      </c>
      <c r="AX883" s="31">
        <f t="shared" si="572"/>
        <v>22</v>
      </c>
      <c r="AY883" s="31">
        <f t="shared" si="573"/>
        <v>45</v>
      </c>
      <c r="AZ883" s="31">
        <f t="shared" si="574"/>
        <v>13</v>
      </c>
      <c r="BA883" s="31">
        <f t="shared" si="575"/>
        <v>17</v>
      </c>
      <c r="BB883" s="31">
        <f t="shared" si="576"/>
        <v>23</v>
      </c>
      <c r="BC883" s="31">
        <f t="shared" si="577"/>
        <v>16</v>
      </c>
      <c r="BD883" s="31">
        <f t="shared" si="578"/>
        <v>28</v>
      </c>
      <c r="BE883" s="31">
        <f t="shared" si="579"/>
        <v>32</v>
      </c>
      <c r="BF883" s="31">
        <f t="shared" si="580"/>
        <v>20</v>
      </c>
      <c r="BG883" s="31">
        <f t="shared" si="581"/>
        <v>38</v>
      </c>
      <c r="BH883" s="31">
        <f t="shared" si="582"/>
        <v>7</v>
      </c>
      <c r="BI883" s="31">
        <f t="shared" si="583"/>
        <v>11</v>
      </c>
      <c r="BJ883" s="6">
        <f t="shared" si="584"/>
        <v>470</v>
      </c>
      <c r="BL883" s="31">
        <f t="shared" si="585"/>
        <v>3.4631381624051245E-12</v>
      </c>
      <c r="BM883" s="31">
        <f t="shared" si="586"/>
        <v>4.5567607400067423E-13</v>
      </c>
      <c r="BN883" s="31">
        <f t="shared" si="587"/>
        <v>3.1897325180047196E-12</v>
      </c>
      <c r="BO883" s="31">
        <f t="shared" si="588"/>
        <v>2.7340564440040454E-12</v>
      </c>
      <c r="BP883" s="31">
        <f t="shared" si="589"/>
        <v>1.3670282220020227E-12</v>
      </c>
      <c r="BQ883" s="31">
        <f t="shared" si="590"/>
        <v>2.8251916588041802E-12</v>
      </c>
      <c r="BR883" s="31">
        <f t="shared" si="591"/>
        <v>1.0936225776016181E-12</v>
      </c>
      <c r="BS883" s="31">
        <f t="shared" si="592"/>
        <v>2.9163268736043154E-12</v>
      </c>
      <c r="BT883" s="31">
        <f t="shared" si="593"/>
        <v>2.0049747256029666E-12</v>
      </c>
      <c r="BU883" s="31">
        <f t="shared" si="594"/>
        <v>4.1010846660060684E-12</v>
      </c>
      <c r="BV883" s="31">
        <f t="shared" si="595"/>
        <v>1.184757792401753E-12</v>
      </c>
      <c r="BW883" s="31">
        <f t="shared" si="596"/>
        <v>1.5492986516022924E-12</v>
      </c>
      <c r="BX883" s="31">
        <f t="shared" si="597"/>
        <v>2.0961099404031018E-12</v>
      </c>
      <c r="BY883" s="31">
        <f t="shared" si="598"/>
        <v>1.4581634368021577E-12</v>
      </c>
      <c r="BZ883" s="31">
        <f t="shared" si="599"/>
        <v>2.5517860144037761E-12</v>
      </c>
      <c r="CA883" s="31">
        <f t="shared" si="600"/>
        <v>2.9163268736043154E-12</v>
      </c>
      <c r="CB883" s="31">
        <f t="shared" si="601"/>
        <v>1.8227042960026969E-12</v>
      </c>
      <c r="CC883" s="31">
        <f t="shared" si="602"/>
        <v>3.4631381624051245E-12</v>
      </c>
      <c r="CD883" s="31">
        <f t="shared" si="603"/>
        <v>6.3794650360094402E-13</v>
      </c>
      <c r="CE883" s="31">
        <f t="shared" si="604"/>
        <v>1.0024873628014833E-12</v>
      </c>
    </row>
    <row r="884" spans="35:83" x14ac:dyDescent="0.2">
      <c r="AI884" s="29" t="s">
        <v>1884</v>
      </c>
      <c r="AJ884" s="30">
        <v>15855</v>
      </c>
      <c r="AK884">
        <v>141</v>
      </c>
      <c r="AL884" t="s">
        <v>1885</v>
      </c>
      <c r="AM884">
        <v>4.2875202513773035E-10</v>
      </c>
      <c r="AN884">
        <f t="shared" si="562"/>
        <v>4.287520251377304E-11</v>
      </c>
      <c r="AO884">
        <f t="shared" si="563"/>
        <v>1.8900512209248086E-4</v>
      </c>
      <c r="AP884" s="31">
        <f t="shared" si="564"/>
        <v>8</v>
      </c>
      <c r="AQ884" s="31">
        <f t="shared" si="565"/>
        <v>0</v>
      </c>
      <c r="AR884" s="31">
        <f t="shared" si="566"/>
        <v>12</v>
      </c>
      <c r="AS884" s="31">
        <f t="shared" si="567"/>
        <v>10</v>
      </c>
      <c r="AT884" s="31">
        <f t="shared" si="568"/>
        <v>5</v>
      </c>
      <c r="AU884" s="31">
        <f t="shared" si="569"/>
        <v>9</v>
      </c>
      <c r="AV884" s="31">
        <f t="shared" si="570"/>
        <v>4</v>
      </c>
      <c r="AW884" s="31">
        <f t="shared" si="571"/>
        <v>10</v>
      </c>
      <c r="AX884" s="31">
        <f t="shared" si="572"/>
        <v>6</v>
      </c>
      <c r="AY884" s="31">
        <f t="shared" si="573"/>
        <v>16</v>
      </c>
      <c r="AZ884" s="31">
        <f t="shared" si="574"/>
        <v>4</v>
      </c>
      <c r="BA884" s="31">
        <f t="shared" si="575"/>
        <v>4</v>
      </c>
      <c r="BB884" s="31">
        <f t="shared" si="576"/>
        <v>5</v>
      </c>
      <c r="BC884" s="31">
        <f t="shared" si="577"/>
        <v>7</v>
      </c>
      <c r="BD884" s="31">
        <f t="shared" si="578"/>
        <v>13</v>
      </c>
      <c r="BE884" s="31">
        <f t="shared" si="579"/>
        <v>13</v>
      </c>
      <c r="BF884" s="31">
        <f t="shared" si="580"/>
        <v>5</v>
      </c>
      <c r="BG884" s="31">
        <f t="shared" si="581"/>
        <v>9</v>
      </c>
      <c r="BH884" s="31">
        <f t="shared" si="582"/>
        <v>0</v>
      </c>
      <c r="BI884" s="31">
        <f t="shared" si="583"/>
        <v>1</v>
      </c>
      <c r="BJ884" s="6">
        <f t="shared" si="584"/>
        <v>141</v>
      </c>
      <c r="BL884" s="31">
        <f t="shared" si="585"/>
        <v>2.4326356036183286E-12</v>
      </c>
      <c r="BM884" s="31">
        <f t="shared" si="586"/>
        <v>0</v>
      </c>
      <c r="BN884" s="31">
        <f t="shared" si="587"/>
        <v>3.6489534054274923E-12</v>
      </c>
      <c r="BO884" s="31">
        <f t="shared" si="588"/>
        <v>3.0407945045229107E-12</v>
      </c>
      <c r="BP884" s="31">
        <f t="shared" si="589"/>
        <v>1.5203972522614553E-12</v>
      </c>
      <c r="BQ884" s="31">
        <f t="shared" si="590"/>
        <v>2.7367150540706193E-12</v>
      </c>
      <c r="BR884" s="31">
        <f t="shared" si="591"/>
        <v>1.2163178018091643E-12</v>
      </c>
      <c r="BS884" s="31">
        <f t="shared" si="592"/>
        <v>3.0407945045229107E-12</v>
      </c>
      <c r="BT884" s="31">
        <f t="shared" si="593"/>
        <v>1.8244767027137462E-12</v>
      </c>
      <c r="BU884" s="31">
        <f t="shared" si="594"/>
        <v>4.8652712072366573E-12</v>
      </c>
      <c r="BV884" s="31">
        <f t="shared" si="595"/>
        <v>1.2163178018091643E-12</v>
      </c>
      <c r="BW884" s="31">
        <f t="shared" si="596"/>
        <v>1.2163178018091643E-12</v>
      </c>
      <c r="BX884" s="31">
        <f t="shared" si="597"/>
        <v>1.5203972522614553E-12</v>
      </c>
      <c r="BY884" s="31">
        <f t="shared" si="598"/>
        <v>2.1285561531660376E-12</v>
      </c>
      <c r="BZ884" s="31">
        <f t="shared" si="599"/>
        <v>3.9530328558797834E-12</v>
      </c>
      <c r="CA884" s="31">
        <f t="shared" si="600"/>
        <v>3.9530328558797834E-12</v>
      </c>
      <c r="CB884" s="31">
        <f t="shared" si="601"/>
        <v>1.5203972522614553E-12</v>
      </c>
      <c r="CC884" s="31">
        <f t="shared" si="602"/>
        <v>2.7367150540706193E-12</v>
      </c>
      <c r="CD884" s="31">
        <f t="shared" si="603"/>
        <v>0</v>
      </c>
      <c r="CE884" s="31">
        <f t="shared" si="604"/>
        <v>3.0407945045229108E-13</v>
      </c>
    </row>
    <row r="885" spans="35:83" x14ac:dyDescent="0.2">
      <c r="AI885" s="29" t="s">
        <v>1886</v>
      </c>
      <c r="AJ885" s="30">
        <v>16476</v>
      </c>
      <c r="AK885">
        <v>146</v>
      </c>
      <c r="AL885" t="s">
        <v>1887</v>
      </c>
      <c r="AM885">
        <v>4.2920860003992948E-10</v>
      </c>
      <c r="AN885">
        <f t="shared" si="562"/>
        <v>4.2920860003992954E-11</v>
      </c>
      <c r="AO885">
        <f t="shared" si="563"/>
        <v>1.8920639226748887E-4</v>
      </c>
      <c r="AP885" s="31">
        <f t="shared" si="564"/>
        <v>14</v>
      </c>
      <c r="AQ885" s="31">
        <f t="shared" si="565"/>
        <v>2</v>
      </c>
      <c r="AR885" s="31">
        <f t="shared" si="566"/>
        <v>11</v>
      </c>
      <c r="AS885" s="31">
        <f t="shared" si="567"/>
        <v>12</v>
      </c>
      <c r="AT885" s="31">
        <f t="shared" si="568"/>
        <v>3</v>
      </c>
      <c r="AU885" s="31">
        <f t="shared" si="569"/>
        <v>5</v>
      </c>
      <c r="AV885" s="31">
        <f t="shared" si="570"/>
        <v>2</v>
      </c>
      <c r="AW885" s="31">
        <f t="shared" si="571"/>
        <v>11</v>
      </c>
      <c r="AX885" s="31">
        <f t="shared" si="572"/>
        <v>9</v>
      </c>
      <c r="AY885" s="31">
        <f t="shared" si="573"/>
        <v>18</v>
      </c>
      <c r="AZ885" s="31">
        <f t="shared" si="574"/>
        <v>5</v>
      </c>
      <c r="BA885" s="31">
        <f t="shared" si="575"/>
        <v>6</v>
      </c>
      <c r="BB885" s="31">
        <f t="shared" si="576"/>
        <v>6</v>
      </c>
      <c r="BC885" s="31">
        <f t="shared" si="577"/>
        <v>5</v>
      </c>
      <c r="BD885" s="31">
        <f t="shared" si="578"/>
        <v>8</v>
      </c>
      <c r="BE885" s="31">
        <f t="shared" si="579"/>
        <v>9</v>
      </c>
      <c r="BF885" s="31">
        <f t="shared" si="580"/>
        <v>9</v>
      </c>
      <c r="BG885" s="31">
        <f t="shared" si="581"/>
        <v>5</v>
      </c>
      <c r="BH885" s="31">
        <f t="shared" si="582"/>
        <v>1</v>
      </c>
      <c r="BI885" s="31">
        <f t="shared" si="583"/>
        <v>5</v>
      </c>
      <c r="BJ885" s="6">
        <f t="shared" si="584"/>
        <v>146</v>
      </c>
      <c r="BL885" s="31">
        <f t="shared" si="585"/>
        <v>4.115698904492475E-12</v>
      </c>
      <c r="BM885" s="31">
        <f t="shared" si="586"/>
        <v>5.8795698635606781E-13</v>
      </c>
      <c r="BN885" s="31">
        <f t="shared" si="587"/>
        <v>3.2337634249583729E-12</v>
      </c>
      <c r="BO885" s="31">
        <f t="shared" si="588"/>
        <v>3.527741918136407E-12</v>
      </c>
      <c r="BP885" s="31">
        <f t="shared" si="589"/>
        <v>8.8193547953410176E-13</v>
      </c>
      <c r="BQ885" s="31">
        <f t="shared" si="590"/>
        <v>1.4698924658901696E-12</v>
      </c>
      <c r="BR885" s="31">
        <f t="shared" si="591"/>
        <v>5.8795698635606781E-13</v>
      </c>
      <c r="BS885" s="31">
        <f t="shared" si="592"/>
        <v>3.2337634249583729E-12</v>
      </c>
      <c r="BT885" s="31">
        <f t="shared" si="593"/>
        <v>2.6458064386023054E-12</v>
      </c>
      <c r="BU885" s="31">
        <f t="shared" si="594"/>
        <v>5.2916128772046108E-12</v>
      </c>
      <c r="BV885" s="31">
        <f t="shared" si="595"/>
        <v>1.4698924658901696E-12</v>
      </c>
      <c r="BW885" s="31">
        <f t="shared" si="596"/>
        <v>1.7638709590682035E-12</v>
      </c>
      <c r="BX885" s="31">
        <f t="shared" si="597"/>
        <v>1.7638709590682035E-12</v>
      </c>
      <c r="BY885" s="31">
        <f t="shared" si="598"/>
        <v>1.4698924658901696E-12</v>
      </c>
      <c r="BZ885" s="31">
        <f t="shared" si="599"/>
        <v>2.3518279454242712E-12</v>
      </c>
      <c r="CA885" s="31">
        <f t="shared" si="600"/>
        <v>2.6458064386023054E-12</v>
      </c>
      <c r="CB885" s="31">
        <f t="shared" si="601"/>
        <v>2.6458064386023054E-12</v>
      </c>
      <c r="CC885" s="31">
        <f t="shared" si="602"/>
        <v>1.4698924658901696E-12</v>
      </c>
      <c r="CD885" s="31">
        <f t="shared" si="603"/>
        <v>2.939784931780339E-13</v>
      </c>
      <c r="CE885" s="31">
        <f t="shared" si="604"/>
        <v>1.4698924658901696E-12</v>
      </c>
    </row>
    <row r="886" spans="35:83" x14ac:dyDescent="0.2">
      <c r="AI886" s="29" t="s">
        <v>1888</v>
      </c>
      <c r="AJ886" s="30">
        <v>17633</v>
      </c>
      <c r="AK886">
        <v>163</v>
      </c>
      <c r="AL886" t="s">
        <v>1889</v>
      </c>
      <c r="AM886">
        <v>4.2996351627645521E-10</v>
      </c>
      <c r="AN886">
        <f t="shared" si="562"/>
        <v>4.2996351627645521E-11</v>
      </c>
      <c r="AO886">
        <f t="shared" si="563"/>
        <v>1.8953917911650328E-4</v>
      </c>
      <c r="AP886" s="31">
        <f t="shared" si="564"/>
        <v>21</v>
      </c>
      <c r="AQ886" s="31">
        <f t="shared" si="565"/>
        <v>1</v>
      </c>
      <c r="AR886" s="31">
        <f t="shared" si="566"/>
        <v>14</v>
      </c>
      <c r="AS886" s="31">
        <f t="shared" si="567"/>
        <v>10</v>
      </c>
      <c r="AT886" s="31">
        <f t="shared" si="568"/>
        <v>6</v>
      </c>
      <c r="AU886" s="31">
        <f t="shared" si="569"/>
        <v>12</v>
      </c>
      <c r="AV886" s="31">
        <f t="shared" si="570"/>
        <v>3</v>
      </c>
      <c r="AW886" s="31">
        <f t="shared" si="571"/>
        <v>12</v>
      </c>
      <c r="AX886" s="31">
        <f t="shared" si="572"/>
        <v>8</v>
      </c>
      <c r="AY886" s="31">
        <f t="shared" si="573"/>
        <v>14</v>
      </c>
      <c r="AZ886" s="31">
        <f t="shared" si="574"/>
        <v>2</v>
      </c>
      <c r="BA886" s="31">
        <f t="shared" si="575"/>
        <v>3</v>
      </c>
      <c r="BB886" s="31">
        <f t="shared" si="576"/>
        <v>11</v>
      </c>
      <c r="BC886" s="31">
        <f t="shared" si="577"/>
        <v>4</v>
      </c>
      <c r="BD886" s="31">
        <f t="shared" si="578"/>
        <v>8</v>
      </c>
      <c r="BE886" s="31">
        <f t="shared" si="579"/>
        <v>5</v>
      </c>
      <c r="BF886" s="31">
        <f t="shared" si="580"/>
        <v>9</v>
      </c>
      <c r="BG886" s="31">
        <f t="shared" si="581"/>
        <v>14</v>
      </c>
      <c r="BH886" s="31">
        <f t="shared" si="582"/>
        <v>1</v>
      </c>
      <c r="BI886" s="31">
        <f t="shared" si="583"/>
        <v>5</v>
      </c>
      <c r="BJ886" s="6">
        <f t="shared" si="584"/>
        <v>163</v>
      </c>
      <c r="BL886" s="31">
        <f t="shared" si="585"/>
        <v>5.5394072649113867E-12</v>
      </c>
      <c r="BM886" s="31">
        <f t="shared" si="586"/>
        <v>2.6378129832911365E-13</v>
      </c>
      <c r="BN886" s="31">
        <f t="shared" si="587"/>
        <v>3.6929381766075912E-12</v>
      </c>
      <c r="BO886" s="31">
        <f t="shared" si="588"/>
        <v>2.6378129832911364E-12</v>
      </c>
      <c r="BP886" s="31">
        <f t="shared" si="589"/>
        <v>1.5826877899746818E-12</v>
      </c>
      <c r="BQ886" s="31">
        <f t="shared" si="590"/>
        <v>3.1653755799493636E-12</v>
      </c>
      <c r="BR886" s="31">
        <f t="shared" si="591"/>
        <v>7.9134389498734089E-13</v>
      </c>
      <c r="BS886" s="31">
        <f t="shared" si="592"/>
        <v>3.1653755799493636E-12</v>
      </c>
      <c r="BT886" s="31">
        <f t="shared" si="593"/>
        <v>2.1102503866329092E-12</v>
      </c>
      <c r="BU886" s="31">
        <f t="shared" si="594"/>
        <v>3.6929381766075912E-12</v>
      </c>
      <c r="BV886" s="31">
        <f t="shared" si="595"/>
        <v>5.2756259665822729E-13</v>
      </c>
      <c r="BW886" s="31">
        <f t="shared" si="596"/>
        <v>7.9134389498734089E-13</v>
      </c>
      <c r="BX886" s="31">
        <f t="shared" si="597"/>
        <v>2.90159428162025E-12</v>
      </c>
      <c r="BY886" s="31">
        <f t="shared" si="598"/>
        <v>1.0551251933164546E-12</v>
      </c>
      <c r="BZ886" s="31">
        <f t="shared" si="599"/>
        <v>2.1102503866329092E-12</v>
      </c>
      <c r="CA886" s="31">
        <f t="shared" si="600"/>
        <v>1.3189064916455682E-12</v>
      </c>
      <c r="CB886" s="31">
        <f t="shared" si="601"/>
        <v>2.3740316849620228E-12</v>
      </c>
      <c r="CC886" s="31">
        <f t="shared" si="602"/>
        <v>3.6929381766075912E-12</v>
      </c>
      <c r="CD886" s="31">
        <f t="shared" si="603"/>
        <v>2.6378129832911365E-13</v>
      </c>
      <c r="CE886" s="31">
        <f t="shared" si="604"/>
        <v>1.3189064916455682E-12</v>
      </c>
    </row>
    <row r="887" spans="35:83" x14ac:dyDescent="0.2">
      <c r="AI887" s="29" t="s">
        <v>1890</v>
      </c>
      <c r="AJ887" s="30">
        <v>29048</v>
      </c>
      <c r="AK887">
        <v>258</v>
      </c>
      <c r="AL887" t="s">
        <v>1891</v>
      </c>
      <c r="AM887">
        <v>4.315608027338601E-10</v>
      </c>
      <c r="AN887">
        <f t="shared" si="562"/>
        <v>4.3156080273386012E-11</v>
      </c>
      <c r="AO887">
        <f t="shared" si="563"/>
        <v>1.902433048213358E-4</v>
      </c>
      <c r="AP887" s="31">
        <f t="shared" si="564"/>
        <v>20</v>
      </c>
      <c r="AQ887" s="31">
        <f t="shared" si="565"/>
        <v>1</v>
      </c>
      <c r="AR887" s="31">
        <f t="shared" si="566"/>
        <v>17</v>
      </c>
      <c r="AS887" s="31">
        <f t="shared" si="567"/>
        <v>13</v>
      </c>
      <c r="AT887" s="31">
        <f t="shared" si="568"/>
        <v>10</v>
      </c>
      <c r="AU887" s="31">
        <f t="shared" si="569"/>
        <v>15</v>
      </c>
      <c r="AV887" s="31">
        <f t="shared" si="570"/>
        <v>5</v>
      </c>
      <c r="AW887" s="31">
        <f t="shared" si="571"/>
        <v>16</v>
      </c>
      <c r="AX887" s="31">
        <f t="shared" si="572"/>
        <v>8</v>
      </c>
      <c r="AY887" s="31">
        <f t="shared" si="573"/>
        <v>32</v>
      </c>
      <c r="AZ887" s="31">
        <f t="shared" si="574"/>
        <v>10</v>
      </c>
      <c r="BA887" s="31">
        <f t="shared" si="575"/>
        <v>10</v>
      </c>
      <c r="BB887" s="31">
        <f t="shared" si="576"/>
        <v>18</v>
      </c>
      <c r="BC887" s="31">
        <f t="shared" si="577"/>
        <v>9</v>
      </c>
      <c r="BD887" s="31">
        <f t="shared" si="578"/>
        <v>22</v>
      </c>
      <c r="BE887" s="31">
        <f t="shared" si="579"/>
        <v>13</v>
      </c>
      <c r="BF887" s="31">
        <f t="shared" si="580"/>
        <v>15</v>
      </c>
      <c r="BG887" s="31">
        <f t="shared" si="581"/>
        <v>16</v>
      </c>
      <c r="BH887" s="31">
        <f t="shared" si="582"/>
        <v>3</v>
      </c>
      <c r="BI887" s="31">
        <f t="shared" si="583"/>
        <v>5</v>
      </c>
      <c r="BJ887" s="6">
        <f t="shared" si="584"/>
        <v>258</v>
      </c>
      <c r="BL887" s="31">
        <f t="shared" si="585"/>
        <v>3.3454325793322491E-12</v>
      </c>
      <c r="BM887" s="31">
        <f t="shared" si="586"/>
        <v>1.6727162896661243E-13</v>
      </c>
      <c r="BN887" s="31">
        <f t="shared" si="587"/>
        <v>2.843617692432412E-12</v>
      </c>
      <c r="BO887" s="31">
        <f t="shared" si="588"/>
        <v>2.1745311765659618E-12</v>
      </c>
      <c r="BP887" s="31">
        <f t="shared" si="589"/>
        <v>1.6727162896661245E-12</v>
      </c>
      <c r="BQ887" s="31">
        <f t="shared" si="590"/>
        <v>2.5090744344991867E-12</v>
      </c>
      <c r="BR887" s="31">
        <f t="shared" si="591"/>
        <v>8.3635814483306227E-13</v>
      </c>
      <c r="BS887" s="31">
        <f t="shared" si="592"/>
        <v>2.6763460634657989E-12</v>
      </c>
      <c r="BT887" s="31">
        <f t="shared" si="593"/>
        <v>1.3381730317328995E-12</v>
      </c>
      <c r="BU887" s="31">
        <f t="shared" si="594"/>
        <v>5.3526921269315979E-12</v>
      </c>
      <c r="BV887" s="31">
        <f t="shared" si="595"/>
        <v>1.6727162896661245E-12</v>
      </c>
      <c r="BW887" s="31">
        <f t="shared" si="596"/>
        <v>1.6727162896661245E-12</v>
      </c>
      <c r="BX887" s="31">
        <f t="shared" si="597"/>
        <v>3.0108893213990242E-12</v>
      </c>
      <c r="BY887" s="31">
        <f t="shared" si="598"/>
        <v>1.5054446606995121E-12</v>
      </c>
      <c r="BZ887" s="31">
        <f t="shared" si="599"/>
        <v>3.679975837265474E-12</v>
      </c>
      <c r="CA887" s="31">
        <f t="shared" si="600"/>
        <v>2.1745311765659618E-12</v>
      </c>
      <c r="CB887" s="31">
        <f t="shared" si="601"/>
        <v>2.5090744344991867E-12</v>
      </c>
      <c r="CC887" s="31">
        <f t="shared" si="602"/>
        <v>2.6763460634657989E-12</v>
      </c>
      <c r="CD887" s="31">
        <f t="shared" si="603"/>
        <v>5.018148868998373E-13</v>
      </c>
      <c r="CE887" s="31">
        <f t="shared" si="604"/>
        <v>8.3635814483306227E-13</v>
      </c>
    </row>
    <row r="888" spans="35:83" x14ac:dyDescent="0.2">
      <c r="AI888" s="29" t="s">
        <v>1892</v>
      </c>
      <c r="AJ888" s="30">
        <v>50964</v>
      </c>
      <c r="AK888">
        <v>453</v>
      </c>
      <c r="AL888" t="s">
        <v>1893</v>
      </c>
      <c r="AM888">
        <v>4.3318634568381789E-10</v>
      </c>
      <c r="AN888">
        <f t="shared" si="562"/>
        <v>4.3318634568381789E-11</v>
      </c>
      <c r="AO888">
        <f t="shared" si="563"/>
        <v>1.9095988672814928E-4</v>
      </c>
      <c r="AP888" s="31">
        <f t="shared" si="564"/>
        <v>33</v>
      </c>
      <c r="AQ888" s="31">
        <f t="shared" si="565"/>
        <v>1</v>
      </c>
      <c r="AR888" s="31">
        <f t="shared" si="566"/>
        <v>34</v>
      </c>
      <c r="AS888" s="31">
        <f t="shared" si="567"/>
        <v>14</v>
      </c>
      <c r="AT888" s="31">
        <f t="shared" si="568"/>
        <v>19</v>
      </c>
      <c r="AU888" s="31">
        <f t="shared" si="569"/>
        <v>36</v>
      </c>
      <c r="AV888" s="31">
        <f t="shared" si="570"/>
        <v>15</v>
      </c>
      <c r="AW888" s="31">
        <f t="shared" si="571"/>
        <v>21</v>
      </c>
      <c r="AX888" s="31">
        <f t="shared" si="572"/>
        <v>25</v>
      </c>
      <c r="AY888" s="31">
        <f t="shared" si="573"/>
        <v>47</v>
      </c>
      <c r="AZ888" s="31">
        <f t="shared" si="574"/>
        <v>7</v>
      </c>
      <c r="BA888" s="31">
        <f t="shared" si="575"/>
        <v>23</v>
      </c>
      <c r="BB888" s="31">
        <f t="shared" si="576"/>
        <v>29</v>
      </c>
      <c r="BC888" s="31">
        <f t="shared" si="577"/>
        <v>11</v>
      </c>
      <c r="BD888" s="31">
        <f t="shared" si="578"/>
        <v>28</v>
      </c>
      <c r="BE888" s="31">
        <f t="shared" si="579"/>
        <v>30</v>
      </c>
      <c r="BF888" s="31">
        <f t="shared" si="580"/>
        <v>21</v>
      </c>
      <c r="BG888" s="31">
        <f t="shared" si="581"/>
        <v>29</v>
      </c>
      <c r="BH888" s="31">
        <f t="shared" si="582"/>
        <v>14</v>
      </c>
      <c r="BI888" s="31">
        <f t="shared" si="583"/>
        <v>16</v>
      </c>
      <c r="BJ888" s="6">
        <f t="shared" si="584"/>
        <v>453</v>
      </c>
      <c r="BL888" s="31">
        <f t="shared" si="585"/>
        <v>3.1556621208754944E-12</v>
      </c>
      <c r="BM888" s="31">
        <f t="shared" si="586"/>
        <v>9.5626124875014988E-14</v>
      </c>
      <c r="BN888" s="31">
        <f t="shared" si="587"/>
        <v>3.2512882457505092E-12</v>
      </c>
      <c r="BO888" s="31">
        <f t="shared" si="588"/>
        <v>1.3387657482502098E-12</v>
      </c>
      <c r="BP888" s="31">
        <f t="shared" si="589"/>
        <v>1.8168963726252848E-12</v>
      </c>
      <c r="BQ888" s="31">
        <f t="shared" si="590"/>
        <v>3.4425404955005396E-12</v>
      </c>
      <c r="BR888" s="31">
        <f t="shared" si="591"/>
        <v>1.434391873125225E-12</v>
      </c>
      <c r="BS888" s="31">
        <f t="shared" si="592"/>
        <v>2.0081486223753148E-12</v>
      </c>
      <c r="BT888" s="31">
        <f t="shared" si="593"/>
        <v>2.3906531218753744E-12</v>
      </c>
      <c r="BU888" s="31">
        <f t="shared" si="594"/>
        <v>4.4944278691257048E-12</v>
      </c>
      <c r="BV888" s="31">
        <f t="shared" si="595"/>
        <v>6.693828741251049E-13</v>
      </c>
      <c r="BW888" s="31">
        <f t="shared" si="596"/>
        <v>2.1994008721253448E-12</v>
      </c>
      <c r="BX888" s="31">
        <f t="shared" si="597"/>
        <v>2.7731576213754344E-12</v>
      </c>
      <c r="BY888" s="31">
        <f t="shared" si="598"/>
        <v>1.0518873736251648E-12</v>
      </c>
      <c r="BZ888" s="31">
        <f t="shared" si="599"/>
        <v>2.6775314965004196E-12</v>
      </c>
      <c r="CA888" s="31">
        <f t="shared" si="600"/>
        <v>2.86878374625045E-12</v>
      </c>
      <c r="CB888" s="31">
        <f t="shared" si="601"/>
        <v>2.0081486223753148E-12</v>
      </c>
      <c r="CC888" s="31">
        <f t="shared" si="602"/>
        <v>2.7731576213754344E-12</v>
      </c>
      <c r="CD888" s="31">
        <f t="shared" si="603"/>
        <v>1.3387657482502098E-12</v>
      </c>
      <c r="CE888" s="31">
        <f t="shared" si="604"/>
        <v>1.5300179980002398E-12</v>
      </c>
    </row>
    <row r="889" spans="35:83" x14ac:dyDescent="0.2">
      <c r="AI889" s="29" t="s">
        <v>1894</v>
      </c>
      <c r="AJ889" s="30">
        <v>50603</v>
      </c>
      <c r="AK889">
        <v>462</v>
      </c>
      <c r="AL889" t="s">
        <v>1895</v>
      </c>
      <c r="AM889">
        <v>4.333416648281204E-10</v>
      </c>
      <c r="AN889">
        <f t="shared" si="562"/>
        <v>4.3334166482812045E-11</v>
      </c>
      <c r="AO889">
        <f t="shared" si="563"/>
        <v>1.9102835547490978E-4</v>
      </c>
      <c r="AP889" s="31">
        <f t="shared" si="564"/>
        <v>39</v>
      </c>
      <c r="AQ889" s="31">
        <f t="shared" si="565"/>
        <v>4</v>
      </c>
      <c r="AR889" s="31">
        <f t="shared" si="566"/>
        <v>10</v>
      </c>
      <c r="AS889" s="31">
        <f t="shared" si="567"/>
        <v>11</v>
      </c>
      <c r="AT889" s="31">
        <f t="shared" si="568"/>
        <v>26</v>
      </c>
      <c r="AU889" s="31">
        <f t="shared" si="569"/>
        <v>40</v>
      </c>
      <c r="AV889" s="31">
        <f t="shared" si="570"/>
        <v>6</v>
      </c>
      <c r="AW889" s="31">
        <f t="shared" si="571"/>
        <v>41</v>
      </c>
      <c r="AX889" s="31">
        <f t="shared" si="572"/>
        <v>17</v>
      </c>
      <c r="AY889" s="31">
        <f t="shared" si="573"/>
        <v>61</v>
      </c>
      <c r="AZ889" s="31">
        <f t="shared" si="574"/>
        <v>14</v>
      </c>
      <c r="BA889" s="31">
        <f t="shared" si="575"/>
        <v>17</v>
      </c>
      <c r="BB889" s="31">
        <f t="shared" si="576"/>
        <v>18</v>
      </c>
      <c r="BC889" s="31">
        <f t="shared" si="577"/>
        <v>19</v>
      </c>
      <c r="BD889" s="31">
        <f t="shared" si="578"/>
        <v>25</v>
      </c>
      <c r="BE889" s="31">
        <f t="shared" si="579"/>
        <v>32</v>
      </c>
      <c r="BF889" s="31">
        <f t="shared" si="580"/>
        <v>33</v>
      </c>
      <c r="BG889" s="31">
        <f t="shared" si="581"/>
        <v>30</v>
      </c>
      <c r="BH889" s="31">
        <f t="shared" si="582"/>
        <v>5</v>
      </c>
      <c r="BI889" s="31">
        <f t="shared" si="583"/>
        <v>14</v>
      </c>
      <c r="BJ889" s="6">
        <f t="shared" si="584"/>
        <v>462</v>
      </c>
      <c r="BL889" s="31">
        <f t="shared" si="585"/>
        <v>3.6580789888088089E-12</v>
      </c>
      <c r="BM889" s="31">
        <f t="shared" si="586"/>
        <v>3.7518758859577527E-13</v>
      </c>
      <c r="BN889" s="31">
        <f t="shared" si="587"/>
        <v>9.3796897148943811E-13</v>
      </c>
      <c r="BO889" s="31">
        <f t="shared" si="588"/>
        <v>1.0317658686383819E-12</v>
      </c>
      <c r="BP889" s="31">
        <f t="shared" si="589"/>
        <v>2.4387193258725394E-12</v>
      </c>
      <c r="BQ889" s="31">
        <f t="shared" si="590"/>
        <v>3.7518758859577525E-12</v>
      </c>
      <c r="BR889" s="31">
        <f t="shared" si="591"/>
        <v>5.6278138289366295E-13</v>
      </c>
      <c r="BS889" s="31">
        <f t="shared" si="592"/>
        <v>3.8456727831066969E-12</v>
      </c>
      <c r="BT889" s="31">
        <f t="shared" si="593"/>
        <v>1.5945472515320451E-12</v>
      </c>
      <c r="BU889" s="31">
        <f t="shared" si="594"/>
        <v>5.7216107260855727E-12</v>
      </c>
      <c r="BV889" s="31">
        <f t="shared" si="595"/>
        <v>1.3131565600852135E-12</v>
      </c>
      <c r="BW889" s="31">
        <f t="shared" si="596"/>
        <v>1.5945472515320451E-12</v>
      </c>
      <c r="BX889" s="31">
        <f t="shared" si="597"/>
        <v>1.6883441486809886E-12</v>
      </c>
      <c r="BY889" s="31">
        <f t="shared" si="598"/>
        <v>1.7821410458299326E-12</v>
      </c>
      <c r="BZ889" s="31">
        <f t="shared" si="599"/>
        <v>2.3449224287235954E-12</v>
      </c>
      <c r="CA889" s="31">
        <f t="shared" si="600"/>
        <v>3.0015007087662021E-12</v>
      </c>
      <c r="CB889" s="31">
        <f t="shared" si="601"/>
        <v>3.0952976059151457E-12</v>
      </c>
      <c r="CC889" s="31">
        <f t="shared" si="602"/>
        <v>2.8139069144683141E-12</v>
      </c>
      <c r="CD889" s="31">
        <f t="shared" si="603"/>
        <v>4.6898448574471906E-13</v>
      </c>
      <c r="CE889" s="31">
        <f t="shared" si="604"/>
        <v>1.3131565600852135E-12</v>
      </c>
    </row>
    <row r="890" spans="35:83" x14ac:dyDescent="0.2">
      <c r="AI890" s="29" t="s">
        <v>1896</v>
      </c>
      <c r="AJ890" s="30">
        <v>38472</v>
      </c>
      <c r="AK890">
        <v>342</v>
      </c>
      <c r="AL890" t="s">
        <v>1897</v>
      </c>
      <c r="AM890">
        <v>4.3364252788306352E-10</v>
      </c>
      <c r="AN890">
        <f t="shared" si="562"/>
        <v>4.3364252788306353E-11</v>
      </c>
      <c r="AO890">
        <f t="shared" si="563"/>
        <v>1.9116098378941016E-4</v>
      </c>
      <c r="AP890" s="31">
        <f t="shared" si="564"/>
        <v>29</v>
      </c>
      <c r="AQ890" s="31">
        <f t="shared" si="565"/>
        <v>0</v>
      </c>
      <c r="AR890" s="31">
        <f t="shared" si="566"/>
        <v>25</v>
      </c>
      <c r="AS890" s="31">
        <f t="shared" si="567"/>
        <v>25</v>
      </c>
      <c r="AT890" s="31">
        <f t="shared" si="568"/>
        <v>16</v>
      </c>
      <c r="AU890" s="31">
        <f t="shared" si="569"/>
        <v>21</v>
      </c>
      <c r="AV890" s="31">
        <f t="shared" si="570"/>
        <v>11</v>
      </c>
      <c r="AW890" s="31">
        <f t="shared" si="571"/>
        <v>17</v>
      </c>
      <c r="AX890" s="31">
        <f t="shared" si="572"/>
        <v>16</v>
      </c>
      <c r="AY890" s="31">
        <f t="shared" si="573"/>
        <v>36</v>
      </c>
      <c r="AZ890" s="31">
        <f t="shared" si="574"/>
        <v>10</v>
      </c>
      <c r="BA890" s="31">
        <f t="shared" si="575"/>
        <v>11</v>
      </c>
      <c r="BB890" s="31">
        <f t="shared" si="576"/>
        <v>16</v>
      </c>
      <c r="BC890" s="31">
        <f t="shared" si="577"/>
        <v>15</v>
      </c>
      <c r="BD890" s="31">
        <f t="shared" si="578"/>
        <v>22</v>
      </c>
      <c r="BE890" s="31">
        <f t="shared" si="579"/>
        <v>19</v>
      </c>
      <c r="BF890" s="31">
        <f t="shared" si="580"/>
        <v>20</v>
      </c>
      <c r="BG890" s="31">
        <f t="shared" si="581"/>
        <v>22</v>
      </c>
      <c r="BH890" s="31">
        <f t="shared" si="582"/>
        <v>2</v>
      </c>
      <c r="BI890" s="31">
        <f t="shared" si="583"/>
        <v>9</v>
      </c>
      <c r="BJ890" s="6">
        <f t="shared" si="584"/>
        <v>342</v>
      </c>
      <c r="BL890" s="31">
        <f t="shared" si="585"/>
        <v>3.6770857627511232E-12</v>
      </c>
      <c r="BM890" s="31">
        <f t="shared" si="586"/>
        <v>0</v>
      </c>
      <c r="BN890" s="31">
        <f t="shared" si="587"/>
        <v>3.1699015196130373E-12</v>
      </c>
      <c r="BO890" s="31">
        <f t="shared" si="588"/>
        <v>3.1699015196130373E-12</v>
      </c>
      <c r="BP890" s="31">
        <f t="shared" si="589"/>
        <v>2.0287369725523439E-12</v>
      </c>
      <c r="BQ890" s="31">
        <f t="shared" si="590"/>
        <v>2.6627172764749513E-12</v>
      </c>
      <c r="BR890" s="31">
        <f t="shared" si="591"/>
        <v>1.3947566686297364E-12</v>
      </c>
      <c r="BS890" s="31">
        <f t="shared" si="592"/>
        <v>2.1555330333368653E-12</v>
      </c>
      <c r="BT890" s="31">
        <f t="shared" si="593"/>
        <v>2.0287369725523439E-12</v>
      </c>
      <c r="BU890" s="31">
        <f t="shared" si="594"/>
        <v>4.5646581882427737E-12</v>
      </c>
      <c r="BV890" s="31">
        <f t="shared" si="595"/>
        <v>1.2679606078452149E-12</v>
      </c>
      <c r="BW890" s="31">
        <f t="shared" si="596"/>
        <v>1.3947566686297364E-12</v>
      </c>
      <c r="BX890" s="31">
        <f t="shared" si="597"/>
        <v>2.0287369725523439E-12</v>
      </c>
      <c r="BY890" s="31">
        <f t="shared" si="598"/>
        <v>1.9019409117678224E-12</v>
      </c>
      <c r="BZ890" s="31">
        <f t="shared" si="599"/>
        <v>2.7895133372594728E-12</v>
      </c>
      <c r="CA890" s="31">
        <f t="shared" si="600"/>
        <v>2.4091251549059083E-12</v>
      </c>
      <c r="CB890" s="31">
        <f t="shared" si="601"/>
        <v>2.5359212156904298E-12</v>
      </c>
      <c r="CC890" s="31">
        <f t="shared" si="602"/>
        <v>2.7895133372594728E-12</v>
      </c>
      <c r="CD890" s="31">
        <f t="shared" si="603"/>
        <v>2.5359212156904298E-13</v>
      </c>
      <c r="CE890" s="31">
        <f t="shared" si="604"/>
        <v>1.1411645470606934E-12</v>
      </c>
    </row>
    <row r="891" spans="35:83" x14ac:dyDescent="0.2">
      <c r="AI891" s="29" t="s">
        <v>1898</v>
      </c>
      <c r="AJ891" s="30">
        <v>19854</v>
      </c>
      <c r="AK891">
        <v>179</v>
      </c>
      <c r="AL891" t="s">
        <v>1899</v>
      </c>
      <c r="AM891">
        <v>4.3890277694643411E-10</v>
      </c>
      <c r="AN891">
        <f t="shared" si="562"/>
        <v>4.3890277694643416E-11</v>
      </c>
      <c r="AO891">
        <f t="shared" si="563"/>
        <v>1.9347983934732814E-4</v>
      </c>
      <c r="AP891" s="31">
        <f t="shared" si="564"/>
        <v>17</v>
      </c>
      <c r="AQ891" s="31">
        <f t="shared" si="565"/>
        <v>2</v>
      </c>
      <c r="AR891" s="31">
        <f t="shared" si="566"/>
        <v>13</v>
      </c>
      <c r="AS891" s="31">
        <f t="shared" si="567"/>
        <v>17</v>
      </c>
      <c r="AT891" s="31">
        <f t="shared" si="568"/>
        <v>10</v>
      </c>
      <c r="AU891" s="31">
        <f t="shared" si="569"/>
        <v>5</v>
      </c>
      <c r="AV891" s="31">
        <f t="shared" si="570"/>
        <v>3</v>
      </c>
      <c r="AW891" s="31">
        <f t="shared" si="571"/>
        <v>12</v>
      </c>
      <c r="AX891" s="31">
        <f t="shared" si="572"/>
        <v>11</v>
      </c>
      <c r="AY891" s="31">
        <f t="shared" si="573"/>
        <v>18</v>
      </c>
      <c r="AZ891" s="31">
        <f t="shared" si="574"/>
        <v>2</v>
      </c>
      <c r="BA891" s="31">
        <f t="shared" si="575"/>
        <v>7</v>
      </c>
      <c r="BB891" s="31">
        <f t="shared" si="576"/>
        <v>10</v>
      </c>
      <c r="BC891" s="31">
        <f t="shared" si="577"/>
        <v>8</v>
      </c>
      <c r="BD891" s="31">
        <f t="shared" si="578"/>
        <v>7</v>
      </c>
      <c r="BE891" s="31">
        <f t="shared" si="579"/>
        <v>17</v>
      </c>
      <c r="BF891" s="31">
        <f t="shared" si="580"/>
        <v>8</v>
      </c>
      <c r="BG891" s="31">
        <f t="shared" si="581"/>
        <v>10</v>
      </c>
      <c r="BH891" s="31">
        <f t="shared" si="582"/>
        <v>0</v>
      </c>
      <c r="BI891" s="31">
        <f t="shared" si="583"/>
        <v>2</v>
      </c>
      <c r="BJ891" s="6">
        <f t="shared" si="584"/>
        <v>179</v>
      </c>
      <c r="BL891" s="31">
        <f t="shared" si="585"/>
        <v>4.1683503955806595E-12</v>
      </c>
      <c r="BM891" s="31">
        <f t="shared" si="586"/>
        <v>4.9039416418595996E-13</v>
      </c>
      <c r="BN891" s="31">
        <f t="shared" si="587"/>
        <v>3.18756206720874E-12</v>
      </c>
      <c r="BO891" s="31">
        <f t="shared" si="588"/>
        <v>4.1683503955806595E-12</v>
      </c>
      <c r="BP891" s="31">
        <f t="shared" si="589"/>
        <v>2.4519708209297998E-12</v>
      </c>
      <c r="BQ891" s="31">
        <f t="shared" si="590"/>
        <v>1.2259854104648999E-12</v>
      </c>
      <c r="BR891" s="31">
        <f t="shared" si="591"/>
        <v>7.3559124627893994E-13</v>
      </c>
      <c r="BS891" s="31">
        <f t="shared" si="592"/>
        <v>2.9423649851157598E-12</v>
      </c>
      <c r="BT891" s="31">
        <f t="shared" si="593"/>
        <v>2.6971679030227796E-12</v>
      </c>
      <c r="BU891" s="31">
        <f t="shared" si="594"/>
        <v>4.4135474776736401E-12</v>
      </c>
      <c r="BV891" s="31">
        <f t="shared" si="595"/>
        <v>4.9039416418595996E-13</v>
      </c>
      <c r="BW891" s="31">
        <f t="shared" si="596"/>
        <v>1.7163795746508599E-12</v>
      </c>
      <c r="BX891" s="31">
        <f t="shared" si="597"/>
        <v>2.4519708209297998E-12</v>
      </c>
      <c r="BY891" s="31">
        <f t="shared" si="598"/>
        <v>1.9615766567438398E-12</v>
      </c>
      <c r="BZ891" s="31">
        <f t="shared" si="599"/>
        <v>1.7163795746508599E-12</v>
      </c>
      <c r="CA891" s="31">
        <f t="shared" si="600"/>
        <v>4.1683503955806595E-12</v>
      </c>
      <c r="CB891" s="31">
        <f t="shared" si="601"/>
        <v>1.9615766567438398E-12</v>
      </c>
      <c r="CC891" s="31">
        <f t="shared" si="602"/>
        <v>2.4519708209297998E-12</v>
      </c>
      <c r="CD891" s="31">
        <f t="shared" si="603"/>
        <v>0</v>
      </c>
      <c r="CE891" s="31">
        <f t="shared" si="604"/>
        <v>4.9039416418595996E-13</v>
      </c>
    </row>
    <row r="892" spans="35:83" x14ac:dyDescent="0.2">
      <c r="AI892" s="29" t="s">
        <v>1900</v>
      </c>
      <c r="AJ892" s="30">
        <v>10357</v>
      </c>
      <c r="AK892">
        <v>96</v>
      </c>
      <c r="AL892" t="s">
        <v>1901</v>
      </c>
      <c r="AM892">
        <v>4.3990215686841797E-10</v>
      </c>
      <c r="AN892">
        <f t="shared" si="562"/>
        <v>4.3990215686841799E-11</v>
      </c>
      <c r="AO892">
        <f t="shared" si="563"/>
        <v>1.9392039219162234E-4</v>
      </c>
      <c r="AP892" s="31">
        <f t="shared" si="564"/>
        <v>12</v>
      </c>
      <c r="AQ892" s="31">
        <f t="shared" si="565"/>
        <v>0</v>
      </c>
      <c r="AR892" s="31">
        <f t="shared" si="566"/>
        <v>4</v>
      </c>
      <c r="AS892" s="31">
        <f t="shared" si="567"/>
        <v>11</v>
      </c>
      <c r="AT892" s="31">
        <f t="shared" si="568"/>
        <v>2</v>
      </c>
      <c r="AU892" s="31">
        <f t="shared" si="569"/>
        <v>4</v>
      </c>
      <c r="AV892" s="31">
        <f t="shared" si="570"/>
        <v>1</v>
      </c>
      <c r="AW892" s="31">
        <f t="shared" si="571"/>
        <v>9</v>
      </c>
      <c r="AX892" s="31">
        <f t="shared" si="572"/>
        <v>3</v>
      </c>
      <c r="AY892" s="31">
        <f t="shared" si="573"/>
        <v>7</v>
      </c>
      <c r="AZ892" s="31">
        <f t="shared" si="574"/>
        <v>3</v>
      </c>
      <c r="BA892" s="31">
        <f t="shared" si="575"/>
        <v>4</v>
      </c>
      <c r="BB892" s="31">
        <f t="shared" si="576"/>
        <v>5</v>
      </c>
      <c r="BC892" s="31">
        <f t="shared" si="577"/>
        <v>3</v>
      </c>
      <c r="BD892" s="31">
        <f t="shared" si="578"/>
        <v>4</v>
      </c>
      <c r="BE892" s="31">
        <f t="shared" si="579"/>
        <v>6</v>
      </c>
      <c r="BF892" s="31">
        <f t="shared" si="580"/>
        <v>6</v>
      </c>
      <c r="BG892" s="31">
        <f t="shared" si="581"/>
        <v>11</v>
      </c>
      <c r="BH892" s="31">
        <f t="shared" si="582"/>
        <v>1</v>
      </c>
      <c r="BI892" s="31">
        <f t="shared" si="583"/>
        <v>0</v>
      </c>
      <c r="BJ892" s="6">
        <f t="shared" si="584"/>
        <v>96</v>
      </c>
      <c r="BL892" s="31">
        <f t="shared" si="585"/>
        <v>5.4987769608552248E-12</v>
      </c>
      <c r="BM892" s="31">
        <f t="shared" si="586"/>
        <v>0</v>
      </c>
      <c r="BN892" s="31">
        <f t="shared" si="587"/>
        <v>1.8329256536184081E-12</v>
      </c>
      <c r="BO892" s="31">
        <f t="shared" si="588"/>
        <v>5.0405455474506223E-12</v>
      </c>
      <c r="BP892" s="31">
        <f t="shared" si="589"/>
        <v>9.1646282680920407E-13</v>
      </c>
      <c r="BQ892" s="31">
        <f t="shared" si="590"/>
        <v>1.8329256536184081E-12</v>
      </c>
      <c r="BR892" s="31">
        <f t="shared" si="591"/>
        <v>4.5823141340460204E-13</v>
      </c>
      <c r="BS892" s="31">
        <f t="shared" si="592"/>
        <v>4.1240827206414188E-12</v>
      </c>
      <c r="BT892" s="31">
        <f t="shared" si="593"/>
        <v>1.3746942402138062E-12</v>
      </c>
      <c r="BU892" s="31">
        <f t="shared" si="594"/>
        <v>3.2076198938322146E-12</v>
      </c>
      <c r="BV892" s="31">
        <f t="shared" si="595"/>
        <v>1.3746942402138062E-12</v>
      </c>
      <c r="BW892" s="31">
        <f t="shared" si="596"/>
        <v>1.8329256536184081E-12</v>
      </c>
      <c r="BX892" s="31">
        <f t="shared" si="597"/>
        <v>2.2911570670230103E-12</v>
      </c>
      <c r="BY892" s="31">
        <f t="shared" si="598"/>
        <v>1.3746942402138062E-12</v>
      </c>
      <c r="BZ892" s="31">
        <f t="shared" si="599"/>
        <v>1.8329256536184081E-12</v>
      </c>
      <c r="CA892" s="31">
        <f t="shared" si="600"/>
        <v>2.7493884804276124E-12</v>
      </c>
      <c r="CB892" s="31">
        <f t="shared" si="601"/>
        <v>2.7493884804276124E-12</v>
      </c>
      <c r="CC892" s="31">
        <f t="shared" si="602"/>
        <v>5.0405455474506223E-12</v>
      </c>
      <c r="CD892" s="31">
        <f t="shared" si="603"/>
        <v>4.5823141340460204E-13</v>
      </c>
      <c r="CE892" s="31">
        <f t="shared" si="604"/>
        <v>0</v>
      </c>
    </row>
    <row r="893" spans="35:83" x14ac:dyDescent="0.2">
      <c r="AI893" s="29" t="s">
        <v>1902</v>
      </c>
      <c r="AJ893" s="30">
        <v>19194</v>
      </c>
      <c r="AK893">
        <v>185</v>
      </c>
      <c r="AL893" t="s">
        <v>1903</v>
      </c>
      <c r="AM893">
        <v>4.40040558612785E-10</v>
      </c>
      <c r="AN893">
        <f t="shared" si="562"/>
        <v>4.4004055861278501E-11</v>
      </c>
      <c r="AO893">
        <f t="shared" si="563"/>
        <v>1.9398140330540892E-4</v>
      </c>
      <c r="AP893" s="31">
        <f t="shared" si="564"/>
        <v>22</v>
      </c>
      <c r="AQ893" s="31">
        <f t="shared" si="565"/>
        <v>0</v>
      </c>
      <c r="AR893" s="31">
        <f t="shared" si="566"/>
        <v>7</v>
      </c>
      <c r="AS893" s="31">
        <f t="shared" si="567"/>
        <v>6</v>
      </c>
      <c r="AT893" s="31">
        <f t="shared" si="568"/>
        <v>5</v>
      </c>
      <c r="AU893" s="31">
        <f t="shared" si="569"/>
        <v>20</v>
      </c>
      <c r="AV893" s="31">
        <f t="shared" si="570"/>
        <v>2</v>
      </c>
      <c r="AW893" s="31">
        <f t="shared" si="571"/>
        <v>9</v>
      </c>
      <c r="AX893" s="31">
        <f t="shared" si="572"/>
        <v>10</v>
      </c>
      <c r="AY893" s="31">
        <f t="shared" si="573"/>
        <v>18</v>
      </c>
      <c r="AZ893" s="31">
        <f t="shared" si="574"/>
        <v>6</v>
      </c>
      <c r="BA893" s="31">
        <f t="shared" si="575"/>
        <v>4</v>
      </c>
      <c r="BB893" s="31">
        <f t="shared" si="576"/>
        <v>16</v>
      </c>
      <c r="BC893" s="31">
        <f t="shared" si="577"/>
        <v>10</v>
      </c>
      <c r="BD893" s="31">
        <f t="shared" si="578"/>
        <v>6</v>
      </c>
      <c r="BE893" s="31">
        <f t="shared" si="579"/>
        <v>16</v>
      </c>
      <c r="BF893" s="31">
        <f t="shared" si="580"/>
        <v>8</v>
      </c>
      <c r="BG893" s="31">
        <f t="shared" si="581"/>
        <v>15</v>
      </c>
      <c r="BH893" s="31">
        <f t="shared" si="582"/>
        <v>1</v>
      </c>
      <c r="BI893" s="31">
        <f t="shared" si="583"/>
        <v>4</v>
      </c>
      <c r="BJ893" s="6">
        <f t="shared" si="584"/>
        <v>185</v>
      </c>
      <c r="BL893" s="31">
        <f t="shared" si="585"/>
        <v>5.2329147510709574E-12</v>
      </c>
      <c r="BM893" s="31">
        <f t="shared" si="586"/>
        <v>0</v>
      </c>
      <c r="BN893" s="31">
        <f t="shared" si="587"/>
        <v>1.6650183298862136E-12</v>
      </c>
      <c r="BO893" s="31">
        <f t="shared" si="588"/>
        <v>1.4271585684738975E-12</v>
      </c>
      <c r="BP893" s="31">
        <f t="shared" si="589"/>
        <v>1.1892988070615812E-12</v>
      </c>
      <c r="BQ893" s="31">
        <f t="shared" si="590"/>
        <v>4.7571952282463249E-12</v>
      </c>
      <c r="BR893" s="31">
        <f t="shared" si="591"/>
        <v>4.7571952282463247E-13</v>
      </c>
      <c r="BS893" s="31">
        <f t="shared" si="592"/>
        <v>2.1407378527108462E-12</v>
      </c>
      <c r="BT893" s="31">
        <f t="shared" si="593"/>
        <v>2.3785976141231624E-12</v>
      </c>
      <c r="BU893" s="31">
        <f t="shared" si="594"/>
        <v>4.2814757054216923E-12</v>
      </c>
      <c r="BV893" s="31">
        <f t="shared" si="595"/>
        <v>1.4271585684738975E-12</v>
      </c>
      <c r="BW893" s="31">
        <f t="shared" si="596"/>
        <v>9.5143904564926493E-13</v>
      </c>
      <c r="BX893" s="31">
        <f t="shared" si="597"/>
        <v>3.8057561825970597E-12</v>
      </c>
      <c r="BY893" s="31">
        <f t="shared" si="598"/>
        <v>2.3785976141231624E-12</v>
      </c>
      <c r="BZ893" s="31">
        <f t="shared" si="599"/>
        <v>1.4271585684738975E-12</v>
      </c>
      <c r="CA893" s="31">
        <f t="shared" si="600"/>
        <v>3.8057561825970597E-12</v>
      </c>
      <c r="CB893" s="31">
        <f t="shared" si="601"/>
        <v>1.9028780912985299E-12</v>
      </c>
      <c r="CC893" s="31">
        <f t="shared" si="602"/>
        <v>3.5678964211847435E-12</v>
      </c>
      <c r="CD893" s="31">
        <f t="shared" si="603"/>
        <v>2.3785976141231623E-13</v>
      </c>
      <c r="CE893" s="31">
        <f t="shared" si="604"/>
        <v>9.5143904564926493E-13</v>
      </c>
    </row>
    <row r="894" spans="35:83" x14ac:dyDescent="0.2">
      <c r="AI894" s="29" t="s">
        <v>1904</v>
      </c>
      <c r="AJ894" s="30">
        <v>14117</v>
      </c>
      <c r="AK894">
        <v>134</v>
      </c>
      <c r="AL894" t="s">
        <v>1905</v>
      </c>
      <c r="AM894">
        <v>4.4112715926781123E-10</v>
      </c>
      <c r="AN894">
        <f t="shared" si="562"/>
        <v>4.4112715926781127E-11</v>
      </c>
      <c r="AO894">
        <f t="shared" si="563"/>
        <v>1.9446040533321985E-4</v>
      </c>
      <c r="AP894" s="31">
        <f t="shared" si="564"/>
        <v>20</v>
      </c>
      <c r="AQ894" s="31">
        <f t="shared" si="565"/>
        <v>1</v>
      </c>
      <c r="AR894" s="31">
        <f t="shared" si="566"/>
        <v>7</v>
      </c>
      <c r="AS894" s="31">
        <f t="shared" si="567"/>
        <v>11</v>
      </c>
      <c r="AT894" s="31">
        <f t="shared" si="568"/>
        <v>2</v>
      </c>
      <c r="AU894" s="31">
        <f t="shared" si="569"/>
        <v>13</v>
      </c>
      <c r="AV894" s="31">
        <f t="shared" si="570"/>
        <v>2</v>
      </c>
      <c r="AW894" s="31">
        <f t="shared" si="571"/>
        <v>13</v>
      </c>
      <c r="AX894" s="31">
        <f t="shared" si="572"/>
        <v>4</v>
      </c>
      <c r="AY894" s="31">
        <f t="shared" si="573"/>
        <v>13</v>
      </c>
      <c r="AZ894" s="31">
        <f t="shared" si="574"/>
        <v>5</v>
      </c>
      <c r="BA894" s="31">
        <f t="shared" si="575"/>
        <v>4</v>
      </c>
      <c r="BB894" s="31">
        <f t="shared" si="576"/>
        <v>4</v>
      </c>
      <c r="BC894" s="31">
        <f t="shared" si="577"/>
        <v>5</v>
      </c>
      <c r="BD894" s="31">
        <f t="shared" si="578"/>
        <v>8</v>
      </c>
      <c r="BE894" s="31">
        <f t="shared" si="579"/>
        <v>5</v>
      </c>
      <c r="BF894" s="31">
        <f t="shared" si="580"/>
        <v>4</v>
      </c>
      <c r="BG894" s="31">
        <f t="shared" si="581"/>
        <v>12</v>
      </c>
      <c r="BH894" s="31">
        <f t="shared" si="582"/>
        <v>0</v>
      </c>
      <c r="BI894" s="31">
        <f t="shared" si="583"/>
        <v>1</v>
      </c>
      <c r="BJ894" s="6">
        <f t="shared" si="584"/>
        <v>134</v>
      </c>
      <c r="BL894" s="31">
        <f t="shared" si="585"/>
        <v>6.5839874517583762E-12</v>
      </c>
      <c r="BM894" s="31">
        <f t="shared" si="586"/>
        <v>3.2919937258791886E-13</v>
      </c>
      <c r="BN894" s="31">
        <f t="shared" si="587"/>
        <v>2.3043956081154319E-12</v>
      </c>
      <c r="BO894" s="31">
        <f t="shared" si="588"/>
        <v>3.6211930984671075E-12</v>
      </c>
      <c r="BP894" s="31">
        <f t="shared" si="589"/>
        <v>6.5839874517583772E-13</v>
      </c>
      <c r="BQ894" s="31">
        <f t="shared" si="590"/>
        <v>4.2795918436429455E-12</v>
      </c>
      <c r="BR894" s="31">
        <f t="shared" si="591"/>
        <v>6.5839874517583772E-13</v>
      </c>
      <c r="BS894" s="31">
        <f t="shared" si="592"/>
        <v>4.2795918436429455E-12</v>
      </c>
      <c r="BT894" s="31">
        <f t="shared" si="593"/>
        <v>1.3167974903516754E-12</v>
      </c>
      <c r="BU894" s="31">
        <f t="shared" si="594"/>
        <v>4.2795918436429455E-12</v>
      </c>
      <c r="BV894" s="31">
        <f t="shared" si="595"/>
        <v>1.645996862939594E-12</v>
      </c>
      <c r="BW894" s="31">
        <f t="shared" si="596"/>
        <v>1.3167974903516754E-12</v>
      </c>
      <c r="BX894" s="31">
        <f t="shared" si="597"/>
        <v>1.3167974903516754E-12</v>
      </c>
      <c r="BY894" s="31">
        <f t="shared" si="598"/>
        <v>1.645996862939594E-12</v>
      </c>
      <c r="BZ894" s="31">
        <f t="shared" si="599"/>
        <v>2.6335949807033509E-12</v>
      </c>
      <c r="CA894" s="31">
        <f t="shared" si="600"/>
        <v>1.645996862939594E-12</v>
      </c>
      <c r="CB894" s="31">
        <f t="shared" si="601"/>
        <v>1.3167974903516754E-12</v>
      </c>
      <c r="CC894" s="31">
        <f t="shared" si="602"/>
        <v>3.9503924710550257E-12</v>
      </c>
      <c r="CD894" s="31">
        <f t="shared" si="603"/>
        <v>0</v>
      </c>
      <c r="CE894" s="31">
        <f t="shared" si="604"/>
        <v>3.2919937258791886E-13</v>
      </c>
    </row>
    <row r="895" spans="35:83" x14ac:dyDescent="0.2">
      <c r="AI895" s="29" t="s">
        <v>1906</v>
      </c>
      <c r="AJ895" s="30">
        <v>28828</v>
      </c>
      <c r="AK895">
        <v>270</v>
      </c>
      <c r="AL895" t="s">
        <v>1907</v>
      </c>
      <c r="AM895">
        <v>4.4369837669794612E-10</v>
      </c>
      <c r="AN895">
        <f t="shared" si="562"/>
        <v>4.4369837669794612E-11</v>
      </c>
      <c r="AO895">
        <f t="shared" si="563"/>
        <v>1.9559386531898396E-4</v>
      </c>
      <c r="AP895" s="31">
        <f t="shared" si="564"/>
        <v>48</v>
      </c>
      <c r="AQ895" s="31">
        <f t="shared" si="565"/>
        <v>4</v>
      </c>
      <c r="AR895" s="31">
        <f t="shared" si="566"/>
        <v>23</v>
      </c>
      <c r="AS895" s="31">
        <f t="shared" si="567"/>
        <v>14</v>
      </c>
      <c r="AT895" s="31">
        <f t="shared" si="568"/>
        <v>11</v>
      </c>
      <c r="AU895" s="31">
        <f t="shared" si="569"/>
        <v>16</v>
      </c>
      <c r="AV895" s="31">
        <f t="shared" si="570"/>
        <v>4</v>
      </c>
      <c r="AW895" s="31">
        <f t="shared" si="571"/>
        <v>22</v>
      </c>
      <c r="AX895" s="31">
        <f t="shared" si="572"/>
        <v>11</v>
      </c>
      <c r="AY895" s="31">
        <f t="shared" si="573"/>
        <v>23</v>
      </c>
      <c r="AZ895" s="31">
        <f t="shared" si="574"/>
        <v>4</v>
      </c>
      <c r="BA895" s="31">
        <f t="shared" si="575"/>
        <v>3</v>
      </c>
      <c r="BB895" s="31">
        <f t="shared" si="576"/>
        <v>13</v>
      </c>
      <c r="BC895" s="31">
        <f t="shared" si="577"/>
        <v>8</v>
      </c>
      <c r="BD895" s="31">
        <f t="shared" si="578"/>
        <v>21</v>
      </c>
      <c r="BE895" s="31">
        <f t="shared" si="579"/>
        <v>17</v>
      </c>
      <c r="BF895" s="31">
        <f t="shared" si="580"/>
        <v>10</v>
      </c>
      <c r="BG895" s="31">
        <f t="shared" si="581"/>
        <v>15</v>
      </c>
      <c r="BH895" s="31">
        <f t="shared" si="582"/>
        <v>2</v>
      </c>
      <c r="BI895" s="31">
        <f t="shared" si="583"/>
        <v>1</v>
      </c>
      <c r="BJ895" s="6">
        <f t="shared" si="584"/>
        <v>270</v>
      </c>
      <c r="BL895" s="31">
        <f t="shared" si="585"/>
        <v>7.8879711412968206E-12</v>
      </c>
      <c r="BM895" s="31">
        <f t="shared" si="586"/>
        <v>6.5733092844140165E-13</v>
      </c>
      <c r="BN895" s="31">
        <f t="shared" si="587"/>
        <v>3.7796528385380591E-12</v>
      </c>
      <c r="BO895" s="31">
        <f t="shared" si="588"/>
        <v>2.3006582495449059E-12</v>
      </c>
      <c r="BP895" s="31">
        <f t="shared" si="589"/>
        <v>1.8076600532138548E-12</v>
      </c>
      <c r="BQ895" s="31">
        <f t="shared" si="590"/>
        <v>2.6293237137656066E-12</v>
      </c>
      <c r="BR895" s="31">
        <f t="shared" si="591"/>
        <v>6.5733092844140165E-13</v>
      </c>
      <c r="BS895" s="31">
        <f t="shared" si="592"/>
        <v>3.6153201064277096E-12</v>
      </c>
      <c r="BT895" s="31">
        <f t="shared" si="593"/>
        <v>1.8076600532138548E-12</v>
      </c>
      <c r="BU895" s="31">
        <f t="shared" si="594"/>
        <v>3.7796528385380591E-12</v>
      </c>
      <c r="BV895" s="31">
        <f t="shared" si="595"/>
        <v>6.5733092844140165E-13</v>
      </c>
      <c r="BW895" s="31">
        <f t="shared" si="596"/>
        <v>4.9299819633105129E-13</v>
      </c>
      <c r="BX895" s="31">
        <f t="shared" si="597"/>
        <v>2.1363255174345555E-12</v>
      </c>
      <c r="BY895" s="31">
        <f t="shared" si="598"/>
        <v>1.3146618568828033E-12</v>
      </c>
      <c r="BZ895" s="31">
        <f t="shared" si="599"/>
        <v>3.4509873743173588E-12</v>
      </c>
      <c r="CA895" s="31">
        <f t="shared" si="600"/>
        <v>2.793656445875957E-12</v>
      </c>
      <c r="CB895" s="31">
        <f t="shared" si="601"/>
        <v>1.643327321103504E-12</v>
      </c>
      <c r="CC895" s="31">
        <f t="shared" si="602"/>
        <v>2.4649909816552562E-12</v>
      </c>
      <c r="CD895" s="31">
        <f t="shared" si="603"/>
        <v>3.2866546422070083E-13</v>
      </c>
      <c r="CE895" s="31">
        <f t="shared" si="604"/>
        <v>1.6433273211035041E-13</v>
      </c>
    </row>
    <row r="896" spans="35:83" x14ac:dyDescent="0.2">
      <c r="AI896" s="29" t="s">
        <v>1908</v>
      </c>
      <c r="AJ896" s="30">
        <v>74806</v>
      </c>
      <c r="AK896">
        <v>702</v>
      </c>
      <c r="AL896" t="s">
        <v>1909</v>
      </c>
      <c r="AM896">
        <v>4.4412613427944281E-10</v>
      </c>
      <c r="AN896">
        <f t="shared" si="562"/>
        <v>4.4412613427944282E-11</v>
      </c>
      <c r="AO896">
        <f t="shared" si="563"/>
        <v>1.9578243206427409E-4</v>
      </c>
      <c r="AP896" s="31">
        <f t="shared" si="564"/>
        <v>84</v>
      </c>
      <c r="AQ896" s="31">
        <f t="shared" si="565"/>
        <v>2</v>
      </c>
      <c r="AR896" s="31">
        <f t="shared" si="566"/>
        <v>30</v>
      </c>
      <c r="AS896" s="31">
        <f t="shared" si="567"/>
        <v>29</v>
      </c>
      <c r="AT896" s="31">
        <f t="shared" si="568"/>
        <v>19</v>
      </c>
      <c r="AU896" s="31">
        <f t="shared" si="569"/>
        <v>67</v>
      </c>
      <c r="AV896" s="31">
        <f t="shared" si="570"/>
        <v>19</v>
      </c>
      <c r="AW896" s="31">
        <f t="shared" si="571"/>
        <v>33</v>
      </c>
      <c r="AX896" s="31">
        <f t="shared" si="572"/>
        <v>20</v>
      </c>
      <c r="AY896" s="31">
        <f t="shared" si="573"/>
        <v>52</v>
      </c>
      <c r="AZ896" s="31">
        <f t="shared" si="574"/>
        <v>16</v>
      </c>
      <c r="BA896" s="31">
        <f t="shared" si="575"/>
        <v>44</v>
      </c>
      <c r="BB896" s="31">
        <f t="shared" si="576"/>
        <v>36</v>
      </c>
      <c r="BC896" s="31">
        <f t="shared" si="577"/>
        <v>32</v>
      </c>
      <c r="BD896" s="31">
        <f t="shared" si="578"/>
        <v>29</v>
      </c>
      <c r="BE896" s="31">
        <f t="shared" si="579"/>
        <v>54</v>
      </c>
      <c r="BF896" s="31">
        <f t="shared" si="580"/>
        <v>63</v>
      </c>
      <c r="BG896" s="31">
        <f t="shared" si="581"/>
        <v>39</v>
      </c>
      <c r="BH896" s="31">
        <f t="shared" si="582"/>
        <v>12</v>
      </c>
      <c r="BI896" s="31">
        <f t="shared" si="583"/>
        <v>22</v>
      </c>
      <c r="BJ896" s="6">
        <f t="shared" si="584"/>
        <v>702</v>
      </c>
      <c r="BL896" s="31">
        <f t="shared" si="585"/>
        <v>5.3143298118907689E-12</v>
      </c>
      <c r="BM896" s="31">
        <f t="shared" si="586"/>
        <v>1.2653166218787545E-13</v>
      </c>
      <c r="BN896" s="31">
        <f t="shared" si="587"/>
        <v>1.8979749328181317E-12</v>
      </c>
      <c r="BO896" s="31">
        <f t="shared" si="588"/>
        <v>1.834709101724194E-12</v>
      </c>
      <c r="BP896" s="31">
        <f t="shared" si="589"/>
        <v>1.2020507907848168E-12</v>
      </c>
      <c r="BQ896" s="31">
        <f t="shared" si="590"/>
        <v>4.238810683293828E-12</v>
      </c>
      <c r="BR896" s="31">
        <f t="shared" si="591"/>
        <v>1.2020507907848168E-12</v>
      </c>
      <c r="BS896" s="31">
        <f t="shared" si="592"/>
        <v>2.0877724260999449E-12</v>
      </c>
      <c r="BT896" s="31">
        <f t="shared" si="593"/>
        <v>1.2653166218787545E-12</v>
      </c>
      <c r="BU896" s="31">
        <f t="shared" si="594"/>
        <v>3.2898232168847613E-12</v>
      </c>
      <c r="BV896" s="31">
        <f t="shared" si="595"/>
        <v>1.0122532975030036E-12</v>
      </c>
      <c r="BW896" s="31">
        <f t="shared" si="596"/>
        <v>2.7836965681332599E-12</v>
      </c>
      <c r="BX896" s="31">
        <f t="shared" si="597"/>
        <v>2.2775699193817581E-12</v>
      </c>
      <c r="BY896" s="31">
        <f t="shared" si="598"/>
        <v>2.0245065950060072E-12</v>
      </c>
      <c r="BZ896" s="31">
        <f t="shared" si="599"/>
        <v>1.834709101724194E-12</v>
      </c>
      <c r="CA896" s="31">
        <f t="shared" si="600"/>
        <v>3.4163548790726371E-12</v>
      </c>
      <c r="CB896" s="31">
        <f t="shared" si="601"/>
        <v>3.9857473589180763E-12</v>
      </c>
      <c r="CC896" s="31">
        <f t="shared" si="602"/>
        <v>2.4673674126635713E-12</v>
      </c>
      <c r="CD896" s="31">
        <f t="shared" si="603"/>
        <v>7.591899731272528E-13</v>
      </c>
      <c r="CE896" s="31">
        <f t="shared" si="604"/>
        <v>1.3918482840666299E-12</v>
      </c>
    </row>
    <row r="897" spans="35:83" x14ac:dyDescent="0.2">
      <c r="AI897" s="29" t="s">
        <v>1910</v>
      </c>
      <c r="AJ897" s="30">
        <v>30474</v>
      </c>
      <c r="AK897">
        <v>282</v>
      </c>
      <c r="AL897" t="s">
        <v>1911</v>
      </c>
      <c r="AM897">
        <v>4.4614328185700952E-10</v>
      </c>
      <c r="AN897">
        <f t="shared" si="562"/>
        <v>4.4614328185700954E-11</v>
      </c>
      <c r="AO897">
        <f t="shared" si="563"/>
        <v>1.966716435474247E-4</v>
      </c>
      <c r="AP897" s="31">
        <f t="shared" si="564"/>
        <v>30</v>
      </c>
      <c r="AQ897" s="31">
        <f t="shared" si="565"/>
        <v>5</v>
      </c>
      <c r="AR897" s="31">
        <f t="shared" si="566"/>
        <v>19</v>
      </c>
      <c r="AS897" s="31">
        <f t="shared" si="567"/>
        <v>17</v>
      </c>
      <c r="AT897" s="31">
        <f t="shared" si="568"/>
        <v>8</v>
      </c>
      <c r="AU897" s="31">
        <f t="shared" si="569"/>
        <v>25</v>
      </c>
      <c r="AV897" s="31">
        <f t="shared" si="570"/>
        <v>5</v>
      </c>
      <c r="AW897" s="31">
        <f t="shared" si="571"/>
        <v>20</v>
      </c>
      <c r="AX897" s="31">
        <f t="shared" si="572"/>
        <v>14</v>
      </c>
      <c r="AY897" s="31">
        <f t="shared" si="573"/>
        <v>33</v>
      </c>
      <c r="AZ897" s="31">
        <f t="shared" si="574"/>
        <v>6</v>
      </c>
      <c r="BA897" s="31">
        <f t="shared" si="575"/>
        <v>12</v>
      </c>
      <c r="BB897" s="31">
        <f t="shared" si="576"/>
        <v>15</v>
      </c>
      <c r="BC897" s="31">
        <f t="shared" si="577"/>
        <v>8</v>
      </c>
      <c r="BD897" s="31">
        <f t="shared" si="578"/>
        <v>15</v>
      </c>
      <c r="BE897" s="31">
        <f t="shared" si="579"/>
        <v>18</v>
      </c>
      <c r="BF897" s="31">
        <f t="shared" si="580"/>
        <v>10</v>
      </c>
      <c r="BG897" s="31">
        <f t="shared" si="581"/>
        <v>14</v>
      </c>
      <c r="BH897" s="31">
        <f t="shared" si="582"/>
        <v>4</v>
      </c>
      <c r="BI897" s="31">
        <f t="shared" si="583"/>
        <v>4</v>
      </c>
      <c r="BJ897" s="6">
        <f t="shared" si="584"/>
        <v>282</v>
      </c>
      <c r="BL897" s="31">
        <f t="shared" si="585"/>
        <v>4.7462051261383991E-12</v>
      </c>
      <c r="BM897" s="31">
        <f t="shared" si="586"/>
        <v>7.9103418768973325E-13</v>
      </c>
      <c r="BN897" s="31">
        <f t="shared" si="587"/>
        <v>3.0059299132209863E-12</v>
      </c>
      <c r="BO897" s="31">
        <f t="shared" si="588"/>
        <v>2.6895162381450929E-12</v>
      </c>
      <c r="BP897" s="31">
        <f t="shared" si="589"/>
        <v>1.2656547003035731E-12</v>
      </c>
      <c r="BQ897" s="31">
        <f t="shared" si="590"/>
        <v>3.955170938448666E-12</v>
      </c>
      <c r="BR897" s="31">
        <f t="shared" si="591"/>
        <v>7.9103418768973325E-13</v>
      </c>
      <c r="BS897" s="31">
        <f t="shared" si="592"/>
        <v>3.164136750758933E-12</v>
      </c>
      <c r="BT897" s="31">
        <f t="shared" si="593"/>
        <v>2.2148957255312533E-12</v>
      </c>
      <c r="BU897" s="31">
        <f t="shared" si="594"/>
        <v>5.2208256387522396E-12</v>
      </c>
      <c r="BV897" s="31">
        <f t="shared" si="595"/>
        <v>9.4924102522767994E-13</v>
      </c>
      <c r="BW897" s="31">
        <f t="shared" si="596"/>
        <v>1.8984820504553599E-12</v>
      </c>
      <c r="BX897" s="31">
        <f t="shared" si="597"/>
        <v>2.3731025630691995E-12</v>
      </c>
      <c r="BY897" s="31">
        <f t="shared" si="598"/>
        <v>1.2656547003035731E-12</v>
      </c>
      <c r="BZ897" s="31">
        <f t="shared" si="599"/>
        <v>2.3731025630691995E-12</v>
      </c>
      <c r="CA897" s="31">
        <f t="shared" si="600"/>
        <v>2.8477230756830396E-12</v>
      </c>
      <c r="CB897" s="31">
        <f t="shared" si="601"/>
        <v>1.5820683753794665E-12</v>
      </c>
      <c r="CC897" s="31">
        <f t="shared" si="602"/>
        <v>2.2148957255312533E-12</v>
      </c>
      <c r="CD897" s="31">
        <f t="shared" si="603"/>
        <v>6.3282735015178656E-13</v>
      </c>
      <c r="CE897" s="31">
        <f t="shared" si="604"/>
        <v>6.3282735015178656E-13</v>
      </c>
    </row>
    <row r="898" spans="35:83" x14ac:dyDescent="0.2">
      <c r="AI898" s="29" t="s">
        <v>1912</v>
      </c>
      <c r="AJ898" s="30">
        <v>13921</v>
      </c>
      <c r="AK898">
        <v>120</v>
      </c>
      <c r="AL898" t="s">
        <v>1913</v>
      </c>
      <c r="AM898">
        <v>4.480882214140777E-10</v>
      </c>
      <c r="AN898">
        <f t="shared" si="562"/>
        <v>4.480882214140777E-11</v>
      </c>
      <c r="AO898">
        <f t="shared" si="563"/>
        <v>1.9752902384394475E-4</v>
      </c>
      <c r="AP898" s="31">
        <f t="shared" si="564"/>
        <v>12</v>
      </c>
      <c r="AQ898" s="31">
        <f t="shared" si="565"/>
        <v>0</v>
      </c>
      <c r="AR898" s="31">
        <f t="shared" si="566"/>
        <v>9</v>
      </c>
      <c r="AS898" s="31">
        <f t="shared" si="567"/>
        <v>8</v>
      </c>
      <c r="AT898" s="31">
        <f t="shared" si="568"/>
        <v>1</v>
      </c>
      <c r="AU898" s="31">
        <f t="shared" si="569"/>
        <v>2</v>
      </c>
      <c r="AV898" s="31">
        <f t="shared" si="570"/>
        <v>4</v>
      </c>
      <c r="AW898" s="31">
        <f t="shared" si="571"/>
        <v>6</v>
      </c>
      <c r="AX898" s="31">
        <f t="shared" si="572"/>
        <v>15</v>
      </c>
      <c r="AY898" s="31">
        <f t="shared" si="573"/>
        <v>8</v>
      </c>
      <c r="AZ898" s="31">
        <f t="shared" si="574"/>
        <v>3</v>
      </c>
      <c r="BA898" s="31">
        <f t="shared" si="575"/>
        <v>3</v>
      </c>
      <c r="BB898" s="31">
        <f t="shared" si="576"/>
        <v>6</v>
      </c>
      <c r="BC898" s="31">
        <f t="shared" si="577"/>
        <v>8</v>
      </c>
      <c r="BD898" s="31">
        <f t="shared" si="578"/>
        <v>10</v>
      </c>
      <c r="BE898" s="31">
        <f t="shared" si="579"/>
        <v>6</v>
      </c>
      <c r="BF898" s="31">
        <f t="shared" si="580"/>
        <v>5</v>
      </c>
      <c r="BG898" s="31">
        <f t="shared" si="581"/>
        <v>9</v>
      </c>
      <c r="BH898" s="31">
        <f t="shared" si="582"/>
        <v>1</v>
      </c>
      <c r="BI898" s="31">
        <f t="shared" si="583"/>
        <v>4</v>
      </c>
      <c r="BJ898" s="6">
        <f t="shared" si="584"/>
        <v>120</v>
      </c>
      <c r="BL898" s="31">
        <f t="shared" si="585"/>
        <v>4.4808822141407776E-12</v>
      </c>
      <c r="BM898" s="31">
        <f t="shared" si="586"/>
        <v>0</v>
      </c>
      <c r="BN898" s="31">
        <f t="shared" si="587"/>
        <v>3.3606616606055824E-12</v>
      </c>
      <c r="BO898" s="31">
        <f t="shared" si="588"/>
        <v>2.9872548094271845E-12</v>
      </c>
      <c r="BP898" s="31">
        <f t="shared" si="589"/>
        <v>3.7340685117839807E-13</v>
      </c>
      <c r="BQ898" s="31">
        <f t="shared" si="590"/>
        <v>7.4681370235679614E-13</v>
      </c>
      <c r="BR898" s="31">
        <f t="shared" si="591"/>
        <v>1.4936274047135923E-12</v>
      </c>
      <c r="BS898" s="31">
        <f t="shared" si="592"/>
        <v>2.2404411070703888E-12</v>
      </c>
      <c r="BT898" s="31">
        <f t="shared" si="593"/>
        <v>5.6011027676759712E-12</v>
      </c>
      <c r="BU898" s="31">
        <f t="shared" si="594"/>
        <v>2.9872548094271845E-12</v>
      </c>
      <c r="BV898" s="31">
        <f t="shared" si="595"/>
        <v>1.1202205535351944E-12</v>
      </c>
      <c r="BW898" s="31">
        <f t="shared" si="596"/>
        <v>1.1202205535351944E-12</v>
      </c>
      <c r="BX898" s="31">
        <f t="shared" si="597"/>
        <v>2.2404411070703888E-12</v>
      </c>
      <c r="BY898" s="31">
        <f t="shared" si="598"/>
        <v>2.9872548094271845E-12</v>
      </c>
      <c r="BZ898" s="31">
        <f t="shared" si="599"/>
        <v>3.7340685117839803E-12</v>
      </c>
      <c r="CA898" s="31">
        <f t="shared" si="600"/>
        <v>2.2404411070703888E-12</v>
      </c>
      <c r="CB898" s="31">
        <f t="shared" si="601"/>
        <v>1.8670342558919901E-12</v>
      </c>
      <c r="CC898" s="31">
        <f t="shared" si="602"/>
        <v>3.3606616606055824E-12</v>
      </c>
      <c r="CD898" s="31">
        <f t="shared" si="603"/>
        <v>3.7340685117839807E-13</v>
      </c>
      <c r="CE898" s="31">
        <f t="shared" si="604"/>
        <v>1.4936274047135923E-12</v>
      </c>
    </row>
    <row r="899" spans="35:83" x14ac:dyDescent="0.2">
      <c r="AI899" s="29" t="s">
        <v>1914</v>
      </c>
      <c r="AJ899" s="30">
        <v>16241</v>
      </c>
      <c r="AK899">
        <v>149</v>
      </c>
      <c r="AL899" t="s">
        <v>1915</v>
      </c>
      <c r="AM899">
        <v>4.4953147436957852E-10</v>
      </c>
      <c r="AN899">
        <f t="shared" ref="AN899:AN962" si="605">AM899*0.1</f>
        <v>4.4953147436957853E-11</v>
      </c>
      <c r="AO899">
        <f t="shared" ref="AO899:AO962" si="606">AN899/$AN$1588</f>
        <v>1.9816524754685821E-4</v>
      </c>
      <c r="AP899" s="31">
        <f t="shared" ref="AP899:AP962" si="607">LEN(AL899)-LEN(SUBSTITUTE(AL899,"A",""))</f>
        <v>19</v>
      </c>
      <c r="AQ899" s="31">
        <f t="shared" ref="AQ899:AQ962" si="608">LEN(AL899)-LEN(SUBSTITUTE(AL899,"C",""))</f>
        <v>1</v>
      </c>
      <c r="AR899" s="31">
        <f t="shared" ref="AR899:AR962" si="609">LEN(AL899)-LEN(SUBSTITUTE(AL899,"D",""))</f>
        <v>9</v>
      </c>
      <c r="AS899" s="31">
        <f t="shared" ref="AS899:AS962" si="610">LEN(AL899)-LEN(SUBSTITUTE(AL899,"E",""))</f>
        <v>9</v>
      </c>
      <c r="AT899" s="31">
        <f t="shared" ref="AT899:AT962" si="611">LEN(AL899)-LEN(SUBSTITUTE(AL899,"F",""))</f>
        <v>4</v>
      </c>
      <c r="AU899" s="31">
        <f t="shared" ref="AU899:AU962" si="612">LEN(AL899)-LEN(SUBSTITUTE(AL899,"G",""))</f>
        <v>10</v>
      </c>
      <c r="AV899" s="31">
        <f t="shared" ref="AV899:AV962" si="613">LEN(AL899)-LEN(SUBSTITUTE(AL899,"H",""))</f>
        <v>3</v>
      </c>
      <c r="AW899" s="31">
        <f t="shared" ref="AW899:AW962" si="614">LEN(AL899)-LEN(SUBSTITUTE(AL899,"I",""))</f>
        <v>7</v>
      </c>
      <c r="AX899" s="31">
        <f t="shared" ref="AX899:AX962" si="615">LEN(AL899)-LEN(SUBSTITUTE(AL899,"K",""))</f>
        <v>6</v>
      </c>
      <c r="AY899" s="31">
        <f t="shared" ref="AY899:AY962" si="616">LEN(AL899)-LEN(SUBSTITUTE(AL899,"L",""))</f>
        <v>12</v>
      </c>
      <c r="AZ899" s="31">
        <f t="shared" ref="AZ899:AZ962" si="617">LEN(AL899)-LEN(SUBSTITUTE(AL899,"M",""))</f>
        <v>7</v>
      </c>
      <c r="BA899" s="31">
        <f t="shared" ref="BA899:BA962" si="618">LEN(AL899)-LEN(SUBSTITUTE(AL899,"N",""))</f>
        <v>5</v>
      </c>
      <c r="BB899" s="31">
        <f t="shared" ref="BB899:BB962" si="619">LEN(AL899)-LEN(SUBSTITUTE(AL899,"P",""))</f>
        <v>8</v>
      </c>
      <c r="BC899" s="31">
        <f t="shared" ref="BC899:BC962" si="620">LEN(AL899)-LEN(SUBSTITUTE(AL899,"Q",""))</f>
        <v>4</v>
      </c>
      <c r="BD899" s="31">
        <f t="shared" ref="BD899:BD962" si="621">LEN(AL899)-LEN(SUBSTITUTE(AL899,"R",""))</f>
        <v>12</v>
      </c>
      <c r="BE899" s="31">
        <f t="shared" ref="BE899:BE962" si="622">LEN(AL899)-LEN(SUBSTITUTE(AL899,"S",""))</f>
        <v>8</v>
      </c>
      <c r="BF899" s="31">
        <f t="shared" ref="BF899:BF962" si="623">LEN(AL899)-LEN(SUBSTITUTE(AL899,"T",""))</f>
        <v>8</v>
      </c>
      <c r="BG899" s="31">
        <f t="shared" ref="BG899:BG962" si="624">LEN(AL899)-LEN(SUBSTITUTE(AL899,"V",""))</f>
        <v>14</v>
      </c>
      <c r="BH899" s="31">
        <f t="shared" ref="BH899:BH962" si="625">LEN(AL899)-LEN(SUBSTITUTE(AL899,"W",""))</f>
        <v>2</v>
      </c>
      <c r="BI899" s="31">
        <f t="shared" ref="BI899:BI962" si="626">LEN(AL899)-LEN(SUBSTITUTE(AL899,"Y",""))</f>
        <v>1</v>
      </c>
      <c r="BJ899" s="6">
        <f t="shared" ref="BJ899:BJ962" si="627">SUM(AP899:BI899)</f>
        <v>149</v>
      </c>
      <c r="BL899" s="31">
        <f t="shared" ref="BL899:BL962" si="628">(AP899/$BJ899)*$AN899</f>
        <v>5.7322805456523442E-12</v>
      </c>
      <c r="BM899" s="31">
        <f t="shared" ref="BM899:BM962" si="629">(AQ899/$BJ899)*$AN899</f>
        <v>3.0169897608696544E-13</v>
      </c>
      <c r="BN899" s="31">
        <f t="shared" ref="BN899:BN962" si="630">(AR899/$BJ899)*$AN899</f>
        <v>2.7152907847826894E-12</v>
      </c>
      <c r="BO899" s="31">
        <f t="shared" ref="BO899:BO962" si="631">(AS899/$BJ899)*$AN899</f>
        <v>2.7152907847826894E-12</v>
      </c>
      <c r="BP899" s="31">
        <f t="shared" ref="BP899:BP962" si="632">(AT899/$BJ899)*$AN899</f>
        <v>1.2067959043478618E-12</v>
      </c>
      <c r="BQ899" s="31">
        <f t="shared" ref="BQ899:BQ962" si="633">(AU899/$BJ899)*$AN899</f>
        <v>3.0169897608696544E-12</v>
      </c>
      <c r="BR899" s="31">
        <f t="shared" ref="BR899:BR962" si="634">(AV899/$BJ899)*$AN899</f>
        <v>9.0509692826089632E-13</v>
      </c>
      <c r="BS899" s="31">
        <f t="shared" ref="BS899:BS962" si="635">(AW899/$BJ899)*$AN899</f>
        <v>2.1118928326087581E-12</v>
      </c>
      <c r="BT899" s="31">
        <f t="shared" ref="BT899:BT962" si="636">(AX899/$BJ899)*$AN899</f>
        <v>1.8101938565217926E-12</v>
      </c>
      <c r="BU899" s="31">
        <f t="shared" ref="BU899:BU962" si="637">(AY899/$BJ899)*$AN899</f>
        <v>3.6203877130435853E-12</v>
      </c>
      <c r="BV899" s="31">
        <f t="shared" ref="BV899:BV962" si="638">(AZ899/$BJ899)*$AN899</f>
        <v>2.1118928326087581E-12</v>
      </c>
      <c r="BW899" s="31">
        <f t="shared" ref="BW899:BW962" si="639">(BA899/$BJ899)*$AN899</f>
        <v>1.5084948804348272E-12</v>
      </c>
      <c r="BX899" s="31">
        <f t="shared" ref="BX899:BX962" si="640">(BB899/$BJ899)*$AN899</f>
        <v>2.4135918086957235E-12</v>
      </c>
      <c r="BY899" s="31">
        <f t="shared" ref="BY899:BY962" si="641">(BC899/$BJ899)*$AN899</f>
        <v>1.2067959043478618E-12</v>
      </c>
      <c r="BZ899" s="31">
        <f t="shared" ref="BZ899:BZ962" si="642">(BD899/$BJ899)*$AN899</f>
        <v>3.6203877130435853E-12</v>
      </c>
      <c r="CA899" s="31">
        <f t="shared" ref="CA899:CA962" si="643">(BE899/$BJ899)*$AN899</f>
        <v>2.4135918086957235E-12</v>
      </c>
      <c r="CB899" s="31">
        <f t="shared" ref="CB899:CB962" si="644">(BF899/$BJ899)*$AN899</f>
        <v>2.4135918086957235E-12</v>
      </c>
      <c r="CC899" s="31">
        <f t="shared" ref="CC899:CC962" si="645">(BG899/$BJ899)*$AN899</f>
        <v>4.2237856652175161E-12</v>
      </c>
      <c r="CD899" s="31">
        <f t="shared" ref="CD899:CD962" si="646">(BH899/$BJ899)*$AN899</f>
        <v>6.0339795217393088E-13</v>
      </c>
      <c r="CE899" s="31">
        <f t="shared" ref="CE899:CE962" si="647">(BI899/$BJ899)*$AN899</f>
        <v>3.0169897608696544E-13</v>
      </c>
    </row>
    <row r="900" spans="35:83" x14ac:dyDescent="0.2">
      <c r="AI900" s="29" t="s">
        <v>1916</v>
      </c>
      <c r="AJ900" s="30">
        <v>35662</v>
      </c>
      <c r="AK900">
        <v>323</v>
      </c>
      <c r="AL900" t="s">
        <v>1917</v>
      </c>
      <c r="AM900">
        <v>4.5018236331387616E-10</v>
      </c>
      <c r="AN900">
        <f t="shared" si="605"/>
        <v>4.5018236331387617E-11</v>
      </c>
      <c r="AO900">
        <f t="shared" si="606"/>
        <v>1.9845217644088757E-4</v>
      </c>
      <c r="AP900" s="31">
        <f t="shared" si="607"/>
        <v>32</v>
      </c>
      <c r="AQ900" s="31">
        <f t="shared" si="608"/>
        <v>6</v>
      </c>
      <c r="AR900" s="31">
        <f t="shared" si="609"/>
        <v>21</v>
      </c>
      <c r="AS900" s="31">
        <f t="shared" si="610"/>
        <v>21</v>
      </c>
      <c r="AT900" s="31">
        <f t="shared" si="611"/>
        <v>12</v>
      </c>
      <c r="AU900" s="31">
        <f t="shared" si="612"/>
        <v>21</v>
      </c>
      <c r="AV900" s="31">
        <f t="shared" si="613"/>
        <v>8</v>
      </c>
      <c r="AW900" s="31">
        <f t="shared" si="614"/>
        <v>14</v>
      </c>
      <c r="AX900" s="31">
        <f t="shared" si="615"/>
        <v>22</v>
      </c>
      <c r="AY900" s="31">
        <f t="shared" si="616"/>
        <v>26</v>
      </c>
      <c r="AZ900" s="31">
        <f t="shared" si="617"/>
        <v>8</v>
      </c>
      <c r="BA900" s="31">
        <f t="shared" si="618"/>
        <v>8</v>
      </c>
      <c r="BB900" s="31">
        <f t="shared" si="619"/>
        <v>20</v>
      </c>
      <c r="BC900" s="31">
        <f t="shared" si="620"/>
        <v>7</v>
      </c>
      <c r="BD900" s="31">
        <f t="shared" si="621"/>
        <v>25</v>
      </c>
      <c r="BE900" s="31">
        <f t="shared" si="622"/>
        <v>19</v>
      </c>
      <c r="BF900" s="31">
        <f t="shared" si="623"/>
        <v>21</v>
      </c>
      <c r="BG900" s="31">
        <f t="shared" si="624"/>
        <v>24</v>
      </c>
      <c r="BH900" s="31">
        <f t="shared" si="625"/>
        <v>2</v>
      </c>
      <c r="BI900" s="31">
        <f t="shared" si="626"/>
        <v>6</v>
      </c>
      <c r="BJ900" s="6">
        <f t="shared" si="627"/>
        <v>323</v>
      </c>
      <c r="BL900" s="31">
        <f t="shared" si="628"/>
        <v>4.4600110297349966E-12</v>
      </c>
      <c r="BM900" s="31">
        <f t="shared" si="629"/>
        <v>8.3625206807531171E-13</v>
      </c>
      <c r="BN900" s="31">
        <f t="shared" si="630"/>
        <v>2.9268822382635913E-12</v>
      </c>
      <c r="BO900" s="31">
        <f t="shared" si="631"/>
        <v>2.9268822382635913E-12</v>
      </c>
      <c r="BP900" s="31">
        <f t="shared" si="632"/>
        <v>1.6725041361506234E-12</v>
      </c>
      <c r="BQ900" s="31">
        <f t="shared" si="633"/>
        <v>2.9268822382635913E-12</v>
      </c>
      <c r="BR900" s="31">
        <f t="shared" si="634"/>
        <v>1.1150027574337491E-12</v>
      </c>
      <c r="BS900" s="31">
        <f t="shared" si="635"/>
        <v>1.9512548255090608E-12</v>
      </c>
      <c r="BT900" s="31">
        <f t="shared" si="636"/>
        <v>3.0662575829428097E-12</v>
      </c>
      <c r="BU900" s="31">
        <f t="shared" si="637"/>
        <v>3.6237589616596844E-12</v>
      </c>
      <c r="BV900" s="31">
        <f t="shared" si="638"/>
        <v>1.1150027574337491E-12</v>
      </c>
      <c r="BW900" s="31">
        <f t="shared" si="639"/>
        <v>1.1150027574337491E-12</v>
      </c>
      <c r="BX900" s="31">
        <f t="shared" si="640"/>
        <v>2.7875068935843726E-12</v>
      </c>
      <c r="BY900" s="31">
        <f t="shared" si="641"/>
        <v>9.7562741275453038E-13</v>
      </c>
      <c r="BZ900" s="31">
        <f t="shared" si="642"/>
        <v>3.484383616980466E-12</v>
      </c>
      <c r="CA900" s="31">
        <f t="shared" si="643"/>
        <v>2.6481315489051538E-12</v>
      </c>
      <c r="CB900" s="31">
        <f t="shared" si="644"/>
        <v>2.9268822382635913E-12</v>
      </c>
      <c r="CC900" s="31">
        <f t="shared" si="645"/>
        <v>3.3450082723012468E-12</v>
      </c>
      <c r="CD900" s="31">
        <f t="shared" si="646"/>
        <v>2.7875068935843729E-13</v>
      </c>
      <c r="CE900" s="31">
        <f t="shared" si="647"/>
        <v>8.3625206807531171E-13</v>
      </c>
    </row>
    <row r="901" spans="35:83" x14ac:dyDescent="0.2">
      <c r="AI901" s="29" t="s">
        <v>1918</v>
      </c>
      <c r="AJ901" s="30">
        <v>40201</v>
      </c>
      <c r="AK901">
        <v>388</v>
      </c>
      <c r="AL901" t="s">
        <v>1919</v>
      </c>
      <c r="AM901">
        <v>4.5256772613658857E-10</v>
      </c>
      <c r="AN901">
        <f t="shared" si="605"/>
        <v>4.5256772613658857E-11</v>
      </c>
      <c r="AO901">
        <f t="shared" si="606"/>
        <v>1.9950370684799595E-4</v>
      </c>
      <c r="AP901" s="31">
        <f t="shared" si="607"/>
        <v>54</v>
      </c>
      <c r="AQ901" s="31">
        <f t="shared" si="608"/>
        <v>0</v>
      </c>
      <c r="AR901" s="31">
        <f t="shared" si="609"/>
        <v>18</v>
      </c>
      <c r="AS901" s="31">
        <f t="shared" si="610"/>
        <v>11</v>
      </c>
      <c r="AT901" s="31">
        <f t="shared" si="611"/>
        <v>12</v>
      </c>
      <c r="AU901" s="31">
        <f t="shared" si="612"/>
        <v>43</v>
      </c>
      <c r="AV901" s="31">
        <f t="shared" si="613"/>
        <v>3</v>
      </c>
      <c r="AW901" s="31">
        <f t="shared" si="614"/>
        <v>31</v>
      </c>
      <c r="AX901" s="31">
        <f t="shared" si="615"/>
        <v>7</v>
      </c>
      <c r="AY901" s="31">
        <f t="shared" si="616"/>
        <v>36</v>
      </c>
      <c r="AZ901" s="31">
        <f t="shared" si="617"/>
        <v>11</v>
      </c>
      <c r="BA901" s="31">
        <f t="shared" si="618"/>
        <v>19</v>
      </c>
      <c r="BB901" s="31">
        <f t="shared" si="619"/>
        <v>19</v>
      </c>
      <c r="BC901" s="31">
        <f t="shared" si="620"/>
        <v>16</v>
      </c>
      <c r="BD901" s="31">
        <f t="shared" si="621"/>
        <v>23</v>
      </c>
      <c r="BE901" s="31">
        <f t="shared" si="622"/>
        <v>24</v>
      </c>
      <c r="BF901" s="31">
        <f t="shared" si="623"/>
        <v>30</v>
      </c>
      <c r="BG901" s="31">
        <f t="shared" si="624"/>
        <v>24</v>
      </c>
      <c r="BH901" s="31">
        <f t="shared" si="625"/>
        <v>0</v>
      </c>
      <c r="BI901" s="31">
        <f t="shared" si="626"/>
        <v>7</v>
      </c>
      <c r="BJ901" s="6">
        <f t="shared" si="627"/>
        <v>388</v>
      </c>
      <c r="BL901" s="31">
        <f t="shared" si="628"/>
        <v>6.2986229926226251E-12</v>
      </c>
      <c r="BM901" s="31">
        <f t="shared" si="629"/>
        <v>0</v>
      </c>
      <c r="BN901" s="31">
        <f t="shared" si="630"/>
        <v>2.0995409975408748E-12</v>
      </c>
      <c r="BO901" s="31">
        <f t="shared" si="631"/>
        <v>1.2830528318305347E-12</v>
      </c>
      <c r="BP901" s="31">
        <f t="shared" si="632"/>
        <v>1.3996939983605833E-12</v>
      </c>
      <c r="BQ901" s="31">
        <f t="shared" si="633"/>
        <v>5.0155701607920892E-12</v>
      </c>
      <c r="BR901" s="31">
        <f t="shared" si="634"/>
        <v>3.4992349959014583E-13</v>
      </c>
      <c r="BS901" s="31">
        <f t="shared" si="635"/>
        <v>3.6158761624315063E-12</v>
      </c>
      <c r="BT901" s="31">
        <f t="shared" si="636"/>
        <v>8.164881657103401E-13</v>
      </c>
      <c r="BU901" s="31">
        <f t="shared" si="637"/>
        <v>4.1990819950817495E-12</v>
      </c>
      <c r="BV901" s="31">
        <f t="shared" si="638"/>
        <v>1.2830528318305347E-12</v>
      </c>
      <c r="BW901" s="31">
        <f t="shared" si="639"/>
        <v>2.2161821640709234E-12</v>
      </c>
      <c r="BX901" s="31">
        <f t="shared" si="640"/>
        <v>2.2161821640709234E-12</v>
      </c>
      <c r="BY901" s="31">
        <f t="shared" si="641"/>
        <v>1.8662586644807775E-12</v>
      </c>
      <c r="BZ901" s="31">
        <f t="shared" si="642"/>
        <v>2.6827468301911176E-12</v>
      </c>
      <c r="CA901" s="31">
        <f t="shared" si="643"/>
        <v>2.7993879967211666E-12</v>
      </c>
      <c r="CB901" s="31">
        <f t="shared" si="644"/>
        <v>3.4992349959014581E-12</v>
      </c>
      <c r="CC901" s="31">
        <f t="shared" si="645"/>
        <v>2.7993879967211666E-12</v>
      </c>
      <c r="CD901" s="31">
        <f t="shared" si="646"/>
        <v>0</v>
      </c>
      <c r="CE901" s="31">
        <f t="shared" si="647"/>
        <v>8.164881657103401E-13</v>
      </c>
    </row>
    <row r="902" spans="35:83" x14ac:dyDescent="0.2">
      <c r="AI902" s="29" t="s">
        <v>1920</v>
      </c>
      <c r="AJ902" s="30">
        <v>26959</v>
      </c>
      <c r="AK902">
        <v>246</v>
      </c>
      <c r="AL902" t="s">
        <v>1921</v>
      </c>
      <c r="AM902">
        <v>4.5334050164949426E-10</v>
      </c>
      <c r="AN902">
        <f t="shared" si="605"/>
        <v>4.5334050164949429E-11</v>
      </c>
      <c r="AO902">
        <f t="shared" si="606"/>
        <v>1.9984436653378964E-4</v>
      </c>
      <c r="AP902" s="31">
        <f t="shared" si="607"/>
        <v>24</v>
      </c>
      <c r="AQ902" s="31">
        <f t="shared" si="608"/>
        <v>4</v>
      </c>
      <c r="AR902" s="31">
        <f t="shared" si="609"/>
        <v>11</v>
      </c>
      <c r="AS902" s="31">
        <f t="shared" si="610"/>
        <v>13</v>
      </c>
      <c r="AT902" s="31">
        <f t="shared" si="611"/>
        <v>12</v>
      </c>
      <c r="AU902" s="31">
        <f t="shared" si="612"/>
        <v>22</v>
      </c>
      <c r="AV902" s="31">
        <f t="shared" si="613"/>
        <v>4</v>
      </c>
      <c r="AW902" s="31">
        <f t="shared" si="614"/>
        <v>24</v>
      </c>
      <c r="AX902" s="31">
        <f t="shared" si="615"/>
        <v>8</v>
      </c>
      <c r="AY902" s="31">
        <f t="shared" si="616"/>
        <v>20</v>
      </c>
      <c r="AZ902" s="31">
        <f t="shared" si="617"/>
        <v>6</v>
      </c>
      <c r="BA902" s="31">
        <f t="shared" si="618"/>
        <v>6</v>
      </c>
      <c r="BB902" s="31">
        <f t="shared" si="619"/>
        <v>18</v>
      </c>
      <c r="BC902" s="31">
        <f t="shared" si="620"/>
        <v>8</v>
      </c>
      <c r="BD902" s="31">
        <f t="shared" si="621"/>
        <v>18</v>
      </c>
      <c r="BE902" s="31">
        <f t="shared" si="622"/>
        <v>11</v>
      </c>
      <c r="BF902" s="31">
        <f t="shared" si="623"/>
        <v>9</v>
      </c>
      <c r="BG902" s="31">
        <f t="shared" si="624"/>
        <v>20</v>
      </c>
      <c r="BH902" s="31">
        <f t="shared" si="625"/>
        <v>4</v>
      </c>
      <c r="BI902" s="31">
        <f t="shared" si="626"/>
        <v>4</v>
      </c>
      <c r="BJ902" s="6">
        <f t="shared" si="627"/>
        <v>246</v>
      </c>
      <c r="BL902" s="31">
        <f t="shared" si="628"/>
        <v>4.4228341624340905E-12</v>
      </c>
      <c r="BM902" s="31">
        <f t="shared" si="629"/>
        <v>7.3713902707234852E-13</v>
      </c>
      <c r="BN902" s="31">
        <f t="shared" si="630"/>
        <v>2.0271323244489582E-12</v>
      </c>
      <c r="BO902" s="31">
        <f t="shared" si="631"/>
        <v>2.3957018379851324E-12</v>
      </c>
      <c r="BP902" s="31">
        <f t="shared" si="632"/>
        <v>2.2114170812170453E-12</v>
      </c>
      <c r="BQ902" s="31">
        <f t="shared" si="633"/>
        <v>4.0542646488979163E-12</v>
      </c>
      <c r="BR902" s="31">
        <f t="shared" si="634"/>
        <v>7.3713902707234852E-13</v>
      </c>
      <c r="BS902" s="31">
        <f t="shared" si="635"/>
        <v>4.4228341624340905E-12</v>
      </c>
      <c r="BT902" s="31">
        <f t="shared" si="636"/>
        <v>1.474278054144697E-12</v>
      </c>
      <c r="BU902" s="31">
        <f t="shared" si="637"/>
        <v>3.6856951353617421E-12</v>
      </c>
      <c r="BV902" s="31">
        <f t="shared" si="638"/>
        <v>1.1057085406085226E-12</v>
      </c>
      <c r="BW902" s="31">
        <f t="shared" si="639"/>
        <v>1.1057085406085226E-12</v>
      </c>
      <c r="BX902" s="31">
        <f t="shared" si="640"/>
        <v>3.3171256218255679E-12</v>
      </c>
      <c r="BY902" s="31">
        <f t="shared" si="641"/>
        <v>1.474278054144697E-12</v>
      </c>
      <c r="BZ902" s="31">
        <f t="shared" si="642"/>
        <v>3.3171256218255679E-12</v>
      </c>
      <c r="CA902" s="31">
        <f t="shared" si="643"/>
        <v>2.0271323244489582E-12</v>
      </c>
      <c r="CB902" s="31">
        <f t="shared" si="644"/>
        <v>1.658562810912784E-12</v>
      </c>
      <c r="CC902" s="31">
        <f t="shared" si="645"/>
        <v>3.6856951353617421E-12</v>
      </c>
      <c r="CD902" s="31">
        <f t="shared" si="646"/>
        <v>7.3713902707234852E-13</v>
      </c>
      <c r="CE902" s="31">
        <f t="shared" si="647"/>
        <v>7.3713902707234852E-13</v>
      </c>
    </row>
    <row r="903" spans="35:83" x14ac:dyDescent="0.2">
      <c r="AI903" s="29" t="s">
        <v>1922</v>
      </c>
      <c r="AJ903" s="30">
        <v>22883</v>
      </c>
      <c r="AK903">
        <v>206</v>
      </c>
      <c r="AL903" t="s">
        <v>1923</v>
      </c>
      <c r="AM903">
        <v>4.5545171752489489E-10</v>
      </c>
      <c r="AN903">
        <f t="shared" si="605"/>
        <v>4.5545171752489491E-11</v>
      </c>
      <c r="AO903">
        <f t="shared" si="606"/>
        <v>2.007750457863611E-4</v>
      </c>
      <c r="AP903" s="31">
        <f t="shared" si="607"/>
        <v>21</v>
      </c>
      <c r="AQ903" s="31">
        <f t="shared" si="608"/>
        <v>2</v>
      </c>
      <c r="AR903" s="31">
        <f t="shared" si="609"/>
        <v>12</v>
      </c>
      <c r="AS903" s="31">
        <f t="shared" si="610"/>
        <v>13</v>
      </c>
      <c r="AT903" s="31">
        <f t="shared" si="611"/>
        <v>10</v>
      </c>
      <c r="AU903" s="31">
        <f t="shared" si="612"/>
        <v>9</v>
      </c>
      <c r="AV903" s="31">
        <f t="shared" si="613"/>
        <v>8</v>
      </c>
      <c r="AW903" s="31">
        <f t="shared" si="614"/>
        <v>17</v>
      </c>
      <c r="AX903" s="31">
        <f t="shared" si="615"/>
        <v>7</v>
      </c>
      <c r="AY903" s="31">
        <f t="shared" si="616"/>
        <v>23</v>
      </c>
      <c r="AZ903" s="31">
        <f t="shared" si="617"/>
        <v>6</v>
      </c>
      <c r="BA903" s="31">
        <f t="shared" si="618"/>
        <v>12</v>
      </c>
      <c r="BB903" s="31">
        <f t="shared" si="619"/>
        <v>7</v>
      </c>
      <c r="BC903" s="31">
        <f t="shared" si="620"/>
        <v>13</v>
      </c>
      <c r="BD903" s="31">
        <f t="shared" si="621"/>
        <v>7</v>
      </c>
      <c r="BE903" s="31">
        <f t="shared" si="622"/>
        <v>16</v>
      </c>
      <c r="BF903" s="31">
        <f t="shared" si="623"/>
        <v>6</v>
      </c>
      <c r="BG903" s="31">
        <f t="shared" si="624"/>
        <v>12</v>
      </c>
      <c r="BH903" s="31">
        <f t="shared" si="625"/>
        <v>0</v>
      </c>
      <c r="BI903" s="31">
        <f t="shared" si="626"/>
        <v>5</v>
      </c>
      <c r="BJ903" s="6">
        <f t="shared" si="627"/>
        <v>206</v>
      </c>
      <c r="BL903" s="31">
        <f t="shared" si="628"/>
        <v>4.6429544019528117E-12</v>
      </c>
      <c r="BM903" s="31">
        <f t="shared" si="629"/>
        <v>4.4218613351931543E-13</v>
      </c>
      <c r="BN903" s="31">
        <f t="shared" si="630"/>
        <v>2.6531168011158926E-12</v>
      </c>
      <c r="BO903" s="31">
        <f t="shared" si="631"/>
        <v>2.8742098678755504E-12</v>
      </c>
      <c r="BP903" s="31">
        <f t="shared" si="632"/>
        <v>2.2109306675965773E-12</v>
      </c>
      <c r="BQ903" s="31">
        <f t="shared" si="633"/>
        <v>1.9898376008369195E-12</v>
      </c>
      <c r="BR903" s="31">
        <f t="shared" si="634"/>
        <v>1.7687445340772617E-12</v>
      </c>
      <c r="BS903" s="31">
        <f t="shared" si="635"/>
        <v>3.7585821349141812E-12</v>
      </c>
      <c r="BT903" s="31">
        <f t="shared" si="636"/>
        <v>1.5476514673176039E-12</v>
      </c>
      <c r="BU903" s="31">
        <f t="shared" si="637"/>
        <v>5.0851405354721281E-12</v>
      </c>
      <c r="BV903" s="31">
        <f t="shared" si="638"/>
        <v>1.3265584005579463E-12</v>
      </c>
      <c r="BW903" s="31">
        <f t="shared" si="639"/>
        <v>2.6531168011158926E-12</v>
      </c>
      <c r="BX903" s="31">
        <f t="shared" si="640"/>
        <v>1.5476514673176039E-12</v>
      </c>
      <c r="BY903" s="31">
        <f t="shared" si="641"/>
        <v>2.8742098678755504E-12</v>
      </c>
      <c r="BZ903" s="31">
        <f t="shared" si="642"/>
        <v>1.5476514673176039E-12</v>
      </c>
      <c r="CA903" s="31">
        <f t="shared" si="643"/>
        <v>3.5374890681545234E-12</v>
      </c>
      <c r="CB903" s="31">
        <f t="shared" si="644"/>
        <v>1.3265584005579463E-12</v>
      </c>
      <c r="CC903" s="31">
        <f t="shared" si="645"/>
        <v>2.6531168011158926E-12</v>
      </c>
      <c r="CD903" s="31">
        <f t="shared" si="646"/>
        <v>0</v>
      </c>
      <c r="CE903" s="31">
        <f t="shared" si="647"/>
        <v>1.1054653337982887E-12</v>
      </c>
    </row>
    <row r="904" spans="35:83" x14ac:dyDescent="0.2">
      <c r="AI904" s="29" t="s">
        <v>1924</v>
      </c>
      <c r="AJ904" s="30">
        <v>22677</v>
      </c>
      <c r="AK904">
        <v>208</v>
      </c>
      <c r="AL904" t="s">
        <v>1925</v>
      </c>
      <c r="AM904">
        <v>4.5677579312925792E-10</v>
      </c>
      <c r="AN904">
        <f t="shared" si="605"/>
        <v>4.5677579312925795E-11</v>
      </c>
      <c r="AO904">
        <f t="shared" si="606"/>
        <v>2.0135873299152805E-4</v>
      </c>
      <c r="AP904" s="31">
        <f t="shared" si="607"/>
        <v>35</v>
      </c>
      <c r="AQ904" s="31">
        <f t="shared" si="608"/>
        <v>1</v>
      </c>
      <c r="AR904" s="31">
        <f t="shared" si="609"/>
        <v>8</v>
      </c>
      <c r="AS904" s="31">
        <f t="shared" si="610"/>
        <v>11</v>
      </c>
      <c r="AT904" s="31">
        <f t="shared" si="611"/>
        <v>6</v>
      </c>
      <c r="AU904" s="31">
        <f t="shared" si="612"/>
        <v>7</v>
      </c>
      <c r="AV904" s="31">
        <f t="shared" si="613"/>
        <v>2</v>
      </c>
      <c r="AW904" s="31">
        <f t="shared" si="614"/>
        <v>9</v>
      </c>
      <c r="AX904" s="31">
        <f t="shared" si="615"/>
        <v>8</v>
      </c>
      <c r="AY904" s="31">
        <f t="shared" si="616"/>
        <v>16</v>
      </c>
      <c r="AZ904" s="31">
        <f t="shared" si="617"/>
        <v>5</v>
      </c>
      <c r="BA904" s="31">
        <f t="shared" si="618"/>
        <v>15</v>
      </c>
      <c r="BB904" s="31">
        <f t="shared" si="619"/>
        <v>13</v>
      </c>
      <c r="BC904" s="31">
        <f t="shared" si="620"/>
        <v>15</v>
      </c>
      <c r="BD904" s="31">
        <f t="shared" si="621"/>
        <v>12</v>
      </c>
      <c r="BE904" s="31">
        <f t="shared" si="622"/>
        <v>11</v>
      </c>
      <c r="BF904" s="31">
        <f t="shared" si="623"/>
        <v>13</v>
      </c>
      <c r="BG904" s="31">
        <f t="shared" si="624"/>
        <v>13</v>
      </c>
      <c r="BH904" s="31">
        <f t="shared" si="625"/>
        <v>1</v>
      </c>
      <c r="BI904" s="31">
        <f t="shared" si="626"/>
        <v>7</v>
      </c>
      <c r="BJ904" s="6">
        <f t="shared" si="627"/>
        <v>208</v>
      </c>
      <c r="BL904" s="31">
        <f t="shared" si="628"/>
        <v>7.6861311343865531E-12</v>
      </c>
      <c r="BM904" s="31">
        <f t="shared" si="629"/>
        <v>2.1960374669675864E-13</v>
      </c>
      <c r="BN904" s="31">
        <f t="shared" si="630"/>
        <v>1.7568299735740691E-12</v>
      </c>
      <c r="BO904" s="31">
        <f t="shared" si="631"/>
        <v>2.4156412136643451E-12</v>
      </c>
      <c r="BP904" s="31">
        <f t="shared" si="632"/>
        <v>1.3176224801805518E-12</v>
      </c>
      <c r="BQ904" s="31">
        <f t="shared" si="633"/>
        <v>1.5372262268773104E-12</v>
      </c>
      <c r="BR904" s="31">
        <f t="shared" si="634"/>
        <v>4.3920749339351729E-13</v>
      </c>
      <c r="BS904" s="31">
        <f t="shared" si="635"/>
        <v>1.9764337202708275E-12</v>
      </c>
      <c r="BT904" s="31">
        <f t="shared" si="636"/>
        <v>1.7568299735740691E-12</v>
      </c>
      <c r="BU904" s="31">
        <f t="shared" si="637"/>
        <v>3.5136599471481383E-12</v>
      </c>
      <c r="BV904" s="31">
        <f t="shared" si="638"/>
        <v>1.0980187334837932E-12</v>
      </c>
      <c r="BW904" s="31">
        <f t="shared" si="639"/>
        <v>3.2940562004513793E-12</v>
      </c>
      <c r="BX904" s="31">
        <f t="shared" si="640"/>
        <v>2.8548487070578622E-12</v>
      </c>
      <c r="BY904" s="31">
        <f t="shared" si="641"/>
        <v>3.2940562004513793E-12</v>
      </c>
      <c r="BZ904" s="31">
        <f t="shared" si="642"/>
        <v>2.6352449603611036E-12</v>
      </c>
      <c r="CA904" s="31">
        <f t="shared" si="643"/>
        <v>2.4156412136643451E-12</v>
      </c>
      <c r="CB904" s="31">
        <f t="shared" si="644"/>
        <v>2.8548487070578622E-12</v>
      </c>
      <c r="CC904" s="31">
        <f t="shared" si="645"/>
        <v>2.8548487070578622E-12</v>
      </c>
      <c r="CD904" s="31">
        <f t="shared" si="646"/>
        <v>2.1960374669675864E-13</v>
      </c>
      <c r="CE904" s="31">
        <f t="shared" si="647"/>
        <v>1.5372262268773104E-12</v>
      </c>
    </row>
    <row r="905" spans="35:83" x14ac:dyDescent="0.2">
      <c r="AI905" s="29" t="s">
        <v>1926</v>
      </c>
      <c r="AJ905" s="30">
        <v>23292</v>
      </c>
      <c r="AK905">
        <v>208</v>
      </c>
      <c r="AL905" t="s">
        <v>1927</v>
      </c>
      <c r="AM905">
        <v>4.5827798502282968E-10</v>
      </c>
      <c r="AN905">
        <f t="shared" si="605"/>
        <v>4.5827798502282971E-11</v>
      </c>
      <c r="AO905">
        <f t="shared" si="606"/>
        <v>2.0202093852200842E-4</v>
      </c>
      <c r="AP905" s="31">
        <f t="shared" si="607"/>
        <v>15</v>
      </c>
      <c r="AQ905" s="31">
        <f t="shared" si="608"/>
        <v>2</v>
      </c>
      <c r="AR905" s="31">
        <f t="shared" si="609"/>
        <v>18</v>
      </c>
      <c r="AS905" s="31">
        <f t="shared" si="610"/>
        <v>8</v>
      </c>
      <c r="AT905" s="31">
        <f t="shared" si="611"/>
        <v>11</v>
      </c>
      <c r="AU905" s="31">
        <f t="shared" si="612"/>
        <v>11</v>
      </c>
      <c r="AV905" s="31">
        <f t="shared" si="613"/>
        <v>5</v>
      </c>
      <c r="AW905" s="31">
        <f t="shared" si="614"/>
        <v>17</v>
      </c>
      <c r="AX905" s="31">
        <f t="shared" si="615"/>
        <v>17</v>
      </c>
      <c r="AY905" s="31">
        <f t="shared" si="616"/>
        <v>18</v>
      </c>
      <c r="AZ905" s="31">
        <f t="shared" si="617"/>
        <v>10</v>
      </c>
      <c r="BA905" s="31">
        <f t="shared" si="618"/>
        <v>8</v>
      </c>
      <c r="BB905" s="31">
        <f t="shared" si="619"/>
        <v>11</v>
      </c>
      <c r="BC905" s="31">
        <f t="shared" si="620"/>
        <v>6</v>
      </c>
      <c r="BD905" s="31">
        <f t="shared" si="621"/>
        <v>5</v>
      </c>
      <c r="BE905" s="31">
        <f t="shared" si="622"/>
        <v>16</v>
      </c>
      <c r="BF905" s="31">
        <f t="shared" si="623"/>
        <v>8</v>
      </c>
      <c r="BG905" s="31">
        <f t="shared" si="624"/>
        <v>13</v>
      </c>
      <c r="BH905" s="31">
        <f t="shared" si="625"/>
        <v>1</v>
      </c>
      <c r="BI905" s="31">
        <f t="shared" si="626"/>
        <v>8</v>
      </c>
      <c r="BJ905" s="6">
        <f t="shared" si="627"/>
        <v>208</v>
      </c>
      <c r="BL905" s="31">
        <f t="shared" si="628"/>
        <v>3.3048893150684831E-12</v>
      </c>
      <c r="BM905" s="31">
        <f t="shared" si="629"/>
        <v>4.4065190867579781E-13</v>
      </c>
      <c r="BN905" s="31">
        <f t="shared" si="630"/>
        <v>3.9658671780821799E-12</v>
      </c>
      <c r="BO905" s="31">
        <f t="shared" si="631"/>
        <v>1.7626076347031912E-12</v>
      </c>
      <c r="BP905" s="31">
        <f t="shared" si="632"/>
        <v>2.4235854977168878E-12</v>
      </c>
      <c r="BQ905" s="31">
        <f t="shared" si="633"/>
        <v>2.4235854977168878E-12</v>
      </c>
      <c r="BR905" s="31">
        <f t="shared" si="634"/>
        <v>1.1016297716894946E-12</v>
      </c>
      <c r="BS905" s="31">
        <f t="shared" si="635"/>
        <v>3.7455412237442814E-12</v>
      </c>
      <c r="BT905" s="31">
        <f t="shared" si="636"/>
        <v>3.7455412237442814E-12</v>
      </c>
      <c r="BU905" s="31">
        <f t="shared" si="637"/>
        <v>3.9658671780821799E-12</v>
      </c>
      <c r="BV905" s="31">
        <f t="shared" si="638"/>
        <v>2.2032595433789893E-12</v>
      </c>
      <c r="BW905" s="31">
        <f t="shared" si="639"/>
        <v>1.7626076347031912E-12</v>
      </c>
      <c r="BX905" s="31">
        <f t="shared" si="640"/>
        <v>2.4235854977168878E-12</v>
      </c>
      <c r="BY905" s="31">
        <f t="shared" si="641"/>
        <v>1.3219557260273934E-12</v>
      </c>
      <c r="BZ905" s="31">
        <f t="shared" si="642"/>
        <v>1.1016297716894946E-12</v>
      </c>
      <c r="CA905" s="31">
        <f t="shared" si="643"/>
        <v>3.5252152694063825E-12</v>
      </c>
      <c r="CB905" s="31">
        <f t="shared" si="644"/>
        <v>1.7626076347031912E-12</v>
      </c>
      <c r="CC905" s="31">
        <f t="shared" si="645"/>
        <v>2.8642374063926857E-12</v>
      </c>
      <c r="CD905" s="31">
        <f t="shared" si="646"/>
        <v>2.203259543378989E-13</v>
      </c>
      <c r="CE905" s="31">
        <f t="shared" si="647"/>
        <v>1.7626076347031912E-12</v>
      </c>
    </row>
    <row r="906" spans="35:83" x14ac:dyDescent="0.2">
      <c r="AI906" s="29" t="s">
        <v>1928</v>
      </c>
      <c r="AJ906" s="30">
        <v>78936</v>
      </c>
      <c r="AK906">
        <v>726</v>
      </c>
      <c r="AL906" t="s">
        <v>1929</v>
      </c>
      <c r="AM906">
        <v>4.5833324605064861E-10</v>
      </c>
      <c r="AN906">
        <f t="shared" si="605"/>
        <v>4.5833324605064864E-11</v>
      </c>
      <c r="AO906">
        <f t="shared" si="606"/>
        <v>2.0204529903040838E-4</v>
      </c>
      <c r="AP906" s="31">
        <f t="shared" si="607"/>
        <v>83</v>
      </c>
      <c r="AQ906" s="31">
        <f t="shared" si="608"/>
        <v>10</v>
      </c>
      <c r="AR906" s="31">
        <f t="shared" si="609"/>
        <v>24</v>
      </c>
      <c r="AS906" s="31">
        <f t="shared" si="610"/>
        <v>30</v>
      </c>
      <c r="AT906" s="31">
        <f t="shared" si="611"/>
        <v>37</v>
      </c>
      <c r="AU906" s="31">
        <f t="shared" si="612"/>
        <v>62</v>
      </c>
      <c r="AV906" s="31">
        <f t="shared" si="613"/>
        <v>20</v>
      </c>
      <c r="AW906" s="31">
        <f t="shared" si="614"/>
        <v>54</v>
      </c>
      <c r="AX906" s="31">
        <f t="shared" si="615"/>
        <v>35</v>
      </c>
      <c r="AY906" s="31">
        <f t="shared" si="616"/>
        <v>92</v>
      </c>
      <c r="AZ906" s="31">
        <f t="shared" si="617"/>
        <v>16</v>
      </c>
      <c r="BA906" s="31">
        <f t="shared" si="618"/>
        <v>22</v>
      </c>
      <c r="BB906" s="31">
        <f t="shared" si="619"/>
        <v>47</v>
      </c>
      <c r="BC906" s="31">
        <f t="shared" si="620"/>
        <v>32</v>
      </c>
      <c r="BD906" s="31">
        <f t="shared" si="621"/>
        <v>22</v>
      </c>
      <c r="BE906" s="31">
        <f t="shared" si="622"/>
        <v>37</v>
      </c>
      <c r="BF906" s="31">
        <f t="shared" si="623"/>
        <v>41</v>
      </c>
      <c r="BG906" s="31">
        <f t="shared" si="624"/>
        <v>30</v>
      </c>
      <c r="BH906" s="31">
        <f t="shared" si="625"/>
        <v>15</v>
      </c>
      <c r="BI906" s="31">
        <f t="shared" si="626"/>
        <v>17</v>
      </c>
      <c r="BJ906" s="6">
        <f t="shared" si="627"/>
        <v>726</v>
      </c>
      <c r="BL906" s="31">
        <f t="shared" si="628"/>
        <v>5.2398979920390962E-12</v>
      </c>
      <c r="BM906" s="31">
        <f t="shared" si="629"/>
        <v>6.3131301108904776E-13</v>
      </c>
      <c r="BN906" s="31">
        <f t="shared" si="630"/>
        <v>1.5151512266137146E-12</v>
      </c>
      <c r="BO906" s="31">
        <f t="shared" si="631"/>
        <v>1.8939390332671433E-12</v>
      </c>
      <c r="BP906" s="31">
        <f t="shared" si="632"/>
        <v>2.3358581410294765E-12</v>
      </c>
      <c r="BQ906" s="31">
        <f t="shared" si="633"/>
        <v>3.9141406687520957E-12</v>
      </c>
      <c r="BR906" s="31">
        <f t="shared" si="634"/>
        <v>1.2626260221780955E-12</v>
      </c>
      <c r="BS906" s="31">
        <f t="shared" si="635"/>
        <v>3.4090902598808579E-12</v>
      </c>
      <c r="BT906" s="31">
        <f t="shared" si="636"/>
        <v>2.209595538811667E-12</v>
      </c>
      <c r="BU906" s="31">
        <f t="shared" si="637"/>
        <v>5.8080797020192394E-12</v>
      </c>
      <c r="BV906" s="31">
        <f t="shared" si="638"/>
        <v>1.0101008177424764E-12</v>
      </c>
      <c r="BW906" s="31">
        <f t="shared" si="639"/>
        <v>1.3888886243959051E-12</v>
      </c>
      <c r="BX906" s="31">
        <f t="shared" si="640"/>
        <v>2.9671711521185243E-12</v>
      </c>
      <c r="BY906" s="31">
        <f t="shared" si="641"/>
        <v>2.0202016354849528E-12</v>
      </c>
      <c r="BZ906" s="31">
        <f t="shared" si="642"/>
        <v>1.3888886243959051E-12</v>
      </c>
      <c r="CA906" s="31">
        <f t="shared" si="643"/>
        <v>2.3358581410294765E-12</v>
      </c>
      <c r="CB906" s="31">
        <f t="shared" si="644"/>
        <v>2.5883833454650956E-12</v>
      </c>
      <c r="CC906" s="31">
        <f t="shared" si="645"/>
        <v>1.8939390332671433E-12</v>
      </c>
      <c r="CD906" s="31">
        <f t="shared" si="646"/>
        <v>9.4696951663357164E-13</v>
      </c>
      <c r="CE906" s="31">
        <f t="shared" si="647"/>
        <v>1.0732321188513812E-12</v>
      </c>
    </row>
    <row r="907" spans="35:83" x14ac:dyDescent="0.2">
      <c r="AI907" s="29" t="s">
        <v>1930</v>
      </c>
      <c r="AJ907" s="30">
        <v>26271</v>
      </c>
      <c r="AK907">
        <v>237</v>
      </c>
      <c r="AL907" t="s">
        <v>1931</v>
      </c>
      <c r="AM907">
        <v>4.5860734111514118E-10</v>
      </c>
      <c r="AN907">
        <f t="shared" si="605"/>
        <v>4.5860734111514119E-11</v>
      </c>
      <c r="AO907">
        <f t="shared" si="606"/>
        <v>2.0216612731363974E-4</v>
      </c>
      <c r="AP907" s="31">
        <f t="shared" si="607"/>
        <v>28</v>
      </c>
      <c r="AQ907" s="31">
        <f t="shared" si="608"/>
        <v>2</v>
      </c>
      <c r="AR907" s="31">
        <f t="shared" si="609"/>
        <v>15</v>
      </c>
      <c r="AS907" s="31">
        <f t="shared" si="610"/>
        <v>21</v>
      </c>
      <c r="AT907" s="31">
        <f t="shared" si="611"/>
        <v>4</v>
      </c>
      <c r="AU907" s="31">
        <f t="shared" si="612"/>
        <v>13</v>
      </c>
      <c r="AV907" s="31">
        <f t="shared" si="613"/>
        <v>6</v>
      </c>
      <c r="AW907" s="31">
        <f t="shared" si="614"/>
        <v>21</v>
      </c>
      <c r="AX907" s="31">
        <f t="shared" si="615"/>
        <v>14</v>
      </c>
      <c r="AY907" s="31">
        <f t="shared" si="616"/>
        <v>25</v>
      </c>
      <c r="AZ907" s="31">
        <f t="shared" si="617"/>
        <v>15</v>
      </c>
      <c r="BA907" s="31">
        <f t="shared" si="618"/>
        <v>8</v>
      </c>
      <c r="BB907" s="31">
        <f t="shared" si="619"/>
        <v>7</v>
      </c>
      <c r="BC907" s="31">
        <f t="shared" si="620"/>
        <v>3</v>
      </c>
      <c r="BD907" s="31">
        <f t="shared" si="621"/>
        <v>14</v>
      </c>
      <c r="BE907" s="31">
        <f t="shared" si="622"/>
        <v>11</v>
      </c>
      <c r="BF907" s="31">
        <f t="shared" si="623"/>
        <v>9</v>
      </c>
      <c r="BG907" s="31">
        <f t="shared" si="624"/>
        <v>15</v>
      </c>
      <c r="BH907" s="31">
        <f t="shared" si="625"/>
        <v>0</v>
      </c>
      <c r="BI907" s="31">
        <f t="shared" si="626"/>
        <v>6</v>
      </c>
      <c r="BJ907" s="6">
        <f t="shared" si="627"/>
        <v>237</v>
      </c>
      <c r="BL907" s="31">
        <f t="shared" si="628"/>
        <v>5.4181458022041995E-12</v>
      </c>
      <c r="BM907" s="31">
        <f t="shared" si="629"/>
        <v>3.8701041444315709E-13</v>
      </c>
      <c r="BN907" s="31">
        <f t="shared" si="630"/>
        <v>2.9025781083236786E-12</v>
      </c>
      <c r="BO907" s="31">
        <f t="shared" si="631"/>
        <v>4.0636093516531499E-12</v>
      </c>
      <c r="BP907" s="31">
        <f t="shared" si="632"/>
        <v>7.7402082888631418E-13</v>
      </c>
      <c r="BQ907" s="31">
        <f t="shared" si="633"/>
        <v>2.5155676938805213E-12</v>
      </c>
      <c r="BR907" s="31">
        <f t="shared" si="634"/>
        <v>1.1610312433294714E-12</v>
      </c>
      <c r="BS907" s="31">
        <f t="shared" si="635"/>
        <v>4.0636093516531499E-12</v>
      </c>
      <c r="BT907" s="31">
        <f t="shared" si="636"/>
        <v>2.7090729011020998E-12</v>
      </c>
      <c r="BU907" s="31">
        <f t="shared" si="637"/>
        <v>4.8376301805394645E-12</v>
      </c>
      <c r="BV907" s="31">
        <f t="shared" si="638"/>
        <v>2.9025781083236786E-12</v>
      </c>
      <c r="BW907" s="31">
        <f t="shared" si="639"/>
        <v>1.5480416577726284E-12</v>
      </c>
      <c r="BX907" s="31">
        <f t="shared" si="640"/>
        <v>1.3545364505510499E-12</v>
      </c>
      <c r="BY907" s="31">
        <f t="shared" si="641"/>
        <v>5.8051562166473571E-13</v>
      </c>
      <c r="BZ907" s="31">
        <f t="shared" si="642"/>
        <v>2.7090729011020998E-12</v>
      </c>
      <c r="CA907" s="31">
        <f t="shared" si="643"/>
        <v>2.1285572794373644E-12</v>
      </c>
      <c r="CB907" s="31">
        <f t="shared" si="644"/>
        <v>1.741546864994207E-12</v>
      </c>
      <c r="CC907" s="31">
        <f t="shared" si="645"/>
        <v>2.9025781083236786E-12</v>
      </c>
      <c r="CD907" s="31">
        <f t="shared" si="646"/>
        <v>0</v>
      </c>
      <c r="CE907" s="31">
        <f t="shared" si="647"/>
        <v>1.1610312433294714E-12</v>
      </c>
    </row>
    <row r="908" spans="35:83" x14ac:dyDescent="0.2">
      <c r="AI908" s="29" t="s">
        <v>1932</v>
      </c>
      <c r="AJ908" s="30">
        <v>24042</v>
      </c>
      <c r="AK908">
        <v>216</v>
      </c>
      <c r="AL908" t="s">
        <v>1933</v>
      </c>
      <c r="AM908">
        <v>4.5942812857050677E-10</v>
      </c>
      <c r="AN908">
        <f t="shared" si="605"/>
        <v>4.5942812857050679E-11</v>
      </c>
      <c r="AO908">
        <f t="shared" si="606"/>
        <v>2.025279519211469E-4</v>
      </c>
      <c r="AP908" s="31">
        <f t="shared" si="607"/>
        <v>21</v>
      </c>
      <c r="AQ908" s="31">
        <f t="shared" si="608"/>
        <v>0</v>
      </c>
      <c r="AR908" s="31">
        <f t="shared" si="609"/>
        <v>17</v>
      </c>
      <c r="AS908" s="31">
        <f t="shared" si="610"/>
        <v>13</v>
      </c>
      <c r="AT908" s="31">
        <f t="shared" si="611"/>
        <v>9</v>
      </c>
      <c r="AU908" s="31">
        <f t="shared" si="612"/>
        <v>15</v>
      </c>
      <c r="AV908" s="31">
        <f t="shared" si="613"/>
        <v>5</v>
      </c>
      <c r="AW908" s="31">
        <f t="shared" si="614"/>
        <v>17</v>
      </c>
      <c r="AX908" s="31">
        <f t="shared" si="615"/>
        <v>12</v>
      </c>
      <c r="AY908" s="31">
        <f t="shared" si="616"/>
        <v>23</v>
      </c>
      <c r="AZ908" s="31">
        <f t="shared" si="617"/>
        <v>3</v>
      </c>
      <c r="BA908" s="31">
        <f t="shared" si="618"/>
        <v>3</v>
      </c>
      <c r="BB908" s="31">
        <f t="shared" si="619"/>
        <v>16</v>
      </c>
      <c r="BC908" s="31">
        <f t="shared" si="620"/>
        <v>5</v>
      </c>
      <c r="BD908" s="31">
        <f t="shared" si="621"/>
        <v>14</v>
      </c>
      <c r="BE908" s="31">
        <f t="shared" si="622"/>
        <v>17</v>
      </c>
      <c r="BF908" s="31">
        <f t="shared" si="623"/>
        <v>6</v>
      </c>
      <c r="BG908" s="31">
        <f t="shared" si="624"/>
        <v>10</v>
      </c>
      <c r="BH908" s="31">
        <f t="shared" si="625"/>
        <v>6</v>
      </c>
      <c r="BI908" s="31">
        <f t="shared" si="626"/>
        <v>4</v>
      </c>
      <c r="BJ908" s="6">
        <f t="shared" si="627"/>
        <v>216</v>
      </c>
      <c r="BL908" s="31">
        <f t="shared" si="628"/>
        <v>4.4666623611021492E-12</v>
      </c>
      <c r="BM908" s="31">
        <f t="shared" si="629"/>
        <v>0</v>
      </c>
      <c r="BN908" s="31">
        <f t="shared" si="630"/>
        <v>3.6158695304160258E-12</v>
      </c>
      <c r="BO908" s="31">
        <f t="shared" si="631"/>
        <v>2.765076699729902E-12</v>
      </c>
      <c r="BP908" s="31">
        <f t="shared" si="632"/>
        <v>1.9142838690437782E-12</v>
      </c>
      <c r="BQ908" s="31">
        <f t="shared" si="633"/>
        <v>3.1904731150729639E-12</v>
      </c>
      <c r="BR908" s="31">
        <f t="shared" si="634"/>
        <v>1.0634910383576546E-12</v>
      </c>
      <c r="BS908" s="31">
        <f t="shared" si="635"/>
        <v>3.6158695304160258E-12</v>
      </c>
      <c r="BT908" s="31">
        <f t="shared" si="636"/>
        <v>2.552378492058371E-12</v>
      </c>
      <c r="BU908" s="31">
        <f t="shared" si="637"/>
        <v>4.8920587764452111E-12</v>
      </c>
      <c r="BV908" s="31">
        <f t="shared" si="638"/>
        <v>6.3809462301459276E-13</v>
      </c>
      <c r="BW908" s="31">
        <f t="shared" si="639"/>
        <v>6.3809462301459276E-13</v>
      </c>
      <c r="BX908" s="31">
        <f t="shared" si="640"/>
        <v>3.4031713227444944E-12</v>
      </c>
      <c r="BY908" s="31">
        <f t="shared" si="641"/>
        <v>1.0634910383576546E-12</v>
      </c>
      <c r="BZ908" s="31">
        <f t="shared" si="642"/>
        <v>2.9777749074014329E-12</v>
      </c>
      <c r="CA908" s="31">
        <f t="shared" si="643"/>
        <v>3.6158695304160258E-12</v>
      </c>
      <c r="CB908" s="31">
        <f t="shared" si="644"/>
        <v>1.2761892460291855E-12</v>
      </c>
      <c r="CC908" s="31">
        <f t="shared" si="645"/>
        <v>2.1269820767153091E-12</v>
      </c>
      <c r="CD908" s="31">
        <f t="shared" si="646"/>
        <v>1.2761892460291855E-12</v>
      </c>
      <c r="CE908" s="31">
        <f t="shared" si="647"/>
        <v>8.5079283068612361E-13</v>
      </c>
    </row>
    <row r="909" spans="35:83" x14ac:dyDescent="0.2">
      <c r="AI909" s="29" t="s">
        <v>1934</v>
      </c>
      <c r="AJ909" s="30">
        <v>71915</v>
      </c>
      <c r="AK909">
        <v>652</v>
      </c>
      <c r="AL909" t="s">
        <v>1935</v>
      </c>
      <c r="AM909">
        <v>4.6073089030907506E-10</v>
      </c>
      <c r="AN909">
        <f t="shared" si="605"/>
        <v>4.6073089030907508E-11</v>
      </c>
      <c r="AO909">
        <f t="shared" si="606"/>
        <v>2.0310224341604167E-4</v>
      </c>
      <c r="AP909" s="31">
        <f t="shared" si="607"/>
        <v>53</v>
      </c>
      <c r="AQ909" s="31">
        <f t="shared" si="608"/>
        <v>4</v>
      </c>
      <c r="AR909" s="31">
        <f t="shared" si="609"/>
        <v>24</v>
      </c>
      <c r="AS909" s="31">
        <f t="shared" si="610"/>
        <v>21</v>
      </c>
      <c r="AT909" s="31">
        <f t="shared" si="611"/>
        <v>41</v>
      </c>
      <c r="AU909" s="31">
        <f t="shared" si="612"/>
        <v>48</v>
      </c>
      <c r="AV909" s="31">
        <f t="shared" si="613"/>
        <v>18</v>
      </c>
      <c r="AW909" s="31">
        <f t="shared" si="614"/>
        <v>49</v>
      </c>
      <c r="AX909" s="31">
        <f t="shared" si="615"/>
        <v>19</v>
      </c>
      <c r="AY909" s="31">
        <f t="shared" si="616"/>
        <v>75</v>
      </c>
      <c r="AZ909" s="31">
        <f t="shared" si="617"/>
        <v>27</v>
      </c>
      <c r="BA909" s="31">
        <f t="shared" si="618"/>
        <v>19</v>
      </c>
      <c r="BB909" s="31">
        <f t="shared" si="619"/>
        <v>35</v>
      </c>
      <c r="BC909" s="31">
        <f t="shared" si="620"/>
        <v>16</v>
      </c>
      <c r="BD909" s="31">
        <f t="shared" si="621"/>
        <v>25</v>
      </c>
      <c r="BE909" s="31">
        <f t="shared" si="622"/>
        <v>56</v>
      </c>
      <c r="BF909" s="31">
        <f t="shared" si="623"/>
        <v>33</v>
      </c>
      <c r="BG909" s="31">
        <f t="shared" si="624"/>
        <v>56</v>
      </c>
      <c r="BH909" s="31">
        <f t="shared" si="625"/>
        <v>14</v>
      </c>
      <c r="BI909" s="31">
        <f t="shared" si="626"/>
        <v>19</v>
      </c>
      <c r="BJ909" s="6">
        <f t="shared" si="627"/>
        <v>652</v>
      </c>
      <c r="BL909" s="31">
        <f t="shared" si="628"/>
        <v>3.7452050899357334E-12</v>
      </c>
      <c r="BM909" s="31">
        <f t="shared" si="629"/>
        <v>2.82656987919678E-13</v>
      </c>
      <c r="BN909" s="31">
        <f t="shared" si="630"/>
        <v>1.6959419275180679E-12</v>
      </c>
      <c r="BO909" s="31">
        <f t="shared" si="631"/>
        <v>1.4839491865783094E-12</v>
      </c>
      <c r="BP909" s="31">
        <f t="shared" si="632"/>
        <v>2.8972341261766989E-12</v>
      </c>
      <c r="BQ909" s="31">
        <f t="shared" si="633"/>
        <v>3.3918838550361358E-12</v>
      </c>
      <c r="BR909" s="31">
        <f t="shared" si="634"/>
        <v>1.2719564456385508E-12</v>
      </c>
      <c r="BS909" s="31">
        <f t="shared" si="635"/>
        <v>3.462548102016055E-12</v>
      </c>
      <c r="BT909" s="31">
        <f t="shared" si="636"/>
        <v>1.3426206926184702E-12</v>
      </c>
      <c r="BU909" s="31">
        <f t="shared" si="637"/>
        <v>5.2998185234939617E-12</v>
      </c>
      <c r="BV909" s="31">
        <f t="shared" si="638"/>
        <v>1.9079346684578263E-12</v>
      </c>
      <c r="BW909" s="31">
        <f t="shared" si="639"/>
        <v>1.3426206926184702E-12</v>
      </c>
      <c r="BX909" s="31">
        <f t="shared" si="640"/>
        <v>2.4732486442971824E-12</v>
      </c>
      <c r="BY909" s="31">
        <f t="shared" si="641"/>
        <v>1.130627951678712E-12</v>
      </c>
      <c r="BZ909" s="31">
        <f t="shared" si="642"/>
        <v>1.7666061744979873E-12</v>
      </c>
      <c r="CA909" s="31">
        <f t="shared" si="643"/>
        <v>3.9571978308754919E-12</v>
      </c>
      <c r="CB909" s="31">
        <f t="shared" si="644"/>
        <v>2.3319201503373432E-12</v>
      </c>
      <c r="CC909" s="31">
        <f t="shared" si="645"/>
        <v>3.9571978308754919E-12</v>
      </c>
      <c r="CD909" s="31">
        <f t="shared" si="646"/>
        <v>9.8929945771887296E-13</v>
      </c>
      <c r="CE909" s="31">
        <f t="shared" si="647"/>
        <v>1.3426206926184702E-12</v>
      </c>
    </row>
    <row r="910" spans="35:83" x14ac:dyDescent="0.2">
      <c r="AI910" s="29" t="s">
        <v>1936</v>
      </c>
      <c r="AJ910" s="30">
        <v>63011</v>
      </c>
      <c r="AK910">
        <v>576</v>
      </c>
      <c r="AL910" t="s">
        <v>1937</v>
      </c>
      <c r="AM910">
        <v>4.6075202028097934E-10</v>
      </c>
      <c r="AN910">
        <f t="shared" si="605"/>
        <v>4.6075202028097936E-11</v>
      </c>
      <c r="AO910">
        <f t="shared" si="606"/>
        <v>2.0311155806107057E-4</v>
      </c>
      <c r="AP910" s="31">
        <f t="shared" si="607"/>
        <v>60</v>
      </c>
      <c r="AQ910" s="31">
        <f t="shared" si="608"/>
        <v>6</v>
      </c>
      <c r="AR910" s="31">
        <f t="shared" si="609"/>
        <v>38</v>
      </c>
      <c r="AS910" s="31">
        <f t="shared" si="610"/>
        <v>24</v>
      </c>
      <c r="AT910" s="31">
        <f t="shared" si="611"/>
        <v>17</v>
      </c>
      <c r="AU910" s="31">
        <f t="shared" si="612"/>
        <v>33</v>
      </c>
      <c r="AV910" s="31">
        <f t="shared" si="613"/>
        <v>22</v>
      </c>
      <c r="AW910" s="31">
        <f t="shared" si="614"/>
        <v>29</v>
      </c>
      <c r="AX910" s="31">
        <f t="shared" si="615"/>
        <v>25</v>
      </c>
      <c r="AY910" s="31">
        <f t="shared" si="616"/>
        <v>50</v>
      </c>
      <c r="AZ910" s="31">
        <f t="shared" si="617"/>
        <v>14</v>
      </c>
      <c r="BA910" s="31">
        <f t="shared" si="618"/>
        <v>21</v>
      </c>
      <c r="BB910" s="31">
        <f t="shared" si="619"/>
        <v>40</v>
      </c>
      <c r="BC910" s="31">
        <f t="shared" si="620"/>
        <v>22</v>
      </c>
      <c r="BD910" s="31">
        <f t="shared" si="621"/>
        <v>29</v>
      </c>
      <c r="BE910" s="31">
        <f t="shared" si="622"/>
        <v>46</v>
      </c>
      <c r="BF910" s="31">
        <f t="shared" si="623"/>
        <v>37</v>
      </c>
      <c r="BG910" s="31">
        <f t="shared" si="624"/>
        <v>40</v>
      </c>
      <c r="BH910" s="31">
        <f t="shared" si="625"/>
        <v>7</v>
      </c>
      <c r="BI910" s="31">
        <f t="shared" si="626"/>
        <v>16</v>
      </c>
      <c r="BJ910" s="6">
        <f t="shared" si="627"/>
        <v>576</v>
      </c>
      <c r="BL910" s="31">
        <f t="shared" si="628"/>
        <v>4.7995002112602017E-12</v>
      </c>
      <c r="BM910" s="31">
        <f t="shared" si="629"/>
        <v>4.7995002112602017E-13</v>
      </c>
      <c r="BN910" s="31">
        <f t="shared" si="630"/>
        <v>3.0396834671314612E-12</v>
      </c>
      <c r="BO910" s="31">
        <f t="shared" si="631"/>
        <v>1.9198000845040807E-12</v>
      </c>
      <c r="BP910" s="31">
        <f t="shared" si="632"/>
        <v>1.3598583931903904E-12</v>
      </c>
      <c r="BQ910" s="31">
        <f t="shared" si="633"/>
        <v>2.6397251161931107E-12</v>
      </c>
      <c r="BR910" s="31">
        <f t="shared" si="634"/>
        <v>1.7598167441287407E-12</v>
      </c>
      <c r="BS910" s="31">
        <f t="shared" si="635"/>
        <v>2.3197584354424307E-12</v>
      </c>
      <c r="BT910" s="31">
        <f t="shared" si="636"/>
        <v>1.9997917546917508E-12</v>
      </c>
      <c r="BU910" s="31">
        <f t="shared" si="637"/>
        <v>3.9995835093835015E-12</v>
      </c>
      <c r="BV910" s="31">
        <f t="shared" si="638"/>
        <v>1.1198833826273803E-12</v>
      </c>
      <c r="BW910" s="31">
        <f t="shared" si="639"/>
        <v>1.6798250739410708E-12</v>
      </c>
      <c r="BX910" s="31">
        <f t="shared" si="640"/>
        <v>3.1996668075068014E-12</v>
      </c>
      <c r="BY910" s="31">
        <f t="shared" si="641"/>
        <v>1.7598167441287407E-12</v>
      </c>
      <c r="BZ910" s="31">
        <f t="shared" si="642"/>
        <v>2.3197584354424307E-12</v>
      </c>
      <c r="CA910" s="31">
        <f t="shared" si="643"/>
        <v>3.6796168286328212E-12</v>
      </c>
      <c r="CB910" s="31">
        <f t="shared" si="644"/>
        <v>2.9596917969437907E-12</v>
      </c>
      <c r="CC910" s="31">
        <f t="shared" si="645"/>
        <v>3.1996668075068014E-12</v>
      </c>
      <c r="CD910" s="31">
        <f t="shared" si="646"/>
        <v>5.5994169131369016E-13</v>
      </c>
      <c r="CE910" s="31">
        <f t="shared" si="647"/>
        <v>1.2798667230027203E-12</v>
      </c>
    </row>
    <row r="911" spans="35:83" x14ac:dyDescent="0.2">
      <c r="AI911" s="29" t="s">
        <v>1938</v>
      </c>
      <c r="AJ911" s="30">
        <v>30627</v>
      </c>
      <c r="AK911">
        <v>261</v>
      </c>
      <c r="AL911" t="s">
        <v>1939</v>
      </c>
      <c r="AM911">
        <v>4.6689298143617679E-10</v>
      </c>
      <c r="AN911">
        <f t="shared" si="605"/>
        <v>4.6689298143617681E-11</v>
      </c>
      <c r="AO911">
        <f t="shared" si="606"/>
        <v>2.0581865457572942E-4</v>
      </c>
      <c r="AP911" s="31">
        <f t="shared" si="607"/>
        <v>19</v>
      </c>
      <c r="AQ911" s="31">
        <f t="shared" si="608"/>
        <v>3</v>
      </c>
      <c r="AR911" s="31">
        <f t="shared" si="609"/>
        <v>21</v>
      </c>
      <c r="AS911" s="31">
        <f t="shared" si="610"/>
        <v>20</v>
      </c>
      <c r="AT911" s="31">
        <f t="shared" si="611"/>
        <v>13</v>
      </c>
      <c r="AU911" s="31">
        <f t="shared" si="612"/>
        <v>14</v>
      </c>
      <c r="AV911" s="31">
        <f t="shared" si="613"/>
        <v>10</v>
      </c>
      <c r="AW911" s="31">
        <f t="shared" si="614"/>
        <v>18</v>
      </c>
      <c r="AX911" s="31">
        <f t="shared" si="615"/>
        <v>18</v>
      </c>
      <c r="AY911" s="31">
        <f t="shared" si="616"/>
        <v>23</v>
      </c>
      <c r="AZ911" s="31">
        <f t="shared" si="617"/>
        <v>6</v>
      </c>
      <c r="BA911" s="31">
        <f t="shared" si="618"/>
        <v>9</v>
      </c>
      <c r="BB911" s="31">
        <f t="shared" si="619"/>
        <v>14</v>
      </c>
      <c r="BC911" s="31">
        <f t="shared" si="620"/>
        <v>10</v>
      </c>
      <c r="BD911" s="31">
        <f t="shared" si="621"/>
        <v>19</v>
      </c>
      <c r="BE911" s="31">
        <f t="shared" si="622"/>
        <v>9</v>
      </c>
      <c r="BF911" s="31">
        <f t="shared" si="623"/>
        <v>6</v>
      </c>
      <c r="BG911" s="31">
        <f t="shared" si="624"/>
        <v>13</v>
      </c>
      <c r="BH911" s="31">
        <f t="shared" si="625"/>
        <v>9</v>
      </c>
      <c r="BI911" s="31">
        <f t="shared" si="626"/>
        <v>7</v>
      </c>
      <c r="BJ911" s="6">
        <f t="shared" si="627"/>
        <v>261</v>
      </c>
      <c r="BL911" s="31">
        <f t="shared" si="628"/>
        <v>3.3988377958955403E-12</v>
      </c>
      <c r="BM911" s="31">
        <f t="shared" si="629"/>
        <v>5.3665859935192737E-13</v>
      </c>
      <c r="BN911" s="31">
        <f t="shared" si="630"/>
        <v>3.7566101954634917E-12</v>
      </c>
      <c r="BO911" s="31">
        <f t="shared" si="631"/>
        <v>3.5777239956795154E-12</v>
      </c>
      <c r="BP911" s="31">
        <f t="shared" si="632"/>
        <v>2.325520597191685E-12</v>
      </c>
      <c r="BQ911" s="31">
        <f t="shared" si="633"/>
        <v>2.5044067969756613E-12</v>
      </c>
      <c r="BR911" s="31">
        <f t="shared" si="634"/>
        <v>1.7888619978397577E-12</v>
      </c>
      <c r="BS911" s="31">
        <f t="shared" si="635"/>
        <v>3.219951596111564E-12</v>
      </c>
      <c r="BT911" s="31">
        <f t="shared" si="636"/>
        <v>3.219951596111564E-12</v>
      </c>
      <c r="BU911" s="31">
        <f t="shared" si="637"/>
        <v>4.1143825950314427E-12</v>
      </c>
      <c r="BV911" s="31">
        <f t="shared" si="638"/>
        <v>1.0733171987038547E-12</v>
      </c>
      <c r="BW911" s="31">
        <f t="shared" si="639"/>
        <v>1.609975798055782E-12</v>
      </c>
      <c r="BX911" s="31">
        <f t="shared" si="640"/>
        <v>2.5044067969756613E-12</v>
      </c>
      <c r="BY911" s="31">
        <f t="shared" si="641"/>
        <v>1.7888619978397577E-12</v>
      </c>
      <c r="BZ911" s="31">
        <f t="shared" si="642"/>
        <v>3.3988377958955403E-12</v>
      </c>
      <c r="CA911" s="31">
        <f t="shared" si="643"/>
        <v>1.609975798055782E-12</v>
      </c>
      <c r="CB911" s="31">
        <f t="shared" si="644"/>
        <v>1.0733171987038547E-12</v>
      </c>
      <c r="CC911" s="31">
        <f t="shared" si="645"/>
        <v>2.325520597191685E-12</v>
      </c>
      <c r="CD911" s="31">
        <f t="shared" si="646"/>
        <v>1.609975798055782E-12</v>
      </c>
      <c r="CE911" s="31">
        <f t="shared" si="647"/>
        <v>1.2522033984878306E-12</v>
      </c>
    </row>
    <row r="912" spans="35:83" x14ac:dyDescent="0.2">
      <c r="AI912" s="29" t="s">
        <v>1940</v>
      </c>
      <c r="AJ912" s="30">
        <v>31817</v>
      </c>
      <c r="AK912">
        <v>302</v>
      </c>
      <c r="AL912" t="s">
        <v>1941</v>
      </c>
      <c r="AM912">
        <v>4.6747830014408411E-10</v>
      </c>
      <c r="AN912">
        <f t="shared" si="605"/>
        <v>4.6747830014408415E-11</v>
      </c>
      <c r="AO912">
        <f t="shared" si="606"/>
        <v>2.0607667839221287E-4</v>
      </c>
      <c r="AP912" s="31">
        <f t="shared" si="607"/>
        <v>54</v>
      </c>
      <c r="AQ912" s="31">
        <f t="shared" si="608"/>
        <v>3</v>
      </c>
      <c r="AR912" s="31">
        <f t="shared" si="609"/>
        <v>16</v>
      </c>
      <c r="AS912" s="31">
        <f t="shared" si="610"/>
        <v>19</v>
      </c>
      <c r="AT912" s="31">
        <f t="shared" si="611"/>
        <v>1</v>
      </c>
      <c r="AU912" s="31">
        <f t="shared" si="612"/>
        <v>21</v>
      </c>
      <c r="AV912" s="31">
        <f t="shared" si="613"/>
        <v>2</v>
      </c>
      <c r="AW912" s="31">
        <f t="shared" si="614"/>
        <v>14</v>
      </c>
      <c r="AX912" s="31">
        <f t="shared" si="615"/>
        <v>11</v>
      </c>
      <c r="AY912" s="31">
        <f t="shared" si="616"/>
        <v>32</v>
      </c>
      <c r="AZ912" s="31">
        <f t="shared" si="617"/>
        <v>13</v>
      </c>
      <c r="BA912" s="31">
        <f t="shared" si="618"/>
        <v>10</v>
      </c>
      <c r="BB912" s="31">
        <f t="shared" si="619"/>
        <v>7</v>
      </c>
      <c r="BC912" s="31">
        <f t="shared" si="620"/>
        <v>11</v>
      </c>
      <c r="BD912" s="31">
        <f t="shared" si="621"/>
        <v>20</v>
      </c>
      <c r="BE912" s="31">
        <f t="shared" si="622"/>
        <v>17</v>
      </c>
      <c r="BF912" s="31">
        <f t="shared" si="623"/>
        <v>16</v>
      </c>
      <c r="BG912" s="31">
        <f t="shared" si="624"/>
        <v>28</v>
      </c>
      <c r="BH912" s="31">
        <f t="shared" si="625"/>
        <v>2</v>
      </c>
      <c r="BI912" s="31">
        <f t="shared" si="626"/>
        <v>5</v>
      </c>
      <c r="BJ912" s="6">
        <f t="shared" si="627"/>
        <v>302</v>
      </c>
      <c r="BL912" s="31">
        <f t="shared" si="628"/>
        <v>8.358883512510114E-12</v>
      </c>
      <c r="BM912" s="31">
        <f t="shared" si="629"/>
        <v>4.6438241736167303E-13</v>
      </c>
      <c r="BN912" s="31">
        <f t="shared" si="630"/>
        <v>2.4767062259289227E-12</v>
      </c>
      <c r="BO912" s="31">
        <f t="shared" si="631"/>
        <v>2.9410886432905958E-12</v>
      </c>
      <c r="BP912" s="31">
        <f t="shared" si="632"/>
        <v>1.5479413912055767E-13</v>
      </c>
      <c r="BQ912" s="31">
        <f t="shared" si="633"/>
        <v>3.2506769215317107E-12</v>
      </c>
      <c r="BR912" s="31">
        <f t="shared" si="634"/>
        <v>3.0958827824111534E-13</v>
      </c>
      <c r="BS912" s="31">
        <f t="shared" si="635"/>
        <v>2.1671179476878074E-12</v>
      </c>
      <c r="BT912" s="31">
        <f t="shared" si="636"/>
        <v>1.7027355303261343E-12</v>
      </c>
      <c r="BU912" s="31">
        <f t="shared" si="637"/>
        <v>4.9534124518578454E-12</v>
      </c>
      <c r="BV912" s="31">
        <f t="shared" si="638"/>
        <v>2.0123238085672496E-12</v>
      </c>
      <c r="BW912" s="31">
        <f t="shared" si="639"/>
        <v>1.5479413912055768E-12</v>
      </c>
      <c r="BX912" s="31">
        <f t="shared" si="640"/>
        <v>1.0835589738439037E-12</v>
      </c>
      <c r="BY912" s="31">
        <f t="shared" si="641"/>
        <v>1.7027355303261343E-12</v>
      </c>
      <c r="BZ912" s="31">
        <f t="shared" si="642"/>
        <v>3.0958827824111537E-12</v>
      </c>
      <c r="CA912" s="31">
        <f t="shared" si="643"/>
        <v>2.6315003650494806E-12</v>
      </c>
      <c r="CB912" s="31">
        <f t="shared" si="644"/>
        <v>2.4767062259289227E-12</v>
      </c>
      <c r="CC912" s="31">
        <f t="shared" si="645"/>
        <v>4.3342358953756149E-12</v>
      </c>
      <c r="CD912" s="31">
        <f t="shared" si="646"/>
        <v>3.0958827824111534E-13</v>
      </c>
      <c r="CE912" s="31">
        <f t="shared" si="647"/>
        <v>7.7397069560278842E-13</v>
      </c>
    </row>
    <row r="913" spans="35:83" x14ac:dyDescent="0.2">
      <c r="AI913" s="29" t="s">
        <v>1942</v>
      </c>
      <c r="AJ913" s="30">
        <v>32636</v>
      </c>
      <c r="AK913">
        <v>301</v>
      </c>
      <c r="AL913" t="s">
        <v>1943</v>
      </c>
      <c r="AM913">
        <v>4.6863305697434832E-10</v>
      </c>
      <c r="AN913">
        <f t="shared" si="605"/>
        <v>4.6863305697434834E-11</v>
      </c>
      <c r="AO913">
        <f t="shared" si="606"/>
        <v>2.0658572544714188E-4</v>
      </c>
      <c r="AP913" s="31">
        <f t="shared" si="607"/>
        <v>33</v>
      </c>
      <c r="AQ913" s="31">
        <f t="shared" si="608"/>
        <v>1</v>
      </c>
      <c r="AR913" s="31">
        <f t="shared" si="609"/>
        <v>16</v>
      </c>
      <c r="AS913" s="31">
        <f t="shared" si="610"/>
        <v>20</v>
      </c>
      <c r="AT913" s="31">
        <f t="shared" si="611"/>
        <v>4</v>
      </c>
      <c r="AU913" s="31">
        <f t="shared" si="612"/>
        <v>12</v>
      </c>
      <c r="AV913" s="31">
        <f t="shared" si="613"/>
        <v>8</v>
      </c>
      <c r="AW913" s="31">
        <f t="shared" si="614"/>
        <v>23</v>
      </c>
      <c r="AX913" s="31">
        <f t="shared" si="615"/>
        <v>22</v>
      </c>
      <c r="AY913" s="31">
        <f t="shared" si="616"/>
        <v>26</v>
      </c>
      <c r="AZ913" s="31">
        <f t="shared" si="617"/>
        <v>8</v>
      </c>
      <c r="BA913" s="31">
        <f t="shared" si="618"/>
        <v>13</v>
      </c>
      <c r="BB913" s="31">
        <f t="shared" si="619"/>
        <v>21</v>
      </c>
      <c r="BC913" s="31">
        <f t="shared" si="620"/>
        <v>10</v>
      </c>
      <c r="BD913" s="31">
        <f t="shared" si="621"/>
        <v>12</v>
      </c>
      <c r="BE913" s="31">
        <f t="shared" si="622"/>
        <v>30</v>
      </c>
      <c r="BF913" s="31">
        <f t="shared" si="623"/>
        <v>18</v>
      </c>
      <c r="BG913" s="31">
        <f t="shared" si="624"/>
        <v>17</v>
      </c>
      <c r="BH913" s="31">
        <f t="shared" si="625"/>
        <v>1</v>
      </c>
      <c r="BI913" s="31">
        <f t="shared" si="626"/>
        <v>6</v>
      </c>
      <c r="BJ913" s="6">
        <f t="shared" si="627"/>
        <v>301</v>
      </c>
      <c r="BL913" s="31">
        <f t="shared" si="628"/>
        <v>5.1378375017121241E-12</v>
      </c>
      <c r="BM913" s="31">
        <f t="shared" si="629"/>
        <v>1.5569204550642802E-13</v>
      </c>
      <c r="BN913" s="31">
        <f t="shared" si="630"/>
        <v>2.4910727281028483E-12</v>
      </c>
      <c r="BO913" s="31">
        <f t="shared" si="631"/>
        <v>3.1138409101285605E-12</v>
      </c>
      <c r="BP913" s="31">
        <f t="shared" si="632"/>
        <v>6.2276818202571209E-13</v>
      </c>
      <c r="BQ913" s="31">
        <f t="shared" si="633"/>
        <v>1.8683045460771362E-12</v>
      </c>
      <c r="BR913" s="31">
        <f t="shared" si="634"/>
        <v>1.2455363640514242E-12</v>
      </c>
      <c r="BS913" s="31">
        <f t="shared" si="635"/>
        <v>3.5809170466478445E-12</v>
      </c>
      <c r="BT913" s="31">
        <f t="shared" si="636"/>
        <v>3.4252250011414166E-12</v>
      </c>
      <c r="BU913" s="31">
        <f t="shared" si="637"/>
        <v>4.047993183167128E-12</v>
      </c>
      <c r="BV913" s="31">
        <f t="shared" si="638"/>
        <v>1.2455363640514242E-12</v>
      </c>
      <c r="BW913" s="31">
        <f t="shared" si="639"/>
        <v>2.023996591583564E-12</v>
      </c>
      <c r="BX913" s="31">
        <f t="shared" si="640"/>
        <v>3.2695329556349884E-12</v>
      </c>
      <c r="BY913" s="31">
        <f t="shared" si="641"/>
        <v>1.5569204550642803E-12</v>
      </c>
      <c r="BZ913" s="31">
        <f t="shared" si="642"/>
        <v>1.8683045460771362E-12</v>
      </c>
      <c r="CA913" s="31">
        <f t="shared" si="643"/>
        <v>4.670761365192841E-12</v>
      </c>
      <c r="CB913" s="31">
        <f t="shared" si="644"/>
        <v>2.8024568191157044E-12</v>
      </c>
      <c r="CC913" s="31">
        <f t="shared" si="645"/>
        <v>2.6467647736092766E-12</v>
      </c>
      <c r="CD913" s="31">
        <f t="shared" si="646"/>
        <v>1.5569204550642802E-13</v>
      </c>
      <c r="CE913" s="31">
        <f t="shared" si="647"/>
        <v>9.3415227303856808E-13</v>
      </c>
    </row>
    <row r="914" spans="35:83" x14ac:dyDescent="0.2">
      <c r="AI914" s="29" t="s">
        <v>1944</v>
      </c>
      <c r="AJ914" s="30">
        <v>56120</v>
      </c>
      <c r="AK914">
        <v>506</v>
      </c>
      <c r="AL914" t="s">
        <v>1945</v>
      </c>
      <c r="AM914">
        <v>4.688239922237776E-10</v>
      </c>
      <c r="AN914">
        <f t="shared" si="605"/>
        <v>4.6882399222377762E-11</v>
      </c>
      <c r="AO914">
        <f t="shared" si="606"/>
        <v>2.0666989470586092E-4</v>
      </c>
      <c r="AP914" s="31">
        <f t="shared" si="607"/>
        <v>46</v>
      </c>
      <c r="AQ914" s="31">
        <f t="shared" si="608"/>
        <v>5</v>
      </c>
      <c r="AR914" s="31">
        <f t="shared" si="609"/>
        <v>27</v>
      </c>
      <c r="AS914" s="31">
        <f t="shared" si="610"/>
        <v>35</v>
      </c>
      <c r="AT914" s="31">
        <f t="shared" si="611"/>
        <v>17</v>
      </c>
      <c r="AU914" s="31">
        <f t="shared" si="612"/>
        <v>27</v>
      </c>
      <c r="AV914" s="31">
        <f t="shared" si="613"/>
        <v>7</v>
      </c>
      <c r="AW914" s="31">
        <f t="shared" si="614"/>
        <v>30</v>
      </c>
      <c r="AX914" s="31">
        <f t="shared" si="615"/>
        <v>37</v>
      </c>
      <c r="AY914" s="31">
        <f t="shared" si="616"/>
        <v>49</v>
      </c>
      <c r="AZ914" s="31">
        <f t="shared" si="617"/>
        <v>15</v>
      </c>
      <c r="BA914" s="31">
        <f t="shared" si="618"/>
        <v>14</v>
      </c>
      <c r="BB914" s="31">
        <f t="shared" si="619"/>
        <v>37</v>
      </c>
      <c r="BC914" s="31">
        <f t="shared" si="620"/>
        <v>19</v>
      </c>
      <c r="BD914" s="31">
        <f t="shared" si="621"/>
        <v>38</v>
      </c>
      <c r="BE914" s="31">
        <f t="shared" si="622"/>
        <v>33</v>
      </c>
      <c r="BF914" s="31">
        <f t="shared" si="623"/>
        <v>33</v>
      </c>
      <c r="BG914" s="31">
        <f t="shared" si="624"/>
        <v>28</v>
      </c>
      <c r="BH914" s="31">
        <f t="shared" si="625"/>
        <v>1</v>
      </c>
      <c r="BI914" s="31">
        <f t="shared" si="626"/>
        <v>8</v>
      </c>
      <c r="BJ914" s="6">
        <f t="shared" si="627"/>
        <v>506</v>
      </c>
      <c r="BL914" s="31">
        <f t="shared" si="628"/>
        <v>4.262036292943433E-12</v>
      </c>
      <c r="BM914" s="31">
        <f t="shared" si="629"/>
        <v>4.6326481445037318E-13</v>
      </c>
      <c r="BN914" s="31">
        <f t="shared" si="630"/>
        <v>2.5016299980320147E-12</v>
      </c>
      <c r="BO914" s="31">
        <f t="shared" si="631"/>
        <v>3.2428537011526121E-12</v>
      </c>
      <c r="BP914" s="31">
        <f t="shared" si="632"/>
        <v>1.5751003691312687E-12</v>
      </c>
      <c r="BQ914" s="31">
        <f t="shared" si="633"/>
        <v>2.5016299980320147E-12</v>
      </c>
      <c r="BR914" s="31">
        <f t="shared" si="634"/>
        <v>6.4857074023052235E-13</v>
      </c>
      <c r="BS914" s="31">
        <f t="shared" si="635"/>
        <v>2.7795888867022389E-12</v>
      </c>
      <c r="BT914" s="31">
        <f t="shared" si="636"/>
        <v>3.4281596269327608E-12</v>
      </c>
      <c r="BU914" s="31">
        <f t="shared" si="637"/>
        <v>4.5399951816136564E-12</v>
      </c>
      <c r="BV914" s="31">
        <f t="shared" si="638"/>
        <v>1.3897944433511194E-12</v>
      </c>
      <c r="BW914" s="31">
        <f t="shared" si="639"/>
        <v>1.2971414804610447E-12</v>
      </c>
      <c r="BX914" s="31">
        <f t="shared" si="640"/>
        <v>3.4281596269327608E-12</v>
      </c>
      <c r="BY914" s="31">
        <f t="shared" si="641"/>
        <v>1.7604062949114178E-12</v>
      </c>
      <c r="BZ914" s="31">
        <f t="shared" si="642"/>
        <v>3.5208125898228355E-12</v>
      </c>
      <c r="CA914" s="31">
        <f t="shared" si="643"/>
        <v>3.0575477753724627E-12</v>
      </c>
      <c r="CB914" s="31">
        <f t="shared" si="644"/>
        <v>3.0575477753724627E-12</v>
      </c>
      <c r="CC914" s="31">
        <f t="shared" si="645"/>
        <v>2.5942829609220894E-12</v>
      </c>
      <c r="CD914" s="31">
        <f t="shared" si="646"/>
        <v>9.2652962890074623E-14</v>
      </c>
      <c r="CE914" s="31">
        <f t="shared" si="647"/>
        <v>7.4122370312059698E-13</v>
      </c>
    </row>
    <row r="915" spans="35:83" x14ac:dyDescent="0.2">
      <c r="AI915" s="29" t="s">
        <v>1946</v>
      </c>
      <c r="AJ915" s="30">
        <v>40362</v>
      </c>
      <c r="AK915">
        <v>373</v>
      </c>
      <c r="AL915" t="s">
        <v>1947</v>
      </c>
      <c r="AM915">
        <v>4.7087585816110429E-10</v>
      </c>
      <c r="AN915">
        <f t="shared" si="605"/>
        <v>4.7087585816110433E-11</v>
      </c>
      <c r="AO915">
        <f t="shared" si="606"/>
        <v>2.0757441095129968E-4</v>
      </c>
      <c r="AP915" s="31">
        <f t="shared" si="607"/>
        <v>48</v>
      </c>
      <c r="AQ915" s="31">
        <f t="shared" si="608"/>
        <v>2</v>
      </c>
      <c r="AR915" s="31">
        <f t="shared" si="609"/>
        <v>21</v>
      </c>
      <c r="AS915" s="31">
        <f t="shared" si="610"/>
        <v>15</v>
      </c>
      <c r="AT915" s="31">
        <f t="shared" si="611"/>
        <v>12</v>
      </c>
      <c r="AU915" s="31">
        <f t="shared" si="612"/>
        <v>32</v>
      </c>
      <c r="AV915" s="31">
        <f t="shared" si="613"/>
        <v>8</v>
      </c>
      <c r="AW915" s="31">
        <f t="shared" si="614"/>
        <v>21</v>
      </c>
      <c r="AX915" s="31">
        <f t="shared" si="615"/>
        <v>21</v>
      </c>
      <c r="AY915" s="31">
        <f t="shared" si="616"/>
        <v>23</v>
      </c>
      <c r="AZ915" s="31">
        <f t="shared" si="617"/>
        <v>10</v>
      </c>
      <c r="BA915" s="31">
        <f t="shared" si="618"/>
        <v>17</v>
      </c>
      <c r="BB915" s="31">
        <f t="shared" si="619"/>
        <v>22</v>
      </c>
      <c r="BC915" s="31">
        <f t="shared" si="620"/>
        <v>13</v>
      </c>
      <c r="BD915" s="31">
        <f t="shared" si="621"/>
        <v>15</v>
      </c>
      <c r="BE915" s="31">
        <f t="shared" si="622"/>
        <v>30</v>
      </c>
      <c r="BF915" s="31">
        <f t="shared" si="623"/>
        <v>16</v>
      </c>
      <c r="BG915" s="31">
        <f t="shared" si="624"/>
        <v>24</v>
      </c>
      <c r="BH915" s="31">
        <f t="shared" si="625"/>
        <v>11</v>
      </c>
      <c r="BI915" s="31">
        <f t="shared" si="626"/>
        <v>12</v>
      </c>
      <c r="BJ915" s="6">
        <f t="shared" si="627"/>
        <v>373</v>
      </c>
      <c r="BL915" s="31">
        <f t="shared" si="628"/>
        <v>6.0595284696335144E-12</v>
      </c>
      <c r="BM915" s="31">
        <f t="shared" si="629"/>
        <v>2.5248035290139643E-13</v>
      </c>
      <c r="BN915" s="31">
        <f t="shared" si="630"/>
        <v>2.6510437054646626E-12</v>
      </c>
      <c r="BO915" s="31">
        <f t="shared" si="631"/>
        <v>1.893602646760473E-12</v>
      </c>
      <c r="BP915" s="31">
        <f t="shared" si="632"/>
        <v>1.5148821174083786E-12</v>
      </c>
      <c r="BQ915" s="31">
        <f t="shared" si="633"/>
        <v>4.0396856464223429E-12</v>
      </c>
      <c r="BR915" s="31">
        <f t="shared" si="634"/>
        <v>1.0099214116055857E-12</v>
      </c>
      <c r="BS915" s="31">
        <f t="shared" si="635"/>
        <v>2.6510437054646626E-12</v>
      </c>
      <c r="BT915" s="31">
        <f t="shared" si="636"/>
        <v>2.6510437054646626E-12</v>
      </c>
      <c r="BU915" s="31">
        <f t="shared" si="637"/>
        <v>2.9035240583660587E-12</v>
      </c>
      <c r="BV915" s="31">
        <f t="shared" si="638"/>
        <v>1.2624017645069821E-12</v>
      </c>
      <c r="BW915" s="31">
        <f t="shared" si="639"/>
        <v>2.1460829996618695E-12</v>
      </c>
      <c r="BX915" s="31">
        <f t="shared" si="640"/>
        <v>2.7772838819153607E-12</v>
      </c>
      <c r="BY915" s="31">
        <f t="shared" si="641"/>
        <v>1.6411222938590769E-12</v>
      </c>
      <c r="BZ915" s="31">
        <f t="shared" si="642"/>
        <v>1.893602646760473E-12</v>
      </c>
      <c r="CA915" s="31">
        <f t="shared" si="643"/>
        <v>3.787205293520946E-12</v>
      </c>
      <c r="CB915" s="31">
        <f t="shared" si="644"/>
        <v>2.0198428232111715E-12</v>
      </c>
      <c r="CC915" s="31">
        <f t="shared" si="645"/>
        <v>3.0297642348167572E-12</v>
      </c>
      <c r="CD915" s="31">
        <f t="shared" si="646"/>
        <v>1.3886419409576803E-12</v>
      </c>
      <c r="CE915" s="31">
        <f t="shared" si="647"/>
        <v>1.5148821174083786E-12</v>
      </c>
    </row>
    <row r="916" spans="35:83" x14ac:dyDescent="0.2">
      <c r="AI916" s="29" t="s">
        <v>1948</v>
      </c>
      <c r="AJ916" s="30">
        <v>20242</v>
      </c>
      <c r="AK916">
        <v>184</v>
      </c>
      <c r="AL916" t="s">
        <v>1949</v>
      </c>
      <c r="AM916">
        <v>4.7144204581909088E-10</v>
      </c>
      <c r="AN916">
        <f t="shared" si="605"/>
        <v>4.714420458190909E-11</v>
      </c>
      <c r="AO916">
        <f t="shared" si="606"/>
        <v>2.0782400129991816E-4</v>
      </c>
      <c r="AP916" s="31">
        <f t="shared" si="607"/>
        <v>17</v>
      </c>
      <c r="AQ916" s="31">
        <f t="shared" si="608"/>
        <v>2</v>
      </c>
      <c r="AR916" s="31">
        <f t="shared" si="609"/>
        <v>19</v>
      </c>
      <c r="AS916" s="31">
        <f t="shared" si="610"/>
        <v>14</v>
      </c>
      <c r="AT916" s="31">
        <f t="shared" si="611"/>
        <v>5</v>
      </c>
      <c r="AU916" s="31">
        <f t="shared" si="612"/>
        <v>12</v>
      </c>
      <c r="AV916" s="31">
        <f t="shared" si="613"/>
        <v>0</v>
      </c>
      <c r="AW916" s="31">
        <f t="shared" si="614"/>
        <v>17</v>
      </c>
      <c r="AX916" s="31">
        <f t="shared" si="615"/>
        <v>9</v>
      </c>
      <c r="AY916" s="31">
        <f t="shared" si="616"/>
        <v>19</v>
      </c>
      <c r="AZ916" s="31">
        <f t="shared" si="617"/>
        <v>3</v>
      </c>
      <c r="BA916" s="31">
        <f t="shared" si="618"/>
        <v>1</v>
      </c>
      <c r="BB916" s="31">
        <f t="shared" si="619"/>
        <v>13</v>
      </c>
      <c r="BC916" s="31">
        <f t="shared" si="620"/>
        <v>8</v>
      </c>
      <c r="BD916" s="31">
        <f t="shared" si="621"/>
        <v>14</v>
      </c>
      <c r="BE916" s="31">
        <f t="shared" si="622"/>
        <v>10</v>
      </c>
      <c r="BF916" s="31">
        <f t="shared" si="623"/>
        <v>9</v>
      </c>
      <c r="BG916" s="31">
        <f t="shared" si="624"/>
        <v>9</v>
      </c>
      <c r="BH916" s="31">
        <f t="shared" si="625"/>
        <v>1</v>
      </c>
      <c r="BI916" s="31">
        <f t="shared" si="626"/>
        <v>2</v>
      </c>
      <c r="BJ916" s="6">
        <f t="shared" si="627"/>
        <v>184</v>
      </c>
      <c r="BL916" s="31">
        <f t="shared" si="628"/>
        <v>4.3557145537633394E-12</v>
      </c>
      <c r="BM916" s="31">
        <f t="shared" si="629"/>
        <v>5.1243700632509883E-13</v>
      </c>
      <c r="BN916" s="31">
        <f t="shared" si="630"/>
        <v>4.8681515600884386E-12</v>
      </c>
      <c r="BO916" s="31">
        <f t="shared" si="631"/>
        <v>3.5870590442756918E-12</v>
      </c>
      <c r="BP916" s="31">
        <f t="shared" si="632"/>
        <v>1.2810925158127471E-12</v>
      </c>
      <c r="BQ916" s="31">
        <f t="shared" si="633"/>
        <v>3.074622037950593E-12</v>
      </c>
      <c r="BR916" s="31">
        <f t="shared" si="634"/>
        <v>0</v>
      </c>
      <c r="BS916" s="31">
        <f t="shared" si="635"/>
        <v>4.3557145537633394E-12</v>
      </c>
      <c r="BT916" s="31">
        <f t="shared" si="636"/>
        <v>2.3059665284629449E-12</v>
      </c>
      <c r="BU916" s="31">
        <f t="shared" si="637"/>
        <v>4.8681515600884386E-12</v>
      </c>
      <c r="BV916" s="31">
        <f t="shared" si="638"/>
        <v>7.6865550948764824E-13</v>
      </c>
      <c r="BW916" s="31">
        <f t="shared" si="639"/>
        <v>2.5621850316254941E-13</v>
      </c>
      <c r="BX916" s="31">
        <f t="shared" si="640"/>
        <v>3.3308405411131422E-12</v>
      </c>
      <c r="BY916" s="31">
        <f t="shared" si="641"/>
        <v>2.0497480253003953E-12</v>
      </c>
      <c r="BZ916" s="31">
        <f t="shared" si="642"/>
        <v>3.5870590442756918E-12</v>
      </c>
      <c r="CA916" s="31">
        <f t="shared" si="643"/>
        <v>2.5621850316254941E-12</v>
      </c>
      <c r="CB916" s="31">
        <f t="shared" si="644"/>
        <v>2.3059665284629449E-12</v>
      </c>
      <c r="CC916" s="31">
        <f t="shared" si="645"/>
        <v>2.3059665284629449E-12</v>
      </c>
      <c r="CD916" s="31">
        <f t="shared" si="646"/>
        <v>2.5621850316254941E-13</v>
      </c>
      <c r="CE916" s="31">
        <f t="shared" si="647"/>
        <v>5.1243700632509883E-13</v>
      </c>
    </row>
    <row r="917" spans="35:83" x14ac:dyDescent="0.2">
      <c r="AI917" s="29" t="s">
        <v>1950</v>
      </c>
      <c r="AJ917" s="30">
        <v>33586</v>
      </c>
      <c r="AK917">
        <v>296</v>
      </c>
      <c r="AL917" t="s">
        <v>1951</v>
      </c>
      <c r="AM917">
        <v>4.7488567656106153E-10</v>
      </c>
      <c r="AN917">
        <f t="shared" si="605"/>
        <v>4.7488567656106158E-11</v>
      </c>
      <c r="AO917">
        <f t="shared" si="606"/>
        <v>2.0934204392285039E-4</v>
      </c>
      <c r="AP917" s="31">
        <f t="shared" si="607"/>
        <v>24</v>
      </c>
      <c r="AQ917" s="31">
        <f t="shared" si="608"/>
        <v>1</v>
      </c>
      <c r="AR917" s="31">
        <f t="shared" si="609"/>
        <v>20</v>
      </c>
      <c r="AS917" s="31">
        <f t="shared" si="610"/>
        <v>14</v>
      </c>
      <c r="AT917" s="31">
        <f t="shared" si="611"/>
        <v>10</v>
      </c>
      <c r="AU917" s="31">
        <f t="shared" si="612"/>
        <v>23</v>
      </c>
      <c r="AV917" s="31">
        <f t="shared" si="613"/>
        <v>9</v>
      </c>
      <c r="AW917" s="31">
        <f t="shared" si="614"/>
        <v>15</v>
      </c>
      <c r="AX917" s="31">
        <f t="shared" si="615"/>
        <v>14</v>
      </c>
      <c r="AY917" s="31">
        <f t="shared" si="616"/>
        <v>35</v>
      </c>
      <c r="AZ917" s="31">
        <f t="shared" si="617"/>
        <v>9</v>
      </c>
      <c r="BA917" s="31">
        <f t="shared" si="618"/>
        <v>7</v>
      </c>
      <c r="BB917" s="31">
        <f t="shared" si="619"/>
        <v>14</v>
      </c>
      <c r="BC917" s="31">
        <f t="shared" si="620"/>
        <v>14</v>
      </c>
      <c r="BD917" s="31">
        <f t="shared" si="621"/>
        <v>21</v>
      </c>
      <c r="BE917" s="31">
        <f t="shared" si="622"/>
        <v>17</v>
      </c>
      <c r="BF917" s="31">
        <f t="shared" si="623"/>
        <v>14</v>
      </c>
      <c r="BG917" s="31">
        <f t="shared" si="624"/>
        <v>16</v>
      </c>
      <c r="BH917" s="31">
        <f t="shared" si="625"/>
        <v>8</v>
      </c>
      <c r="BI917" s="31">
        <f t="shared" si="626"/>
        <v>11</v>
      </c>
      <c r="BJ917" s="6">
        <f t="shared" si="627"/>
        <v>296</v>
      </c>
      <c r="BL917" s="31">
        <f t="shared" si="628"/>
        <v>3.8504244045491478E-12</v>
      </c>
      <c r="BM917" s="31">
        <f t="shared" si="629"/>
        <v>1.6043435018954784E-13</v>
      </c>
      <c r="BN917" s="31">
        <f t="shared" si="630"/>
        <v>3.2086870037909566E-12</v>
      </c>
      <c r="BO917" s="31">
        <f t="shared" si="631"/>
        <v>2.2460809026536699E-12</v>
      </c>
      <c r="BP917" s="31">
        <f t="shared" si="632"/>
        <v>1.6043435018954783E-12</v>
      </c>
      <c r="BQ917" s="31">
        <f t="shared" si="633"/>
        <v>3.6899900543596002E-12</v>
      </c>
      <c r="BR917" s="31">
        <f t="shared" si="634"/>
        <v>1.4439091517059305E-12</v>
      </c>
      <c r="BS917" s="31">
        <f t="shared" si="635"/>
        <v>2.4065152528432175E-12</v>
      </c>
      <c r="BT917" s="31">
        <f t="shared" si="636"/>
        <v>2.2460809026536699E-12</v>
      </c>
      <c r="BU917" s="31">
        <f t="shared" si="637"/>
        <v>5.6152022566341737E-12</v>
      </c>
      <c r="BV917" s="31">
        <f t="shared" si="638"/>
        <v>1.4439091517059305E-12</v>
      </c>
      <c r="BW917" s="31">
        <f t="shared" si="639"/>
        <v>1.1230404513268349E-12</v>
      </c>
      <c r="BX917" s="31">
        <f t="shared" si="640"/>
        <v>2.2460809026536699E-12</v>
      </c>
      <c r="BY917" s="31">
        <f t="shared" si="641"/>
        <v>2.2460809026536699E-12</v>
      </c>
      <c r="BZ917" s="31">
        <f t="shared" si="642"/>
        <v>3.3691213539805042E-12</v>
      </c>
      <c r="CA917" s="31">
        <f t="shared" si="643"/>
        <v>2.7273839532223131E-12</v>
      </c>
      <c r="CB917" s="31">
        <f t="shared" si="644"/>
        <v>2.2460809026536699E-12</v>
      </c>
      <c r="CC917" s="31">
        <f t="shared" si="645"/>
        <v>2.5669496030327655E-12</v>
      </c>
      <c r="CD917" s="31">
        <f t="shared" si="646"/>
        <v>1.2834748015163827E-12</v>
      </c>
      <c r="CE917" s="31">
        <f t="shared" si="647"/>
        <v>1.7647778520850263E-12</v>
      </c>
    </row>
    <row r="918" spans="35:83" x14ac:dyDescent="0.2">
      <c r="AI918" s="29" t="s">
        <v>1952</v>
      </c>
      <c r="AJ918" s="30">
        <v>41676</v>
      </c>
      <c r="AK918">
        <v>380</v>
      </c>
      <c r="AL918" t="s">
        <v>1953</v>
      </c>
      <c r="AM918">
        <v>4.7794579140575711E-10</v>
      </c>
      <c r="AN918">
        <f t="shared" si="605"/>
        <v>4.7794579140575711E-11</v>
      </c>
      <c r="AO918">
        <f t="shared" si="606"/>
        <v>2.1069102269362798E-4</v>
      </c>
      <c r="AP918" s="31">
        <f t="shared" si="607"/>
        <v>42</v>
      </c>
      <c r="AQ918" s="31">
        <f t="shared" si="608"/>
        <v>3</v>
      </c>
      <c r="AR918" s="31">
        <f t="shared" si="609"/>
        <v>16</v>
      </c>
      <c r="AS918" s="31">
        <f t="shared" si="610"/>
        <v>29</v>
      </c>
      <c r="AT918" s="31">
        <f t="shared" si="611"/>
        <v>17</v>
      </c>
      <c r="AU918" s="31">
        <f t="shared" si="612"/>
        <v>30</v>
      </c>
      <c r="AV918" s="31">
        <f t="shared" si="613"/>
        <v>18</v>
      </c>
      <c r="AW918" s="31">
        <f t="shared" si="614"/>
        <v>25</v>
      </c>
      <c r="AX918" s="31">
        <f t="shared" si="615"/>
        <v>16</v>
      </c>
      <c r="AY918" s="31">
        <f t="shared" si="616"/>
        <v>35</v>
      </c>
      <c r="AZ918" s="31">
        <f t="shared" si="617"/>
        <v>6</v>
      </c>
      <c r="BA918" s="31">
        <f t="shared" si="618"/>
        <v>18</v>
      </c>
      <c r="BB918" s="31">
        <f t="shared" si="619"/>
        <v>18</v>
      </c>
      <c r="BC918" s="31">
        <f t="shared" si="620"/>
        <v>13</v>
      </c>
      <c r="BD918" s="31">
        <f t="shared" si="621"/>
        <v>16</v>
      </c>
      <c r="BE918" s="31">
        <f t="shared" si="622"/>
        <v>21</v>
      </c>
      <c r="BF918" s="31">
        <f t="shared" si="623"/>
        <v>17</v>
      </c>
      <c r="BG918" s="31">
        <f t="shared" si="624"/>
        <v>26</v>
      </c>
      <c r="BH918" s="31">
        <f t="shared" si="625"/>
        <v>4</v>
      </c>
      <c r="BI918" s="31">
        <f t="shared" si="626"/>
        <v>10</v>
      </c>
      <c r="BJ918" s="6">
        <f t="shared" si="627"/>
        <v>380</v>
      </c>
      <c r="BL918" s="31">
        <f t="shared" si="628"/>
        <v>5.2825587471162623E-12</v>
      </c>
      <c r="BM918" s="31">
        <f t="shared" si="629"/>
        <v>3.7732562479401877E-13</v>
      </c>
      <c r="BN918" s="31">
        <f t="shared" si="630"/>
        <v>2.0124033322347669E-12</v>
      </c>
      <c r="BO918" s="31">
        <f t="shared" si="631"/>
        <v>3.6474810396755152E-12</v>
      </c>
      <c r="BP918" s="31">
        <f t="shared" si="632"/>
        <v>2.1381785404994397E-12</v>
      </c>
      <c r="BQ918" s="31">
        <f t="shared" si="633"/>
        <v>3.7732562479401873E-12</v>
      </c>
      <c r="BR918" s="31">
        <f t="shared" si="634"/>
        <v>2.2639537487641126E-12</v>
      </c>
      <c r="BS918" s="31">
        <f t="shared" si="635"/>
        <v>3.144380206616823E-12</v>
      </c>
      <c r="BT918" s="31">
        <f t="shared" si="636"/>
        <v>2.0124033322347669E-12</v>
      </c>
      <c r="BU918" s="31">
        <f t="shared" si="637"/>
        <v>4.4021322892635523E-12</v>
      </c>
      <c r="BV918" s="31">
        <f t="shared" si="638"/>
        <v>7.5465124958803753E-13</v>
      </c>
      <c r="BW918" s="31">
        <f t="shared" si="639"/>
        <v>2.2639537487641126E-12</v>
      </c>
      <c r="BX918" s="31">
        <f t="shared" si="640"/>
        <v>2.2639537487641126E-12</v>
      </c>
      <c r="BY918" s="31">
        <f t="shared" si="641"/>
        <v>1.6350777074407481E-12</v>
      </c>
      <c r="BZ918" s="31">
        <f t="shared" si="642"/>
        <v>2.0124033322347669E-12</v>
      </c>
      <c r="CA918" s="31">
        <f t="shared" si="643"/>
        <v>2.6412793735581312E-12</v>
      </c>
      <c r="CB918" s="31">
        <f t="shared" si="644"/>
        <v>2.1381785404994397E-12</v>
      </c>
      <c r="CC918" s="31">
        <f t="shared" si="645"/>
        <v>3.2701554148814963E-12</v>
      </c>
      <c r="CD918" s="31">
        <f t="shared" si="646"/>
        <v>5.0310083305869172E-13</v>
      </c>
      <c r="CE918" s="31">
        <f t="shared" si="647"/>
        <v>1.2577520826467292E-12</v>
      </c>
    </row>
    <row r="919" spans="35:83" x14ac:dyDescent="0.2">
      <c r="AI919" s="29" t="s">
        <v>1954</v>
      </c>
      <c r="AJ919" s="30">
        <v>30421</v>
      </c>
      <c r="AK919">
        <v>276</v>
      </c>
      <c r="AL919" t="s">
        <v>1955</v>
      </c>
      <c r="AM919">
        <v>4.7986232205122256E-10</v>
      </c>
      <c r="AN919">
        <f t="shared" si="605"/>
        <v>4.7986232205122261E-11</v>
      </c>
      <c r="AO919">
        <f t="shared" si="606"/>
        <v>2.1153587959785793E-4</v>
      </c>
      <c r="AP919" s="31">
        <f t="shared" si="607"/>
        <v>43</v>
      </c>
      <c r="AQ919" s="31">
        <f t="shared" si="608"/>
        <v>0</v>
      </c>
      <c r="AR919" s="31">
        <f t="shared" si="609"/>
        <v>17</v>
      </c>
      <c r="AS919" s="31">
        <f t="shared" si="610"/>
        <v>11</v>
      </c>
      <c r="AT919" s="31">
        <f t="shared" si="611"/>
        <v>13</v>
      </c>
      <c r="AU919" s="31">
        <f t="shared" si="612"/>
        <v>25</v>
      </c>
      <c r="AV919" s="31">
        <f t="shared" si="613"/>
        <v>4</v>
      </c>
      <c r="AW919" s="31">
        <f t="shared" si="614"/>
        <v>6</v>
      </c>
      <c r="AX919" s="31">
        <f t="shared" si="615"/>
        <v>22</v>
      </c>
      <c r="AY919" s="31">
        <f t="shared" si="616"/>
        <v>20</v>
      </c>
      <c r="AZ919" s="31">
        <f t="shared" si="617"/>
        <v>5</v>
      </c>
      <c r="BA919" s="31">
        <f t="shared" si="618"/>
        <v>9</v>
      </c>
      <c r="BB919" s="31">
        <f t="shared" si="619"/>
        <v>6</v>
      </c>
      <c r="BC919" s="31">
        <f t="shared" si="620"/>
        <v>26</v>
      </c>
      <c r="BD919" s="31">
        <f t="shared" si="621"/>
        <v>9</v>
      </c>
      <c r="BE919" s="31">
        <f t="shared" si="622"/>
        <v>14</v>
      </c>
      <c r="BF919" s="31">
        <f t="shared" si="623"/>
        <v>7</v>
      </c>
      <c r="BG919" s="31">
        <f t="shared" si="624"/>
        <v>17</v>
      </c>
      <c r="BH919" s="31">
        <f t="shared" si="625"/>
        <v>5</v>
      </c>
      <c r="BI919" s="31">
        <f t="shared" si="626"/>
        <v>17</v>
      </c>
      <c r="BJ919" s="6">
        <f t="shared" si="627"/>
        <v>276</v>
      </c>
      <c r="BL919" s="31">
        <f t="shared" si="628"/>
        <v>7.4761158870299178E-12</v>
      </c>
      <c r="BM919" s="31">
        <f t="shared" si="629"/>
        <v>0</v>
      </c>
      <c r="BN919" s="31">
        <f t="shared" si="630"/>
        <v>2.9556737227792699E-12</v>
      </c>
      <c r="BO919" s="31">
        <f t="shared" si="631"/>
        <v>1.9124947617983509E-12</v>
      </c>
      <c r="BP919" s="31">
        <f t="shared" si="632"/>
        <v>2.2602210821253238E-12</v>
      </c>
      <c r="BQ919" s="31">
        <f t="shared" si="633"/>
        <v>4.3465790040871617E-12</v>
      </c>
      <c r="BR919" s="31">
        <f t="shared" si="634"/>
        <v>6.9545264065394581E-13</v>
      </c>
      <c r="BS919" s="31">
        <f t="shared" si="635"/>
        <v>1.0431789609809188E-12</v>
      </c>
      <c r="BT919" s="31">
        <f t="shared" si="636"/>
        <v>3.8249895235967018E-12</v>
      </c>
      <c r="BU919" s="31">
        <f t="shared" si="637"/>
        <v>3.4772632032697293E-12</v>
      </c>
      <c r="BV919" s="31">
        <f t="shared" si="638"/>
        <v>8.6931580081743234E-13</v>
      </c>
      <c r="BW919" s="31">
        <f t="shared" si="639"/>
        <v>1.564768441471378E-12</v>
      </c>
      <c r="BX919" s="31">
        <f t="shared" si="640"/>
        <v>1.0431789609809188E-12</v>
      </c>
      <c r="BY919" s="31">
        <f t="shared" si="641"/>
        <v>4.5204421642506475E-12</v>
      </c>
      <c r="BZ919" s="31">
        <f t="shared" si="642"/>
        <v>1.564768441471378E-12</v>
      </c>
      <c r="CA919" s="31">
        <f t="shared" si="643"/>
        <v>2.4340842422888104E-12</v>
      </c>
      <c r="CB919" s="31">
        <f t="shared" si="644"/>
        <v>1.2170421211444052E-12</v>
      </c>
      <c r="CC919" s="31">
        <f t="shared" si="645"/>
        <v>2.9556737227792699E-12</v>
      </c>
      <c r="CD919" s="31">
        <f t="shared" si="646"/>
        <v>8.6931580081743234E-13</v>
      </c>
      <c r="CE919" s="31">
        <f t="shared" si="647"/>
        <v>2.9556737227792699E-12</v>
      </c>
    </row>
    <row r="920" spans="35:83" x14ac:dyDescent="0.2">
      <c r="AI920" s="29" t="s">
        <v>1956</v>
      </c>
      <c r="AJ920" s="30">
        <v>51756</v>
      </c>
      <c r="AK920">
        <v>486</v>
      </c>
      <c r="AL920" t="s">
        <v>1957</v>
      </c>
      <c r="AM920">
        <v>4.853368460196883E-10</v>
      </c>
      <c r="AN920">
        <f t="shared" si="605"/>
        <v>4.8533684601968832E-11</v>
      </c>
      <c r="AO920">
        <f t="shared" si="606"/>
        <v>2.1394919314599964E-4</v>
      </c>
      <c r="AP920" s="31">
        <f t="shared" si="607"/>
        <v>67</v>
      </c>
      <c r="AQ920" s="31">
        <f t="shared" si="608"/>
        <v>3</v>
      </c>
      <c r="AR920" s="31">
        <f t="shared" si="609"/>
        <v>28</v>
      </c>
      <c r="AS920" s="31">
        <f t="shared" si="610"/>
        <v>30</v>
      </c>
      <c r="AT920" s="31">
        <f t="shared" si="611"/>
        <v>17</v>
      </c>
      <c r="AU920" s="31">
        <f t="shared" si="612"/>
        <v>50</v>
      </c>
      <c r="AV920" s="31">
        <f t="shared" si="613"/>
        <v>11</v>
      </c>
      <c r="AW920" s="31">
        <f t="shared" si="614"/>
        <v>32</v>
      </c>
      <c r="AX920" s="31">
        <f t="shared" si="615"/>
        <v>30</v>
      </c>
      <c r="AY920" s="31">
        <f t="shared" si="616"/>
        <v>41</v>
      </c>
      <c r="AZ920" s="31">
        <f t="shared" si="617"/>
        <v>9</v>
      </c>
      <c r="BA920" s="31">
        <f t="shared" si="618"/>
        <v>9</v>
      </c>
      <c r="BB920" s="31">
        <f t="shared" si="619"/>
        <v>19</v>
      </c>
      <c r="BC920" s="31">
        <f t="shared" si="620"/>
        <v>11</v>
      </c>
      <c r="BD920" s="31">
        <f t="shared" si="621"/>
        <v>28</v>
      </c>
      <c r="BE920" s="31">
        <f t="shared" si="622"/>
        <v>22</v>
      </c>
      <c r="BF920" s="31">
        <f t="shared" si="623"/>
        <v>27</v>
      </c>
      <c r="BG920" s="31">
        <f t="shared" si="624"/>
        <v>38</v>
      </c>
      <c r="BH920" s="31">
        <f t="shared" si="625"/>
        <v>3</v>
      </c>
      <c r="BI920" s="31">
        <f t="shared" si="626"/>
        <v>11</v>
      </c>
      <c r="BJ920" s="6">
        <f t="shared" si="627"/>
        <v>486</v>
      </c>
      <c r="BL920" s="31">
        <f t="shared" si="628"/>
        <v>6.6908577537693667E-12</v>
      </c>
      <c r="BM920" s="31">
        <f t="shared" si="629"/>
        <v>2.9959064569116561E-13</v>
      </c>
      <c r="BN920" s="31">
        <f t="shared" si="630"/>
        <v>2.7961793597842125E-12</v>
      </c>
      <c r="BO920" s="31">
        <f t="shared" si="631"/>
        <v>2.9959064569116561E-12</v>
      </c>
      <c r="BP920" s="31">
        <f t="shared" si="632"/>
        <v>1.6976803255832719E-12</v>
      </c>
      <c r="BQ920" s="31">
        <f t="shared" si="633"/>
        <v>4.9931774281860938E-12</v>
      </c>
      <c r="BR920" s="31">
        <f t="shared" si="634"/>
        <v>1.0984990342009406E-12</v>
      </c>
      <c r="BS920" s="31">
        <f t="shared" si="635"/>
        <v>3.1956335540391005E-12</v>
      </c>
      <c r="BT920" s="31">
        <f t="shared" si="636"/>
        <v>2.9959064569116561E-12</v>
      </c>
      <c r="BU920" s="31">
        <f t="shared" si="637"/>
        <v>4.094405491112597E-12</v>
      </c>
      <c r="BV920" s="31">
        <f t="shared" si="638"/>
        <v>8.9877193707349683E-13</v>
      </c>
      <c r="BW920" s="31">
        <f t="shared" si="639"/>
        <v>8.9877193707349683E-13</v>
      </c>
      <c r="BX920" s="31">
        <f t="shared" si="640"/>
        <v>1.8974074227107157E-12</v>
      </c>
      <c r="BY920" s="31">
        <f t="shared" si="641"/>
        <v>1.0984990342009406E-12</v>
      </c>
      <c r="BZ920" s="31">
        <f t="shared" si="642"/>
        <v>2.7961793597842125E-12</v>
      </c>
      <c r="CA920" s="31">
        <f t="shared" si="643"/>
        <v>2.1969980684018813E-12</v>
      </c>
      <c r="CB920" s="31">
        <f t="shared" si="644"/>
        <v>2.6963158112204905E-12</v>
      </c>
      <c r="CC920" s="31">
        <f t="shared" si="645"/>
        <v>3.7948148454214313E-12</v>
      </c>
      <c r="CD920" s="31">
        <f t="shared" si="646"/>
        <v>2.9959064569116561E-13</v>
      </c>
      <c r="CE920" s="31">
        <f t="shared" si="647"/>
        <v>1.0984990342009406E-12</v>
      </c>
    </row>
    <row r="921" spans="35:83" x14ac:dyDescent="0.2">
      <c r="AI921" s="29" t="s">
        <v>1958</v>
      </c>
      <c r="AJ921" s="30">
        <v>35580</v>
      </c>
      <c r="AK921">
        <v>339</v>
      </c>
      <c r="AL921" t="s">
        <v>1959</v>
      </c>
      <c r="AM921">
        <v>4.8761964847532116E-10</v>
      </c>
      <c r="AN921">
        <f t="shared" si="605"/>
        <v>4.8761964847532116E-11</v>
      </c>
      <c r="AO921">
        <f t="shared" si="606"/>
        <v>2.1495551225714856E-4</v>
      </c>
      <c r="AP921" s="31">
        <f t="shared" si="607"/>
        <v>38</v>
      </c>
      <c r="AQ921" s="31">
        <f t="shared" si="608"/>
        <v>1</v>
      </c>
      <c r="AR921" s="31">
        <f t="shared" si="609"/>
        <v>17</v>
      </c>
      <c r="AS921" s="31">
        <f t="shared" si="610"/>
        <v>8</v>
      </c>
      <c r="AT921" s="31">
        <f t="shared" si="611"/>
        <v>8</v>
      </c>
      <c r="AU921" s="31">
        <f t="shared" si="612"/>
        <v>29</v>
      </c>
      <c r="AV921" s="31">
        <f t="shared" si="613"/>
        <v>5</v>
      </c>
      <c r="AW921" s="31">
        <f t="shared" si="614"/>
        <v>20</v>
      </c>
      <c r="AX921" s="31">
        <f t="shared" si="615"/>
        <v>16</v>
      </c>
      <c r="AY921" s="31">
        <f t="shared" si="616"/>
        <v>37</v>
      </c>
      <c r="AZ921" s="31">
        <f t="shared" si="617"/>
        <v>5</v>
      </c>
      <c r="BA921" s="31">
        <f t="shared" si="618"/>
        <v>19</v>
      </c>
      <c r="BB921" s="31">
        <f t="shared" si="619"/>
        <v>26</v>
      </c>
      <c r="BC921" s="31">
        <f t="shared" si="620"/>
        <v>9</v>
      </c>
      <c r="BD921" s="31">
        <f t="shared" si="621"/>
        <v>19</v>
      </c>
      <c r="BE921" s="31">
        <f t="shared" si="622"/>
        <v>29</v>
      </c>
      <c r="BF921" s="31">
        <f t="shared" si="623"/>
        <v>15</v>
      </c>
      <c r="BG921" s="31">
        <f t="shared" si="624"/>
        <v>31</v>
      </c>
      <c r="BH921" s="31">
        <f t="shared" si="625"/>
        <v>1</v>
      </c>
      <c r="BI921" s="31">
        <f t="shared" si="626"/>
        <v>6</v>
      </c>
      <c r="BJ921" s="6">
        <f t="shared" si="627"/>
        <v>339</v>
      </c>
      <c r="BL921" s="31">
        <f t="shared" si="628"/>
        <v>5.4659429622602373E-12</v>
      </c>
      <c r="BM921" s="31">
        <f t="shared" si="629"/>
        <v>1.4384060427000625E-13</v>
      </c>
      <c r="BN921" s="31">
        <f t="shared" si="630"/>
        <v>2.4452902725901059E-12</v>
      </c>
      <c r="BO921" s="31">
        <f t="shared" si="631"/>
        <v>1.15072483416005E-12</v>
      </c>
      <c r="BP921" s="31">
        <f t="shared" si="632"/>
        <v>1.15072483416005E-12</v>
      </c>
      <c r="BQ921" s="31">
        <f t="shared" si="633"/>
        <v>4.1713775238301814E-12</v>
      </c>
      <c r="BR921" s="31">
        <f t="shared" si="634"/>
        <v>7.1920302135003125E-13</v>
      </c>
      <c r="BS921" s="31">
        <f t="shared" si="635"/>
        <v>2.876812085400125E-12</v>
      </c>
      <c r="BT921" s="31">
        <f t="shared" si="636"/>
        <v>2.3014496683201E-12</v>
      </c>
      <c r="BU921" s="31">
        <f t="shared" si="637"/>
        <v>5.3221023579902305E-12</v>
      </c>
      <c r="BV921" s="31">
        <f t="shared" si="638"/>
        <v>7.1920302135003125E-13</v>
      </c>
      <c r="BW921" s="31">
        <f t="shared" si="639"/>
        <v>2.7329714811301187E-12</v>
      </c>
      <c r="BX921" s="31">
        <f t="shared" si="640"/>
        <v>3.7398557110201619E-12</v>
      </c>
      <c r="BY921" s="31">
        <f t="shared" si="641"/>
        <v>1.2945654384300562E-12</v>
      </c>
      <c r="BZ921" s="31">
        <f t="shared" si="642"/>
        <v>2.7329714811301187E-12</v>
      </c>
      <c r="CA921" s="31">
        <f t="shared" si="643"/>
        <v>4.1713775238301814E-12</v>
      </c>
      <c r="CB921" s="31">
        <f t="shared" si="644"/>
        <v>2.1576090640500937E-12</v>
      </c>
      <c r="CC921" s="31">
        <f t="shared" si="645"/>
        <v>4.4590587323701932E-12</v>
      </c>
      <c r="CD921" s="31">
        <f t="shared" si="646"/>
        <v>1.4384060427000625E-13</v>
      </c>
      <c r="CE921" s="31">
        <f t="shared" si="647"/>
        <v>8.630436256200374E-13</v>
      </c>
    </row>
    <row r="922" spans="35:83" x14ac:dyDescent="0.2">
      <c r="AI922" s="29" t="s">
        <v>1960</v>
      </c>
      <c r="AJ922" s="30">
        <v>37369</v>
      </c>
      <c r="AK922">
        <v>348</v>
      </c>
      <c r="AL922" t="s">
        <v>1961</v>
      </c>
      <c r="AM922">
        <v>4.8781401266698298E-10</v>
      </c>
      <c r="AN922">
        <f t="shared" si="605"/>
        <v>4.87814012666983E-11</v>
      </c>
      <c r="AO922">
        <f t="shared" si="606"/>
        <v>2.1504119308341088E-4</v>
      </c>
      <c r="AP922" s="31">
        <f t="shared" si="607"/>
        <v>44</v>
      </c>
      <c r="AQ922" s="31">
        <f t="shared" si="608"/>
        <v>1</v>
      </c>
      <c r="AR922" s="31">
        <f t="shared" si="609"/>
        <v>24</v>
      </c>
      <c r="AS922" s="31">
        <f t="shared" si="610"/>
        <v>11</v>
      </c>
      <c r="AT922" s="31">
        <f t="shared" si="611"/>
        <v>13</v>
      </c>
      <c r="AU922" s="31">
        <f t="shared" si="612"/>
        <v>28</v>
      </c>
      <c r="AV922" s="31">
        <f t="shared" si="613"/>
        <v>6</v>
      </c>
      <c r="AW922" s="31">
        <f t="shared" si="614"/>
        <v>26</v>
      </c>
      <c r="AX922" s="31">
        <f t="shared" si="615"/>
        <v>15</v>
      </c>
      <c r="AY922" s="31">
        <f t="shared" si="616"/>
        <v>31</v>
      </c>
      <c r="AZ922" s="31">
        <f t="shared" si="617"/>
        <v>10</v>
      </c>
      <c r="BA922" s="31">
        <f t="shared" si="618"/>
        <v>15</v>
      </c>
      <c r="BB922" s="31">
        <f t="shared" si="619"/>
        <v>21</v>
      </c>
      <c r="BC922" s="31">
        <f t="shared" si="620"/>
        <v>13</v>
      </c>
      <c r="BD922" s="31">
        <f t="shared" si="621"/>
        <v>19</v>
      </c>
      <c r="BE922" s="31">
        <f t="shared" si="622"/>
        <v>18</v>
      </c>
      <c r="BF922" s="31">
        <f t="shared" si="623"/>
        <v>23</v>
      </c>
      <c r="BG922" s="31">
        <f t="shared" si="624"/>
        <v>21</v>
      </c>
      <c r="BH922" s="31">
        <f t="shared" si="625"/>
        <v>4</v>
      </c>
      <c r="BI922" s="31">
        <f t="shared" si="626"/>
        <v>5</v>
      </c>
      <c r="BJ922" s="6">
        <f t="shared" si="627"/>
        <v>348</v>
      </c>
      <c r="BL922" s="31">
        <f t="shared" si="628"/>
        <v>6.1677633785480615E-12</v>
      </c>
      <c r="BM922" s="31">
        <f t="shared" si="629"/>
        <v>1.4017644042154684E-13</v>
      </c>
      <c r="BN922" s="31">
        <f t="shared" si="630"/>
        <v>3.3642345701171241E-12</v>
      </c>
      <c r="BO922" s="31">
        <f t="shared" si="631"/>
        <v>1.5419408446370154E-12</v>
      </c>
      <c r="BP922" s="31">
        <f t="shared" si="632"/>
        <v>1.8222937254801089E-12</v>
      </c>
      <c r="BQ922" s="31">
        <f t="shared" si="633"/>
        <v>3.9249403318033116E-12</v>
      </c>
      <c r="BR922" s="31">
        <f t="shared" si="634"/>
        <v>8.4105864252928102E-13</v>
      </c>
      <c r="BS922" s="31">
        <f t="shared" si="635"/>
        <v>3.6445874509602178E-12</v>
      </c>
      <c r="BT922" s="31">
        <f t="shared" si="636"/>
        <v>2.1026466063232026E-12</v>
      </c>
      <c r="BU922" s="31">
        <f t="shared" si="637"/>
        <v>4.3454696530679518E-12</v>
      </c>
      <c r="BV922" s="31">
        <f t="shared" si="638"/>
        <v>1.4017644042154683E-12</v>
      </c>
      <c r="BW922" s="31">
        <f t="shared" si="639"/>
        <v>2.1026466063232026E-12</v>
      </c>
      <c r="BX922" s="31">
        <f t="shared" si="640"/>
        <v>2.9437052488524839E-12</v>
      </c>
      <c r="BY922" s="31">
        <f t="shared" si="641"/>
        <v>1.8222937254801089E-12</v>
      </c>
      <c r="BZ922" s="31">
        <f t="shared" si="642"/>
        <v>2.6633523680093901E-12</v>
      </c>
      <c r="CA922" s="31">
        <f t="shared" si="643"/>
        <v>2.5231759275878429E-12</v>
      </c>
      <c r="CB922" s="31">
        <f t="shared" si="644"/>
        <v>3.2240581296955772E-12</v>
      </c>
      <c r="CC922" s="31">
        <f t="shared" si="645"/>
        <v>2.9437052488524839E-12</v>
      </c>
      <c r="CD922" s="31">
        <f t="shared" si="646"/>
        <v>5.6070576168618738E-13</v>
      </c>
      <c r="CE922" s="31">
        <f t="shared" si="647"/>
        <v>7.0088220210773415E-13</v>
      </c>
    </row>
    <row r="923" spans="35:83" x14ac:dyDescent="0.2">
      <c r="AI923" s="29" t="s">
        <v>1962</v>
      </c>
      <c r="AJ923" s="30">
        <v>59448</v>
      </c>
      <c r="AK923">
        <v>545</v>
      </c>
      <c r="AL923" t="s">
        <v>1963</v>
      </c>
      <c r="AM923">
        <v>4.8805175123081448E-10</v>
      </c>
      <c r="AN923">
        <f t="shared" si="605"/>
        <v>4.8805175123081448E-11</v>
      </c>
      <c r="AO923">
        <f t="shared" si="606"/>
        <v>2.1514599446894049E-4</v>
      </c>
      <c r="AP923" s="31">
        <f t="shared" si="607"/>
        <v>54</v>
      </c>
      <c r="AQ923" s="31">
        <f t="shared" si="608"/>
        <v>11</v>
      </c>
      <c r="AR923" s="31">
        <f t="shared" si="609"/>
        <v>40</v>
      </c>
      <c r="AS923" s="31">
        <f t="shared" si="610"/>
        <v>30</v>
      </c>
      <c r="AT923" s="31">
        <f t="shared" si="611"/>
        <v>20</v>
      </c>
      <c r="AU923" s="31">
        <f t="shared" si="612"/>
        <v>43</v>
      </c>
      <c r="AV923" s="31">
        <f t="shared" si="613"/>
        <v>18</v>
      </c>
      <c r="AW923" s="31">
        <f t="shared" si="614"/>
        <v>26</v>
      </c>
      <c r="AX923" s="31">
        <f t="shared" si="615"/>
        <v>34</v>
      </c>
      <c r="AY923" s="31">
        <f t="shared" si="616"/>
        <v>69</v>
      </c>
      <c r="AZ923" s="31">
        <f t="shared" si="617"/>
        <v>15</v>
      </c>
      <c r="BA923" s="31">
        <f t="shared" si="618"/>
        <v>13</v>
      </c>
      <c r="BB923" s="31">
        <f t="shared" si="619"/>
        <v>23</v>
      </c>
      <c r="BC923" s="31">
        <f t="shared" si="620"/>
        <v>15</v>
      </c>
      <c r="BD923" s="31">
        <f t="shared" si="621"/>
        <v>19</v>
      </c>
      <c r="BE923" s="31">
        <f t="shared" si="622"/>
        <v>28</v>
      </c>
      <c r="BF923" s="31">
        <f t="shared" si="623"/>
        <v>31</v>
      </c>
      <c r="BG923" s="31">
        <f t="shared" si="624"/>
        <v>37</v>
      </c>
      <c r="BH923" s="31">
        <f t="shared" si="625"/>
        <v>4</v>
      </c>
      <c r="BI923" s="31">
        <f t="shared" si="626"/>
        <v>15</v>
      </c>
      <c r="BJ923" s="6">
        <f t="shared" si="627"/>
        <v>545</v>
      </c>
      <c r="BL923" s="31">
        <f t="shared" si="628"/>
        <v>4.8357421222869693E-12</v>
      </c>
      <c r="BM923" s="31">
        <f t="shared" si="629"/>
        <v>9.8505858046586412E-13</v>
      </c>
      <c r="BN923" s="31">
        <f t="shared" si="630"/>
        <v>3.5820312016940515E-12</v>
      </c>
      <c r="BO923" s="31">
        <f t="shared" si="631"/>
        <v>2.6865234012705386E-12</v>
      </c>
      <c r="BP923" s="31">
        <f t="shared" si="632"/>
        <v>1.7910156008470257E-12</v>
      </c>
      <c r="BQ923" s="31">
        <f t="shared" si="633"/>
        <v>3.850683541821105E-12</v>
      </c>
      <c r="BR923" s="31">
        <f t="shared" si="634"/>
        <v>1.6119140407623232E-12</v>
      </c>
      <c r="BS923" s="31">
        <f t="shared" si="635"/>
        <v>2.3283202811011336E-12</v>
      </c>
      <c r="BT923" s="31">
        <f t="shared" si="636"/>
        <v>3.0447265214399436E-12</v>
      </c>
      <c r="BU923" s="31">
        <f t="shared" si="637"/>
        <v>6.1790038229222386E-12</v>
      </c>
      <c r="BV923" s="31">
        <f t="shared" si="638"/>
        <v>1.3432617006352693E-12</v>
      </c>
      <c r="BW923" s="31">
        <f t="shared" si="639"/>
        <v>1.1641601405505668E-12</v>
      </c>
      <c r="BX923" s="31">
        <f t="shared" si="640"/>
        <v>2.0596679409740797E-12</v>
      </c>
      <c r="BY923" s="31">
        <f t="shared" si="641"/>
        <v>1.3432617006352693E-12</v>
      </c>
      <c r="BZ923" s="31">
        <f t="shared" si="642"/>
        <v>1.7014648208046745E-12</v>
      </c>
      <c r="CA923" s="31">
        <f t="shared" si="643"/>
        <v>2.5074218411858361E-12</v>
      </c>
      <c r="CB923" s="31">
        <f t="shared" si="644"/>
        <v>2.7760741813128901E-12</v>
      </c>
      <c r="CC923" s="31">
        <f t="shared" si="645"/>
        <v>3.3133788615669975E-12</v>
      </c>
      <c r="CD923" s="31">
        <f t="shared" si="646"/>
        <v>3.5820312016940514E-13</v>
      </c>
      <c r="CE923" s="31">
        <f t="shared" si="647"/>
        <v>1.3432617006352693E-12</v>
      </c>
    </row>
    <row r="924" spans="35:83" x14ac:dyDescent="0.2">
      <c r="AI924" s="29" t="s">
        <v>1964</v>
      </c>
      <c r="AJ924" s="30">
        <v>34941</v>
      </c>
      <c r="AK924">
        <v>327</v>
      </c>
      <c r="AL924" t="s">
        <v>1965</v>
      </c>
      <c r="AM924">
        <v>4.8836347539431103E-10</v>
      </c>
      <c r="AN924">
        <f t="shared" si="605"/>
        <v>4.8836347539431103E-11</v>
      </c>
      <c r="AO924">
        <f t="shared" si="606"/>
        <v>2.1528341064455369E-4</v>
      </c>
      <c r="AP924" s="31">
        <f t="shared" si="607"/>
        <v>42</v>
      </c>
      <c r="AQ924" s="31">
        <f t="shared" si="608"/>
        <v>2</v>
      </c>
      <c r="AR924" s="31">
        <f t="shared" si="609"/>
        <v>19</v>
      </c>
      <c r="AS924" s="31">
        <f t="shared" si="610"/>
        <v>21</v>
      </c>
      <c r="AT924" s="31">
        <f t="shared" si="611"/>
        <v>7</v>
      </c>
      <c r="AU924" s="31">
        <f t="shared" si="612"/>
        <v>25</v>
      </c>
      <c r="AV924" s="31">
        <f t="shared" si="613"/>
        <v>6</v>
      </c>
      <c r="AW924" s="31">
        <f t="shared" si="614"/>
        <v>24</v>
      </c>
      <c r="AX924" s="31">
        <f t="shared" si="615"/>
        <v>13</v>
      </c>
      <c r="AY924" s="31">
        <f t="shared" si="616"/>
        <v>36</v>
      </c>
      <c r="AZ924" s="31">
        <f t="shared" si="617"/>
        <v>9</v>
      </c>
      <c r="BA924" s="31">
        <f t="shared" si="618"/>
        <v>11</v>
      </c>
      <c r="BB924" s="31">
        <f t="shared" si="619"/>
        <v>19</v>
      </c>
      <c r="BC924" s="31">
        <f t="shared" si="620"/>
        <v>12</v>
      </c>
      <c r="BD924" s="31">
        <f t="shared" si="621"/>
        <v>16</v>
      </c>
      <c r="BE924" s="31">
        <f t="shared" si="622"/>
        <v>17</v>
      </c>
      <c r="BF924" s="31">
        <f t="shared" si="623"/>
        <v>24</v>
      </c>
      <c r="BG924" s="31">
        <f t="shared" si="624"/>
        <v>17</v>
      </c>
      <c r="BH924" s="31">
        <f t="shared" si="625"/>
        <v>2</v>
      </c>
      <c r="BI924" s="31">
        <f t="shared" si="626"/>
        <v>5</v>
      </c>
      <c r="BJ924" s="6">
        <f t="shared" si="627"/>
        <v>327</v>
      </c>
      <c r="BL924" s="31">
        <f t="shared" si="628"/>
        <v>6.2725583995599585E-12</v>
      </c>
      <c r="BM924" s="31">
        <f t="shared" si="629"/>
        <v>2.9869325712190276E-13</v>
      </c>
      <c r="BN924" s="31">
        <f t="shared" si="630"/>
        <v>2.8375859426580765E-12</v>
      </c>
      <c r="BO924" s="31">
        <f t="shared" si="631"/>
        <v>3.1362791997799792E-12</v>
      </c>
      <c r="BP924" s="31">
        <f t="shared" si="632"/>
        <v>1.0454263999266597E-12</v>
      </c>
      <c r="BQ924" s="31">
        <f t="shared" si="633"/>
        <v>3.7336657140237844E-12</v>
      </c>
      <c r="BR924" s="31">
        <f t="shared" si="634"/>
        <v>8.9607977136570839E-13</v>
      </c>
      <c r="BS924" s="31">
        <f t="shared" si="635"/>
        <v>3.5843190854628336E-12</v>
      </c>
      <c r="BT924" s="31">
        <f t="shared" si="636"/>
        <v>1.9415061712923682E-12</v>
      </c>
      <c r="BU924" s="31">
        <f t="shared" si="637"/>
        <v>5.3764786281942506E-12</v>
      </c>
      <c r="BV924" s="31">
        <f t="shared" si="638"/>
        <v>1.3441196570485626E-12</v>
      </c>
      <c r="BW924" s="31">
        <f t="shared" si="639"/>
        <v>1.6428129141704652E-12</v>
      </c>
      <c r="BX924" s="31">
        <f t="shared" si="640"/>
        <v>2.8375859426580765E-12</v>
      </c>
      <c r="BY924" s="31">
        <f t="shared" si="641"/>
        <v>1.7921595427314168E-12</v>
      </c>
      <c r="BZ924" s="31">
        <f t="shared" si="642"/>
        <v>2.3895460569752221E-12</v>
      </c>
      <c r="CA924" s="31">
        <f t="shared" si="643"/>
        <v>2.5388926855361733E-12</v>
      </c>
      <c r="CB924" s="31">
        <f t="shared" si="644"/>
        <v>3.5843190854628336E-12</v>
      </c>
      <c r="CC924" s="31">
        <f t="shared" si="645"/>
        <v>2.5388926855361733E-12</v>
      </c>
      <c r="CD924" s="31">
        <f t="shared" si="646"/>
        <v>2.9869325712190276E-13</v>
      </c>
      <c r="CE924" s="31">
        <f t="shared" si="647"/>
        <v>7.4673314280475691E-13</v>
      </c>
    </row>
    <row r="925" spans="35:83" x14ac:dyDescent="0.2">
      <c r="AI925" s="29" t="s">
        <v>1966</v>
      </c>
      <c r="AJ925" s="30">
        <v>46211</v>
      </c>
      <c r="AK925">
        <v>458</v>
      </c>
      <c r="AL925" t="s">
        <v>1967</v>
      </c>
      <c r="AM925">
        <v>4.9133371440632576E-10</v>
      </c>
      <c r="AN925">
        <f t="shared" si="605"/>
        <v>4.9133371440632576E-11</v>
      </c>
      <c r="AO925">
        <f t="shared" si="606"/>
        <v>2.1659276979435447E-4</v>
      </c>
      <c r="AP925" s="31">
        <f t="shared" si="607"/>
        <v>66</v>
      </c>
      <c r="AQ925" s="31">
        <f t="shared" si="608"/>
        <v>0</v>
      </c>
      <c r="AR925" s="31">
        <f t="shared" si="609"/>
        <v>29</v>
      </c>
      <c r="AS925" s="31">
        <f t="shared" si="610"/>
        <v>10</v>
      </c>
      <c r="AT925" s="31">
        <f t="shared" si="611"/>
        <v>6</v>
      </c>
      <c r="AU925" s="31">
        <f t="shared" si="612"/>
        <v>40</v>
      </c>
      <c r="AV925" s="31">
        <f t="shared" si="613"/>
        <v>1</v>
      </c>
      <c r="AW925" s="31">
        <f t="shared" si="614"/>
        <v>23</v>
      </c>
      <c r="AX925" s="31">
        <f t="shared" si="615"/>
        <v>14</v>
      </c>
      <c r="AY925" s="31">
        <f t="shared" si="616"/>
        <v>38</v>
      </c>
      <c r="AZ925" s="31">
        <f t="shared" si="617"/>
        <v>6</v>
      </c>
      <c r="BA925" s="31">
        <f t="shared" si="618"/>
        <v>39</v>
      </c>
      <c r="BB925" s="31">
        <f t="shared" si="619"/>
        <v>5</v>
      </c>
      <c r="BC925" s="31">
        <f t="shared" si="620"/>
        <v>19</v>
      </c>
      <c r="BD925" s="31">
        <f t="shared" si="621"/>
        <v>12</v>
      </c>
      <c r="BE925" s="31">
        <f t="shared" si="622"/>
        <v>69</v>
      </c>
      <c r="BF925" s="31">
        <f t="shared" si="623"/>
        <v>48</v>
      </c>
      <c r="BG925" s="31">
        <f t="shared" si="624"/>
        <v>23</v>
      </c>
      <c r="BH925" s="31">
        <f t="shared" si="625"/>
        <v>3</v>
      </c>
      <c r="BI925" s="31">
        <f t="shared" si="626"/>
        <v>7</v>
      </c>
      <c r="BJ925" s="6">
        <f t="shared" si="627"/>
        <v>458</v>
      </c>
      <c r="BL925" s="31">
        <f t="shared" si="628"/>
        <v>7.0803548364230349E-12</v>
      </c>
      <c r="BM925" s="31">
        <f t="shared" si="629"/>
        <v>0</v>
      </c>
      <c r="BN925" s="31">
        <f t="shared" si="630"/>
        <v>3.1110650038828483E-12</v>
      </c>
      <c r="BO925" s="31">
        <f t="shared" si="631"/>
        <v>1.0727810358216719E-12</v>
      </c>
      <c r="BP925" s="31">
        <f t="shared" si="632"/>
        <v>6.4366862149300314E-13</v>
      </c>
      <c r="BQ925" s="31">
        <f t="shared" si="633"/>
        <v>4.2911241432866877E-12</v>
      </c>
      <c r="BR925" s="31">
        <f t="shared" si="634"/>
        <v>1.0727810358216719E-13</v>
      </c>
      <c r="BS925" s="31">
        <f t="shared" si="635"/>
        <v>2.4673963823898455E-12</v>
      </c>
      <c r="BT925" s="31">
        <f t="shared" si="636"/>
        <v>1.5018934501503406E-12</v>
      </c>
      <c r="BU925" s="31">
        <f t="shared" si="637"/>
        <v>4.0765679361223536E-12</v>
      </c>
      <c r="BV925" s="31">
        <f t="shared" si="638"/>
        <v>6.4366862149300314E-13</v>
      </c>
      <c r="BW925" s="31">
        <f t="shared" si="639"/>
        <v>4.1838460397045207E-12</v>
      </c>
      <c r="BX925" s="31">
        <f t="shared" si="640"/>
        <v>5.3639051791083597E-13</v>
      </c>
      <c r="BY925" s="31">
        <f t="shared" si="641"/>
        <v>2.0382839680611768E-12</v>
      </c>
      <c r="BZ925" s="31">
        <f t="shared" si="642"/>
        <v>1.2873372429860063E-12</v>
      </c>
      <c r="CA925" s="31">
        <f t="shared" si="643"/>
        <v>7.4021891471695353E-12</v>
      </c>
      <c r="CB925" s="31">
        <f t="shared" si="644"/>
        <v>5.1493489719440251E-12</v>
      </c>
      <c r="CC925" s="31">
        <f t="shared" si="645"/>
        <v>2.4673963823898455E-12</v>
      </c>
      <c r="CD925" s="31">
        <f t="shared" si="646"/>
        <v>3.2183431074650157E-13</v>
      </c>
      <c r="CE925" s="31">
        <f t="shared" si="647"/>
        <v>7.5094672507517031E-13</v>
      </c>
    </row>
    <row r="926" spans="35:83" x14ac:dyDescent="0.2">
      <c r="AI926" s="29" t="s">
        <v>1968</v>
      </c>
      <c r="AJ926" s="30">
        <v>25223</v>
      </c>
      <c r="AK926">
        <v>230</v>
      </c>
      <c r="AL926" t="s">
        <v>1969</v>
      </c>
      <c r="AM926">
        <v>4.917386691375369E-10</v>
      </c>
      <c r="AN926">
        <f t="shared" si="605"/>
        <v>4.917386691375369E-11</v>
      </c>
      <c r="AO926">
        <f t="shared" si="606"/>
        <v>2.1677128444601098E-4</v>
      </c>
      <c r="AP926" s="31">
        <f t="shared" si="607"/>
        <v>25</v>
      </c>
      <c r="AQ926" s="31">
        <f t="shared" si="608"/>
        <v>4</v>
      </c>
      <c r="AR926" s="31">
        <f t="shared" si="609"/>
        <v>9</v>
      </c>
      <c r="AS926" s="31">
        <f t="shared" si="610"/>
        <v>19</v>
      </c>
      <c r="AT926" s="31">
        <f t="shared" si="611"/>
        <v>5</v>
      </c>
      <c r="AU926" s="31">
        <f t="shared" si="612"/>
        <v>13</v>
      </c>
      <c r="AV926" s="31">
        <f t="shared" si="613"/>
        <v>8</v>
      </c>
      <c r="AW926" s="31">
        <f t="shared" si="614"/>
        <v>9</v>
      </c>
      <c r="AX926" s="31">
        <f t="shared" si="615"/>
        <v>18</v>
      </c>
      <c r="AY926" s="31">
        <f t="shared" si="616"/>
        <v>12</v>
      </c>
      <c r="AZ926" s="31">
        <f t="shared" si="617"/>
        <v>2</v>
      </c>
      <c r="BA926" s="31">
        <f t="shared" si="618"/>
        <v>6</v>
      </c>
      <c r="BB926" s="31">
        <f t="shared" si="619"/>
        <v>30</v>
      </c>
      <c r="BC926" s="31">
        <f t="shared" si="620"/>
        <v>8</v>
      </c>
      <c r="BD926" s="31">
        <f t="shared" si="621"/>
        <v>17</v>
      </c>
      <c r="BE926" s="31">
        <f t="shared" si="622"/>
        <v>12</v>
      </c>
      <c r="BF926" s="31">
        <f t="shared" si="623"/>
        <v>11</v>
      </c>
      <c r="BG926" s="31">
        <f t="shared" si="624"/>
        <v>17</v>
      </c>
      <c r="BH926" s="31">
        <f t="shared" si="625"/>
        <v>3</v>
      </c>
      <c r="BI926" s="31">
        <f t="shared" si="626"/>
        <v>2</v>
      </c>
      <c r="BJ926" s="6">
        <f t="shared" si="627"/>
        <v>230</v>
      </c>
      <c r="BL926" s="31">
        <f t="shared" si="628"/>
        <v>5.3449855341036615E-12</v>
      </c>
      <c r="BM926" s="31">
        <f t="shared" si="629"/>
        <v>8.5519768545658591E-13</v>
      </c>
      <c r="BN926" s="31">
        <f t="shared" si="630"/>
        <v>1.9241947922773183E-12</v>
      </c>
      <c r="BO926" s="31">
        <f t="shared" si="631"/>
        <v>4.0621890059187829E-12</v>
      </c>
      <c r="BP926" s="31">
        <f t="shared" si="632"/>
        <v>1.0689971068207323E-12</v>
      </c>
      <c r="BQ926" s="31">
        <f t="shared" si="633"/>
        <v>2.7793924777339044E-12</v>
      </c>
      <c r="BR926" s="31">
        <f t="shared" si="634"/>
        <v>1.7103953709131718E-12</v>
      </c>
      <c r="BS926" s="31">
        <f t="shared" si="635"/>
        <v>1.9241947922773183E-12</v>
      </c>
      <c r="BT926" s="31">
        <f t="shared" si="636"/>
        <v>3.8483895845546365E-12</v>
      </c>
      <c r="BU926" s="31">
        <f t="shared" si="637"/>
        <v>2.5655930563697575E-12</v>
      </c>
      <c r="BV926" s="31">
        <f t="shared" si="638"/>
        <v>4.2759884272829296E-13</v>
      </c>
      <c r="BW926" s="31">
        <f t="shared" si="639"/>
        <v>1.2827965281848788E-12</v>
      </c>
      <c r="BX926" s="31">
        <f t="shared" si="640"/>
        <v>6.4139826409243945E-12</v>
      </c>
      <c r="BY926" s="31">
        <f t="shared" si="641"/>
        <v>1.7103953709131718E-12</v>
      </c>
      <c r="BZ926" s="31">
        <f t="shared" si="642"/>
        <v>3.6345901631904901E-12</v>
      </c>
      <c r="CA926" s="31">
        <f t="shared" si="643"/>
        <v>2.5655930563697575E-12</v>
      </c>
      <c r="CB926" s="31">
        <f t="shared" si="644"/>
        <v>2.3517936350056115E-12</v>
      </c>
      <c r="CC926" s="31">
        <f t="shared" si="645"/>
        <v>3.6345901631904901E-12</v>
      </c>
      <c r="CD926" s="31">
        <f t="shared" si="646"/>
        <v>6.4139826409243939E-13</v>
      </c>
      <c r="CE926" s="31">
        <f t="shared" si="647"/>
        <v>4.2759884272829296E-13</v>
      </c>
    </row>
    <row r="927" spans="35:83" x14ac:dyDescent="0.2">
      <c r="AI927" s="29" t="s">
        <v>1970</v>
      </c>
      <c r="AJ927" s="30">
        <v>41509</v>
      </c>
      <c r="AK927">
        <v>374</v>
      </c>
      <c r="AL927" t="s">
        <v>1971</v>
      </c>
      <c r="AM927">
        <v>4.9176040783666693E-10</v>
      </c>
      <c r="AN927">
        <f t="shared" si="605"/>
        <v>4.9176040783666693E-11</v>
      </c>
      <c r="AO927">
        <f t="shared" si="606"/>
        <v>2.1678086743394411E-4</v>
      </c>
      <c r="AP927" s="31">
        <f t="shared" si="607"/>
        <v>35</v>
      </c>
      <c r="AQ927" s="31">
        <f t="shared" si="608"/>
        <v>1</v>
      </c>
      <c r="AR927" s="31">
        <f t="shared" si="609"/>
        <v>26</v>
      </c>
      <c r="AS927" s="31">
        <f t="shared" si="610"/>
        <v>21</v>
      </c>
      <c r="AT927" s="31">
        <f t="shared" si="611"/>
        <v>11</v>
      </c>
      <c r="AU927" s="31">
        <f t="shared" si="612"/>
        <v>36</v>
      </c>
      <c r="AV927" s="31">
        <f t="shared" si="613"/>
        <v>14</v>
      </c>
      <c r="AW927" s="31">
        <f t="shared" si="614"/>
        <v>15</v>
      </c>
      <c r="AX927" s="31">
        <f t="shared" si="615"/>
        <v>19</v>
      </c>
      <c r="AY927" s="31">
        <f t="shared" si="616"/>
        <v>36</v>
      </c>
      <c r="AZ927" s="31">
        <f t="shared" si="617"/>
        <v>5</v>
      </c>
      <c r="BA927" s="31">
        <f t="shared" si="618"/>
        <v>12</v>
      </c>
      <c r="BB927" s="31">
        <f t="shared" si="619"/>
        <v>22</v>
      </c>
      <c r="BC927" s="31">
        <f t="shared" si="620"/>
        <v>11</v>
      </c>
      <c r="BD927" s="31">
        <f t="shared" si="621"/>
        <v>42</v>
      </c>
      <c r="BE927" s="31">
        <f t="shared" si="622"/>
        <v>20</v>
      </c>
      <c r="BF927" s="31">
        <f t="shared" si="623"/>
        <v>17</v>
      </c>
      <c r="BG927" s="31">
        <f t="shared" si="624"/>
        <v>21</v>
      </c>
      <c r="BH927" s="31">
        <f t="shared" si="625"/>
        <v>4</v>
      </c>
      <c r="BI927" s="31">
        <f t="shared" si="626"/>
        <v>6</v>
      </c>
      <c r="BJ927" s="6">
        <f t="shared" si="627"/>
        <v>374</v>
      </c>
      <c r="BL927" s="31">
        <f t="shared" si="628"/>
        <v>4.6020359022147976E-12</v>
      </c>
      <c r="BM927" s="31">
        <f t="shared" si="629"/>
        <v>1.3148674006327991E-13</v>
      </c>
      <c r="BN927" s="31">
        <f t="shared" si="630"/>
        <v>3.4186552416452783E-12</v>
      </c>
      <c r="BO927" s="31">
        <f t="shared" si="631"/>
        <v>2.7612215413288784E-12</v>
      </c>
      <c r="BP927" s="31">
        <f t="shared" si="632"/>
        <v>1.4463541406960792E-12</v>
      </c>
      <c r="BQ927" s="31">
        <f t="shared" si="633"/>
        <v>4.7335226422780773E-12</v>
      </c>
      <c r="BR927" s="31">
        <f t="shared" si="634"/>
        <v>1.8408143608859188E-12</v>
      </c>
      <c r="BS927" s="31">
        <f t="shared" si="635"/>
        <v>1.9723011009491989E-12</v>
      </c>
      <c r="BT927" s="31">
        <f t="shared" si="636"/>
        <v>2.4982480612023187E-12</v>
      </c>
      <c r="BU927" s="31">
        <f t="shared" si="637"/>
        <v>4.7335226422780773E-12</v>
      </c>
      <c r="BV927" s="31">
        <f t="shared" si="638"/>
        <v>6.5743370031639959E-13</v>
      </c>
      <c r="BW927" s="31">
        <f t="shared" si="639"/>
        <v>1.5778408807593593E-12</v>
      </c>
      <c r="BX927" s="31">
        <f t="shared" si="640"/>
        <v>2.8927082813921585E-12</v>
      </c>
      <c r="BY927" s="31">
        <f t="shared" si="641"/>
        <v>1.4463541406960792E-12</v>
      </c>
      <c r="BZ927" s="31">
        <f t="shared" si="642"/>
        <v>5.5224430826577568E-12</v>
      </c>
      <c r="CA927" s="31">
        <f t="shared" si="643"/>
        <v>2.6297348012655983E-12</v>
      </c>
      <c r="CB927" s="31">
        <f t="shared" si="644"/>
        <v>2.235274581075759E-12</v>
      </c>
      <c r="CC927" s="31">
        <f t="shared" si="645"/>
        <v>2.7612215413288784E-12</v>
      </c>
      <c r="CD927" s="31">
        <f t="shared" si="646"/>
        <v>5.2594696025311963E-13</v>
      </c>
      <c r="CE927" s="31">
        <f t="shared" si="647"/>
        <v>7.8892044037967964E-13</v>
      </c>
    </row>
    <row r="928" spans="35:83" x14ac:dyDescent="0.2">
      <c r="AI928" s="29" t="s">
        <v>1972</v>
      </c>
      <c r="AJ928" s="30">
        <v>16681</v>
      </c>
      <c r="AK928">
        <v>157</v>
      </c>
      <c r="AL928" t="s">
        <v>1973</v>
      </c>
      <c r="AM928">
        <v>4.9459221520371462E-10</v>
      </c>
      <c r="AN928">
        <f t="shared" si="605"/>
        <v>4.9459221520371464E-11</v>
      </c>
      <c r="AO928">
        <f t="shared" si="606"/>
        <v>2.1802920228899072E-4</v>
      </c>
      <c r="AP928" s="31">
        <f t="shared" si="607"/>
        <v>24</v>
      </c>
      <c r="AQ928" s="31">
        <f t="shared" si="608"/>
        <v>1</v>
      </c>
      <c r="AR928" s="31">
        <f t="shared" si="609"/>
        <v>7</v>
      </c>
      <c r="AS928" s="31">
        <f t="shared" si="610"/>
        <v>9</v>
      </c>
      <c r="AT928" s="31">
        <f t="shared" si="611"/>
        <v>6</v>
      </c>
      <c r="AU928" s="31">
        <f t="shared" si="612"/>
        <v>14</v>
      </c>
      <c r="AV928" s="31">
        <f t="shared" si="613"/>
        <v>3</v>
      </c>
      <c r="AW928" s="31">
        <f t="shared" si="614"/>
        <v>8</v>
      </c>
      <c r="AX928" s="31">
        <f t="shared" si="615"/>
        <v>14</v>
      </c>
      <c r="AY928" s="31">
        <f t="shared" si="616"/>
        <v>7</v>
      </c>
      <c r="AZ928" s="31">
        <f t="shared" si="617"/>
        <v>5</v>
      </c>
      <c r="BA928" s="31">
        <f t="shared" si="618"/>
        <v>4</v>
      </c>
      <c r="BB928" s="31">
        <f t="shared" si="619"/>
        <v>9</v>
      </c>
      <c r="BC928" s="31">
        <f t="shared" si="620"/>
        <v>7</v>
      </c>
      <c r="BD928" s="31">
        <f t="shared" si="621"/>
        <v>6</v>
      </c>
      <c r="BE928" s="31">
        <f t="shared" si="622"/>
        <v>5</v>
      </c>
      <c r="BF928" s="31">
        <f t="shared" si="623"/>
        <v>7</v>
      </c>
      <c r="BG928" s="31">
        <f t="shared" si="624"/>
        <v>17</v>
      </c>
      <c r="BH928" s="31">
        <f t="shared" si="625"/>
        <v>0</v>
      </c>
      <c r="BI928" s="31">
        <f t="shared" si="626"/>
        <v>4</v>
      </c>
      <c r="BJ928" s="6">
        <f t="shared" si="627"/>
        <v>157</v>
      </c>
      <c r="BL928" s="31">
        <f t="shared" si="628"/>
        <v>7.5606453279548727E-12</v>
      </c>
      <c r="BM928" s="31">
        <f t="shared" si="629"/>
        <v>3.1502688866478641E-13</v>
      </c>
      <c r="BN928" s="31">
        <f t="shared" si="630"/>
        <v>2.2051882206535048E-12</v>
      </c>
      <c r="BO928" s="31">
        <f t="shared" si="631"/>
        <v>2.8352419979830775E-12</v>
      </c>
      <c r="BP928" s="31">
        <f t="shared" si="632"/>
        <v>1.8901613319887182E-12</v>
      </c>
      <c r="BQ928" s="31">
        <f t="shared" si="633"/>
        <v>4.4103764413070095E-12</v>
      </c>
      <c r="BR928" s="31">
        <f t="shared" si="634"/>
        <v>9.4508066599435909E-13</v>
      </c>
      <c r="BS928" s="31">
        <f t="shared" si="635"/>
        <v>2.5202151093182913E-12</v>
      </c>
      <c r="BT928" s="31">
        <f t="shared" si="636"/>
        <v>4.4103764413070095E-12</v>
      </c>
      <c r="BU928" s="31">
        <f t="shared" si="637"/>
        <v>2.2051882206535048E-12</v>
      </c>
      <c r="BV928" s="31">
        <f t="shared" si="638"/>
        <v>1.575134443323932E-12</v>
      </c>
      <c r="BW928" s="31">
        <f t="shared" si="639"/>
        <v>1.2601075546591457E-12</v>
      </c>
      <c r="BX928" s="31">
        <f t="shared" si="640"/>
        <v>2.8352419979830775E-12</v>
      </c>
      <c r="BY928" s="31">
        <f t="shared" si="641"/>
        <v>2.2051882206535048E-12</v>
      </c>
      <c r="BZ928" s="31">
        <f t="shared" si="642"/>
        <v>1.8901613319887182E-12</v>
      </c>
      <c r="CA928" s="31">
        <f t="shared" si="643"/>
        <v>1.575134443323932E-12</v>
      </c>
      <c r="CB928" s="31">
        <f t="shared" si="644"/>
        <v>2.2051882206535048E-12</v>
      </c>
      <c r="CC928" s="31">
        <f t="shared" si="645"/>
        <v>5.3554571073013692E-12</v>
      </c>
      <c r="CD928" s="31">
        <f t="shared" si="646"/>
        <v>0</v>
      </c>
      <c r="CE928" s="31">
        <f t="shared" si="647"/>
        <v>1.2601075546591457E-12</v>
      </c>
    </row>
    <row r="929" spans="35:83" x14ac:dyDescent="0.2">
      <c r="AI929" s="29" t="s">
        <v>1974</v>
      </c>
      <c r="AJ929" s="30">
        <v>45014</v>
      </c>
      <c r="AK929">
        <v>409</v>
      </c>
      <c r="AL929" t="s">
        <v>1975</v>
      </c>
      <c r="AM929">
        <v>4.9470876837844801E-10</v>
      </c>
      <c r="AN929">
        <f t="shared" si="605"/>
        <v>4.9470876837844806E-11</v>
      </c>
      <c r="AO929">
        <f t="shared" si="606"/>
        <v>2.1808058198104856E-4</v>
      </c>
      <c r="AP929" s="31">
        <f t="shared" si="607"/>
        <v>44</v>
      </c>
      <c r="AQ929" s="31">
        <f t="shared" si="608"/>
        <v>2</v>
      </c>
      <c r="AR929" s="31">
        <f t="shared" si="609"/>
        <v>29</v>
      </c>
      <c r="AS929" s="31">
        <f t="shared" si="610"/>
        <v>29</v>
      </c>
      <c r="AT929" s="31">
        <f t="shared" si="611"/>
        <v>19</v>
      </c>
      <c r="AU929" s="31">
        <f t="shared" si="612"/>
        <v>37</v>
      </c>
      <c r="AV929" s="31">
        <f t="shared" si="613"/>
        <v>9</v>
      </c>
      <c r="AW929" s="31">
        <f t="shared" si="614"/>
        <v>24</v>
      </c>
      <c r="AX929" s="31">
        <f t="shared" si="615"/>
        <v>25</v>
      </c>
      <c r="AY929" s="31">
        <f t="shared" si="616"/>
        <v>44</v>
      </c>
      <c r="AZ929" s="31">
        <f t="shared" si="617"/>
        <v>13</v>
      </c>
      <c r="BA929" s="31">
        <f t="shared" si="618"/>
        <v>13</v>
      </c>
      <c r="BB929" s="31">
        <f t="shared" si="619"/>
        <v>8</v>
      </c>
      <c r="BC929" s="31">
        <f t="shared" si="620"/>
        <v>13</v>
      </c>
      <c r="BD929" s="31">
        <f t="shared" si="621"/>
        <v>24</v>
      </c>
      <c r="BE929" s="31">
        <f t="shared" si="622"/>
        <v>24</v>
      </c>
      <c r="BF929" s="31">
        <f t="shared" si="623"/>
        <v>16</v>
      </c>
      <c r="BG929" s="31">
        <f t="shared" si="624"/>
        <v>24</v>
      </c>
      <c r="BH929" s="31">
        <f t="shared" si="625"/>
        <v>5</v>
      </c>
      <c r="BI929" s="31">
        <f t="shared" si="626"/>
        <v>7</v>
      </c>
      <c r="BJ929" s="6">
        <f t="shared" si="627"/>
        <v>409</v>
      </c>
      <c r="BL929" s="31">
        <f t="shared" si="628"/>
        <v>5.3220503199637441E-12</v>
      </c>
      <c r="BM929" s="31">
        <f t="shared" si="629"/>
        <v>2.4191137818017019E-13</v>
      </c>
      <c r="BN929" s="31">
        <f t="shared" si="630"/>
        <v>3.5077149836124675E-12</v>
      </c>
      <c r="BO929" s="31">
        <f t="shared" si="631"/>
        <v>3.5077149836124675E-12</v>
      </c>
      <c r="BP929" s="31">
        <f t="shared" si="632"/>
        <v>2.2981580927116168E-12</v>
      </c>
      <c r="BQ929" s="31">
        <f t="shared" si="633"/>
        <v>4.4753604963331486E-12</v>
      </c>
      <c r="BR929" s="31">
        <f t="shared" si="634"/>
        <v>1.0886012018107659E-12</v>
      </c>
      <c r="BS929" s="31">
        <f t="shared" si="635"/>
        <v>2.9029365381620423E-12</v>
      </c>
      <c r="BT929" s="31">
        <f t="shared" si="636"/>
        <v>3.0238922272521273E-12</v>
      </c>
      <c r="BU929" s="31">
        <f t="shared" si="637"/>
        <v>5.3220503199637441E-12</v>
      </c>
      <c r="BV929" s="31">
        <f t="shared" si="638"/>
        <v>1.5724239581711063E-12</v>
      </c>
      <c r="BW929" s="31">
        <f t="shared" si="639"/>
        <v>1.5724239581711063E-12</v>
      </c>
      <c r="BX929" s="31">
        <f t="shared" si="640"/>
        <v>9.6764551272068078E-13</v>
      </c>
      <c r="BY929" s="31">
        <f t="shared" si="641"/>
        <v>1.5724239581711063E-12</v>
      </c>
      <c r="BZ929" s="31">
        <f t="shared" si="642"/>
        <v>2.9029365381620423E-12</v>
      </c>
      <c r="CA929" s="31">
        <f t="shared" si="643"/>
        <v>2.9029365381620423E-12</v>
      </c>
      <c r="CB929" s="31">
        <f t="shared" si="644"/>
        <v>1.9352910254413616E-12</v>
      </c>
      <c r="CC929" s="31">
        <f t="shared" si="645"/>
        <v>2.9029365381620423E-12</v>
      </c>
      <c r="CD929" s="31">
        <f t="shared" si="646"/>
        <v>6.0477844545042554E-13</v>
      </c>
      <c r="CE929" s="31">
        <f t="shared" si="647"/>
        <v>8.4668982363059563E-13</v>
      </c>
    </row>
    <row r="930" spans="35:83" x14ac:dyDescent="0.2">
      <c r="AI930" s="29" t="s">
        <v>1976</v>
      </c>
      <c r="AJ930" s="30">
        <v>39320</v>
      </c>
      <c r="AK930">
        <v>358</v>
      </c>
      <c r="AL930" t="s">
        <v>1977</v>
      </c>
      <c r="AM930">
        <v>4.9735041766706763E-10</v>
      </c>
      <c r="AN930">
        <f t="shared" si="605"/>
        <v>4.9735041766706764E-11</v>
      </c>
      <c r="AO930">
        <f t="shared" si="606"/>
        <v>2.1924509017470821E-4</v>
      </c>
      <c r="AP930" s="31">
        <f t="shared" si="607"/>
        <v>45</v>
      </c>
      <c r="AQ930" s="31">
        <f t="shared" si="608"/>
        <v>0</v>
      </c>
      <c r="AR930" s="31">
        <f t="shared" si="609"/>
        <v>23</v>
      </c>
      <c r="AS930" s="31">
        <f t="shared" si="610"/>
        <v>42</v>
      </c>
      <c r="AT930" s="31">
        <f t="shared" si="611"/>
        <v>5</v>
      </c>
      <c r="AU930" s="31">
        <f t="shared" si="612"/>
        <v>25</v>
      </c>
      <c r="AV930" s="31">
        <f t="shared" si="613"/>
        <v>8</v>
      </c>
      <c r="AW930" s="31">
        <f t="shared" si="614"/>
        <v>21</v>
      </c>
      <c r="AX930" s="31">
        <f t="shared" si="615"/>
        <v>10</v>
      </c>
      <c r="AY930" s="31">
        <f t="shared" si="616"/>
        <v>34</v>
      </c>
      <c r="AZ930" s="31">
        <f t="shared" si="617"/>
        <v>8</v>
      </c>
      <c r="BA930" s="31">
        <f t="shared" si="618"/>
        <v>7</v>
      </c>
      <c r="BB930" s="31">
        <f t="shared" si="619"/>
        <v>12</v>
      </c>
      <c r="BC930" s="31">
        <f t="shared" si="620"/>
        <v>9</v>
      </c>
      <c r="BD930" s="31">
        <f t="shared" si="621"/>
        <v>37</v>
      </c>
      <c r="BE930" s="31">
        <f t="shared" si="622"/>
        <v>26</v>
      </c>
      <c r="BF930" s="31">
        <f t="shared" si="623"/>
        <v>14</v>
      </c>
      <c r="BG930" s="31">
        <f t="shared" si="624"/>
        <v>25</v>
      </c>
      <c r="BH930" s="31">
        <f t="shared" si="625"/>
        <v>1</v>
      </c>
      <c r="BI930" s="31">
        <f t="shared" si="626"/>
        <v>6</v>
      </c>
      <c r="BJ930" s="6">
        <f t="shared" si="627"/>
        <v>358</v>
      </c>
      <c r="BL930" s="31">
        <f t="shared" si="628"/>
        <v>6.2516113952564373E-12</v>
      </c>
      <c r="BM930" s="31">
        <f t="shared" si="629"/>
        <v>0</v>
      </c>
      <c r="BN930" s="31">
        <f t="shared" si="630"/>
        <v>3.1952680464644011E-12</v>
      </c>
      <c r="BO930" s="31">
        <f t="shared" si="631"/>
        <v>5.834837302239341E-12</v>
      </c>
      <c r="BP930" s="31">
        <f t="shared" si="632"/>
        <v>6.9462348836182629E-13</v>
      </c>
      <c r="BQ930" s="31">
        <f t="shared" si="633"/>
        <v>3.4731174418091313E-12</v>
      </c>
      <c r="BR930" s="31">
        <f t="shared" si="634"/>
        <v>1.1113975813789221E-12</v>
      </c>
      <c r="BS930" s="31">
        <f t="shared" si="635"/>
        <v>2.9174186511196705E-12</v>
      </c>
      <c r="BT930" s="31">
        <f t="shared" si="636"/>
        <v>1.3892469767236526E-12</v>
      </c>
      <c r="BU930" s="31">
        <f t="shared" si="637"/>
        <v>4.7234397208604184E-12</v>
      </c>
      <c r="BV930" s="31">
        <f t="shared" si="638"/>
        <v>1.1113975813789221E-12</v>
      </c>
      <c r="BW930" s="31">
        <f t="shared" si="639"/>
        <v>9.7247288370655683E-13</v>
      </c>
      <c r="BX930" s="31">
        <f t="shared" si="640"/>
        <v>1.667096372068383E-12</v>
      </c>
      <c r="BY930" s="31">
        <f t="shared" si="641"/>
        <v>1.2503222790512875E-12</v>
      </c>
      <c r="BZ930" s="31">
        <f t="shared" si="642"/>
        <v>5.1402138138775148E-12</v>
      </c>
      <c r="CA930" s="31">
        <f t="shared" si="643"/>
        <v>3.6120421394814971E-12</v>
      </c>
      <c r="CB930" s="31">
        <f t="shared" si="644"/>
        <v>1.9449457674131137E-12</v>
      </c>
      <c r="CC930" s="31">
        <f t="shared" si="645"/>
        <v>3.4731174418091313E-12</v>
      </c>
      <c r="CD930" s="31">
        <f t="shared" si="646"/>
        <v>1.3892469767236527E-13</v>
      </c>
      <c r="CE930" s="31">
        <f t="shared" si="647"/>
        <v>8.3354818603419151E-13</v>
      </c>
    </row>
    <row r="931" spans="35:83" x14ac:dyDescent="0.2">
      <c r="AI931" s="29" t="s">
        <v>1978</v>
      </c>
      <c r="AJ931" s="30">
        <v>29085</v>
      </c>
      <c r="AK931">
        <v>261</v>
      </c>
      <c r="AL931" t="s">
        <v>1979</v>
      </c>
      <c r="AM931">
        <v>5.0080888193454501E-10</v>
      </c>
      <c r="AN931">
        <f t="shared" si="605"/>
        <v>5.0080888193454506E-11</v>
      </c>
      <c r="AO931">
        <f t="shared" si="606"/>
        <v>2.2076967180418756E-4</v>
      </c>
      <c r="AP931" s="31">
        <f t="shared" si="607"/>
        <v>24</v>
      </c>
      <c r="AQ931" s="31">
        <f t="shared" si="608"/>
        <v>0</v>
      </c>
      <c r="AR931" s="31">
        <f t="shared" si="609"/>
        <v>21</v>
      </c>
      <c r="AS931" s="31">
        <f t="shared" si="610"/>
        <v>14</v>
      </c>
      <c r="AT931" s="31">
        <f t="shared" si="611"/>
        <v>9</v>
      </c>
      <c r="AU931" s="31">
        <f t="shared" si="612"/>
        <v>17</v>
      </c>
      <c r="AV931" s="31">
        <f t="shared" si="613"/>
        <v>6</v>
      </c>
      <c r="AW931" s="31">
        <f t="shared" si="614"/>
        <v>13</v>
      </c>
      <c r="AX931" s="31">
        <f t="shared" si="615"/>
        <v>17</v>
      </c>
      <c r="AY931" s="31">
        <f t="shared" si="616"/>
        <v>30</v>
      </c>
      <c r="AZ931" s="31">
        <f t="shared" si="617"/>
        <v>5</v>
      </c>
      <c r="BA931" s="31">
        <f t="shared" si="618"/>
        <v>8</v>
      </c>
      <c r="BB931" s="31">
        <f t="shared" si="619"/>
        <v>9</v>
      </c>
      <c r="BC931" s="31">
        <f t="shared" si="620"/>
        <v>5</v>
      </c>
      <c r="BD931" s="31">
        <f t="shared" si="621"/>
        <v>23</v>
      </c>
      <c r="BE931" s="31">
        <f t="shared" si="622"/>
        <v>19</v>
      </c>
      <c r="BF931" s="31">
        <f t="shared" si="623"/>
        <v>11</v>
      </c>
      <c r="BG931" s="31">
        <f t="shared" si="624"/>
        <v>22</v>
      </c>
      <c r="BH931" s="31">
        <f t="shared" si="625"/>
        <v>2</v>
      </c>
      <c r="BI931" s="31">
        <f t="shared" si="626"/>
        <v>6</v>
      </c>
      <c r="BJ931" s="6">
        <f t="shared" si="627"/>
        <v>261</v>
      </c>
      <c r="BL931" s="31">
        <f t="shared" si="628"/>
        <v>4.605139144225702E-12</v>
      </c>
      <c r="BM931" s="31">
        <f t="shared" si="629"/>
        <v>0</v>
      </c>
      <c r="BN931" s="31">
        <f t="shared" si="630"/>
        <v>4.0294967511974892E-12</v>
      </c>
      <c r="BO931" s="31">
        <f t="shared" si="631"/>
        <v>2.6863311674649927E-12</v>
      </c>
      <c r="BP931" s="31">
        <f t="shared" si="632"/>
        <v>1.726927179084638E-12</v>
      </c>
      <c r="BQ931" s="31">
        <f t="shared" si="633"/>
        <v>3.261973560493205E-12</v>
      </c>
      <c r="BR931" s="31">
        <f t="shared" si="634"/>
        <v>1.1512847860564255E-12</v>
      </c>
      <c r="BS931" s="31">
        <f t="shared" si="635"/>
        <v>2.4944503697889216E-12</v>
      </c>
      <c r="BT931" s="31">
        <f t="shared" si="636"/>
        <v>3.261973560493205E-12</v>
      </c>
      <c r="BU931" s="31">
        <f t="shared" si="637"/>
        <v>5.7564239302821267E-12</v>
      </c>
      <c r="BV931" s="31">
        <f t="shared" si="638"/>
        <v>9.5940398838035444E-13</v>
      </c>
      <c r="BW931" s="31">
        <f t="shared" si="639"/>
        <v>1.5350463814085672E-12</v>
      </c>
      <c r="BX931" s="31">
        <f t="shared" si="640"/>
        <v>1.726927179084638E-12</v>
      </c>
      <c r="BY931" s="31">
        <f t="shared" si="641"/>
        <v>9.5940398838035444E-13</v>
      </c>
      <c r="BZ931" s="31">
        <f t="shared" si="642"/>
        <v>4.4132583465496305E-12</v>
      </c>
      <c r="CA931" s="31">
        <f t="shared" si="643"/>
        <v>3.6457351558453471E-12</v>
      </c>
      <c r="CB931" s="31">
        <f t="shared" si="644"/>
        <v>2.1106887744367799E-12</v>
      </c>
      <c r="CC931" s="31">
        <f t="shared" si="645"/>
        <v>4.2213775488735599E-12</v>
      </c>
      <c r="CD931" s="31">
        <f t="shared" si="646"/>
        <v>3.837615953521418E-13</v>
      </c>
      <c r="CE931" s="31">
        <f t="shared" si="647"/>
        <v>1.1512847860564255E-12</v>
      </c>
    </row>
    <row r="932" spans="35:83" x14ac:dyDescent="0.2">
      <c r="AI932" s="29" t="s">
        <v>1980</v>
      </c>
      <c r="AJ932" s="30">
        <v>32950</v>
      </c>
      <c r="AK932">
        <v>300</v>
      </c>
      <c r="AL932" t="s">
        <v>1981</v>
      </c>
      <c r="AM932">
        <v>5.0092139685109411E-10</v>
      </c>
      <c r="AN932">
        <f t="shared" si="605"/>
        <v>5.0092139685109414E-11</v>
      </c>
      <c r="AO932">
        <f t="shared" si="606"/>
        <v>2.2081927132627205E-4</v>
      </c>
      <c r="AP932" s="31">
        <f t="shared" si="607"/>
        <v>27</v>
      </c>
      <c r="AQ932" s="31">
        <f t="shared" si="608"/>
        <v>6</v>
      </c>
      <c r="AR932" s="31">
        <f t="shared" si="609"/>
        <v>16</v>
      </c>
      <c r="AS932" s="31">
        <f t="shared" si="610"/>
        <v>11</v>
      </c>
      <c r="AT932" s="31">
        <f t="shared" si="611"/>
        <v>16</v>
      </c>
      <c r="AU932" s="31">
        <f t="shared" si="612"/>
        <v>24</v>
      </c>
      <c r="AV932" s="31">
        <f t="shared" si="613"/>
        <v>11</v>
      </c>
      <c r="AW932" s="31">
        <f t="shared" si="614"/>
        <v>15</v>
      </c>
      <c r="AX932" s="31">
        <f t="shared" si="615"/>
        <v>15</v>
      </c>
      <c r="AY932" s="31">
        <f t="shared" si="616"/>
        <v>31</v>
      </c>
      <c r="AZ932" s="31">
        <f t="shared" si="617"/>
        <v>8</v>
      </c>
      <c r="BA932" s="31">
        <f t="shared" si="618"/>
        <v>7</v>
      </c>
      <c r="BB932" s="31">
        <f t="shared" si="619"/>
        <v>19</v>
      </c>
      <c r="BC932" s="31">
        <f t="shared" si="620"/>
        <v>11</v>
      </c>
      <c r="BD932" s="31">
        <f t="shared" si="621"/>
        <v>15</v>
      </c>
      <c r="BE932" s="31">
        <f t="shared" si="622"/>
        <v>30</v>
      </c>
      <c r="BF932" s="31">
        <f t="shared" si="623"/>
        <v>11</v>
      </c>
      <c r="BG932" s="31">
        <f t="shared" si="624"/>
        <v>14</v>
      </c>
      <c r="BH932" s="31">
        <f t="shared" si="625"/>
        <v>4</v>
      </c>
      <c r="BI932" s="31">
        <f t="shared" si="626"/>
        <v>9</v>
      </c>
      <c r="BJ932" s="6">
        <f t="shared" si="627"/>
        <v>300</v>
      </c>
      <c r="BL932" s="31">
        <f t="shared" si="628"/>
        <v>4.5082925716598469E-12</v>
      </c>
      <c r="BM932" s="31">
        <f t="shared" si="629"/>
        <v>1.0018427937021882E-12</v>
      </c>
      <c r="BN932" s="31">
        <f t="shared" si="630"/>
        <v>2.6715807832058355E-12</v>
      </c>
      <c r="BO932" s="31">
        <f t="shared" si="631"/>
        <v>1.8367117884540119E-12</v>
      </c>
      <c r="BP932" s="31">
        <f t="shared" si="632"/>
        <v>2.6715807832058355E-12</v>
      </c>
      <c r="BQ932" s="31">
        <f t="shared" si="633"/>
        <v>4.0073711748087528E-12</v>
      </c>
      <c r="BR932" s="31">
        <f t="shared" si="634"/>
        <v>1.8367117884540119E-12</v>
      </c>
      <c r="BS932" s="31">
        <f t="shared" si="635"/>
        <v>2.5046069842554709E-12</v>
      </c>
      <c r="BT932" s="31">
        <f t="shared" si="636"/>
        <v>2.5046069842554709E-12</v>
      </c>
      <c r="BU932" s="31">
        <f t="shared" si="637"/>
        <v>5.176187767461306E-12</v>
      </c>
      <c r="BV932" s="31">
        <f t="shared" si="638"/>
        <v>1.3357903916029177E-12</v>
      </c>
      <c r="BW932" s="31">
        <f t="shared" si="639"/>
        <v>1.168816592652553E-12</v>
      </c>
      <c r="BX932" s="31">
        <f t="shared" si="640"/>
        <v>3.17250218005693E-12</v>
      </c>
      <c r="BY932" s="31">
        <f t="shared" si="641"/>
        <v>1.8367117884540119E-12</v>
      </c>
      <c r="BZ932" s="31">
        <f t="shared" si="642"/>
        <v>2.5046069842554709E-12</v>
      </c>
      <c r="CA932" s="31">
        <f t="shared" si="643"/>
        <v>5.0092139685109419E-12</v>
      </c>
      <c r="CB932" s="31">
        <f t="shared" si="644"/>
        <v>1.8367117884540119E-12</v>
      </c>
      <c r="CC932" s="31">
        <f t="shared" si="645"/>
        <v>2.337633185305106E-12</v>
      </c>
      <c r="CD932" s="31">
        <f t="shared" si="646"/>
        <v>6.6789519580145887E-13</v>
      </c>
      <c r="CE932" s="31">
        <f t="shared" si="647"/>
        <v>1.5027641905532823E-12</v>
      </c>
    </row>
    <row r="933" spans="35:83" x14ac:dyDescent="0.2">
      <c r="AI933" s="29" t="s">
        <v>1982</v>
      </c>
      <c r="AJ933" s="30">
        <v>41004</v>
      </c>
      <c r="AK933">
        <v>374</v>
      </c>
      <c r="AL933" t="s">
        <v>1983</v>
      </c>
      <c r="AM933">
        <v>5.0202057168409025E-10</v>
      </c>
      <c r="AN933">
        <f t="shared" si="605"/>
        <v>5.0202057168409026E-11</v>
      </c>
      <c r="AO933">
        <f t="shared" si="606"/>
        <v>2.2130381638106142E-4</v>
      </c>
      <c r="AP933" s="31">
        <f t="shared" si="607"/>
        <v>43</v>
      </c>
      <c r="AQ933" s="31">
        <f t="shared" si="608"/>
        <v>3</v>
      </c>
      <c r="AR933" s="31">
        <f t="shared" si="609"/>
        <v>19</v>
      </c>
      <c r="AS933" s="31">
        <f t="shared" si="610"/>
        <v>20</v>
      </c>
      <c r="AT933" s="31">
        <f t="shared" si="611"/>
        <v>12</v>
      </c>
      <c r="AU933" s="31">
        <f t="shared" si="612"/>
        <v>24</v>
      </c>
      <c r="AV933" s="31">
        <f t="shared" si="613"/>
        <v>8</v>
      </c>
      <c r="AW933" s="31">
        <f t="shared" si="614"/>
        <v>26</v>
      </c>
      <c r="AX933" s="31">
        <f t="shared" si="615"/>
        <v>10</v>
      </c>
      <c r="AY933" s="31">
        <f t="shared" si="616"/>
        <v>29</v>
      </c>
      <c r="AZ933" s="31">
        <f t="shared" si="617"/>
        <v>15</v>
      </c>
      <c r="BA933" s="31">
        <f t="shared" si="618"/>
        <v>20</v>
      </c>
      <c r="BB933" s="31">
        <f t="shared" si="619"/>
        <v>26</v>
      </c>
      <c r="BC933" s="31">
        <f t="shared" si="620"/>
        <v>10</v>
      </c>
      <c r="BD933" s="31">
        <f t="shared" si="621"/>
        <v>29</v>
      </c>
      <c r="BE933" s="31">
        <f t="shared" si="622"/>
        <v>26</v>
      </c>
      <c r="BF933" s="31">
        <f t="shared" si="623"/>
        <v>16</v>
      </c>
      <c r="BG933" s="31">
        <f t="shared" si="624"/>
        <v>25</v>
      </c>
      <c r="BH933" s="31">
        <f t="shared" si="625"/>
        <v>2</v>
      </c>
      <c r="BI933" s="31">
        <f t="shared" si="626"/>
        <v>11</v>
      </c>
      <c r="BJ933" s="6">
        <f t="shared" si="627"/>
        <v>374</v>
      </c>
      <c r="BL933" s="31">
        <f t="shared" si="628"/>
        <v>5.7718942733732302E-12</v>
      </c>
      <c r="BM933" s="31">
        <f t="shared" si="629"/>
        <v>4.0269029814231844E-13</v>
      </c>
      <c r="BN933" s="31">
        <f t="shared" si="630"/>
        <v>2.550371888234683E-12</v>
      </c>
      <c r="BO933" s="31">
        <f t="shared" si="631"/>
        <v>2.6846019876154559E-12</v>
      </c>
      <c r="BP933" s="31">
        <f t="shared" si="632"/>
        <v>1.6107611925692738E-12</v>
      </c>
      <c r="BQ933" s="31">
        <f t="shared" si="633"/>
        <v>3.2215223851385475E-12</v>
      </c>
      <c r="BR933" s="31">
        <f t="shared" si="634"/>
        <v>1.0738407950461824E-12</v>
      </c>
      <c r="BS933" s="31">
        <f t="shared" si="635"/>
        <v>3.4899825839000929E-12</v>
      </c>
      <c r="BT933" s="31">
        <f t="shared" si="636"/>
        <v>1.342300993807728E-12</v>
      </c>
      <c r="BU933" s="31">
        <f t="shared" si="637"/>
        <v>3.8926728820424112E-12</v>
      </c>
      <c r="BV933" s="31">
        <f t="shared" si="638"/>
        <v>2.0134514907115919E-12</v>
      </c>
      <c r="BW933" s="31">
        <f t="shared" si="639"/>
        <v>2.6846019876154559E-12</v>
      </c>
      <c r="BX933" s="31">
        <f t="shared" si="640"/>
        <v>3.4899825839000929E-12</v>
      </c>
      <c r="BY933" s="31">
        <f t="shared" si="641"/>
        <v>1.342300993807728E-12</v>
      </c>
      <c r="BZ933" s="31">
        <f t="shared" si="642"/>
        <v>3.8926728820424112E-12</v>
      </c>
      <c r="CA933" s="31">
        <f t="shared" si="643"/>
        <v>3.4899825839000929E-12</v>
      </c>
      <c r="CB933" s="31">
        <f t="shared" si="644"/>
        <v>2.1476815900923648E-12</v>
      </c>
      <c r="CC933" s="31">
        <f t="shared" si="645"/>
        <v>3.35575248451932E-12</v>
      </c>
      <c r="CD933" s="31">
        <f t="shared" si="646"/>
        <v>2.6846019876154559E-13</v>
      </c>
      <c r="CE933" s="31">
        <f t="shared" si="647"/>
        <v>1.4765310931885007E-12</v>
      </c>
    </row>
    <row r="934" spans="35:83" x14ac:dyDescent="0.2">
      <c r="AI934" s="29" t="s">
        <v>1984</v>
      </c>
      <c r="AJ934" s="30">
        <v>36104</v>
      </c>
      <c r="AK934">
        <v>326</v>
      </c>
      <c r="AL934" t="s">
        <v>1985</v>
      </c>
      <c r="AM934">
        <v>5.0359509857049013E-10</v>
      </c>
      <c r="AN934">
        <f t="shared" si="605"/>
        <v>5.0359509857049014E-11</v>
      </c>
      <c r="AO934">
        <f t="shared" si="606"/>
        <v>2.2199790907090073E-4</v>
      </c>
      <c r="AP934" s="31">
        <f t="shared" si="607"/>
        <v>32</v>
      </c>
      <c r="AQ934" s="31">
        <f t="shared" si="608"/>
        <v>0</v>
      </c>
      <c r="AR934" s="31">
        <f t="shared" si="609"/>
        <v>23</v>
      </c>
      <c r="AS934" s="31">
        <f t="shared" si="610"/>
        <v>20</v>
      </c>
      <c r="AT934" s="31">
        <f t="shared" si="611"/>
        <v>9</v>
      </c>
      <c r="AU934" s="31">
        <f t="shared" si="612"/>
        <v>22</v>
      </c>
      <c r="AV934" s="31">
        <f t="shared" si="613"/>
        <v>9</v>
      </c>
      <c r="AW934" s="31">
        <f t="shared" si="614"/>
        <v>20</v>
      </c>
      <c r="AX934" s="31">
        <f t="shared" si="615"/>
        <v>23</v>
      </c>
      <c r="AY934" s="31">
        <f t="shared" si="616"/>
        <v>23</v>
      </c>
      <c r="AZ934" s="31">
        <f t="shared" si="617"/>
        <v>12</v>
      </c>
      <c r="BA934" s="31">
        <f t="shared" si="618"/>
        <v>17</v>
      </c>
      <c r="BB934" s="31">
        <f t="shared" si="619"/>
        <v>20</v>
      </c>
      <c r="BC934" s="31">
        <f t="shared" si="620"/>
        <v>10</v>
      </c>
      <c r="BD934" s="31">
        <f t="shared" si="621"/>
        <v>23</v>
      </c>
      <c r="BE934" s="31">
        <f t="shared" si="622"/>
        <v>21</v>
      </c>
      <c r="BF934" s="31">
        <f t="shared" si="623"/>
        <v>14</v>
      </c>
      <c r="BG934" s="31">
        <f t="shared" si="624"/>
        <v>20</v>
      </c>
      <c r="BH934" s="31">
        <f t="shared" si="625"/>
        <v>4</v>
      </c>
      <c r="BI934" s="31">
        <f t="shared" si="626"/>
        <v>4</v>
      </c>
      <c r="BJ934" s="6">
        <f t="shared" si="627"/>
        <v>326</v>
      </c>
      <c r="BL934" s="31">
        <f t="shared" si="628"/>
        <v>4.9432647712440754E-12</v>
      </c>
      <c r="BM934" s="31">
        <f t="shared" si="629"/>
        <v>0</v>
      </c>
      <c r="BN934" s="31">
        <f t="shared" si="630"/>
        <v>3.5529715543316787E-12</v>
      </c>
      <c r="BO934" s="31">
        <f t="shared" si="631"/>
        <v>3.0895404820275468E-12</v>
      </c>
      <c r="BP934" s="31">
        <f t="shared" si="632"/>
        <v>1.390293216912396E-12</v>
      </c>
      <c r="BQ934" s="31">
        <f t="shared" si="633"/>
        <v>3.3984945302303016E-12</v>
      </c>
      <c r="BR934" s="31">
        <f t="shared" si="634"/>
        <v>1.390293216912396E-12</v>
      </c>
      <c r="BS934" s="31">
        <f t="shared" si="635"/>
        <v>3.0895404820275468E-12</v>
      </c>
      <c r="BT934" s="31">
        <f t="shared" si="636"/>
        <v>3.5529715543316787E-12</v>
      </c>
      <c r="BU934" s="31">
        <f t="shared" si="637"/>
        <v>3.5529715543316787E-12</v>
      </c>
      <c r="BV934" s="31">
        <f t="shared" si="638"/>
        <v>1.8537242892165282E-12</v>
      </c>
      <c r="BW934" s="31">
        <f t="shared" si="639"/>
        <v>2.6261094097234149E-12</v>
      </c>
      <c r="BX934" s="31">
        <f t="shared" si="640"/>
        <v>3.0895404820275468E-12</v>
      </c>
      <c r="BY934" s="31">
        <f t="shared" si="641"/>
        <v>1.5447702410137734E-12</v>
      </c>
      <c r="BZ934" s="31">
        <f t="shared" si="642"/>
        <v>3.5529715543316787E-12</v>
      </c>
      <c r="CA934" s="31">
        <f t="shared" si="643"/>
        <v>3.2440175061289244E-12</v>
      </c>
      <c r="CB934" s="31">
        <f t="shared" si="644"/>
        <v>2.1626783374192829E-12</v>
      </c>
      <c r="CC934" s="31">
        <f t="shared" si="645"/>
        <v>3.0895404820275468E-12</v>
      </c>
      <c r="CD934" s="31">
        <f t="shared" si="646"/>
        <v>6.1790809640550942E-13</v>
      </c>
      <c r="CE934" s="31">
        <f t="shared" si="647"/>
        <v>6.1790809640550942E-13</v>
      </c>
    </row>
    <row r="935" spans="35:83" x14ac:dyDescent="0.2">
      <c r="AI935" s="29" t="s">
        <v>1986</v>
      </c>
      <c r="AJ935" s="30">
        <v>29064</v>
      </c>
      <c r="AK935">
        <v>278</v>
      </c>
      <c r="AL935" t="s">
        <v>1987</v>
      </c>
      <c r="AM935">
        <v>5.040982020954772E-10</v>
      </c>
      <c r="AN935">
        <f t="shared" si="605"/>
        <v>5.0409820209547722E-11</v>
      </c>
      <c r="AO935">
        <f t="shared" si="606"/>
        <v>2.2221969028146131E-4</v>
      </c>
      <c r="AP935" s="31">
        <f t="shared" si="607"/>
        <v>34</v>
      </c>
      <c r="AQ935" s="31">
        <f t="shared" si="608"/>
        <v>0</v>
      </c>
      <c r="AR935" s="31">
        <f t="shared" si="609"/>
        <v>12</v>
      </c>
      <c r="AS935" s="31">
        <f t="shared" si="610"/>
        <v>5</v>
      </c>
      <c r="AT935" s="31">
        <f t="shared" si="611"/>
        <v>3</v>
      </c>
      <c r="AU935" s="31">
        <f t="shared" si="612"/>
        <v>15</v>
      </c>
      <c r="AV935" s="31">
        <f t="shared" si="613"/>
        <v>0</v>
      </c>
      <c r="AW935" s="31">
        <f t="shared" si="614"/>
        <v>16</v>
      </c>
      <c r="AX935" s="31">
        <f t="shared" si="615"/>
        <v>9</v>
      </c>
      <c r="AY935" s="31">
        <f t="shared" si="616"/>
        <v>26</v>
      </c>
      <c r="AZ935" s="31">
        <f t="shared" si="617"/>
        <v>8</v>
      </c>
      <c r="BA935" s="31">
        <f t="shared" si="618"/>
        <v>30</v>
      </c>
      <c r="BB935" s="31">
        <f t="shared" si="619"/>
        <v>0</v>
      </c>
      <c r="BC935" s="31">
        <f t="shared" si="620"/>
        <v>22</v>
      </c>
      <c r="BD935" s="31">
        <f t="shared" si="621"/>
        <v>11</v>
      </c>
      <c r="BE935" s="31">
        <f t="shared" si="622"/>
        <v>36</v>
      </c>
      <c r="BF935" s="31">
        <f t="shared" si="623"/>
        <v>36</v>
      </c>
      <c r="BG935" s="31">
        <f t="shared" si="624"/>
        <v>13</v>
      </c>
      <c r="BH935" s="31">
        <f t="shared" si="625"/>
        <v>0</v>
      </c>
      <c r="BI935" s="31">
        <f t="shared" si="626"/>
        <v>2</v>
      </c>
      <c r="BJ935" s="6">
        <f t="shared" si="627"/>
        <v>278</v>
      </c>
      <c r="BL935" s="31">
        <f t="shared" si="628"/>
        <v>6.1652298098008009E-12</v>
      </c>
      <c r="BM935" s="31">
        <f t="shared" si="629"/>
        <v>0</v>
      </c>
      <c r="BN935" s="31">
        <f t="shared" si="630"/>
        <v>2.1759634622826356E-12</v>
      </c>
      <c r="BO935" s="31">
        <f t="shared" si="631"/>
        <v>9.0665144261776473E-13</v>
      </c>
      <c r="BP935" s="31">
        <f t="shared" si="632"/>
        <v>5.439908655706589E-13</v>
      </c>
      <c r="BQ935" s="31">
        <f t="shared" si="633"/>
        <v>2.7199543278532941E-12</v>
      </c>
      <c r="BR935" s="31">
        <f t="shared" si="634"/>
        <v>0</v>
      </c>
      <c r="BS935" s="31">
        <f t="shared" si="635"/>
        <v>2.9012846163768475E-12</v>
      </c>
      <c r="BT935" s="31">
        <f t="shared" si="636"/>
        <v>1.6319725967119767E-12</v>
      </c>
      <c r="BU935" s="31">
        <f t="shared" si="637"/>
        <v>4.7145875016123771E-12</v>
      </c>
      <c r="BV935" s="31">
        <f t="shared" si="638"/>
        <v>1.4506423081884237E-12</v>
      </c>
      <c r="BW935" s="31">
        <f t="shared" si="639"/>
        <v>5.4399086557065882E-12</v>
      </c>
      <c r="BX935" s="31">
        <f t="shared" si="640"/>
        <v>0</v>
      </c>
      <c r="BY935" s="31">
        <f t="shared" si="641"/>
        <v>3.9892663475181645E-12</v>
      </c>
      <c r="BZ935" s="31">
        <f t="shared" si="642"/>
        <v>1.9946331737590822E-12</v>
      </c>
      <c r="CA935" s="31">
        <f t="shared" si="643"/>
        <v>6.5278903868479068E-12</v>
      </c>
      <c r="CB935" s="31">
        <f t="shared" si="644"/>
        <v>6.5278903868479068E-12</v>
      </c>
      <c r="CC935" s="31">
        <f t="shared" si="645"/>
        <v>2.3572937508061886E-12</v>
      </c>
      <c r="CD935" s="31">
        <f t="shared" si="646"/>
        <v>0</v>
      </c>
      <c r="CE935" s="31">
        <f t="shared" si="647"/>
        <v>3.6266057704710593E-13</v>
      </c>
    </row>
    <row r="936" spans="35:83" x14ac:dyDescent="0.2">
      <c r="AI936" s="29" t="s">
        <v>1988</v>
      </c>
      <c r="AJ936" s="30">
        <v>38106</v>
      </c>
      <c r="AK936">
        <v>346</v>
      </c>
      <c r="AL936" t="s">
        <v>1989</v>
      </c>
      <c r="AM936">
        <v>5.0608342673886944E-10</v>
      </c>
      <c r="AN936">
        <f t="shared" si="605"/>
        <v>5.0608342673886945E-11</v>
      </c>
      <c r="AO936">
        <f t="shared" si="606"/>
        <v>2.2309482929913665E-4</v>
      </c>
      <c r="AP936" s="31">
        <f t="shared" si="607"/>
        <v>34</v>
      </c>
      <c r="AQ936" s="31">
        <f t="shared" si="608"/>
        <v>4</v>
      </c>
      <c r="AR936" s="31">
        <f t="shared" si="609"/>
        <v>25</v>
      </c>
      <c r="AS936" s="31">
        <f t="shared" si="610"/>
        <v>30</v>
      </c>
      <c r="AT936" s="31">
        <f t="shared" si="611"/>
        <v>12</v>
      </c>
      <c r="AU936" s="31">
        <f t="shared" si="612"/>
        <v>8</v>
      </c>
      <c r="AV936" s="31">
        <f t="shared" si="613"/>
        <v>7</v>
      </c>
      <c r="AW936" s="31">
        <f t="shared" si="614"/>
        <v>17</v>
      </c>
      <c r="AX936" s="31">
        <f t="shared" si="615"/>
        <v>23</v>
      </c>
      <c r="AY936" s="31">
        <f t="shared" si="616"/>
        <v>21</v>
      </c>
      <c r="AZ936" s="31">
        <f t="shared" si="617"/>
        <v>3</v>
      </c>
      <c r="BA936" s="31">
        <f t="shared" si="618"/>
        <v>21</v>
      </c>
      <c r="BB936" s="31">
        <f t="shared" si="619"/>
        <v>22</v>
      </c>
      <c r="BC936" s="31">
        <f t="shared" si="620"/>
        <v>13</v>
      </c>
      <c r="BD936" s="31">
        <f t="shared" si="621"/>
        <v>11</v>
      </c>
      <c r="BE936" s="31">
        <f t="shared" si="622"/>
        <v>46</v>
      </c>
      <c r="BF936" s="31">
        <f t="shared" si="623"/>
        <v>22</v>
      </c>
      <c r="BG936" s="31">
        <f t="shared" si="624"/>
        <v>15</v>
      </c>
      <c r="BH936" s="31">
        <f t="shared" si="625"/>
        <v>4</v>
      </c>
      <c r="BI936" s="31">
        <f t="shared" si="626"/>
        <v>8</v>
      </c>
      <c r="BJ936" s="6">
        <f t="shared" si="627"/>
        <v>346</v>
      </c>
      <c r="BL936" s="31">
        <f t="shared" si="628"/>
        <v>4.973074135584267E-12</v>
      </c>
      <c r="BM936" s="31">
        <f t="shared" si="629"/>
        <v>5.8506754536285482E-13</v>
      </c>
      <c r="BN936" s="31">
        <f t="shared" si="630"/>
        <v>3.6566721585178431E-12</v>
      </c>
      <c r="BO936" s="31">
        <f t="shared" si="631"/>
        <v>4.3880065902214117E-12</v>
      </c>
      <c r="BP936" s="31">
        <f t="shared" si="632"/>
        <v>1.7552026360885645E-12</v>
      </c>
      <c r="BQ936" s="31">
        <f t="shared" si="633"/>
        <v>1.1701350907257096E-12</v>
      </c>
      <c r="BR936" s="31">
        <f t="shared" si="634"/>
        <v>1.023868204384996E-12</v>
      </c>
      <c r="BS936" s="31">
        <f t="shared" si="635"/>
        <v>2.4865370677921335E-12</v>
      </c>
      <c r="BT936" s="31">
        <f t="shared" si="636"/>
        <v>3.3641383858364151E-12</v>
      </c>
      <c r="BU936" s="31">
        <f t="shared" si="637"/>
        <v>3.0716046131549879E-12</v>
      </c>
      <c r="BV936" s="31">
        <f t="shared" si="638"/>
        <v>4.3880065902214111E-13</v>
      </c>
      <c r="BW936" s="31">
        <f t="shared" si="639"/>
        <v>3.0716046131549879E-12</v>
      </c>
      <c r="BX936" s="31">
        <f t="shared" si="640"/>
        <v>3.2178714994957017E-12</v>
      </c>
      <c r="BY936" s="31">
        <f t="shared" si="641"/>
        <v>1.9014695224292783E-12</v>
      </c>
      <c r="BZ936" s="31">
        <f t="shared" si="642"/>
        <v>1.6089357497478509E-12</v>
      </c>
      <c r="CA936" s="31">
        <f t="shared" si="643"/>
        <v>6.7282767716728302E-12</v>
      </c>
      <c r="CB936" s="31">
        <f t="shared" si="644"/>
        <v>3.2178714994957017E-12</v>
      </c>
      <c r="CC936" s="31">
        <f t="shared" si="645"/>
        <v>2.1940032951107059E-12</v>
      </c>
      <c r="CD936" s="31">
        <f t="shared" si="646"/>
        <v>5.8506754536285482E-13</v>
      </c>
      <c r="CE936" s="31">
        <f t="shared" si="647"/>
        <v>1.1701350907257096E-12</v>
      </c>
    </row>
    <row r="937" spans="35:83" x14ac:dyDescent="0.2">
      <c r="AI937" s="29" t="s">
        <v>1990</v>
      </c>
      <c r="AJ937" s="30">
        <v>81186</v>
      </c>
      <c r="AK937">
        <v>721</v>
      </c>
      <c r="AL937" t="s">
        <v>1991</v>
      </c>
      <c r="AM937">
        <v>5.0639076538014982E-10</v>
      </c>
      <c r="AN937">
        <f t="shared" si="605"/>
        <v>5.0639076538014984E-11</v>
      </c>
      <c r="AO937">
        <f t="shared" si="606"/>
        <v>2.2323031222169608E-4</v>
      </c>
      <c r="AP937" s="31">
        <f t="shared" si="607"/>
        <v>78</v>
      </c>
      <c r="AQ937" s="31">
        <f t="shared" si="608"/>
        <v>4</v>
      </c>
      <c r="AR937" s="31">
        <f t="shared" si="609"/>
        <v>44</v>
      </c>
      <c r="AS937" s="31">
        <f t="shared" si="610"/>
        <v>56</v>
      </c>
      <c r="AT937" s="31">
        <f t="shared" si="611"/>
        <v>22</v>
      </c>
      <c r="AU937" s="31">
        <f t="shared" si="612"/>
        <v>38</v>
      </c>
      <c r="AV937" s="31">
        <f t="shared" si="613"/>
        <v>24</v>
      </c>
      <c r="AW937" s="31">
        <f t="shared" si="614"/>
        <v>51</v>
      </c>
      <c r="AX937" s="31">
        <f t="shared" si="615"/>
        <v>35</v>
      </c>
      <c r="AY937" s="31">
        <f t="shared" si="616"/>
        <v>77</v>
      </c>
      <c r="AZ937" s="31">
        <f t="shared" si="617"/>
        <v>18</v>
      </c>
      <c r="BA937" s="31">
        <f t="shared" si="618"/>
        <v>28</v>
      </c>
      <c r="BB937" s="31">
        <f t="shared" si="619"/>
        <v>29</v>
      </c>
      <c r="BC937" s="31">
        <f t="shared" si="620"/>
        <v>28</v>
      </c>
      <c r="BD937" s="31">
        <f t="shared" si="621"/>
        <v>52</v>
      </c>
      <c r="BE937" s="31">
        <f t="shared" si="622"/>
        <v>26</v>
      </c>
      <c r="BF937" s="31">
        <f t="shared" si="623"/>
        <v>37</v>
      </c>
      <c r="BG937" s="31">
        <f t="shared" si="624"/>
        <v>48</v>
      </c>
      <c r="BH937" s="31">
        <f t="shared" si="625"/>
        <v>7</v>
      </c>
      <c r="BI937" s="31">
        <f t="shared" si="626"/>
        <v>19</v>
      </c>
      <c r="BJ937" s="6">
        <f t="shared" si="627"/>
        <v>721</v>
      </c>
      <c r="BL937" s="31">
        <f t="shared" si="628"/>
        <v>5.4782912204787358E-12</v>
      </c>
      <c r="BM937" s="31">
        <f t="shared" si="629"/>
        <v>2.8093801130660186E-13</v>
      </c>
      <c r="BN937" s="31">
        <f t="shared" si="630"/>
        <v>3.0903181243726205E-12</v>
      </c>
      <c r="BO937" s="31">
        <f t="shared" si="631"/>
        <v>3.9331321582924257E-12</v>
      </c>
      <c r="BP937" s="31">
        <f t="shared" si="632"/>
        <v>1.5451590621863102E-12</v>
      </c>
      <c r="BQ937" s="31">
        <f t="shared" si="633"/>
        <v>2.6689111074127173E-12</v>
      </c>
      <c r="BR937" s="31">
        <f t="shared" si="634"/>
        <v>1.685628067839611E-12</v>
      </c>
      <c r="BS937" s="31">
        <f t="shared" si="635"/>
        <v>3.5819596441591735E-12</v>
      </c>
      <c r="BT937" s="31">
        <f t="shared" si="636"/>
        <v>2.4582075989327663E-12</v>
      </c>
      <c r="BU937" s="31">
        <f t="shared" si="637"/>
        <v>5.4080567176520852E-12</v>
      </c>
      <c r="BV937" s="31">
        <f t="shared" si="638"/>
        <v>1.2642210508797082E-12</v>
      </c>
      <c r="BW937" s="31">
        <f t="shared" si="639"/>
        <v>1.9665660791462129E-12</v>
      </c>
      <c r="BX937" s="31">
        <f t="shared" si="640"/>
        <v>2.0368005819728635E-12</v>
      </c>
      <c r="BY937" s="31">
        <f t="shared" si="641"/>
        <v>1.9665660791462129E-12</v>
      </c>
      <c r="BZ937" s="31">
        <f t="shared" si="642"/>
        <v>3.6521941469858241E-12</v>
      </c>
      <c r="CA937" s="31">
        <f t="shared" si="643"/>
        <v>1.8260970734929121E-12</v>
      </c>
      <c r="CB937" s="31">
        <f t="shared" si="644"/>
        <v>2.5986766045860671E-12</v>
      </c>
      <c r="CC937" s="31">
        <f t="shared" si="645"/>
        <v>3.3712561356792221E-12</v>
      </c>
      <c r="CD937" s="31">
        <f t="shared" si="646"/>
        <v>4.9164151978655321E-13</v>
      </c>
      <c r="CE937" s="31">
        <f t="shared" si="647"/>
        <v>1.3344555537063586E-12</v>
      </c>
    </row>
    <row r="938" spans="35:83" x14ac:dyDescent="0.2">
      <c r="AI938" s="29" t="s">
        <v>1992</v>
      </c>
      <c r="AJ938" s="30">
        <v>47880</v>
      </c>
      <c r="AK938">
        <v>415</v>
      </c>
      <c r="AL938" t="s">
        <v>1993</v>
      </c>
      <c r="AM938">
        <v>5.1198166166100377E-10</v>
      </c>
      <c r="AN938">
        <f t="shared" si="605"/>
        <v>5.1198166166100377E-11</v>
      </c>
      <c r="AO938">
        <f t="shared" si="606"/>
        <v>2.2569492573303691E-4</v>
      </c>
      <c r="AP938" s="31">
        <f t="shared" si="607"/>
        <v>24</v>
      </c>
      <c r="AQ938" s="31">
        <f t="shared" si="608"/>
        <v>5</v>
      </c>
      <c r="AR938" s="31">
        <f t="shared" si="609"/>
        <v>32</v>
      </c>
      <c r="AS938" s="31">
        <f t="shared" si="610"/>
        <v>22</v>
      </c>
      <c r="AT938" s="31">
        <f t="shared" si="611"/>
        <v>17</v>
      </c>
      <c r="AU938" s="31">
        <f t="shared" si="612"/>
        <v>31</v>
      </c>
      <c r="AV938" s="31">
        <f t="shared" si="613"/>
        <v>13</v>
      </c>
      <c r="AW938" s="31">
        <f t="shared" si="614"/>
        <v>24</v>
      </c>
      <c r="AX938" s="31">
        <f t="shared" si="615"/>
        <v>21</v>
      </c>
      <c r="AY938" s="31">
        <f t="shared" si="616"/>
        <v>49</v>
      </c>
      <c r="AZ938" s="31">
        <f t="shared" si="617"/>
        <v>12</v>
      </c>
      <c r="BA938" s="31">
        <f t="shared" si="618"/>
        <v>16</v>
      </c>
      <c r="BB938" s="31">
        <f t="shared" si="619"/>
        <v>14</v>
      </c>
      <c r="BC938" s="31">
        <f t="shared" si="620"/>
        <v>19</v>
      </c>
      <c r="BD938" s="31">
        <f t="shared" si="621"/>
        <v>30</v>
      </c>
      <c r="BE938" s="31">
        <f t="shared" si="622"/>
        <v>21</v>
      </c>
      <c r="BF938" s="31">
        <f t="shared" si="623"/>
        <v>14</v>
      </c>
      <c r="BG938" s="31">
        <f t="shared" si="624"/>
        <v>23</v>
      </c>
      <c r="BH938" s="31">
        <f t="shared" si="625"/>
        <v>6</v>
      </c>
      <c r="BI938" s="31">
        <f t="shared" si="626"/>
        <v>22</v>
      </c>
      <c r="BJ938" s="6">
        <f t="shared" si="627"/>
        <v>415</v>
      </c>
      <c r="BL938" s="31">
        <f t="shared" si="628"/>
        <v>2.9608578023768893E-12</v>
      </c>
      <c r="BM938" s="31">
        <f t="shared" si="629"/>
        <v>6.1684537549518533E-13</v>
      </c>
      <c r="BN938" s="31">
        <f t="shared" si="630"/>
        <v>3.947810403169186E-12</v>
      </c>
      <c r="BO938" s="31">
        <f t="shared" si="631"/>
        <v>2.7141196521788151E-12</v>
      </c>
      <c r="BP938" s="31">
        <f t="shared" si="632"/>
        <v>2.0972742766836301E-12</v>
      </c>
      <c r="BQ938" s="31">
        <f t="shared" si="633"/>
        <v>3.8244413280701489E-12</v>
      </c>
      <c r="BR938" s="31">
        <f t="shared" si="634"/>
        <v>1.6037979762874817E-12</v>
      </c>
      <c r="BS938" s="31">
        <f t="shared" si="635"/>
        <v>2.9608578023768893E-12</v>
      </c>
      <c r="BT938" s="31">
        <f t="shared" si="636"/>
        <v>2.590750577079778E-12</v>
      </c>
      <c r="BU938" s="31">
        <f t="shared" si="637"/>
        <v>6.0450846798528156E-12</v>
      </c>
      <c r="BV938" s="31">
        <f t="shared" si="638"/>
        <v>1.4804289011884446E-12</v>
      </c>
      <c r="BW938" s="31">
        <f t="shared" si="639"/>
        <v>1.973905201584593E-12</v>
      </c>
      <c r="BX938" s="31">
        <f t="shared" si="640"/>
        <v>1.7271670513865188E-12</v>
      </c>
      <c r="BY938" s="31">
        <f t="shared" si="641"/>
        <v>2.3440124268817038E-12</v>
      </c>
      <c r="BZ938" s="31">
        <f t="shared" si="642"/>
        <v>3.7010722529711118E-12</v>
      </c>
      <c r="CA938" s="31">
        <f t="shared" si="643"/>
        <v>2.590750577079778E-12</v>
      </c>
      <c r="CB938" s="31">
        <f t="shared" si="644"/>
        <v>1.7271670513865188E-12</v>
      </c>
      <c r="CC938" s="31">
        <f t="shared" si="645"/>
        <v>2.8374887272778522E-12</v>
      </c>
      <c r="CD938" s="31">
        <f t="shared" si="646"/>
        <v>7.4021445059422232E-13</v>
      </c>
      <c r="CE938" s="31">
        <f t="shared" si="647"/>
        <v>2.7141196521788151E-12</v>
      </c>
    </row>
    <row r="939" spans="35:83" x14ac:dyDescent="0.2">
      <c r="AI939" s="29" t="s">
        <v>1994</v>
      </c>
      <c r="AJ939" s="30">
        <v>28617</v>
      </c>
      <c r="AK939">
        <v>254</v>
      </c>
      <c r="AL939" t="s">
        <v>1995</v>
      </c>
      <c r="AM939">
        <v>5.1200549537284118E-10</v>
      </c>
      <c r="AN939">
        <f t="shared" si="605"/>
        <v>5.1200549537284118E-11</v>
      </c>
      <c r="AO939">
        <f t="shared" si="606"/>
        <v>2.2570543225744179E-4</v>
      </c>
      <c r="AP939" s="31">
        <f t="shared" si="607"/>
        <v>19</v>
      </c>
      <c r="AQ939" s="31">
        <f t="shared" si="608"/>
        <v>10</v>
      </c>
      <c r="AR939" s="31">
        <f t="shared" si="609"/>
        <v>15</v>
      </c>
      <c r="AS939" s="31">
        <f t="shared" si="610"/>
        <v>21</v>
      </c>
      <c r="AT939" s="31">
        <f t="shared" si="611"/>
        <v>9</v>
      </c>
      <c r="AU939" s="31">
        <f t="shared" si="612"/>
        <v>22</v>
      </c>
      <c r="AV939" s="31">
        <f t="shared" si="613"/>
        <v>10</v>
      </c>
      <c r="AW939" s="31">
        <f t="shared" si="614"/>
        <v>12</v>
      </c>
      <c r="AX939" s="31">
        <f t="shared" si="615"/>
        <v>9</v>
      </c>
      <c r="AY939" s="31">
        <f t="shared" si="616"/>
        <v>26</v>
      </c>
      <c r="AZ939" s="31">
        <f t="shared" si="617"/>
        <v>5</v>
      </c>
      <c r="BA939" s="31">
        <f t="shared" si="618"/>
        <v>7</v>
      </c>
      <c r="BB939" s="31">
        <f t="shared" si="619"/>
        <v>7</v>
      </c>
      <c r="BC939" s="31">
        <f t="shared" si="620"/>
        <v>11</v>
      </c>
      <c r="BD939" s="31">
        <f t="shared" si="621"/>
        <v>16</v>
      </c>
      <c r="BE939" s="31">
        <f t="shared" si="622"/>
        <v>15</v>
      </c>
      <c r="BF939" s="31">
        <f t="shared" si="623"/>
        <v>13</v>
      </c>
      <c r="BG939" s="31">
        <f t="shared" si="624"/>
        <v>13</v>
      </c>
      <c r="BH939" s="31">
        <f t="shared" si="625"/>
        <v>6</v>
      </c>
      <c r="BI939" s="31">
        <f t="shared" si="626"/>
        <v>8</v>
      </c>
      <c r="BJ939" s="6">
        <f t="shared" si="627"/>
        <v>254</v>
      </c>
      <c r="BL939" s="31">
        <f t="shared" si="628"/>
        <v>3.8299623669621985E-12</v>
      </c>
      <c r="BM939" s="31">
        <f t="shared" si="629"/>
        <v>2.0157696668222091E-12</v>
      </c>
      <c r="BN939" s="31">
        <f t="shared" si="630"/>
        <v>3.0236545002333139E-12</v>
      </c>
      <c r="BO939" s="31">
        <f t="shared" si="631"/>
        <v>4.2331163003266397E-12</v>
      </c>
      <c r="BP939" s="31">
        <f t="shared" si="632"/>
        <v>1.8141927001399883E-12</v>
      </c>
      <c r="BQ939" s="31">
        <f t="shared" si="633"/>
        <v>4.4346932670088604E-12</v>
      </c>
      <c r="BR939" s="31">
        <f t="shared" si="634"/>
        <v>2.0157696668222091E-12</v>
      </c>
      <c r="BS939" s="31">
        <f t="shared" si="635"/>
        <v>2.4189236001866512E-12</v>
      </c>
      <c r="BT939" s="31">
        <f t="shared" si="636"/>
        <v>1.8141927001399883E-12</v>
      </c>
      <c r="BU939" s="31">
        <f t="shared" si="637"/>
        <v>5.2410011337377445E-12</v>
      </c>
      <c r="BV939" s="31">
        <f t="shared" si="638"/>
        <v>1.0078848334111046E-12</v>
      </c>
      <c r="BW939" s="31">
        <f t="shared" si="639"/>
        <v>1.4110387667755464E-12</v>
      </c>
      <c r="BX939" s="31">
        <f t="shared" si="640"/>
        <v>1.4110387667755464E-12</v>
      </c>
      <c r="BY939" s="31">
        <f t="shared" si="641"/>
        <v>2.2173466335044302E-12</v>
      </c>
      <c r="BZ939" s="31">
        <f t="shared" si="642"/>
        <v>3.225231466915535E-12</v>
      </c>
      <c r="CA939" s="31">
        <f t="shared" si="643"/>
        <v>3.0236545002333139E-12</v>
      </c>
      <c r="CB939" s="31">
        <f t="shared" si="644"/>
        <v>2.6205005668688723E-12</v>
      </c>
      <c r="CC939" s="31">
        <f t="shared" si="645"/>
        <v>2.6205005668688723E-12</v>
      </c>
      <c r="CD939" s="31">
        <f t="shared" si="646"/>
        <v>1.2094618000933256E-12</v>
      </c>
      <c r="CE939" s="31">
        <f t="shared" si="647"/>
        <v>1.6126157334577675E-12</v>
      </c>
    </row>
    <row r="940" spans="35:83" x14ac:dyDescent="0.2">
      <c r="AI940" s="29" t="s">
        <v>1996</v>
      </c>
      <c r="AJ940" s="30">
        <v>35964</v>
      </c>
      <c r="AK940">
        <v>338</v>
      </c>
      <c r="AL940" t="s">
        <v>1997</v>
      </c>
      <c r="AM940">
        <v>5.1226932710920274E-10</v>
      </c>
      <c r="AN940">
        <f t="shared" si="605"/>
        <v>5.1226932710920274E-11</v>
      </c>
      <c r="AO940">
        <f t="shared" si="606"/>
        <v>2.2582173619682696E-4</v>
      </c>
      <c r="AP940" s="31">
        <f t="shared" si="607"/>
        <v>46</v>
      </c>
      <c r="AQ940" s="31">
        <f t="shared" si="608"/>
        <v>4</v>
      </c>
      <c r="AR940" s="31">
        <f t="shared" si="609"/>
        <v>15</v>
      </c>
      <c r="AS940" s="31">
        <f t="shared" si="610"/>
        <v>16</v>
      </c>
      <c r="AT940" s="31">
        <f t="shared" si="611"/>
        <v>11</v>
      </c>
      <c r="AU940" s="31">
        <f t="shared" si="612"/>
        <v>34</v>
      </c>
      <c r="AV940" s="31">
        <f t="shared" si="613"/>
        <v>4</v>
      </c>
      <c r="AW940" s="31">
        <f t="shared" si="614"/>
        <v>18</v>
      </c>
      <c r="AX940" s="31">
        <f t="shared" si="615"/>
        <v>14</v>
      </c>
      <c r="AY940" s="31">
        <f t="shared" si="616"/>
        <v>26</v>
      </c>
      <c r="AZ940" s="31">
        <f t="shared" si="617"/>
        <v>6</v>
      </c>
      <c r="BA940" s="31">
        <f t="shared" si="618"/>
        <v>15</v>
      </c>
      <c r="BB940" s="31">
        <f t="shared" si="619"/>
        <v>22</v>
      </c>
      <c r="BC940" s="31">
        <f t="shared" si="620"/>
        <v>15</v>
      </c>
      <c r="BD940" s="31">
        <f t="shared" si="621"/>
        <v>18</v>
      </c>
      <c r="BE940" s="31">
        <f t="shared" si="622"/>
        <v>20</v>
      </c>
      <c r="BF940" s="31">
        <f t="shared" si="623"/>
        <v>17</v>
      </c>
      <c r="BG940" s="31">
        <f t="shared" si="624"/>
        <v>21</v>
      </c>
      <c r="BH940" s="31">
        <f t="shared" si="625"/>
        <v>3</v>
      </c>
      <c r="BI940" s="31">
        <f t="shared" si="626"/>
        <v>13</v>
      </c>
      <c r="BJ940" s="6">
        <f t="shared" si="627"/>
        <v>338</v>
      </c>
      <c r="BL940" s="31">
        <f t="shared" si="628"/>
        <v>6.9717127358057176E-12</v>
      </c>
      <c r="BM940" s="31">
        <f t="shared" si="629"/>
        <v>6.0623589007006238E-13</v>
      </c>
      <c r="BN940" s="31">
        <f t="shared" si="630"/>
        <v>2.273384587762734E-12</v>
      </c>
      <c r="BO940" s="31">
        <f t="shared" si="631"/>
        <v>2.4249435602802495E-12</v>
      </c>
      <c r="BP940" s="31">
        <f t="shared" si="632"/>
        <v>1.6671486976926716E-12</v>
      </c>
      <c r="BQ940" s="31">
        <f t="shared" si="633"/>
        <v>5.1530050655955308E-12</v>
      </c>
      <c r="BR940" s="31">
        <f t="shared" si="634"/>
        <v>6.0623589007006238E-13</v>
      </c>
      <c r="BS940" s="31">
        <f t="shared" si="635"/>
        <v>2.7280615053152809E-12</v>
      </c>
      <c r="BT940" s="31">
        <f t="shared" si="636"/>
        <v>2.1218256152452185E-12</v>
      </c>
      <c r="BU940" s="31">
        <f t="shared" si="637"/>
        <v>3.9405332854554061E-12</v>
      </c>
      <c r="BV940" s="31">
        <f t="shared" si="638"/>
        <v>9.0935383510509367E-13</v>
      </c>
      <c r="BW940" s="31">
        <f t="shared" si="639"/>
        <v>2.273384587762734E-12</v>
      </c>
      <c r="BX940" s="31">
        <f t="shared" si="640"/>
        <v>3.3342973953853433E-12</v>
      </c>
      <c r="BY940" s="31">
        <f t="shared" si="641"/>
        <v>2.273384587762734E-12</v>
      </c>
      <c r="BZ940" s="31">
        <f t="shared" si="642"/>
        <v>2.7280615053152809E-12</v>
      </c>
      <c r="CA940" s="31">
        <f t="shared" si="643"/>
        <v>3.0311794503503119E-12</v>
      </c>
      <c r="CB940" s="31">
        <f t="shared" si="644"/>
        <v>2.5765025327977654E-12</v>
      </c>
      <c r="CC940" s="31">
        <f t="shared" si="645"/>
        <v>3.1827384228678274E-12</v>
      </c>
      <c r="CD940" s="31">
        <f t="shared" si="646"/>
        <v>4.5467691755254684E-13</v>
      </c>
      <c r="CE940" s="31">
        <f t="shared" si="647"/>
        <v>1.970266642727703E-12</v>
      </c>
    </row>
    <row r="941" spans="35:83" x14ac:dyDescent="0.2">
      <c r="AI941" s="29" t="s">
        <v>1998</v>
      </c>
      <c r="AJ941" s="30">
        <v>31189</v>
      </c>
      <c r="AK941">
        <v>275</v>
      </c>
      <c r="AL941" t="s">
        <v>1999</v>
      </c>
      <c r="AM941">
        <v>5.1307172356006519E-10</v>
      </c>
      <c r="AN941">
        <f t="shared" si="605"/>
        <v>5.130717235600652E-11</v>
      </c>
      <c r="AO941">
        <f t="shared" si="606"/>
        <v>2.2617545356787172E-4</v>
      </c>
      <c r="AP941" s="31">
        <f t="shared" si="607"/>
        <v>14</v>
      </c>
      <c r="AQ941" s="31">
        <f t="shared" si="608"/>
        <v>1</v>
      </c>
      <c r="AR941" s="31">
        <f t="shared" si="609"/>
        <v>20</v>
      </c>
      <c r="AS941" s="31">
        <f t="shared" si="610"/>
        <v>25</v>
      </c>
      <c r="AT941" s="31">
        <f t="shared" si="611"/>
        <v>17</v>
      </c>
      <c r="AU941" s="31">
        <f t="shared" si="612"/>
        <v>17</v>
      </c>
      <c r="AV941" s="31">
        <f t="shared" si="613"/>
        <v>3</v>
      </c>
      <c r="AW941" s="31">
        <f t="shared" si="614"/>
        <v>18</v>
      </c>
      <c r="AX941" s="31">
        <f t="shared" si="615"/>
        <v>16</v>
      </c>
      <c r="AY941" s="31">
        <f t="shared" si="616"/>
        <v>30</v>
      </c>
      <c r="AZ941" s="31">
        <f t="shared" si="617"/>
        <v>6</v>
      </c>
      <c r="BA941" s="31">
        <f t="shared" si="618"/>
        <v>7</v>
      </c>
      <c r="BB941" s="31">
        <f t="shared" si="619"/>
        <v>15</v>
      </c>
      <c r="BC941" s="31">
        <f t="shared" si="620"/>
        <v>6</v>
      </c>
      <c r="BD941" s="31">
        <f t="shared" si="621"/>
        <v>17</v>
      </c>
      <c r="BE941" s="31">
        <f t="shared" si="622"/>
        <v>21</v>
      </c>
      <c r="BF941" s="31">
        <f t="shared" si="623"/>
        <v>16</v>
      </c>
      <c r="BG941" s="31">
        <f t="shared" si="624"/>
        <v>16</v>
      </c>
      <c r="BH941" s="31">
        <f t="shared" si="625"/>
        <v>2</v>
      </c>
      <c r="BI941" s="31">
        <f t="shared" si="626"/>
        <v>8</v>
      </c>
      <c r="BJ941" s="6">
        <f t="shared" si="627"/>
        <v>275</v>
      </c>
      <c r="BL941" s="31">
        <f t="shared" si="628"/>
        <v>2.6120015017603319E-12</v>
      </c>
      <c r="BM941" s="31">
        <f t="shared" si="629"/>
        <v>1.8657153584002371E-13</v>
      </c>
      <c r="BN941" s="31">
        <f t="shared" si="630"/>
        <v>3.7314307168004736E-12</v>
      </c>
      <c r="BO941" s="31">
        <f t="shared" si="631"/>
        <v>4.6642883960005926E-12</v>
      </c>
      <c r="BP941" s="31">
        <f t="shared" si="632"/>
        <v>3.1717161092804033E-12</v>
      </c>
      <c r="BQ941" s="31">
        <f t="shared" si="633"/>
        <v>3.1717161092804033E-12</v>
      </c>
      <c r="BR941" s="31">
        <f t="shared" si="634"/>
        <v>5.5971460752007119E-13</v>
      </c>
      <c r="BS941" s="31">
        <f t="shared" si="635"/>
        <v>3.3582876451204269E-12</v>
      </c>
      <c r="BT941" s="31">
        <f t="shared" si="636"/>
        <v>2.9851445734403794E-12</v>
      </c>
      <c r="BU941" s="31">
        <f t="shared" si="637"/>
        <v>5.5971460752007108E-12</v>
      </c>
      <c r="BV941" s="31">
        <f t="shared" si="638"/>
        <v>1.1194292150401424E-12</v>
      </c>
      <c r="BW941" s="31">
        <f t="shared" si="639"/>
        <v>1.3060007508801659E-12</v>
      </c>
      <c r="BX941" s="31">
        <f t="shared" si="640"/>
        <v>2.7985730376003554E-12</v>
      </c>
      <c r="BY941" s="31">
        <f t="shared" si="641"/>
        <v>1.1194292150401424E-12</v>
      </c>
      <c r="BZ941" s="31">
        <f t="shared" si="642"/>
        <v>3.1717161092804033E-12</v>
      </c>
      <c r="CA941" s="31">
        <f t="shared" si="643"/>
        <v>3.9180022526404984E-12</v>
      </c>
      <c r="CB941" s="31">
        <f t="shared" si="644"/>
        <v>2.9851445734403794E-12</v>
      </c>
      <c r="CC941" s="31">
        <f t="shared" si="645"/>
        <v>2.9851445734403794E-12</v>
      </c>
      <c r="CD941" s="31">
        <f t="shared" si="646"/>
        <v>3.7314307168004742E-13</v>
      </c>
      <c r="CE941" s="31">
        <f t="shared" si="647"/>
        <v>1.4925722867201897E-12</v>
      </c>
    </row>
    <row r="942" spans="35:83" x14ac:dyDescent="0.2">
      <c r="AI942" s="29" t="s">
        <v>2000</v>
      </c>
      <c r="AJ942" s="30">
        <v>45363</v>
      </c>
      <c r="AK942">
        <v>417</v>
      </c>
      <c r="AL942" t="s">
        <v>2001</v>
      </c>
      <c r="AM942">
        <v>5.1425064593280365E-10</v>
      </c>
      <c r="AN942">
        <f t="shared" si="605"/>
        <v>5.142506459328037E-11</v>
      </c>
      <c r="AO942">
        <f t="shared" si="606"/>
        <v>2.2669515342684128E-4</v>
      </c>
      <c r="AP942" s="31">
        <f t="shared" si="607"/>
        <v>54</v>
      </c>
      <c r="AQ942" s="31">
        <f t="shared" si="608"/>
        <v>3</v>
      </c>
      <c r="AR942" s="31">
        <f t="shared" si="609"/>
        <v>21</v>
      </c>
      <c r="AS942" s="31">
        <f t="shared" si="610"/>
        <v>28</v>
      </c>
      <c r="AT942" s="31">
        <f t="shared" si="611"/>
        <v>14</v>
      </c>
      <c r="AU942" s="31">
        <f t="shared" si="612"/>
        <v>23</v>
      </c>
      <c r="AV942" s="31">
        <f t="shared" si="613"/>
        <v>12</v>
      </c>
      <c r="AW942" s="31">
        <f t="shared" si="614"/>
        <v>39</v>
      </c>
      <c r="AX942" s="31">
        <f t="shared" si="615"/>
        <v>25</v>
      </c>
      <c r="AY942" s="31">
        <f t="shared" si="616"/>
        <v>34</v>
      </c>
      <c r="AZ942" s="31">
        <f t="shared" si="617"/>
        <v>9</v>
      </c>
      <c r="BA942" s="31">
        <f t="shared" si="618"/>
        <v>22</v>
      </c>
      <c r="BB942" s="31">
        <f t="shared" si="619"/>
        <v>23</v>
      </c>
      <c r="BC942" s="31">
        <f t="shared" si="620"/>
        <v>10</v>
      </c>
      <c r="BD942" s="31">
        <f t="shared" si="621"/>
        <v>20</v>
      </c>
      <c r="BE942" s="31">
        <f t="shared" si="622"/>
        <v>35</v>
      </c>
      <c r="BF942" s="31">
        <f t="shared" si="623"/>
        <v>12</v>
      </c>
      <c r="BG942" s="31">
        <f t="shared" si="624"/>
        <v>22</v>
      </c>
      <c r="BH942" s="31">
        <f t="shared" si="625"/>
        <v>5</v>
      </c>
      <c r="BI942" s="31">
        <f t="shared" si="626"/>
        <v>6</v>
      </c>
      <c r="BJ942" s="6">
        <f t="shared" si="627"/>
        <v>417</v>
      </c>
      <c r="BL942" s="31">
        <f t="shared" si="628"/>
        <v>6.6593608825830697E-12</v>
      </c>
      <c r="BM942" s="31">
        <f t="shared" si="629"/>
        <v>3.6996449347683722E-13</v>
      </c>
      <c r="BN942" s="31">
        <f t="shared" si="630"/>
        <v>2.5897514543378603E-12</v>
      </c>
      <c r="BO942" s="31">
        <f t="shared" si="631"/>
        <v>3.4530019391171472E-12</v>
      </c>
      <c r="BP942" s="31">
        <f t="shared" si="632"/>
        <v>1.7265009695585736E-12</v>
      </c>
      <c r="BQ942" s="31">
        <f t="shared" si="633"/>
        <v>2.836394449989085E-12</v>
      </c>
      <c r="BR942" s="31">
        <f t="shared" si="634"/>
        <v>1.4798579739073489E-12</v>
      </c>
      <c r="BS942" s="31">
        <f t="shared" si="635"/>
        <v>4.809538415198884E-12</v>
      </c>
      <c r="BT942" s="31">
        <f t="shared" si="636"/>
        <v>3.0830374456403101E-12</v>
      </c>
      <c r="BU942" s="31">
        <f t="shared" si="637"/>
        <v>4.1929309260708218E-12</v>
      </c>
      <c r="BV942" s="31">
        <f t="shared" si="638"/>
        <v>1.1098934804305116E-12</v>
      </c>
      <c r="BW942" s="31">
        <f t="shared" si="639"/>
        <v>2.7130729521634727E-12</v>
      </c>
      <c r="BX942" s="31">
        <f t="shared" si="640"/>
        <v>2.836394449989085E-12</v>
      </c>
      <c r="BY942" s="31">
        <f t="shared" si="641"/>
        <v>1.233214978256124E-12</v>
      </c>
      <c r="BZ942" s="31">
        <f t="shared" si="642"/>
        <v>2.466429956512248E-12</v>
      </c>
      <c r="CA942" s="31">
        <f t="shared" si="643"/>
        <v>4.3162524238964345E-12</v>
      </c>
      <c r="CB942" s="31">
        <f t="shared" si="644"/>
        <v>1.4798579739073489E-12</v>
      </c>
      <c r="CC942" s="31">
        <f t="shared" si="645"/>
        <v>2.7130729521634727E-12</v>
      </c>
      <c r="CD942" s="31">
        <f t="shared" si="646"/>
        <v>6.1660748912806199E-13</v>
      </c>
      <c r="CE942" s="31">
        <f t="shared" si="647"/>
        <v>7.3992898695367445E-13</v>
      </c>
    </row>
    <row r="943" spans="35:83" x14ac:dyDescent="0.2">
      <c r="AI943" s="29" t="s">
        <v>2002</v>
      </c>
      <c r="AJ943" s="30">
        <v>39563</v>
      </c>
      <c r="AK943">
        <v>365</v>
      </c>
      <c r="AL943" t="s">
        <v>2003</v>
      </c>
      <c r="AM943">
        <v>5.1452622069055539E-10</v>
      </c>
      <c r="AN943">
        <f t="shared" si="605"/>
        <v>5.1452622069055541E-11</v>
      </c>
      <c r="AO943">
        <f t="shared" si="606"/>
        <v>2.2681663399761582E-4</v>
      </c>
      <c r="AP943" s="31">
        <f t="shared" si="607"/>
        <v>41</v>
      </c>
      <c r="AQ943" s="31">
        <f t="shared" si="608"/>
        <v>4</v>
      </c>
      <c r="AR943" s="31">
        <f t="shared" si="609"/>
        <v>26</v>
      </c>
      <c r="AS943" s="31">
        <f t="shared" si="610"/>
        <v>17</v>
      </c>
      <c r="AT943" s="31">
        <f t="shared" si="611"/>
        <v>16</v>
      </c>
      <c r="AU943" s="31">
        <f t="shared" si="612"/>
        <v>30</v>
      </c>
      <c r="AV943" s="31">
        <f t="shared" si="613"/>
        <v>14</v>
      </c>
      <c r="AW943" s="31">
        <f t="shared" si="614"/>
        <v>26</v>
      </c>
      <c r="AX943" s="31">
        <f t="shared" si="615"/>
        <v>18</v>
      </c>
      <c r="AY943" s="31">
        <f t="shared" si="616"/>
        <v>31</v>
      </c>
      <c r="AZ943" s="31">
        <f t="shared" si="617"/>
        <v>11</v>
      </c>
      <c r="BA943" s="31">
        <f t="shared" si="618"/>
        <v>12</v>
      </c>
      <c r="BB943" s="31">
        <f t="shared" si="619"/>
        <v>19</v>
      </c>
      <c r="BC943" s="31">
        <f t="shared" si="620"/>
        <v>11</v>
      </c>
      <c r="BD943" s="31">
        <f t="shared" si="621"/>
        <v>13</v>
      </c>
      <c r="BE943" s="31">
        <f t="shared" si="622"/>
        <v>22</v>
      </c>
      <c r="BF943" s="31">
        <f t="shared" si="623"/>
        <v>19</v>
      </c>
      <c r="BG943" s="31">
        <f t="shared" si="624"/>
        <v>23</v>
      </c>
      <c r="BH943" s="31">
        <f t="shared" si="625"/>
        <v>5</v>
      </c>
      <c r="BI943" s="31">
        <f t="shared" si="626"/>
        <v>7</v>
      </c>
      <c r="BJ943" s="6">
        <f t="shared" si="627"/>
        <v>365</v>
      </c>
      <c r="BL943" s="31">
        <f t="shared" si="628"/>
        <v>5.7796096022774714E-12</v>
      </c>
      <c r="BM943" s="31">
        <f t="shared" si="629"/>
        <v>5.6386435144170459E-13</v>
      </c>
      <c r="BN943" s="31">
        <f t="shared" si="630"/>
        <v>3.6651182843710797E-12</v>
      </c>
      <c r="BO943" s="31">
        <f t="shared" si="631"/>
        <v>2.3964234936272447E-12</v>
      </c>
      <c r="BP943" s="31">
        <f t="shared" si="632"/>
        <v>2.2554574057668184E-12</v>
      </c>
      <c r="BQ943" s="31">
        <f t="shared" si="633"/>
        <v>4.2289826358127841E-12</v>
      </c>
      <c r="BR943" s="31">
        <f t="shared" si="634"/>
        <v>1.9735252300459662E-12</v>
      </c>
      <c r="BS943" s="31">
        <f t="shared" si="635"/>
        <v>3.6651182843710797E-12</v>
      </c>
      <c r="BT943" s="31">
        <f t="shared" si="636"/>
        <v>2.5373895814876706E-12</v>
      </c>
      <c r="BU943" s="31">
        <f t="shared" si="637"/>
        <v>4.36994872367321E-12</v>
      </c>
      <c r="BV943" s="31">
        <f t="shared" si="638"/>
        <v>1.5506269664646877E-12</v>
      </c>
      <c r="BW943" s="31">
        <f t="shared" si="639"/>
        <v>1.6915930543251136E-12</v>
      </c>
      <c r="BX943" s="31">
        <f t="shared" si="640"/>
        <v>2.6783556693480969E-12</v>
      </c>
      <c r="BY943" s="31">
        <f t="shared" si="641"/>
        <v>1.5506269664646877E-12</v>
      </c>
      <c r="BZ943" s="31">
        <f t="shared" si="642"/>
        <v>1.8325591421855399E-12</v>
      </c>
      <c r="CA943" s="31">
        <f t="shared" si="643"/>
        <v>3.1012539329293753E-12</v>
      </c>
      <c r="CB943" s="31">
        <f t="shared" si="644"/>
        <v>2.6783556693480969E-12</v>
      </c>
      <c r="CC943" s="31">
        <f t="shared" si="645"/>
        <v>3.2422200207898012E-12</v>
      </c>
      <c r="CD943" s="31">
        <f t="shared" si="646"/>
        <v>7.0483043930213069E-13</v>
      </c>
      <c r="CE943" s="31">
        <f t="shared" si="647"/>
        <v>9.8676261502298308E-13</v>
      </c>
    </row>
    <row r="944" spans="35:83" x14ac:dyDescent="0.2">
      <c r="AI944" s="29" t="s">
        <v>2004</v>
      </c>
      <c r="AJ944" s="30">
        <v>48389</v>
      </c>
      <c r="AK944">
        <v>447</v>
      </c>
      <c r="AL944" t="s">
        <v>2005</v>
      </c>
      <c r="AM944">
        <v>5.1625565724634669E-10</v>
      </c>
      <c r="AN944">
        <f t="shared" si="605"/>
        <v>5.1625565724634669E-11</v>
      </c>
      <c r="AO944">
        <f t="shared" si="606"/>
        <v>2.2757901492695027E-4</v>
      </c>
      <c r="AP944" s="31">
        <f t="shared" si="607"/>
        <v>52</v>
      </c>
      <c r="AQ944" s="31">
        <f t="shared" si="608"/>
        <v>4</v>
      </c>
      <c r="AR944" s="31">
        <f t="shared" si="609"/>
        <v>27</v>
      </c>
      <c r="AS944" s="31">
        <f t="shared" si="610"/>
        <v>22</v>
      </c>
      <c r="AT944" s="31">
        <f t="shared" si="611"/>
        <v>19</v>
      </c>
      <c r="AU944" s="31">
        <f t="shared" si="612"/>
        <v>29</v>
      </c>
      <c r="AV944" s="31">
        <f t="shared" si="613"/>
        <v>11</v>
      </c>
      <c r="AW944" s="31">
        <f t="shared" si="614"/>
        <v>35</v>
      </c>
      <c r="AX944" s="31">
        <f t="shared" si="615"/>
        <v>25</v>
      </c>
      <c r="AY944" s="31">
        <f t="shared" si="616"/>
        <v>33</v>
      </c>
      <c r="AZ944" s="31">
        <f t="shared" si="617"/>
        <v>9</v>
      </c>
      <c r="BA944" s="31">
        <f t="shared" si="618"/>
        <v>11</v>
      </c>
      <c r="BB944" s="31">
        <f t="shared" si="619"/>
        <v>22</v>
      </c>
      <c r="BC944" s="31">
        <f t="shared" si="620"/>
        <v>17</v>
      </c>
      <c r="BD944" s="31">
        <f t="shared" si="621"/>
        <v>21</v>
      </c>
      <c r="BE944" s="31">
        <f t="shared" si="622"/>
        <v>40</v>
      </c>
      <c r="BF944" s="31">
        <f t="shared" si="623"/>
        <v>19</v>
      </c>
      <c r="BG944" s="31">
        <f t="shared" si="624"/>
        <v>37</v>
      </c>
      <c r="BH944" s="31">
        <f t="shared" si="625"/>
        <v>3</v>
      </c>
      <c r="BI944" s="31">
        <f t="shared" si="626"/>
        <v>11</v>
      </c>
      <c r="BJ944" s="6">
        <f t="shared" si="627"/>
        <v>447</v>
      </c>
      <c r="BL944" s="31">
        <f t="shared" si="628"/>
        <v>6.0056586525302075E-12</v>
      </c>
      <c r="BM944" s="31">
        <f t="shared" si="629"/>
        <v>4.619737425023237E-13</v>
      </c>
      <c r="BN944" s="31">
        <f t="shared" si="630"/>
        <v>3.1183227618906849E-12</v>
      </c>
      <c r="BO944" s="31">
        <f t="shared" si="631"/>
        <v>2.5408555837627802E-12</v>
      </c>
      <c r="BP944" s="31">
        <f t="shared" si="632"/>
        <v>2.1943752768860375E-12</v>
      </c>
      <c r="BQ944" s="31">
        <f t="shared" si="633"/>
        <v>3.3493096331418465E-12</v>
      </c>
      <c r="BR944" s="31">
        <f t="shared" si="634"/>
        <v>1.2704277918813901E-12</v>
      </c>
      <c r="BS944" s="31">
        <f t="shared" si="635"/>
        <v>4.0422702468953319E-12</v>
      </c>
      <c r="BT944" s="31">
        <f t="shared" si="636"/>
        <v>2.887335890639523E-12</v>
      </c>
      <c r="BU944" s="31">
        <f t="shared" si="637"/>
        <v>3.8112833756441704E-12</v>
      </c>
      <c r="BV944" s="31">
        <f t="shared" si="638"/>
        <v>1.0394409206302282E-12</v>
      </c>
      <c r="BW944" s="31">
        <f t="shared" si="639"/>
        <v>1.2704277918813901E-12</v>
      </c>
      <c r="BX944" s="31">
        <f t="shared" si="640"/>
        <v>2.5408555837627802E-12</v>
      </c>
      <c r="BY944" s="31">
        <f t="shared" si="641"/>
        <v>1.9633884056348756E-12</v>
      </c>
      <c r="BZ944" s="31">
        <f t="shared" si="642"/>
        <v>2.4253621481371995E-12</v>
      </c>
      <c r="CA944" s="31">
        <f t="shared" si="643"/>
        <v>4.6197374250232366E-12</v>
      </c>
      <c r="CB944" s="31">
        <f t="shared" si="644"/>
        <v>2.1943752768860375E-12</v>
      </c>
      <c r="CC944" s="31">
        <f t="shared" si="645"/>
        <v>4.2732571181464943E-12</v>
      </c>
      <c r="CD944" s="31">
        <f t="shared" si="646"/>
        <v>3.4648030687674272E-13</v>
      </c>
      <c r="CE944" s="31">
        <f t="shared" si="647"/>
        <v>1.2704277918813901E-12</v>
      </c>
    </row>
    <row r="945" spans="35:83" x14ac:dyDescent="0.2">
      <c r="AI945" s="29" t="s">
        <v>2006</v>
      </c>
      <c r="AJ945" s="30">
        <v>15875</v>
      </c>
      <c r="AK945">
        <v>144</v>
      </c>
      <c r="AL945" t="s">
        <v>2007</v>
      </c>
      <c r="AM945">
        <v>5.1638127326419966E-10</v>
      </c>
      <c r="AN945">
        <f t="shared" si="605"/>
        <v>5.1638127326419971E-11</v>
      </c>
      <c r="AO945">
        <f t="shared" si="606"/>
        <v>2.2763438975761949E-4</v>
      </c>
      <c r="AP945" s="31">
        <f t="shared" si="607"/>
        <v>9</v>
      </c>
      <c r="AQ945" s="31">
        <f t="shared" si="608"/>
        <v>1</v>
      </c>
      <c r="AR945" s="31">
        <f t="shared" si="609"/>
        <v>11</v>
      </c>
      <c r="AS945" s="31">
        <f t="shared" si="610"/>
        <v>18</v>
      </c>
      <c r="AT945" s="31">
        <f t="shared" si="611"/>
        <v>1</v>
      </c>
      <c r="AU945" s="31">
        <f t="shared" si="612"/>
        <v>11</v>
      </c>
      <c r="AV945" s="31">
        <f t="shared" si="613"/>
        <v>1</v>
      </c>
      <c r="AW945" s="31">
        <f t="shared" si="614"/>
        <v>13</v>
      </c>
      <c r="AX945" s="31">
        <f t="shared" si="615"/>
        <v>8</v>
      </c>
      <c r="AY945" s="31">
        <f t="shared" si="616"/>
        <v>13</v>
      </c>
      <c r="AZ945" s="31">
        <f t="shared" si="617"/>
        <v>4</v>
      </c>
      <c r="BA945" s="31">
        <f t="shared" si="618"/>
        <v>5</v>
      </c>
      <c r="BB945" s="31">
        <f t="shared" si="619"/>
        <v>11</v>
      </c>
      <c r="BC945" s="31">
        <f t="shared" si="620"/>
        <v>2</v>
      </c>
      <c r="BD945" s="31">
        <f t="shared" si="621"/>
        <v>4</v>
      </c>
      <c r="BE945" s="31">
        <f t="shared" si="622"/>
        <v>7</v>
      </c>
      <c r="BF945" s="31">
        <f t="shared" si="623"/>
        <v>9</v>
      </c>
      <c r="BG945" s="31">
        <f t="shared" si="624"/>
        <v>9</v>
      </c>
      <c r="BH945" s="31">
        <f t="shared" si="625"/>
        <v>2</v>
      </c>
      <c r="BI945" s="31">
        <f t="shared" si="626"/>
        <v>5</v>
      </c>
      <c r="BJ945" s="6">
        <f t="shared" si="627"/>
        <v>144</v>
      </c>
      <c r="BL945" s="31">
        <f t="shared" si="628"/>
        <v>3.2273829579012482E-12</v>
      </c>
      <c r="BM945" s="31">
        <f t="shared" si="629"/>
        <v>3.5859810643347201E-13</v>
      </c>
      <c r="BN945" s="31">
        <f t="shared" si="630"/>
        <v>3.9445791707681925E-12</v>
      </c>
      <c r="BO945" s="31">
        <f t="shared" si="631"/>
        <v>6.4547659158024964E-12</v>
      </c>
      <c r="BP945" s="31">
        <f t="shared" si="632"/>
        <v>3.5859810643347201E-13</v>
      </c>
      <c r="BQ945" s="31">
        <f t="shared" si="633"/>
        <v>3.9445791707681925E-12</v>
      </c>
      <c r="BR945" s="31">
        <f t="shared" si="634"/>
        <v>3.5859810643347201E-13</v>
      </c>
      <c r="BS945" s="31">
        <f t="shared" si="635"/>
        <v>4.661775383635136E-12</v>
      </c>
      <c r="BT945" s="31">
        <f t="shared" si="636"/>
        <v>2.868784851467776E-12</v>
      </c>
      <c r="BU945" s="31">
        <f t="shared" si="637"/>
        <v>4.661775383635136E-12</v>
      </c>
      <c r="BV945" s="31">
        <f t="shared" si="638"/>
        <v>1.434392425733888E-12</v>
      </c>
      <c r="BW945" s="31">
        <f t="shared" si="639"/>
        <v>1.7929905321673602E-12</v>
      </c>
      <c r="BX945" s="31">
        <f t="shared" si="640"/>
        <v>3.9445791707681925E-12</v>
      </c>
      <c r="BY945" s="31">
        <f t="shared" si="641"/>
        <v>7.1719621286694401E-13</v>
      </c>
      <c r="BZ945" s="31">
        <f t="shared" si="642"/>
        <v>1.434392425733888E-12</v>
      </c>
      <c r="CA945" s="31">
        <f t="shared" si="643"/>
        <v>2.5101867450343043E-12</v>
      </c>
      <c r="CB945" s="31">
        <f t="shared" si="644"/>
        <v>3.2273829579012482E-12</v>
      </c>
      <c r="CC945" s="31">
        <f t="shared" si="645"/>
        <v>3.2273829579012482E-12</v>
      </c>
      <c r="CD945" s="31">
        <f t="shared" si="646"/>
        <v>7.1719621286694401E-13</v>
      </c>
      <c r="CE945" s="31">
        <f t="shared" si="647"/>
        <v>1.7929905321673602E-12</v>
      </c>
    </row>
    <row r="946" spans="35:83" x14ac:dyDescent="0.2">
      <c r="AI946" s="29" t="s">
        <v>2008</v>
      </c>
      <c r="AJ946" s="30">
        <v>37134</v>
      </c>
      <c r="AK946">
        <v>332</v>
      </c>
      <c r="AL946" t="s">
        <v>2009</v>
      </c>
      <c r="AM946">
        <v>5.1688834049590854E-10</v>
      </c>
      <c r="AN946">
        <f t="shared" si="605"/>
        <v>5.1688834049590858E-11</v>
      </c>
      <c r="AO946">
        <f t="shared" si="606"/>
        <v>2.2785791827391615E-4</v>
      </c>
      <c r="AP946" s="31">
        <f t="shared" si="607"/>
        <v>33</v>
      </c>
      <c r="AQ946" s="31">
        <f t="shared" si="608"/>
        <v>3</v>
      </c>
      <c r="AR946" s="31">
        <f t="shared" si="609"/>
        <v>24</v>
      </c>
      <c r="AS946" s="31">
        <f t="shared" si="610"/>
        <v>21</v>
      </c>
      <c r="AT946" s="31">
        <f t="shared" si="611"/>
        <v>16</v>
      </c>
      <c r="AU946" s="31">
        <f t="shared" si="612"/>
        <v>21</v>
      </c>
      <c r="AV946" s="31">
        <f t="shared" si="613"/>
        <v>10</v>
      </c>
      <c r="AW946" s="31">
        <f t="shared" si="614"/>
        <v>21</v>
      </c>
      <c r="AX946" s="31">
        <f t="shared" si="615"/>
        <v>13</v>
      </c>
      <c r="AY946" s="31">
        <f t="shared" si="616"/>
        <v>27</v>
      </c>
      <c r="AZ946" s="31">
        <f t="shared" si="617"/>
        <v>6</v>
      </c>
      <c r="BA946" s="31">
        <f t="shared" si="618"/>
        <v>7</v>
      </c>
      <c r="BB946" s="31">
        <f t="shared" si="619"/>
        <v>18</v>
      </c>
      <c r="BC946" s="31">
        <f t="shared" si="620"/>
        <v>16</v>
      </c>
      <c r="BD946" s="31">
        <f t="shared" si="621"/>
        <v>32</v>
      </c>
      <c r="BE946" s="31">
        <f t="shared" si="622"/>
        <v>20</v>
      </c>
      <c r="BF946" s="31">
        <f t="shared" si="623"/>
        <v>16</v>
      </c>
      <c r="BG946" s="31">
        <f t="shared" si="624"/>
        <v>21</v>
      </c>
      <c r="BH946" s="31">
        <f t="shared" si="625"/>
        <v>0</v>
      </c>
      <c r="BI946" s="31">
        <f t="shared" si="626"/>
        <v>7</v>
      </c>
      <c r="BJ946" s="6">
        <f t="shared" si="627"/>
        <v>332</v>
      </c>
      <c r="BL946" s="31">
        <f t="shared" si="628"/>
        <v>5.1377455531219826E-12</v>
      </c>
      <c r="BM946" s="31">
        <f t="shared" si="629"/>
        <v>4.6706777755654383E-13</v>
      </c>
      <c r="BN946" s="31">
        <f t="shared" si="630"/>
        <v>3.7365422204523506E-12</v>
      </c>
      <c r="BO946" s="31">
        <f t="shared" si="631"/>
        <v>3.2694744428958069E-12</v>
      </c>
      <c r="BP946" s="31">
        <f t="shared" si="632"/>
        <v>2.4910281469682343E-12</v>
      </c>
      <c r="BQ946" s="31">
        <f t="shared" si="633"/>
        <v>3.2694744428958069E-12</v>
      </c>
      <c r="BR946" s="31">
        <f t="shared" si="634"/>
        <v>1.5568925918551462E-12</v>
      </c>
      <c r="BS946" s="31">
        <f t="shared" si="635"/>
        <v>3.2694744428958069E-12</v>
      </c>
      <c r="BT946" s="31">
        <f t="shared" si="636"/>
        <v>2.0239603694116902E-12</v>
      </c>
      <c r="BU946" s="31">
        <f t="shared" si="637"/>
        <v>4.2036099980088952E-12</v>
      </c>
      <c r="BV946" s="31">
        <f t="shared" si="638"/>
        <v>9.3413555511308766E-13</v>
      </c>
      <c r="BW946" s="31">
        <f t="shared" si="639"/>
        <v>1.0898248142986023E-12</v>
      </c>
      <c r="BX946" s="31">
        <f t="shared" si="640"/>
        <v>2.8024066653392636E-12</v>
      </c>
      <c r="BY946" s="31">
        <f t="shared" si="641"/>
        <v>2.4910281469682343E-12</v>
      </c>
      <c r="BZ946" s="31">
        <f t="shared" si="642"/>
        <v>4.9820562939364686E-12</v>
      </c>
      <c r="CA946" s="31">
        <f t="shared" si="643"/>
        <v>3.1137851837102925E-12</v>
      </c>
      <c r="CB946" s="31">
        <f t="shared" si="644"/>
        <v>2.4910281469682343E-12</v>
      </c>
      <c r="CC946" s="31">
        <f t="shared" si="645"/>
        <v>3.2694744428958069E-12</v>
      </c>
      <c r="CD946" s="31">
        <f t="shared" si="646"/>
        <v>0</v>
      </c>
      <c r="CE946" s="31">
        <f t="shared" si="647"/>
        <v>1.0898248142986023E-12</v>
      </c>
    </row>
    <row r="947" spans="35:83" x14ac:dyDescent="0.2">
      <c r="AI947" s="29" t="s">
        <v>2010</v>
      </c>
      <c r="AJ947" s="30">
        <v>26790</v>
      </c>
      <c r="AK947">
        <v>255</v>
      </c>
      <c r="AL947" t="s">
        <v>2011</v>
      </c>
      <c r="AM947">
        <v>5.1716499502708636E-10</v>
      </c>
      <c r="AN947">
        <f t="shared" si="605"/>
        <v>5.1716499502708637E-11</v>
      </c>
      <c r="AO947">
        <f t="shared" si="606"/>
        <v>2.2797987483709717E-4</v>
      </c>
      <c r="AP947" s="31">
        <f t="shared" si="607"/>
        <v>37</v>
      </c>
      <c r="AQ947" s="31">
        <f t="shared" si="608"/>
        <v>5</v>
      </c>
      <c r="AR947" s="31">
        <f t="shared" si="609"/>
        <v>21</v>
      </c>
      <c r="AS947" s="31">
        <f t="shared" si="610"/>
        <v>14</v>
      </c>
      <c r="AT947" s="31">
        <f t="shared" si="611"/>
        <v>6</v>
      </c>
      <c r="AU947" s="31">
        <f t="shared" si="612"/>
        <v>26</v>
      </c>
      <c r="AV947" s="31">
        <f t="shared" si="613"/>
        <v>9</v>
      </c>
      <c r="AW947" s="31">
        <f t="shared" si="614"/>
        <v>9</v>
      </c>
      <c r="AX947" s="31">
        <f t="shared" si="615"/>
        <v>6</v>
      </c>
      <c r="AY947" s="31">
        <f t="shared" si="616"/>
        <v>26</v>
      </c>
      <c r="AZ947" s="31">
        <f t="shared" si="617"/>
        <v>6</v>
      </c>
      <c r="BA947" s="31">
        <f t="shared" si="618"/>
        <v>6</v>
      </c>
      <c r="BB947" s="31">
        <f t="shared" si="619"/>
        <v>9</v>
      </c>
      <c r="BC947" s="31">
        <f t="shared" si="620"/>
        <v>4</v>
      </c>
      <c r="BD947" s="31">
        <f t="shared" si="621"/>
        <v>16</v>
      </c>
      <c r="BE947" s="31">
        <f t="shared" si="622"/>
        <v>9</v>
      </c>
      <c r="BF947" s="31">
        <f t="shared" si="623"/>
        <v>14</v>
      </c>
      <c r="BG947" s="31">
        <f t="shared" si="624"/>
        <v>27</v>
      </c>
      <c r="BH947" s="31">
        <f t="shared" si="625"/>
        <v>1</v>
      </c>
      <c r="BI947" s="31">
        <f t="shared" si="626"/>
        <v>4</v>
      </c>
      <c r="BJ947" s="6">
        <f t="shared" si="627"/>
        <v>255</v>
      </c>
      <c r="BL947" s="31">
        <f t="shared" si="628"/>
        <v>7.5039626729420382E-12</v>
      </c>
      <c r="BM947" s="31">
        <f t="shared" si="629"/>
        <v>1.0140490098570321E-12</v>
      </c>
      <c r="BN947" s="31">
        <f t="shared" si="630"/>
        <v>4.2590058413995347E-12</v>
      </c>
      <c r="BO947" s="31">
        <f t="shared" si="631"/>
        <v>2.83933722759969E-12</v>
      </c>
      <c r="BP947" s="31">
        <f t="shared" si="632"/>
        <v>1.2168588118284384E-12</v>
      </c>
      <c r="BQ947" s="31">
        <f t="shared" si="633"/>
        <v>5.2730548512565665E-12</v>
      </c>
      <c r="BR947" s="31">
        <f t="shared" si="634"/>
        <v>1.8252882177426578E-12</v>
      </c>
      <c r="BS947" s="31">
        <f t="shared" si="635"/>
        <v>1.8252882177426578E-12</v>
      </c>
      <c r="BT947" s="31">
        <f t="shared" si="636"/>
        <v>1.2168588118284384E-12</v>
      </c>
      <c r="BU947" s="31">
        <f t="shared" si="637"/>
        <v>5.2730548512565665E-12</v>
      </c>
      <c r="BV947" s="31">
        <f t="shared" si="638"/>
        <v>1.2168588118284384E-12</v>
      </c>
      <c r="BW947" s="31">
        <f t="shared" si="639"/>
        <v>1.2168588118284384E-12</v>
      </c>
      <c r="BX947" s="31">
        <f t="shared" si="640"/>
        <v>1.8252882177426578E-12</v>
      </c>
      <c r="BY947" s="31">
        <f t="shared" si="641"/>
        <v>8.112392078856257E-13</v>
      </c>
      <c r="BZ947" s="31">
        <f t="shared" si="642"/>
        <v>3.2449568315425028E-12</v>
      </c>
      <c r="CA947" s="31">
        <f t="shared" si="643"/>
        <v>1.8252882177426578E-12</v>
      </c>
      <c r="CB947" s="31">
        <f t="shared" si="644"/>
        <v>2.83933722759969E-12</v>
      </c>
      <c r="CC947" s="31">
        <f t="shared" si="645"/>
        <v>5.4758646532279729E-12</v>
      </c>
      <c r="CD947" s="31">
        <f t="shared" si="646"/>
        <v>2.0280980197140642E-13</v>
      </c>
      <c r="CE947" s="31">
        <f t="shared" si="647"/>
        <v>8.112392078856257E-13</v>
      </c>
    </row>
    <row r="948" spans="35:83" x14ac:dyDescent="0.2">
      <c r="AI948" s="29" t="s">
        <v>2012</v>
      </c>
      <c r="AJ948" s="30">
        <v>40394</v>
      </c>
      <c r="AK948">
        <v>370</v>
      </c>
      <c r="AL948" t="s">
        <v>2013</v>
      </c>
      <c r="AM948">
        <v>5.1805828220997871E-10</v>
      </c>
      <c r="AN948">
        <f t="shared" si="605"/>
        <v>5.1805828220997872E-11</v>
      </c>
      <c r="AO948">
        <f t="shared" si="606"/>
        <v>2.2837365922333296E-4</v>
      </c>
      <c r="AP948" s="31">
        <f t="shared" si="607"/>
        <v>37</v>
      </c>
      <c r="AQ948" s="31">
        <f t="shared" si="608"/>
        <v>7</v>
      </c>
      <c r="AR948" s="31">
        <f t="shared" si="609"/>
        <v>29</v>
      </c>
      <c r="AS948" s="31">
        <f t="shared" si="610"/>
        <v>23</v>
      </c>
      <c r="AT948" s="31">
        <f t="shared" si="611"/>
        <v>15</v>
      </c>
      <c r="AU948" s="31">
        <f t="shared" si="612"/>
        <v>36</v>
      </c>
      <c r="AV948" s="31">
        <f t="shared" si="613"/>
        <v>6</v>
      </c>
      <c r="AW948" s="31">
        <f t="shared" si="614"/>
        <v>19</v>
      </c>
      <c r="AX948" s="31">
        <f t="shared" si="615"/>
        <v>24</v>
      </c>
      <c r="AY948" s="31">
        <f t="shared" si="616"/>
        <v>27</v>
      </c>
      <c r="AZ948" s="31">
        <f t="shared" si="617"/>
        <v>7</v>
      </c>
      <c r="BA948" s="31">
        <f t="shared" si="618"/>
        <v>7</v>
      </c>
      <c r="BB948" s="31">
        <f t="shared" si="619"/>
        <v>17</v>
      </c>
      <c r="BC948" s="31">
        <f t="shared" si="620"/>
        <v>16</v>
      </c>
      <c r="BD948" s="31">
        <f t="shared" si="621"/>
        <v>23</v>
      </c>
      <c r="BE948" s="31">
        <f t="shared" si="622"/>
        <v>16</v>
      </c>
      <c r="BF948" s="31">
        <f t="shared" si="623"/>
        <v>11</v>
      </c>
      <c r="BG948" s="31">
        <f t="shared" si="624"/>
        <v>37</v>
      </c>
      <c r="BH948" s="31">
        <f t="shared" si="625"/>
        <v>2</v>
      </c>
      <c r="BI948" s="31">
        <f t="shared" si="626"/>
        <v>11</v>
      </c>
      <c r="BJ948" s="6">
        <f t="shared" si="627"/>
        <v>370</v>
      </c>
      <c r="BL948" s="31">
        <f t="shared" si="628"/>
        <v>5.1805828220997874E-12</v>
      </c>
      <c r="BM948" s="31">
        <f t="shared" si="629"/>
        <v>9.8011026364050041E-13</v>
      </c>
      <c r="BN948" s="31">
        <f t="shared" si="630"/>
        <v>4.0604568065106445E-12</v>
      </c>
      <c r="BO948" s="31">
        <f t="shared" si="631"/>
        <v>3.220362294818787E-12</v>
      </c>
      <c r="BP948" s="31">
        <f t="shared" si="632"/>
        <v>2.1002362792296437E-12</v>
      </c>
      <c r="BQ948" s="31">
        <f t="shared" si="633"/>
        <v>5.0405670701511445E-12</v>
      </c>
      <c r="BR948" s="31">
        <f t="shared" si="634"/>
        <v>8.4009451169185745E-13</v>
      </c>
      <c r="BS948" s="31">
        <f t="shared" si="635"/>
        <v>2.6602992870242151E-12</v>
      </c>
      <c r="BT948" s="31">
        <f t="shared" si="636"/>
        <v>3.3603780467674298E-12</v>
      </c>
      <c r="BU948" s="31">
        <f t="shared" si="637"/>
        <v>3.7804253026133588E-12</v>
      </c>
      <c r="BV948" s="31">
        <f t="shared" si="638"/>
        <v>9.8011026364050041E-13</v>
      </c>
      <c r="BW948" s="31">
        <f t="shared" si="639"/>
        <v>9.8011026364050041E-13</v>
      </c>
      <c r="BX948" s="31">
        <f t="shared" si="640"/>
        <v>2.3802677831269294E-12</v>
      </c>
      <c r="BY948" s="31">
        <f t="shared" si="641"/>
        <v>2.2402520311782865E-12</v>
      </c>
      <c r="BZ948" s="31">
        <f t="shared" si="642"/>
        <v>3.220362294818787E-12</v>
      </c>
      <c r="CA948" s="31">
        <f t="shared" si="643"/>
        <v>2.2402520311782865E-12</v>
      </c>
      <c r="CB948" s="31">
        <f t="shared" si="644"/>
        <v>1.540173271435072E-12</v>
      </c>
      <c r="CC948" s="31">
        <f t="shared" si="645"/>
        <v>5.1805828220997874E-12</v>
      </c>
      <c r="CD948" s="31">
        <f t="shared" si="646"/>
        <v>2.8003150389728582E-13</v>
      </c>
      <c r="CE948" s="31">
        <f t="shared" si="647"/>
        <v>1.540173271435072E-12</v>
      </c>
    </row>
    <row r="949" spans="35:83" x14ac:dyDescent="0.2">
      <c r="AI949" s="32" t="s">
        <v>2014</v>
      </c>
      <c r="AJ949" s="30">
        <v>26267</v>
      </c>
      <c r="AK949">
        <v>249</v>
      </c>
      <c r="AL949" t="s">
        <v>2015</v>
      </c>
      <c r="AM949">
        <v>5.1841498928823773E-10</v>
      </c>
      <c r="AN949">
        <f t="shared" si="605"/>
        <v>5.1841498928823775E-11</v>
      </c>
      <c r="AO949">
        <f t="shared" si="606"/>
        <v>2.2853090504591756E-4</v>
      </c>
      <c r="AP949" s="31">
        <f t="shared" si="607"/>
        <v>27</v>
      </c>
      <c r="AQ949" s="31">
        <f t="shared" si="608"/>
        <v>6</v>
      </c>
      <c r="AR949" s="31">
        <f t="shared" si="609"/>
        <v>10</v>
      </c>
      <c r="AS949" s="31">
        <f t="shared" si="610"/>
        <v>18</v>
      </c>
      <c r="AT949" s="31">
        <f t="shared" si="611"/>
        <v>4</v>
      </c>
      <c r="AU949" s="31">
        <f t="shared" si="612"/>
        <v>26</v>
      </c>
      <c r="AV949" s="31">
        <f t="shared" si="613"/>
        <v>7</v>
      </c>
      <c r="AW949" s="31">
        <f t="shared" si="614"/>
        <v>23</v>
      </c>
      <c r="AX949" s="31">
        <f t="shared" si="615"/>
        <v>7</v>
      </c>
      <c r="AY949" s="31">
        <f t="shared" si="616"/>
        <v>20</v>
      </c>
      <c r="AZ949" s="31">
        <f t="shared" si="617"/>
        <v>7</v>
      </c>
      <c r="BA949" s="31">
        <f t="shared" si="618"/>
        <v>10</v>
      </c>
      <c r="BB949" s="31">
        <f t="shared" si="619"/>
        <v>14</v>
      </c>
      <c r="BC949" s="31">
        <f t="shared" si="620"/>
        <v>6</v>
      </c>
      <c r="BD949" s="31">
        <f t="shared" si="621"/>
        <v>11</v>
      </c>
      <c r="BE949" s="31">
        <f t="shared" si="622"/>
        <v>15</v>
      </c>
      <c r="BF949" s="31">
        <f t="shared" si="623"/>
        <v>16</v>
      </c>
      <c r="BG949" s="31">
        <f t="shared" si="624"/>
        <v>16</v>
      </c>
      <c r="BH949" s="31">
        <f t="shared" si="625"/>
        <v>2</v>
      </c>
      <c r="BI949" s="31">
        <f t="shared" si="626"/>
        <v>4</v>
      </c>
      <c r="BJ949" s="6">
        <f t="shared" si="627"/>
        <v>249</v>
      </c>
      <c r="BL949" s="31">
        <f t="shared" si="628"/>
        <v>5.6213673537278793E-12</v>
      </c>
      <c r="BM949" s="31">
        <f t="shared" si="629"/>
        <v>1.2491927452728621E-12</v>
      </c>
      <c r="BN949" s="31">
        <f t="shared" si="630"/>
        <v>2.0819879087881034E-12</v>
      </c>
      <c r="BO949" s="31">
        <f t="shared" si="631"/>
        <v>3.7475782358185856E-12</v>
      </c>
      <c r="BP949" s="31">
        <f t="shared" si="632"/>
        <v>8.327951635152413E-13</v>
      </c>
      <c r="BQ949" s="31">
        <f t="shared" si="633"/>
        <v>5.4131685628490682E-12</v>
      </c>
      <c r="BR949" s="31">
        <f t="shared" si="634"/>
        <v>1.4573915361516724E-12</v>
      </c>
      <c r="BS949" s="31">
        <f t="shared" si="635"/>
        <v>4.7885721902126376E-12</v>
      </c>
      <c r="BT949" s="31">
        <f t="shared" si="636"/>
        <v>1.4573915361516724E-12</v>
      </c>
      <c r="BU949" s="31">
        <f t="shared" si="637"/>
        <v>4.1639758175762069E-12</v>
      </c>
      <c r="BV949" s="31">
        <f t="shared" si="638"/>
        <v>1.4573915361516724E-12</v>
      </c>
      <c r="BW949" s="31">
        <f t="shared" si="639"/>
        <v>2.0819879087881034E-12</v>
      </c>
      <c r="BX949" s="31">
        <f t="shared" si="640"/>
        <v>2.9147830723033447E-12</v>
      </c>
      <c r="BY949" s="31">
        <f t="shared" si="641"/>
        <v>1.2491927452728621E-12</v>
      </c>
      <c r="BZ949" s="31">
        <f t="shared" si="642"/>
        <v>2.2901866996669137E-12</v>
      </c>
      <c r="CA949" s="31">
        <f t="shared" si="643"/>
        <v>3.122981863182155E-12</v>
      </c>
      <c r="CB949" s="31">
        <f t="shared" si="644"/>
        <v>3.3311806540609652E-12</v>
      </c>
      <c r="CC949" s="31">
        <f t="shared" si="645"/>
        <v>3.3311806540609652E-12</v>
      </c>
      <c r="CD949" s="31">
        <f t="shared" si="646"/>
        <v>4.1639758175762065E-13</v>
      </c>
      <c r="CE949" s="31">
        <f t="shared" si="647"/>
        <v>8.327951635152413E-13</v>
      </c>
    </row>
    <row r="950" spans="35:83" x14ac:dyDescent="0.2">
      <c r="AI950" s="29" t="s">
        <v>2016</v>
      </c>
      <c r="AJ950" s="30">
        <v>32940</v>
      </c>
      <c r="AK950">
        <v>292</v>
      </c>
      <c r="AL950" t="s">
        <v>2017</v>
      </c>
      <c r="AM950">
        <v>5.1858137147596296E-10</v>
      </c>
      <c r="AN950">
        <f t="shared" si="605"/>
        <v>5.1858137147596299E-11</v>
      </c>
      <c r="AO950">
        <f t="shared" si="606"/>
        <v>2.2860425067197011E-4</v>
      </c>
      <c r="AP950" s="31">
        <f t="shared" si="607"/>
        <v>8</v>
      </c>
      <c r="AQ950" s="31">
        <f t="shared" si="608"/>
        <v>2</v>
      </c>
      <c r="AR950" s="31">
        <f t="shared" si="609"/>
        <v>18</v>
      </c>
      <c r="AS950" s="31">
        <f t="shared" si="610"/>
        <v>15</v>
      </c>
      <c r="AT950" s="31">
        <f t="shared" si="611"/>
        <v>15</v>
      </c>
      <c r="AU950" s="31">
        <f t="shared" si="612"/>
        <v>28</v>
      </c>
      <c r="AV950" s="31">
        <f t="shared" si="613"/>
        <v>6</v>
      </c>
      <c r="AW950" s="31">
        <f t="shared" si="614"/>
        <v>21</v>
      </c>
      <c r="AX950" s="31">
        <f t="shared" si="615"/>
        <v>15</v>
      </c>
      <c r="AY950" s="31">
        <f t="shared" si="616"/>
        <v>25</v>
      </c>
      <c r="AZ950" s="31">
        <f t="shared" si="617"/>
        <v>13</v>
      </c>
      <c r="BA950" s="31">
        <f t="shared" si="618"/>
        <v>11</v>
      </c>
      <c r="BB950" s="31">
        <f t="shared" si="619"/>
        <v>25</v>
      </c>
      <c r="BC950" s="31">
        <f t="shared" si="620"/>
        <v>10</v>
      </c>
      <c r="BD950" s="31">
        <f t="shared" si="621"/>
        <v>16</v>
      </c>
      <c r="BE950" s="31">
        <f t="shared" si="622"/>
        <v>22</v>
      </c>
      <c r="BF950" s="31">
        <f t="shared" si="623"/>
        <v>9</v>
      </c>
      <c r="BG950" s="31">
        <f t="shared" si="624"/>
        <v>17</v>
      </c>
      <c r="BH950" s="31">
        <f t="shared" si="625"/>
        <v>4</v>
      </c>
      <c r="BI950" s="31">
        <f t="shared" si="626"/>
        <v>12</v>
      </c>
      <c r="BJ950" s="6">
        <f t="shared" si="627"/>
        <v>292</v>
      </c>
      <c r="BL950" s="31">
        <f t="shared" si="628"/>
        <v>1.4207708807560628E-12</v>
      </c>
      <c r="BM950" s="31">
        <f t="shared" si="629"/>
        <v>3.5519272018901571E-13</v>
      </c>
      <c r="BN950" s="31">
        <f t="shared" si="630"/>
        <v>3.1967344817011416E-12</v>
      </c>
      <c r="BO950" s="31">
        <f t="shared" si="631"/>
        <v>2.6639454014176179E-12</v>
      </c>
      <c r="BP950" s="31">
        <f t="shared" si="632"/>
        <v>2.6639454014176179E-12</v>
      </c>
      <c r="BQ950" s="31">
        <f t="shared" si="633"/>
        <v>4.9726980826462202E-12</v>
      </c>
      <c r="BR950" s="31">
        <f t="shared" si="634"/>
        <v>1.0655781605670473E-12</v>
      </c>
      <c r="BS950" s="31">
        <f t="shared" si="635"/>
        <v>3.7295235619846653E-12</v>
      </c>
      <c r="BT950" s="31">
        <f t="shared" si="636"/>
        <v>2.6639454014176179E-12</v>
      </c>
      <c r="BU950" s="31">
        <f t="shared" si="637"/>
        <v>4.4399090023626965E-12</v>
      </c>
      <c r="BV950" s="31">
        <f t="shared" si="638"/>
        <v>2.3087526812286023E-12</v>
      </c>
      <c r="BW950" s="31">
        <f t="shared" si="639"/>
        <v>1.9535599610395864E-12</v>
      </c>
      <c r="BX950" s="31">
        <f t="shared" si="640"/>
        <v>4.4399090023626965E-12</v>
      </c>
      <c r="BY950" s="31">
        <f t="shared" si="641"/>
        <v>1.7759636009450786E-12</v>
      </c>
      <c r="BZ950" s="31">
        <f t="shared" si="642"/>
        <v>2.8415417615121257E-12</v>
      </c>
      <c r="CA950" s="31">
        <f t="shared" si="643"/>
        <v>3.9071199220791727E-12</v>
      </c>
      <c r="CB950" s="31">
        <f t="shared" si="644"/>
        <v>1.5983672408505708E-12</v>
      </c>
      <c r="CC950" s="31">
        <f t="shared" si="645"/>
        <v>3.0191381216066338E-12</v>
      </c>
      <c r="CD950" s="31">
        <f t="shared" si="646"/>
        <v>7.1038544037803141E-13</v>
      </c>
      <c r="CE950" s="31">
        <f t="shared" si="647"/>
        <v>2.1311563211340945E-12</v>
      </c>
    </row>
    <row r="951" spans="35:83" x14ac:dyDescent="0.2">
      <c r="AI951" s="29" t="s">
        <v>2018</v>
      </c>
      <c r="AJ951" s="30">
        <v>58653</v>
      </c>
      <c r="AK951">
        <v>510</v>
      </c>
      <c r="AL951" t="s">
        <v>2019</v>
      </c>
      <c r="AM951">
        <v>5.1908222387674561E-10</v>
      </c>
      <c r="AN951">
        <f t="shared" si="605"/>
        <v>5.1908222387674563E-11</v>
      </c>
      <c r="AO951">
        <f t="shared" si="606"/>
        <v>2.2882503952802234E-4</v>
      </c>
      <c r="AP951" s="31">
        <f t="shared" si="607"/>
        <v>29</v>
      </c>
      <c r="AQ951" s="31">
        <f t="shared" si="608"/>
        <v>1</v>
      </c>
      <c r="AR951" s="31">
        <f t="shared" si="609"/>
        <v>37</v>
      </c>
      <c r="AS951" s="31">
        <f t="shared" si="610"/>
        <v>35</v>
      </c>
      <c r="AT951" s="31">
        <f t="shared" si="611"/>
        <v>19</v>
      </c>
      <c r="AU951" s="31">
        <f t="shared" si="612"/>
        <v>35</v>
      </c>
      <c r="AV951" s="31">
        <f t="shared" si="613"/>
        <v>7</v>
      </c>
      <c r="AW951" s="31">
        <f t="shared" si="614"/>
        <v>15</v>
      </c>
      <c r="AX951" s="31">
        <f t="shared" si="615"/>
        <v>27</v>
      </c>
      <c r="AY951" s="31">
        <f t="shared" si="616"/>
        <v>34</v>
      </c>
      <c r="AZ951" s="31">
        <f t="shared" si="617"/>
        <v>9</v>
      </c>
      <c r="BA951" s="31">
        <f t="shared" si="618"/>
        <v>33</v>
      </c>
      <c r="BB951" s="31">
        <f t="shared" si="619"/>
        <v>33</v>
      </c>
      <c r="BC951" s="31">
        <f t="shared" si="620"/>
        <v>15</v>
      </c>
      <c r="BD951" s="31">
        <f t="shared" si="621"/>
        <v>74</v>
      </c>
      <c r="BE951" s="31">
        <f t="shared" si="622"/>
        <v>44</v>
      </c>
      <c r="BF951" s="31">
        <f t="shared" si="623"/>
        <v>26</v>
      </c>
      <c r="BG951" s="31">
        <f t="shared" si="624"/>
        <v>19</v>
      </c>
      <c r="BH951" s="31">
        <f t="shared" si="625"/>
        <v>1</v>
      </c>
      <c r="BI951" s="31">
        <f t="shared" si="626"/>
        <v>17</v>
      </c>
      <c r="BJ951" s="6">
        <f t="shared" si="627"/>
        <v>510</v>
      </c>
      <c r="BL951" s="31">
        <f t="shared" si="628"/>
        <v>2.951644018122671E-12</v>
      </c>
      <c r="BM951" s="31">
        <f t="shared" si="629"/>
        <v>1.0178082821112659E-13</v>
      </c>
      <c r="BN951" s="31">
        <f t="shared" si="630"/>
        <v>3.7658906438116839E-12</v>
      </c>
      <c r="BO951" s="31">
        <f t="shared" si="631"/>
        <v>3.5623289873894309E-12</v>
      </c>
      <c r="BP951" s="31">
        <f t="shared" si="632"/>
        <v>1.9338357360114054E-12</v>
      </c>
      <c r="BQ951" s="31">
        <f t="shared" si="633"/>
        <v>3.5623289873894309E-12</v>
      </c>
      <c r="BR951" s="31">
        <f t="shared" si="634"/>
        <v>7.1246579747788612E-13</v>
      </c>
      <c r="BS951" s="31">
        <f t="shared" si="635"/>
        <v>1.5267124231668989E-12</v>
      </c>
      <c r="BT951" s="31">
        <f t="shared" si="636"/>
        <v>2.7480823617004179E-12</v>
      </c>
      <c r="BU951" s="31">
        <f t="shared" si="637"/>
        <v>3.460548159178304E-12</v>
      </c>
      <c r="BV951" s="31">
        <f t="shared" si="638"/>
        <v>9.1602745390013925E-13</v>
      </c>
      <c r="BW951" s="31">
        <f t="shared" si="639"/>
        <v>3.3587673309671779E-12</v>
      </c>
      <c r="BX951" s="31">
        <f t="shared" si="640"/>
        <v>3.3587673309671779E-12</v>
      </c>
      <c r="BY951" s="31">
        <f t="shared" si="641"/>
        <v>1.5267124231668989E-12</v>
      </c>
      <c r="BZ951" s="31">
        <f t="shared" si="642"/>
        <v>7.5317812876233678E-12</v>
      </c>
      <c r="CA951" s="31">
        <f t="shared" si="643"/>
        <v>4.4783564412895699E-12</v>
      </c>
      <c r="CB951" s="31">
        <f t="shared" si="644"/>
        <v>2.6463015334892914E-12</v>
      </c>
      <c r="CC951" s="31">
        <f t="shared" si="645"/>
        <v>1.9338357360114054E-12</v>
      </c>
      <c r="CD951" s="31">
        <f t="shared" si="646"/>
        <v>1.0178082821112659E-13</v>
      </c>
      <c r="CE951" s="31">
        <f t="shared" si="647"/>
        <v>1.730274079589152E-12</v>
      </c>
    </row>
    <row r="952" spans="35:83" x14ac:dyDescent="0.2">
      <c r="AI952" s="29" t="s">
        <v>2020</v>
      </c>
      <c r="AJ952" s="30">
        <v>30323</v>
      </c>
      <c r="AK952">
        <v>273</v>
      </c>
      <c r="AL952" t="s">
        <v>2021</v>
      </c>
      <c r="AM952">
        <v>5.1999922808096615E-10</v>
      </c>
      <c r="AN952">
        <f t="shared" si="605"/>
        <v>5.199992280809662E-11</v>
      </c>
      <c r="AO952">
        <f t="shared" si="606"/>
        <v>2.2922927899843033E-4</v>
      </c>
      <c r="AP952" s="31">
        <f t="shared" si="607"/>
        <v>24</v>
      </c>
      <c r="AQ952" s="31">
        <f t="shared" si="608"/>
        <v>1</v>
      </c>
      <c r="AR952" s="31">
        <f t="shared" si="609"/>
        <v>17</v>
      </c>
      <c r="AS952" s="31">
        <f t="shared" si="610"/>
        <v>16</v>
      </c>
      <c r="AT952" s="31">
        <f t="shared" si="611"/>
        <v>7</v>
      </c>
      <c r="AU952" s="31">
        <f t="shared" si="612"/>
        <v>21</v>
      </c>
      <c r="AV952" s="31">
        <f t="shared" si="613"/>
        <v>9</v>
      </c>
      <c r="AW952" s="31">
        <f t="shared" si="614"/>
        <v>18</v>
      </c>
      <c r="AX952" s="31">
        <f t="shared" si="615"/>
        <v>11</v>
      </c>
      <c r="AY952" s="31">
        <f t="shared" si="616"/>
        <v>26</v>
      </c>
      <c r="AZ952" s="31">
        <f t="shared" si="617"/>
        <v>6</v>
      </c>
      <c r="BA952" s="31">
        <f t="shared" si="618"/>
        <v>12</v>
      </c>
      <c r="BB952" s="31">
        <f t="shared" si="619"/>
        <v>13</v>
      </c>
      <c r="BC952" s="31">
        <f t="shared" si="620"/>
        <v>14</v>
      </c>
      <c r="BD952" s="31">
        <f t="shared" si="621"/>
        <v>16</v>
      </c>
      <c r="BE952" s="31">
        <f t="shared" si="622"/>
        <v>17</v>
      </c>
      <c r="BF952" s="31">
        <f t="shared" si="623"/>
        <v>11</v>
      </c>
      <c r="BG952" s="31">
        <f t="shared" si="624"/>
        <v>21</v>
      </c>
      <c r="BH952" s="31">
        <f t="shared" si="625"/>
        <v>5</v>
      </c>
      <c r="BI952" s="31">
        <f t="shared" si="626"/>
        <v>8</v>
      </c>
      <c r="BJ952" s="6">
        <f t="shared" si="627"/>
        <v>273</v>
      </c>
      <c r="BL952" s="31">
        <f t="shared" si="628"/>
        <v>4.5714217853271756E-12</v>
      </c>
      <c r="BM952" s="31">
        <f t="shared" si="629"/>
        <v>1.9047590772196565E-13</v>
      </c>
      <c r="BN952" s="31">
        <f t="shared" si="630"/>
        <v>3.238090431273416E-12</v>
      </c>
      <c r="BO952" s="31">
        <f t="shared" si="631"/>
        <v>3.0476145235514504E-12</v>
      </c>
      <c r="BP952" s="31">
        <f t="shared" si="632"/>
        <v>1.3333313540537595E-12</v>
      </c>
      <c r="BQ952" s="31">
        <f t="shared" si="633"/>
        <v>3.9999940621612786E-12</v>
      </c>
      <c r="BR952" s="31">
        <f t="shared" si="634"/>
        <v>1.7142831694976908E-12</v>
      </c>
      <c r="BS952" s="31">
        <f t="shared" si="635"/>
        <v>3.4285663389953815E-12</v>
      </c>
      <c r="BT952" s="31">
        <f t="shared" si="636"/>
        <v>2.0952349849416223E-12</v>
      </c>
      <c r="BU952" s="31">
        <f t="shared" si="637"/>
        <v>4.9523736007711067E-12</v>
      </c>
      <c r="BV952" s="31">
        <f t="shared" si="638"/>
        <v>1.1428554463317939E-12</v>
      </c>
      <c r="BW952" s="31">
        <f t="shared" si="639"/>
        <v>2.2857108926635878E-12</v>
      </c>
      <c r="BX952" s="31">
        <f t="shared" si="640"/>
        <v>2.4761868003855534E-12</v>
      </c>
      <c r="BY952" s="31">
        <f t="shared" si="641"/>
        <v>2.6666627081075189E-12</v>
      </c>
      <c r="BZ952" s="31">
        <f t="shared" si="642"/>
        <v>3.0476145235514504E-12</v>
      </c>
      <c r="CA952" s="31">
        <f t="shared" si="643"/>
        <v>3.238090431273416E-12</v>
      </c>
      <c r="CB952" s="31">
        <f t="shared" si="644"/>
        <v>2.0952349849416223E-12</v>
      </c>
      <c r="CC952" s="31">
        <f t="shared" si="645"/>
        <v>3.9999940621612786E-12</v>
      </c>
      <c r="CD952" s="31">
        <f t="shared" si="646"/>
        <v>9.5237953860982835E-13</v>
      </c>
      <c r="CE952" s="31">
        <f t="shared" si="647"/>
        <v>1.5238072617757252E-12</v>
      </c>
    </row>
    <row r="953" spans="35:83" x14ac:dyDescent="0.2">
      <c r="AI953" s="29" t="s">
        <v>2022</v>
      </c>
      <c r="AJ953" s="30">
        <v>19737</v>
      </c>
      <c r="AK953">
        <v>173</v>
      </c>
      <c r="AL953" t="s">
        <v>2023</v>
      </c>
      <c r="AM953">
        <v>5.2097562236441691E-10</v>
      </c>
      <c r="AN953">
        <f t="shared" si="605"/>
        <v>5.2097562236441695E-11</v>
      </c>
      <c r="AO953">
        <f t="shared" si="606"/>
        <v>2.2965969917124404E-4</v>
      </c>
      <c r="AP953" s="31">
        <f t="shared" si="607"/>
        <v>14</v>
      </c>
      <c r="AQ953" s="31">
        <f t="shared" si="608"/>
        <v>6</v>
      </c>
      <c r="AR953" s="31">
        <f t="shared" si="609"/>
        <v>6</v>
      </c>
      <c r="AS953" s="31">
        <f t="shared" si="610"/>
        <v>15</v>
      </c>
      <c r="AT953" s="31">
        <f t="shared" si="611"/>
        <v>9</v>
      </c>
      <c r="AU953" s="31">
        <f t="shared" si="612"/>
        <v>11</v>
      </c>
      <c r="AV953" s="31">
        <f t="shared" si="613"/>
        <v>5</v>
      </c>
      <c r="AW953" s="31">
        <f t="shared" si="614"/>
        <v>9</v>
      </c>
      <c r="AX953" s="31">
        <f t="shared" si="615"/>
        <v>16</v>
      </c>
      <c r="AY953" s="31">
        <f t="shared" si="616"/>
        <v>18</v>
      </c>
      <c r="AZ953" s="31">
        <f t="shared" si="617"/>
        <v>3</v>
      </c>
      <c r="BA953" s="31">
        <f t="shared" si="618"/>
        <v>4</v>
      </c>
      <c r="BB953" s="31">
        <f t="shared" si="619"/>
        <v>9</v>
      </c>
      <c r="BC953" s="31">
        <f t="shared" si="620"/>
        <v>10</v>
      </c>
      <c r="BD953" s="31">
        <f t="shared" si="621"/>
        <v>11</v>
      </c>
      <c r="BE953" s="31">
        <f t="shared" si="622"/>
        <v>9</v>
      </c>
      <c r="BF953" s="31">
        <f t="shared" si="623"/>
        <v>6</v>
      </c>
      <c r="BG953" s="31">
        <f t="shared" si="624"/>
        <v>6</v>
      </c>
      <c r="BH953" s="31">
        <f t="shared" si="625"/>
        <v>2</v>
      </c>
      <c r="BI953" s="31">
        <f t="shared" si="626"/>
        <v>4</v>
      </c>
      <c r="BJ953" s="6">
        <f t="shared" si="627"/>
        <v>173</v>
      </c>
      <c r="BL953" s="31">
        <f t="shared" si="628"/>
        <v>4.2159876954345882E-12</v>
      </c>
      <c r="BM953" s="31">
        <f t="shared" si="629"/>
        <v>1.8068518694719661E-12</v>
      </c>
      <c r="BN953" s="31">
        <f t="shared" si="630"/>
        <v>1.8068518694719661E-12</v>
      </c>
      <c r="BO953" s="31">
        <f t="shared" si="631"/>
        <v>4.5171296736799158E-12</v>
      </c>
      <c r="BP953" s="31">
        <f t="shared" si="632"/>
        <v>2.7102778042079497E-12</v>
      </c>
      <c r="BQ953" s="31">
        <f t="shared" si="633"/>
        <v>3.3125617606986046E-12</v>
      </c>
      <c r="BR953" s="31">
        <f t="shared" si="634"/>
        <v>1.5057098912266385E-12</v>
      </c>
      <c r="BS953" s="31">
        <f t="shared" si="635"/>
        <v>2.7102778042079497E-12</v>
      </c>
      <c r="BT953" s="31">
        <f t="shared" si="636"/>
        <v>4.8182716519252435E-12</v>
      </c>
      <c r="BU953" s="31">
        <f t="shared" si="637"/>
        <v>5.4205556084158995E-12</v>
      </c>
      <c r="BV953" s="31">
        <f t="shared" si="638"/>
        <v>9.0342593473598305E-13</v>
      </c>
      <c r="BW953" s="31">
        <f t="shared" si="639"/>
        <v>1.2045679129813109E-12</v>
      </c>
      <c r="BX953" s="31">
        <f t="shared" si="640"/>
        <v>2.7102778042079497E-12</v>
      </c>
      <c r="BY953" s="31">
        <f t="shared" si="641"/>
        <v>3.011419782453277E-12</v>
      </c>
      <c r="BZ953" s="31">
        <f t="shared" si="642"/>
        <v>3.3125617606986046E-12</v>
      </c>
      <c r="CA953" s="31">
        <f t="shared" si="643"/>
        <v>2.7102778042079497E-12</v>
      </c>
      <c r="CB953" s="31">
        <f t="shared" si="644"/>
        <v>1.8068518694719661E-12</v>
      </c>
      <c r="CC953" s="31">
        <f t="shared" si="645"/>
        <v>1.8068518694719661E-12</v>
      </c>
      <c r="CD953" s="31">
        <f t="shared" si="646"/>
        <v>6.0228395649065543E-13</v>
      </c>
      <c r="CE953" s="31">
        <f t="shared" si="647"/>
        <v>1.2045679129813109E-12</v>
      </c>
    </row>
    <row r="954" spans="35:83" x14ac:dyDescent="0.2">
      <c r="AI954" s="29" t="s">
        <v>2024</v>
      </c>
      <c r="AJ954" s="30">
        <v>104523</v>
      </c>
      <c r="AK954">
        <v>948</v>
      </c>
      <c r="AL954" t="s">
        <v>2025</v>
      </c>
      <c r="AM954">
        <v>5.2193809316633326E-10</v>
      </c>
      <c r="AN954">
        <f t="shared" si="605"/>
        <v>5.219380931663333E-11</v>
      </c>
      <c r="AO954">
        <f t="shared" si="606"/>
        <v>2.3008398150872853E-4</v>
      </c>
      <c r="AP954" s="31">
        <f t="shared" si="607"/>
        <v>84</v>
      </c>
      <c r="AQ954" s="31">
        <f t="shared" si="608"/>
        <v>2</v>
      </c>
      <c r="AR954" s="31">
        <f t="shared" si="609"/>
        <v>51</v>
      </c>
      <c r="AS954" s="31">
        <f t="shared" si="610"/>
        <v>50</v>
      </c>
      <c r="AT954" s="31">
        <f t="shared" si="611"/>
        <v>24</v>
      </c>
      <c r="AU954" s="31">
        <f t="shared" si="612"/>
        <v>55</v>
      </c>
      <c r="AV954" s="31">
        <f t="shared" si="613"/>
        <v>19</v>
      </c>
      <c r="AW954" s="31">
        <f t="shared" si="614"/>
        <v>48</v>
      </c>
      <c r="AX954" s="31">
        <f t="shared" si="615"/>
        <v>53</v>
      </c>
      <c r="AY954" s="31">
        <f t="shared" si="616"/>
        <v>100</v>
      </c>
      <c r="AZ954" s="31">
        <f t="shared" si="617"/>
        <v>18</v>
      </c>
      <c r="BA954" s="31">
        <f t="shared" si="618"/>
        <v>45</v>
      </c>
      <c r="BB954" s="31">
        <f t="shared" si="619"/>
        <v>54</v>
      </c>
      <c r="BC954" s="31">
        <f t="shared" si="620"/>
        <v>51</v>
      </c>
      <c r="BD954" s="31">
        <f t="shared" si="621"/>
        <v>44</v>
      </c>
      <c r="BE954" s="31">
        <f t="shared" si="622"/>
        <v>77</v>
      </c>
      <c r="BF954" s="31">
        <f t="shared" si="623"/>
        <v>66</v>
      </c>
      <c r="BG954" s="31">
        <f t="shared" si="624"/>
        <v>64</v>
      </c>
      <c r="BH954" s="31">
        <f t="shared" si="625"/>
        <v>13</v>
      </c>
      <c r="BI954" s="31">
        <f t="shared" si="626"/>
        <v>30</v>
      </c>
      <c r="BJ954" s="6">
        <f t="shared" si="627"/>
        <v>948</v>
      </c>
      <c r="BL954" s="31">
        <f t="shared" si="628"/>
        <v>4.6247679141320676E-12</v>
      </c>
      <c r="BM954" s="31">
        <f t="shared" si="629"/>
        <v>1.1011352176504921E-13</v>
      </c>
      <c r="BN954" s="31">
        <f t="shared" si="630"/>
        <v>2.8078948050087551E-12</v>
      </c>
      <c r="BO954" s="31">
        <f t="shared" si="631"/>
        <v>2.7528380441262308E-12</v>
      </c>
      <c r="BP954" s="31">
        <f t="shared" si="632"/>
        <v>1.3213622611805906E-12</v>
      </c>
      <c r="BQ954" s="31">
        <f t="shared" si="633"/>
        <v>3.0281218485388534E-12</v>
      </c>
      <c r="BR954" s="31">
        <f t="shared" si="634"/>
        <v>1.0460784567679676E-12</v>
      </c>
      <c r="BS954" s="31">
        <f t="shared" si="635"/>
        <v>2.6427245223611812E-12</v>
      </c>
      <c r="BT954" s="31">
        <f t="shared" si="636"/>
        <v>2.9180083267738043E-12</v>
      </c>
      <c r="BU954" s="31">
        <f t="shared" si="637"/>
        <v>5.5056760882524615E-12</v>
      </c>
      <c r="BV954" s="31">
        <f t="shared" si="638"/>
        <v>9.9102169588544301E-13</v>
      </c>
      <c r="BW954" s="31">
        <f t="shared" si="639"/>
        <v>2.4775542397136077E-12</v>
      </c>
      <c r="BX954" s="31">
        <f t="shared" si="640"/>
        <v>2.973065087656329E-12</v>
      </c>
      <c r="BY954" s="31">
        <f t="shared" si="641"/>
        <v>2.8078948050087551E-12</v>
      </c>
      <c r="BZ954" s="31">
        <f t="shared" si="642"/>
        <v>2.422497478831083E-12</v>
      </c>
      <c r="CA954" s="31">
        <f t="shared" si="643"/>
        <v>4.2393705879543947E-12</v>
      </c>
      <c r="CB954" s="31">
        <f t="shared" si="644"/>
        <v>3.6337462182466242E-12</v>
      </c>
      <c r="CC954" s="31">
        <f t="shared" si="645"/>
        <v>3.5236326964815747E-12</v>
      </c>
      <c r="CD954" s="31">
        <f t="shared" si="646"/>
        <v>7.1573789147281997E-13</v>
      </c>
      <c r="CE954" s="31">
        <f t="shared" si="647"/>
        <v>1.6517028264757384E-12</v>
      </c>
    </row>
    <row r="955" spans="35:83" x14ac:dyDescent="0.2">
      <c r="AI955" s="29" t="s">
        <v>2026</v>
      </c>
      <c r="AJ955" s="30">
        <v>37578</v>
      </c>
      <c r="AK955">
        <v>339</v>
      </c>
      <c r="AL955" t="s">
        <v>2027</v>
      </c>
      <c r="AM955">
        <v>5.2235159327211837E-10</v>
      </c>
      <c r="AN955">
        <f t="shared" si="605"/>
        <v>5.2235159327211837E-11</v>
      </c>
      <c r="AO955">
        <f t="shared" si="606"/>
        <v>2.302662631853085E-4</v>
      </c>
      <c r="AP955" s="31">
        <f t="shared" si="607"/>
        <v>41</v>
      </c>
      <c r="AQ955" s="31">
        <f t="shared" si="608"/>
        <v>1</v>
      </c>
      <c r="AR955" s="31">
        <f t="shared" si="609"/>
        <v>22</v>
      </c>
      <c r="AS955" s="31">
        <f t="shared" si="610"/>
        <v>12</v>
      </c>
      <c r="AT955" s="31">
        <f t="shared" si="611"/>
        <v>15</v>
      </c>
      <c r="AU955" s="31">
        <f t="shared" si="612"/>
        <v>26</v>
      </c>
      <c r="AV955" s="31">
        <f t="shared" si="613"/>
        <v>6</v>
      </c>
      <c r="AW955" s="31">
        <f t="shared" si="614"/>
        <v>20</v>
      </c>
      <c r="AX955" s="31">
        <f t="shared" si="615"/>
        <v>22</v>
      </c>
      <c r="AY955" s="31">
        <f t="shared" si="616"/>
        <v>33</v>
      </c>
      <c r="AZ955" s="31">
        <f t="shared" si="617"/>
        <v>6</v>
      </c>
      <c r="BA955" s="31">
        <f t="shared" si="618"/>
        <v>19</v>
      </c>
      <c r="BB955" s="31">
        <f t="shared" si="619"/>
        <v>19</v>
      </c>
      <c r="BC955" s="31">
        <f t="shared" si="620"/>
        <v>12</v>
      </c>
      <c r="BD955" s="31">
        <f t="shared" si="621"/>
        <v>13</v>
      </c>
      <c r="BE955" s="31">
        <f t="shared" si="622"/>
        <v>23</v>
      </c>
      <c r="BF955" s="31">
        <f t="shared" si="623"/>
        <v>12</v>
      </c>
      <c r="BG955" s="31">
        <f t="shared" si="624"/>
        <v>12</v>
      </c>
      <c r="BH955" s="31">
        <f t="shared" si="625"/>
        <v>12</v>
      </c>
      <c r="BI955" s="31">
        <f t="shared" si="626"/>
        <v>13</v>
      </c>
      <c r="BJ955" s="6">
        <f t="shared" si="627"/>
        <v>339</v>
      </c>
      <c r="BL955" s="31">
        <f t="shared" si="628"/>
        <v>6.3175266442940566E-12</v>
      </c>
      <c r="BM955" s="31">
        <f t="shared" si="629"/>
        <v>1.5408601571448919E-13</v>
      </c>
      <c r="BN955" s="31">
        <f t="shared" si="630"/>
        <v>3.3898923457187623E-12</v>
      </c>
      <c r="BO955" s="31">
        <f t="shared" si="631"/>
        <v>1.8490321885738702E-12</v>
      </c>
      <c r="BP955" s="31">
        <f t="shared" si="632"/>
        <v>2.3112902357173378E-12</v>
      </c>
      <c r="BQ955" s="31">
        <f t="shared" si="633"/>
        <v>4.0062364085767188E-12</v>
      </c>
      <c r="BR955" s="31">
        <f t="shared" si="634"/>
        <v>9.2451609428693508E-13</v>
      </c>
      <c r="BS955" s="31">
        <f t="shared" si="635"/>
        <v>3.0817203142897839E-12</v>
      </c>
      <c r="BT955" s="31">
        <f t="shared" si="636"/>
        <v>3.3898923457187623E-12</v>
      </c>
      <c r="BU955" s="31">
        <f t="shared" si="637"/>
        <v>5.0848385185781437E-12</v>
      </c>
      <c r="BV955" s="31">
        <f t="shared" si="638"/>
        <v>9.2451609428693508E-13</v>
      </c>
      <c r="BW955" s="31">
        <f t="shared" si="639"/>
        <v>2.9276342985752947E-12</v>
      </c>
      <c r="BX955" s="31">
        <f t="shared" si="640"/>
        <v>2.9276342985752947E-12</v>
      </c>
      <c r="BY955" s="31">
        <f t="shared" si="641"/>
        <v>1.8490321885738702E-12</v>
      </c>
      <c r="BZ955" s="31">
        <f t="shared" si="642"/>
        <v>2.0031182042883594E-12</v>
      </c>
      <c r="CA955" s="31">
        <f t="shared" si="643"/>
        <v>3.5439783614332515E-12</v>
      </c>
      <c r="CB955" s="31">
        <f t="shared" si="644"/>
        <v>1.8490321885738702E-12</v>
      </c>
      <c r="CC955" s="31">
        <f t="shared" si="645"/>
        <v>1.8490321885738702E-12</v>
      </c>
      <c r="CD955" s="31">
        <f t="shared" si="646"/>
        <v>1.8490321885738702E-12</v>
      </c>
      <c r="CE955" s="31">
        <f t="shared" si="647"/>
        <v>2.0031182042883594E-12</v>
      </c>
    </row>
    <row r="956" spans="35:83" x14ac:dyDescent="0.2">
      <c r="AI956" s="29" t="s">
        <v>2028</v>
      </c>
      <c r="AJ956" s="30">
        <v>36263</v>
      </c>
      <c r="AK956">
        <v>335</v>
      </c>
      <c r="AL956" t="s">
        <v>2029</v>
      </c>
      <c r="AM956">
        <v>5.2249520471652184E-10</v>
      </c>
      <c r="AN956">
        <f t="shared" si="605"/>
        <v>5.2249520471652189E-11</v>
      </c>
      <c r="AO956">
        <f t="shared" si="606"/>
        <v>2.30329570871318E-4</v>
      </c>
      <c r="AP956" s="31">
        <f t="shared" si="607"/>
        <v>39</v>
      </c>
      <c r="AQ956" s="31">
        <f t="shared" si="608"/>
        <v>7</v>
      </c>
      <c r="AR956" s="31">
        <f t="shared" si="609"/>
        <v>20</v>
      </c>
      <c r="AS956" s="31">
        <f t="shared" si="610"/>
        <v>22</v>
      </c>
      <c r="AT956" s="31">
        <f t="shared" si="611"/>
        <v>3</v>
      </c>
      <c r="AU956" s="31">
        <f t="shared" si="612"/>
        <v>26</v>
      </c>
      <c r="AV956" s="31">
        <f t="shared" si="613"/>
        <v>9</v>
      </c>
      <c r="AW956" s="31">
        <f t="shared" si="614"/>
        <v>15</v>
      </c>
      <c r="AX956" s="31">
        <f t="shared" si="615"/>
        <v>9</v>
      </c>
      <c r="AY956" s="31">
        <f t="shared" si="616"/>
        <v>37</v>
      </c>
      <c r="AZ956" s="31">
        <f t="shared" si="617"/>
        <v>14</v>
      </c>
      <c r="BA956" s="31">
        <f t="shared" si="618"/>
        <v>13</v>
      </c>
      <c r="BB956" s="31">
        <f t="shared" si="619"/>
        <v>16</v>
      </c>
      <c r="BC956" s="31">
        <f t="shared" si="620"/>
        <v>11</v>
      </c>
      <c r="BD956" s="31">
        <f t="shared" si="621"/>
        <v>22</v>
      </c>
      <c r="BE956" s="31">
        <f t="shared" si="622"/>
        <v>19</v>
      </c>
      <c r="BF956" s="31">
        <f t="shared" si="623"/>
        <v>17</v>
      </c>
      <c r="BG956" s="31">
        <f t="shared" si="624"/>
        <v>25</v>
      </c>
      <c r="BH956" s="31">
        <f t="shared" si="625"/>
        <v>2</v>
      </c>
      <c r="BI956" s="31">
        <f t="shared" si="626"/>
        <v>9</v>
      </c>
      <c r="BJ956" s="6">
        <f t="shared" si="627"/>
        <v>335</v>
      </c>
      <c r="BL956" s="31">
        <f t="shared" si="628"/>
        <v>6.0827799952072691E-12</v>
      </c>
      <c r="BM956" s="31">
        <f t="shared" si="629"/>
        <v>1.0917810247807921E-12</v>
      </c>
      <c r="BN956" s="31">
        <f t="shared" si="630"/>
        <v>3.1193743565165486E-12</v>
      </c>
      <c r="BO956" s="31">
        <f t="shared" si="631"/>
        <v>3.4313117921682036E-12</v>
      </c>
      <c r="BP956" s="31">
        <f t="shared" si="632"/>
        <v>4.6790615347748231E-13</v>
      </c>
      <c r="BQ956" s="31">
        <f t="shared" si="633"/>
        <v>4.055186663471513E-12</v>
      </c>
      <c r="BR956" s="31">
        <f t="shared" si="634"/>
        <v>1.4037184604324468E-12</v>
      </c>
      <c r="BS956" s="31">
        <f t="shared" si="635"/>
        <v>2.3395307673874115E-12</v>
      </c>
      <c r="BT956" s="31">
        <f t="shared" si="636"/>
        <v>1.4037184604324468E-12</v>
      </c>
      <c r="BU956" s="31">
        <f t="shared" si="637"/>
        <v>5.7708425595556154E-12</v>
      </c>
      <c r="BV956" s="31">
        <f t="shared" si="638"/>
        <v>2.1835620495615842E-12</v>
      </c>
      <c r="BW956" s="31">
        <f t="shared" si="639"/>
        <v>2.0275933317357565E-12</v>
      </c>
      <c r="BX956" s="31">
        <f t="shared" si="640"/>
        <v>2.4954994852132387E-12</v>
      </c>
      <c r="BY956" s="31">
        <f t="shared" si="641"/>
        <v>1.7156558960841018E-12</v>
      </c>
      <c r="BZ956" s="31">
        <f t="shared" si="642"/>
        <v>3.4313117921682036E-12</v>
      </c>
      <c r="CA956" s="31">
        <f t="shared" si="643"/>
        <v>2.9634056386907213E-12</v>
      </c>
      <c r="CB956" s="31">
        <f t="shared" si="644"/>
        <v>2.651468203039066E-12</v>
      </c>
      <c r="CC956" s="31">
        <f t="shared" si="645"/>
        <v>3.8992179456456858E-12</v>
      </c>
      <c r="CD956" s="31">
        <f t="shared" si="646"/>
        <v>3.1193743565165484E-13</v>
      </c>
      <c r="CE956" s="31">
        <f t="shared" si="647"/>
        <v>1.4037184604324468E-12</v>
      </c>
    </row>
    <row r="957" spans="35:83" x14ac:dyDescent="0.2">
      <c r="AI957" s="29" t="s">
        <v>2030</v>
      </c>
      <c r="AJ957" s="30">
        <v>82284</v>
      </c>
      <c r="AK957">
        <v>733</v>
      </c>
      <c r="AL957" t="s">
        <v>2031</v>
      </c>
      <c r="AM957">
        <v>5.2451675496315353E-10</v>
      </c>
      <c r="AN957">
        <f t="shared" si="605"/>
        <v>5.2451675496315355E-11</v>
      </c>
      <c r="AO957">
        <f t="shared" si="606"/>
        <v>2.3122072316630242E-4</v>
      </c>
      <c r="AP957" s="31">
        <f t="shared" si="607"/>
        <v>54</v>
      </c>
      <c r="AQ957" s="31">
        <f t="shared" si="608"/>
        <v>1</v>
      </c>
      <c r="AR957" s="31">
        <f t="shared" si="609"/>
        <v>52</v>
      </c>
      <c r="AS957" s="31">
        <f t="shared" si="610"/>
        <v>33</v>
      </c>
      <c r="AT957" s="31">
        <f t="shared" si="611"/>
        <v>16</v>
      </c>
      <c r="AU957" s="31">
        <f t="shared" si="612"/>
        <v>57</v>
      </c>
      <c r="AV957" s="31">
        <f t="shared" si="613"/>
        <v>18</v>
      </c>
      <c r="AW957" s="31">
        <f t="shared" si="614"/>
        <v>29</v>
      </c>
      <c r="AX957" s="31">
        <f t="shared" si="615"/>
        <v>42</v>
      </c>
      <c r="AY957" s="31">
        <f t="shared" si="616"/>
        <v>75</v>
      </c>
      <c r="AZ957" s="31">
        <f t="shared" si="617"/>
        <v>16</v>
      </c>
      <c r="BA957" s="31">
        <f t="shared" si="618"/>
        <v>27</v>
      </c>
      <c r="BB957" s="31">
        <f t="shared" si="619"/>
        <v>32</v>
      </c>
      <c r="BC957" s="31">
        <f t="shared" si="620"/>
        <v>42</v>
      </c>
      <c r="BD957" s="31">
        <f t="shared" si="621"/>
        <v>42</v>
      </c>
      <c r="BE957" s="31">
        <f t="shared" si="622"/>
        <v>62</v>
      </c>
      <c r="BF957" s="31">
        <f t="shared" si="623"/>
        <v>37</v>
      </c>
      <c r="BG957" s="31">
        <f t="shared" si="624"/>
        <v>46</v>
      </c>
      <c r="BH957" s="31">
        <f t="shared" si="625"/>
        <v>19</v>
      </c>
      <c r="BI957" s="31">
        <f t="shared" si="626"/>
        <v>33</v>
      </c>
      <c r="BJ957" s="6">
        <f t="shared" si="627"/>
        <v>733</v>
      </c>
      <c r="BL957" s="31">
        <f t="shared" si="628"/>
        <v>3.8641070624843503E-12</v>
      </c>
      <c r="BM957" s="31">
        <f t="shared" si="629"/>
        <v>7.1557538194154649E-14</v>
      </c>
      <c r="BN957" s="31">
        <f t="shared" si="630"/>
        <v>3.7209919860960417E-12</v>
      </c>
      <c r="BO957" s="31">
        <f t="shared" si="631"/>
        <v>2.3613987604071035E-12</v>
      </c>
      <c r="BP957" s="31">
        <f t="shared" si="632"/>
        <v>1.1449206111064744E-12</v>
      </c>
      <c r="BQ957" s="31">
        <f t="shared" si="633"/>
        <v>4.0787796770668145E-12</v>
      </c>
      <c r="BR957" s="31">
        <f t="shared" si="634"/>
        <v>1.2880356874947836E-12</v>
      </c>
      <c r="BS957" s="31">
        <f t="shared" si="635"/>
        <v>2.0751686076304846E-12</v>
      </c>
      <c r="BT957" s="31">
        <f t="shared" si="636"/>
        <v>3.0054166041544952E-12</v>
      </c>
      <c r="BU957" s="31">
        <f t="shared" si="637"/>
        <v>5.3668153645615987E-12</v>
      </c>
      <c r="BV957" s="31">
        <f t="shared" si="638"/>
        <v>1.1449206111064744E-12</v>
      </c>
      <c r="BW957" s="31">
        <f t="shared" si="639"/>
        <v>1.9320535312421752E-12</v>
      </c>
      <c r="BX957" s="31">
        <f t="shared" si="640"/>
        <v>2.2898412222129488E-12</v>
      </c>
      <c r="BY957" s="31">
        <f t="shared" si="641"/>
        <v>3.0054166041544952E-12</v>
      </c>
      <c r="BZ957" s="31">
        <f t="shared" si="642"/>
        <v>3.0054166041544952E-12</v>
      </c>
      <c r="CA957" s="31">
        <f t="shared" si="643"/>
        <v>4.4365673680375881E-12</v>
      </c>
      <c r="CB957" s="31">
        <f t="shared" si="644"/>
        <v>2.647628913183722E-12</v>
      </c>
      <c r="CC957" s="31">
        <f t="shared" si="645"/>
        <v>3.2916467569311141E-12</v>
      </c>
      <c r="CD957" s="31">
        <f t="shared" si="646"/>
        <v>1.3595932256889382E-12</v>
      </c>
      <c r="CE957" s="31">
        <f t="shared" si="647"/>
        <v>2.3613987604071035E-12</v>
      </c>
    </row>
    <row r="958" spans="35:83" x14ac:dyDescent="0.2">
      <c r="AI958" s="29" t="s">
        <v>2032</v>
      </c>
      <c r="AJ958" s="30">
        <v>10816</v>
      </c>
      <c r="AK958">
        <v>103</v>
      </c>
      <c r="AL958" t="s">
        <v>2033</v>
      </c>
      <c r="AM958">
        <v>5.2628896789089469E-10</v>
      </c>
      <c r="AN958">
        <f t="shared" si="605"/>
        <v>5.2628896789089475E-11</v>
      </c>
      <c r="AO958">
        <f t="shared" si="606"/>
        <v>2.320019610407451E-4</v>
      </c>
      <c r="AP958" s="31">
        <f t="shared" si="607"/>
        <v>6</v>
      </c>
      <c r="AQ958" s="31">
        <f t="shared" si="608"/>
        <v>0</v>
      </c>
      <c r="AR958" s="31">
        <f t="shared" si="609"/>
        <v>9</v>
      </c>
      <c r="AS958" s="31">
        <f t="shared" si="610"/>
        <v>8</v>
      </c>
      <c r="AT958" s="31">
        <f t="shared" si="611"/>
        <v>1</v>
      </c>
      <c r="AU958" s="31">
        <f t="shared" si="612"/>
        <v>9</v>
      </c>
      <c r="AV958" s="31">
        <f t="shared" si="613"/>
        <v>0</v>
      </c>
      <c r="AW958" s="31">
        <f t="shared" si="614"/>
        <v>3</v>
      </c>
      <c r="AX958" s="31">
        <f t="shared" si="615"/>
        <v>7</v>
      </c>
      <c r="AY958" s="31">
        <f t="shared" si="616"/>
        <v>13</v>
      </c>
      <c r="AZ958" s="31">
        <f t="shared" si="617"/>
        <v>2</v>
      </c>
      <c r="BA958" s="31">
        <f t="shared" si="618"/>
        <v>7</v>
      </c>
      <c r="BB958" s="31">
        <f t="shared" si="619"/>
        <v>1</v>
      </c>
      <c r="BC958" s="31">
        <f t="shared" si="620"/>
        <v>1</v>
      </c>
      <c r="BD958" s="31">
        <f t="shared" si="621"/>
        <v>4</v>
      </c>
      <c r="BE958" s="31">
        <f t="shared" si="622"/>
        <v>13</v>
      </c>
      <c r="BF958" s="31">
        <f t="shared" si="623"/>
        <v>4</v>
      </c>
      <c r="BG958" s="31">
        <f t="shared" si="624"/>
        <v>15</v>
      </c>
      <c r="BH958" s="31">
        <f t="shared" si="625"/>
        <v>0</v>
      </c>
      <c r="BI958" s="31">
        <f t="shared" si="626"/>
        <v>0</v>
      </c>
      <c r="BJ958" s="6">
        <f t="shared" si="627"/>
        <v>103</v>
      </c>
      <c r="BL958" s="31">
        <f t="shared" si="628"/>
        <v>3.0657609780052124E-12</v>
      </c>
      <c r="BM958" s="31">
        <f t="shared" si="629"/>
        <v>0</v>
      </c>
      <c r="BN958" s="31">
        <f t="shared" si="630"/>
        <v>4.598641467007818E-12</v>
      </c>
      <c r="BO958" s="31">
        <f t="shared" si="631"/>
        <v>4.0876813040069491E-12</v>
      </c>
      <c r="BP958" s="31">
        <f t="shared" si="632"/>
        <v>5.1096016300086863E-13</v>
      </c>
      <c r="BQ958" s="31">
        <f t="shared" si="633"/>
        <v>4.598641467007818E-12</v>
      </c>
      <c r="BR958" s="31">
        <f t="shared" si="634"/>
        <v>0</v>
      </c>
      <c r="BS958" s="31">
        <f t="shared" si="635"/>
        <v>1.5328804890026062E-12</v>
      </c>
      <c r="BT958" s="31">
        <f t="shared" si="636"/>
        <v>3.5767211410060805E-12</v>
      </c>
      <c r="BU958" s="31">
        <f t="shared" si="637"/>
        <v>6.6424821190112929E-12</v>
      </c>
      <c r="BV958" s="31">
        <f t="shared" si="638"/>
        <v>1.0219203260017373E-12</v>
      </c>
      <c r="BW958" s="31">
        <f t="shared" si="639"/>
        <v>3.5767211410060805E-12</v>
      </c>
      <c r="BX958" s="31">
        <f t="shared" si="640"/>
        <v>5.1096016300086863E-13</v>
      </c>
      <c r="BY958" s="31">
        <f t="shared" si="641"/>
        <v>5.1096016300086863E-13</v>
      </c>
      <c r="BZ958" s="31">
        <f t="shared" si="642"/>
        <v>2.0438406520034745E-12</v>
      </c>
      <c r="CA958" s="31">
        <f t="shared" si="643"/>
        <v>6.6424821190112929E-12</v>
      </c>
      <c r="CB958" s="31">
        <f t="shared" si="644"/>
        <v>2.0438406520034745E-12</v>
      </c>
      <c r="CC958" s="31">
        <f t="shared" si="645"/>
        <v>7.6644024450130292E-12</v>
      </c>
      <c r="CD958" s="31">
        <f t="shared" si="646"/>
        <v>0</v>
      </c>
      <c r="CE958" s="31">
        <f t="shared" si="647"/>
        <v>0</v>
      </c>
    </row>
    <row r="959" spans="35:83" x14ac:dyDescent="0.2">
      <c r="AI959" s="29" t="s">
        <v>2034</v>
      </c>
      <c r="AJ959" s="30">
        <v>23692</v>
      </c>
      <c r="AK959">
        <v>209</v>
      </c>
      <c r="AL959" t="s">
        <v>2035</v>
      </c>
      <c r="AM959">
        <v>5.2750579005421624E-10</v>
      </c>
      <c r="AN959">
        <f t="shared" si="605"/>
        <v>5.275057900542163E-11</v>
      </c>
      <c r="AO959">
        <f t="shared" si="606"/>
        <v>2.3253836812003423E-4</v>
      </c>
      <c r="AP959" s="31">
        <f t="shared" si="607"/>
        <v>20</v>
      </c>
      <c r="AQ959" s="31">
        <f t="shared" si="608"/>
        <v>4</v>
      </c>
      <c r="AR959" s="31">
        <f t="shared" si="609"/>
        <v>19</v>
      </c>
      <c r="AS959" s="31">
        <f t="shared" si="610"/>
        <v>13</v>
      </c>
      <c r="AT959" s="31">
        <f t="shared" si="611"/>
        <v>8</v>
      </c>
      <c r="AU959" s="31">
        <f t="shared" si="612"/>
        <v>12</v>
      </c>
      <c r="AV959" s="31">
        <f t="shared" si="613"/>
        <v>7</v>
      </c>
      <c r="AW959" s="31">
        <f t="shared" si="614"/>
        <v>10</v>
      </c>
      <c r="AX959" s="31">
        <f t="shared" si="615"/>
        <v>14</v>
      </c>
      <c r="AY959" s="31">
        <f t="shared" si="616"/>
        <v>24</v>
      </c>
      <c r="AZ959" s="31">
        <f t="shared" si="617"/>
        <v>5</v>
      </c>
      <c r="BA959" s="31">
        <f t="shared" si="618"/>
        <v>2</v>
      </c>
      <c r="BB959" s="31">
        <f t="shared" si="619"/>
        <v>7</v>
      </c>
      <c r="BC959" s="31">
        <f t="shared" si="620"/>
        <v>8</v>
      </c>
      <c r="BD959" s="31">
        <f t="shared" si="621"/>
        <v>14</v>
      </c>
      <c r="BE959" s="31">
        <f t="shared" si="622"/>
        <v>11</v>
      </c>
      <c r="BF959" s="31">
        <f t="shared" si="623"/>
        <v>9</v>
      </c>
      <c r="BG959" s="31">
        <f t="shared" si="624"/>
        <v>12</v>
      </c>
      <c r="BH959" s="31">
        <f t="shared" si="625"/>
        <v>2</v>
      </c>
      <c r="BI959" s="31">
        <f t="shared" si="626"/>
        <v>8</v>
      </c>
      <c r="BJ959" s="6">
        <f t="shared" si="627"/>
        <v>209</v>
      </c>
      <c r="BL959" s="31">
        <f t="shared" si="628"/>
        <v>5.0479022971695338E-12</v>
      </c>
      <c r="BM959" s="31">
        <f t="shared" si="629"/>
        <v>1.0095804594339067E-12</v>
      </c>
      <c r="BN959" s="31">
        <f t="shared" si="630"/>
        <v>4.7955071823110577E-12</v>
      </c>
      <c r="BO959" s="31">
        <f t="shared" si="631"/>
        <v>3.2811364931601969E-12</v>
      </c>
      <c r="BP959" s="31">
        <f t="shared" si="632"/>
        <v>2.0191609188678134E-12</v>
      </c>
      <c r="BQ959" s="31">
        <f t="shared" si="633"/>
        <v>3.0287413783017204E-12</v>
      </c>
      <c r="BR959" s="31">
        <f t="shared" si="634"/>
        <v>1.7667658040093369E-12</v>
      </c>
      <c r="BS959" s="31">
        <f t="shared" si="635"/>
        <v>2.5239511485847669E-12</v>
      </c>
      <c r="BT959" s="31">
        <f t="shared" si="636"/>
        <v>3.5335316080186738E-12</v>
      </c>
      <c r="BU959" s="31">
        <f t="shared" si="637"/>
        <v>6.0574827566034407E-12</v>
      </c>
      <c r="BV959" s="31">
        <f t="shared" si="638"/>
        <v>1.2619755742923834E-12</v>
      </c>
      <c r="BW959" s="31">
        <f t="shared" si="639"/>
        <v>5.0479022971695336E-13</v>
      </c>
      <c r="BX959" s="31">
        <f t="shared" si="640"/>
        <v>1.7667658040093369E-12</v>
      </c>
      <c r="BY959" s="31">
        <f t="shared" si="641"/>
        <v>2.0191609188678134E-12</v>
      </c>
      <c r="BZ959" s="31">
        <f t="shared" si="642"/>
        <v>3.5335316080186738E-12</v>
      </c>
      <c r="CA959" s="31">
        <f t="shared" si="643"/>
        <v>2.7763462634432434E-12</v>
      </c>
      <c r="CB959" s="31">
        <f t="shared" si="644"/>
        <v>2.2715560337262904E-12</v>
      </c>
      <c r="CC959" s="31">
        <f t="shared" si="645"/>
        <v>3.0287413783017204E-12</v>
      </c>
      <c r="CD959" s="31">
        <f t="shared" si="646"/>
        <v>5.0479022971695336E-13</v>
      </c>
      <c r="CE959" s="31">
        <f t="shared" si="647"/>
        <v>2.0191609188678134E-12</v>
      </c>
    </row>
    <row r="960" spans="35:83" x14ac:dyDescent="0.2">
      <c r="AI960" s="29" t="s">
        <v>2036</v>
      </c>
      <c r="AJ960" s="30">
        <v>24778</v>
      </c>
      <c r="AK960">
        <v>215</v>
      </c>
      <c r="AL960" t="s">
        <v>2037</v>
      </c>
      <c r="AM960">
        <v>5.2858914298504402E-10</v>
      </c>
      <c r="AN960">
        <f t="shared" si="605"/>
        <v>5.2858914298504402E-11</v>
      </c>
      <c r="AO960">
        <f t="shared" si="606"/>
        <v>2.3301593846595752E-4</v>
      </c>
      <c r="AP960" s="31">
        <f t="shared" si="607"/>
        <v>16</v>
      </c>
      <c r="AQ960" s="31">
        <f t="shared" si="608"/>
        <v>3</v>
      </c>
      <c r="AR960" s="31">
        <f t="shared" si="609"/>
        <v>13</v>
      </c>
      <c r="AS960" s="31">
        <f t="shared" si="610"/>
        <v>14</v>
      </c>
      <c r="AT960" s="31">
        <f t="shared" si="611"/>
        <v>11</v>
      </c>
      <c r="AU960" s="31">
        <f t="shared" si="612"/>
        <v>12</v>
      </c>
      <c r="AV960" s="31">
        <f t="shared" si="613"/>
        <v>5</v>
      </c>
      <c r="AW960" s="31">
        <f t="shared" si="614"/>
        <v>15</v>
      </c>
      <c r="AX960" s="31">
        <f t="shared" si="615"/>
        <v>10</v>
      </c>
      <c r="AY960" s="31">
        <f t="shared" si="616"/>
        <v>23</v>
      </c>
      <c r="AZ960" s="31">
        <f t="shared" si="617"/>
        <v>9</v>
      </c>
      <c r="BA960" s="31">
        <f t="shared" si="618"/>
        <v>4</v>
      </c>
      <c r="BB960" s="31">
        <f t="shared" si="619"/>
        <v>12</v>
      </c>
      <c r="BC960" s="31">
        <f t="shared" si="620"/>
        <v>12</v>
      </c>
      <c r="BD960" s="31">
        <f t="shared" si="621"/>
        <v>18</v>
      </c>
      <c r="BE960" s="31">
        <f t="shared" si="622"/>
        <v>11</v>
      </c>
      <c r="BF960" s="31">
        <f t="shared" si="623"/>
        <v>6</v>
      </c>
      <c r="BG960" s="31">
        <f t="shared" si="624"/>
        <v>11</v>
      </c>
      <c r="BH960" s="31">
        <f t="shared" si="625"/>
        <v>0</v>
      </c>
      <c r="BI960" s="31">
        <f t="shared" si="626"/>
        <v>10</v>
      </c>
      <c r="BJ960" s="6">
        <f t="shared" si="627"/>
        <v>215</v>
      </c>
      <c r="BL960" s="31">
        <f t="shared" si="628"/>
        <v>3.9336866454700949E-12</v>
      </c>
      <c r="BM960" s="31">
        <f t="shared" si="629"/>
        <v>7.3756624602564284E-13</v>
      </c>
      <c r="BN960" s="31">
        <f t="shared" si="630"/>
        <v>3.1961203994444522E-12</v>
      </c>
      <c r="BO960" s="31">
        <f t="shared" si="631"/>
        <v>3.4419758147863331E-12</v>
      </c>
      <c r="BP960" s="31">
        <f t="shared" si="632"/>
        <v>2.7044095687606901E-12</v>
      </c>
      <c r="BQ960" s="31">
        <f t="shared" si="633"/>
        <v>2.9502649841025714E-12</v>
      </c>
      <c r="BR960" s="31">
        <f t="shared" si="634"/>
        <v>1.2292770767094046E-12</v>
      </c>
      <c r="BS960" s="31">
        <f t="shared" si="635"/>
        <v>3.6878312301282144E-12</v>
      </c>
      <c r="BT960" s="31">
        <f t="shared" si="636"/>
        <v>2.4585541534188092E-12</v>
      </c>
      <c r="BU960" s="31">
        <f t="shared" si="637"/>
        <v>5.6546745528632614E-12</v>
      </c>
      <c r="BV960" s="31">
        <f t="shared" si="638"/>
        <v>2.2126987380769283E-12</v>
      </c>
      <c r="BW960" s="31">
        <f t="shared" si="639"/>
        <v>9.8342166136752372E-13</v>
      </c>
      <c r="BX960" s="31">
        <f t="shared" si="640"/>
        <v>2.9502649841025714E-12</v>
      </c>
      <c r="BY960" s="31">
        <f t="shared" si="641"/>
        <v>2.9502649841025714E-12</v>
      </c>
      <c r="BZ960" s="31">
        <f t="shared" si="642"/>
        <v>4.4253974761538566E-12</v>
      </c>
      <c r="CA960" s="31">
        <f t="shared" si="643"/>
        <v>2.7044095687606901E-12</v>
      </c>
      <c r="CB960" s="31">
        <f t="shared" si="644"/>
        <v>1.4751324920512857E-12</v>
      </c>
      <c r="CC960" s="31">
        <f t="shared" si="645"/>
        <v>2.7044095687606901E-12</v>
      </c>
      <c r="CD960" s="31">
        <f t="shared" si="646"/>
        <v>0</v>
      </c>
      <c r="CE960" s="31">
        <f t="shared" si="647"/>
        <v>2.4585541534188092E-12</v>
      </c>
    </row>
    <row r="961" spans="35:83" x14ac:dyDescent="0.2">
      <c r="AI961" s="29" t="s">
        <v>2038</v>
      </c>
      <c r="AJ961" s="30">
        <v>35060</v>
      </c>
      <c r="AK961">
        <v>315</v>
      </c>
      <c r="AL961" t="s">
        <v>2039</v>
      </c>
      <c r="AM961">
        <v>5.3029815441176475E-10</v>
      </c>
      <c r="AN961">
        <f t="shared" si="605"/>
        <v>5.3029815441176476E-11</v>
      </c>
      <c r="AO961">
        <f t="shared" si="606"/>
        <v>2.3376931546344469E-4</v>
      </c>
      <c r="AP961" s="31">
        <f t="shared" si="607"/>
        <v>25</v>
      </c>
      <c r="AQ961" s="31">
        <f t="shared" si="608"/>
        <v>2</v>
      </c>
      <c r="AR961" s="31">
        <f t="shared" si="609"/>
        <v>19</v>
      </c>
      <c r="AS961" s="31">
        <f t="shared" si="610"/>
        <v>15</v>
      </c>
      <c r="AT961" s="31">
        <f t="shared" si="611"/>
        <v>13</v>
      </c>
      <c r="AU961" s="31">
        <f t="shared" si="612"/>
        <v>24</v>
      </c>
      <c r="AV961" s="31">
        <f t="shared" si="613"/>
        <v>7</v>
      </c>
      <c r="AW961" s="31">
        <f t="shared" si="614"/>
        <v>17</v>
      </c>
      <c r="AX961" s="31">
        <f t="shared" si="615"/>
        <v>8</v>
      </c>
      <c r="AY961" s="31">
        <f t="shared" si="616"/>
        <v>37</v>
      </c>
      <c r="AZ961" s="31">
        <f t="shared" si="617"/>
        <v>11</v>
      </c>
      <c r="BA961" s="31">
        <f t="shared" si="618"/>
        <v>12</v>
      </c>
      <c r="BB961" s="31">
        <f t="shared" si="619"/>
        <v>15</v>
      </c>
      <c r="BC961" s="31">
        <f t="shared" si="620"/>
        <v>9</v>
      </c>
      <c r="BD961" s="31">
        <f t="shared" si="621"/>
        <v>27</v>
      </c>
      <c r="BE961" s="31">
        <f t="shared" si="622"/>
        <v>23</v>
      </c>
      <c r="BF961" s="31">
        <f t="shared" si="623"/>
        <v>11</v>
      </c>
      <c r="BG961" s="31">
        <f t="shared" si="624"/>
        <v>28</v>
      </c>
      <c r="BH961" s="31">
        <f t="shared" si="625"/>
        <v>3</v>
      </c>
      <c r="BI961" s="31">
        <f t="shared" si="626"/>
        <v>9</v>
      </c>
      <c r="BJ961" s="6">
        <f t="shared" si="627"/>
        <v>315</v>
      </c>
      <c r="BL961" s="31">
        <f t="shared" si="628"/>
        <v>4.2087155112044822E-12</v>
      </c>
      <c r="BM961" s="31">
        <f t="shared" si="629"/>
        <v>3.366972408963586E-13</v>
      </c>
      <c r="BN961" s="31">
        <f t="shared" si="630"/>
        <v>3.1986237885154063E-12</v>
      </c>
      <c r="BO961" s="31">
        <f t="shared" si="631"/>
        <v>2.5252293067226892E-12</v>
      </c>
      <c r="BP961" s="31">
        <f t="shared" si="632"/>
        <v>2.1885320658263309E-12</v>
      </c>
      <c r="BQ961" s="31">
        <f t="shared" si="633"/>
        <v>4.0403668907563034E-12</v>
      </c>
      <c r="BR961" s="31">
        <f t="shared" si="634"/>
        <v>1.178440343137255E-12</v>
      </c>
      <c r="BS961" s="31">
        <f t="shared" si="635"/>
        <v>2.861926547619048E-12</v>
      </c>
      <c r="BT961" s="31">
        <f t="shared" si="636"/>
        <v>1.3467889635854344E-12</v>
      </c>
      <c r="BU961" s="31">
        <f t="shared" si="637"/>
        <v>6.2288989565826339E-12</v>
      </c>
      <c r="BV961" s="31">
        <f t="shared" si="638"/>
        <v>1.8518348249299721E-12</v>
      </c>
      <c r="BW961" s="31">
        <f t="shared" si="639"/>
        <v>2.0201834453781517E-12</v>
      </c>
      <c r="BX961" s="31">
        <f t="shared" si="640"/>
        <v>2.5252293067226892E-12</v>
      </c>
      <c r="BY961" s="31">
        <f t="shared" si="641"/>
        <v>1.5151375840336136E-12</v>
      </c>
      <c r="BZ961" s="31">
        <f t="shared" si="642"/>
        <v>4.5454127521008405E-12</v>
      </c>
      <c r="CA961" s="31">
        <f t="shared" si="643"/>
        <v>3.8720182703081238E-12</v>
      </c>
      <c r="CB961" s="31">
        <f t="shared" si="644"/>
        <v>1.8518348249299721E-12</v>
      </c>
      <c r="CC961" s="31">
        <f t="shared" si="645"/>
        <v>4.7137613725490201E-12</v>
      </c>
      <c r="CD961" s="31">
        <f t="shared" si="646"/>
        <v>5.0504586134453793E-13</v>
      </c>
      <c r="CE961" s="31">
        <f t="shared" si="647"/>
        <v>1.5151375840336136E-12</v>
      </c>
    </row>
    <row r="962" spans="35:83" x14ac:dyDescent="0.2">
      <c r="AI962" s="29" t="s">
        <v>2040</v>
      </c>
      <c r="AJ962" s="30">
        <v>11811</v>
      </c>
      <c r="AK962">
        <v>107</v>
      </c>
      <c r="AL962" t="s">
        <v>2041</v>
      </c>
      <c r="AM962">
        <v>5.3297066584594814E-10</v>
      </c>
      <c r="AN962">
        <f t="shared" si="605"/>
        <v>5.3297066584594814E-11</v>
      </c>
      <c r="AO962">
        <f t="shared" si="606"/>
        <v>2.3494742849917698E-4</v>
      </c>
      <c r="AP962" s="31">
        <f t="shared" si="607"/>
        <v>3</v>
      </c>
      <c r="AQ962" s="31">
        <f t="shared" si="608"/>
        <v>4</v>
      </c>
      <c r="AR962" s="31">
        <f t="shared" si="609"/>
        <v>23</v>
      </c>
      <c r="AS962" s="31">
        <f t="shared" si="610"/>
        <v>10</v>
      </c>
      <c r="AT962" s="31">
        <f t="shared" si="611"/>
        <v>2</v>
      </c>
      <c r="AU962" s="31">
        <f t="shared" si="612"/>
        <v>9</v>
      </c>
      <c r="AV962" s="31">
        <f t="shared" si="613"/>
        <v>0</v>
      </c>
      <c r="AW962" s="31">
        <f t="shared" si="614"/>
        <v>4</v>
      </c>
      <c r="AX962" s="31">
        <f t="shared" si="615"/>
        <v>9</v>
      </c>
      <c r="AY962" s="31">
        <f t="shared" si="616"/>
        <v>7</v>
      </c>
      <c r="AZ962" s="31">
        <f t="shared" si="617"/>
        <v>1</v>
      </c>
      <c r="BA962" s="31">
        <f t="shared" si="618"/>
        <v>4</v>
      </c>
      <c r="BB962" s="31">
        <f t="shared" si="619"/>
        <v>8</v>
      </c>
      <c r="BC962" s="31">
        <f t="shared" si="620"/>
        <v>2</v>
      </c>
      <c r="BD962" s="31">
        <f t="shared" si="621"/>
        <v>2</v>
      </c>
      <c r="BE962" s="31">
        <f t="shared" si="622"/>
        <v>4</v>
      </c>
      <c r="BF962" s="31">
        <f t="shared" si="623"/>
        <v>8</v>
      </c>
      <c r="BG962" s="31">
        <f t="shared" si="624"/>
        <v>4</v>
      </c>
      <c r="BH962" s="31">
        <f t="shared" si="625"/>
        <v>2</v>
      </c>
      <c r="BI962" s="31">
        <f t="shared" si="626"/>
        <v>1</v>
      </c>
      <c r="BJ962" s="6">
        <f t="shared" si="627"/>
        <v>107</v>
      </c>
      <c r="BL962" s="31">
        <f t="shared" si="628"/>
        <v>1.4943102780727517E-12</v>
      </c>
      <c r="BM962" s="31">
        <f t="shared" si="629"/>
        <v>1.9924137040970023E-12</v>
      </c>
      <c r="BN962" s="31">
        <f t="shared" si="630"/>
        <v>1.1456378798557764E-11</v>
      </c>
      <c r="BO962" s="31">
        <f t="shared" si="631"/>
        <v>4.981034260242506E-12</v>
      </c>
      <c r="BP962" s="31">
        <f t="shared" si="632"/>
        <v>9.9620685204850113E-13</v>
      </c>
      <c r="BQ962" s="31">
        <f t="shared" si="633"/>
        <v>4.4829308342182549E-12</v>
      </c>
      <c r="BR962" s="31">
        <f t="shared" si="634"/>
        <v>0</v>
      </c>
      <c r="BS962" s="31">
        <f t="shared" si="635"/>
        <v>1.9924137040970023E-12</v>
      </c>
      <c r="BT962" s="31">
        <f t="shared" si="636"/>
        <v>4.4829308342182549E-12</v>
      </c>
      <c r="BU962" s="31">
        <f t="shared" si="637"/>
        <v>3.4867239821697537E-12</v>
      </c>
      <c r="BV962" s="31">
        <f t="shared" si="638"/>
        <v>4.9810342602425056E-13</v>
      </c>
      <c r="BW962" s="31">
        <f t="shared" si="639"/>
        <v>1.9924137040970023E-12</v>
      </c>
      <c r="BX962" s="31">
        <f t="shared" si="640"/>
        <v>3.9848274081940045E-12</v>
      </c>
      <c r="BY962" s="31">
        <f t="shared" si="641"/>
        <v>9.9620685204850113E-13</v>
      </c>
      <c r="BZ962" s="31">
        <f t="shared" si="642"/>
        <v>9.9620685204850113E-13</v>
      </c>
      <c r="CA962" s="31">
        <f t="shared" si="643"/>
        <v>1.9924137040970023E-12</v>
      </c>
      <c r="CB962" s="31">
        <f t="shared" si="644"/>
        <v>3.9848274081940045E-12</v>
      </c>
      <c r="CC962" s="31">
        <f t="shared" si="645"/>
        <v>1.9924137040970023E-12</v>
      </c>
      <c r="CD962" s="31">
        <f t="shared" si="646"/>
        <v>9.9620685204850113E-13</v>
      </c>
      <c r="CE962" s="31">
        <f t="shared" si="647"/>
        <v>4.9810342602425056E-13</v>
      </c>
    </row>
    <row r="963" spans="35:83" x14ac:dyDescent="0.2">
      <c r="AI963" s="29" t="s">
        <v>2042</v>
      </c>
      <c r="AJ963" s="30">
        <v>63996</v>
      </c>
      <c r="AK963">
        <v>581</v>
      </c>
      <c r="AL963" t="s">
        <v>2043</v>
      </c>
      <c r="AM963">
        <v>5.3591648719610435E-10</v>
      </c>
      <c r="AN963">
        <f t="shared" ref="AN963:AN1026" si="648">AM963*0.1</f>
        <v>5.359164871961044E-11</v>
      </c>
      <c r="AO963">
        <f t="shared" ref="AO963:AO1026" si="649">AN963/$AN$1588</f>
        <v>2.3624602370410938E-4</v>
      </c>
      <c r="AP963" s="31">
        <f t="shared" ref="AP963:AP1026" si="650">LEN(AL963)-LEN(SUBSTITUTE(AL963,"A",""))</f>
        <v>67</v>
      </c>
      <c r="AQ963" s="31">
        <f t="shared" ref="AQ963:AQ1026" si="651">LEN(AL963)-LEN(SUBSTITUTE(AL963,"C",""))</f>
        <v>8</v>
      </c>
      <c r="AR963" s="31">
        <f t="shared" ref="AR963:AR1026" si="652">LEN(AL963)-LEN(SUBSTITUTE(AL963,"D",""))</f>
        <v>35</v>
      </c>
      <c r="AS963" s="31">
        <f t="shared" ref="AS963:AS1026" si="653">LEN(AL963)-LEN(SUBSTITUTE(AL963,"E",""))</f>
        <v>39</v>
      </c>
      <c r="AT963" s="31">
        <f t="shared" ref="AT963:AT1026" si="654">LEN(AL963)-LEN(SUBSTITUTE(AL963,"F",""))</f>
        <v>28</v>
      </c>
      <c r="AU963" s="31">
        <f t="shared" ref="AU963:AU1026" si="655">LEN(AL963)-LEN(SUBSTITUTE(AL963,"G",""))</f>
        <v>41</v>
      </c>
      <c r="AV963" s="31">
        <f t="shared" ref="AV963:AV1026" si="656">LEN(AL963)-LEN(SUBSTITUTE(AL963,"H",""))</f>
        <v>12</v>
      </c>
      <c r="AW963" s="31">
        <f t="shared" ref="AW963:AW1026" si="657">LEN(AL963)-LEN(SUBSTITUTE(AL963,"I",""))</f>
        <v>29</v>
      </c>
      <c r="AX963" s="31">
        <f t="shared" ref="AX963:AX1026" si="658">LEN(AL963)-LEN(SUBSTITUTE(AL963,"K",""))</f>
        <v>27</v>
      </c>
      <c r="AY963" s="31">
        <f t="shared" ref="AY963:AY1026" si="659">LEN(AL963)-LEN(SUBSTITUTE(AL963,"L",""))</f>
        <v>65</v>
      </c>
      <c r="AZ963" s="31">
        <f t="shared" ref="AZ963:AZ1026" si="660">LEN(AL963)-LEN(SUBSTITUTE(AL963,"M",""))</f>
        <v>13</v>
      </c>
      <c r="BA963" s="31">
        <f t="shared" ref="BA963:BA1026" si="661">LEN(AL963)-LEN(SUBSTITUTE(AL963,"N",""))</f>
        <v>21</v>
      </c>
      <c r="BB963" s="31">
        <f t="shared" ref="BB963:BB1026" si="662">LEN(AL963)-LEN(SUBSTITUTE(AL963,"P",""))</f>
        <v>29</v>
      </c>
      <c r="BC963" s="31">
        <f t="shared" ref="BC963:BC1026" si="663">LEN(AL963)-LEN(SUBSTITUTE(AL963,"Q",""))</f>
        <v>12</v>
      </c>
      <c r="BD963" s="31">
        <f t="shared" ref="BD963:BD1026" si="664">LEN(AL963)-LEN(SUBSTITUTE(AL963,"R",""))</f>
        <v>44</v>
      </c>
      <c r="BE963" s="31">
        <f t="shared" ref="BE963:BE1026" si="665">LEN(AL963)-LEN(SUBSTITUTE(AL963,"S",""))</f>
        <v>43</v>
      </c>
      <c r="BF963" s="31">
        <f t="shared" ref="BF963:BF1026" si="666">LEN(AL963)-LEN(SUBSTITUTE(AL963,"T",""))</f>
        <v>24</v>
      </c>
      <c r="BG963" s="31">
        <f t="shared" ref="BG963:BG1026" si="667">LEN(AL963)-LEN(SUBSTITUTE(AL963,"V",""))</f>
        <v>25</v>
      </c>
      <c r="BH963" s="31">
        <f t="shared" ref="BH963:BH1026" si="668">LEN(AL963)-LEN(SUBSTITUTE(AL963,"W",""))</f>
        <v>2</v>
      </c>
      <c r="BI963" s="31">
        <f t="shared" ref="BI963:BI1026" si="669">LEN(AL963)-LEN(SUBSTITUTE(AL963,"Y",""))</f>
        <v>17</v>
      </c>
      <c r="BJ963" s="6">
        <f t="shared" ref="BJ963:BJ1026" si="670">SUM(AP963:BI963)</f>
        <v>581</v>
      </c>
      <c r="BL963" s="31">
        <f t="shared" ref="BL963:BL1026" si="671">(AP963/$BJ963)*$AN963</f>
        <v>6.1801040692149729E-12</v>
      </c>
      <c r="BM963" s="31">
        <f t="shared" ref="BM963:BM1026" si="672">(AQ963/$BJ963)*$AN963</f>
        <v>7.3792287393611628E-13</v>
      </c>
      <c r="BN963" s="31">
        <f t="shared" ref="BN963:BN1026" si="673">(AR963/$BJ963)*$AN963</f>
        <v>3.2284125734705086E-12</v>
      </c>
      <c r="BO963" s="31">
        <f t="shared" ref="BO963:BO1026" si="674">(AS963/$BJ963)*$AN963</f>
        <v>3.5973740104385669E-12</v>
      </c>
      <c r="BP963" s="31">
        <f t="shared" ref="BP963:BP1026" si="675">(AT963/$BJ963)*$AN963</f>
        <v>2.5827300587764068E-12</v>
      </c>
      <c r="BQ963" s="31">
        <f t="shared" ref="BQ963:BQ1026" si="676">(AU963/$BJ963)*$AN963</f>
        <v>3.7818547289225955E-12</v>
      </c>
      <c r="BR963" s="31">
        <f t="shared" ref="BR963:BR1026" si="677">(AV963/$BJ963)*$AN963</f>
        <v>1.1068843109041744E-12</v>
      </c>
      <c r="BS963" s="31">
        <f t="shared" ref="BS963:BS1026" si="678">(AW963/$BJ963)*$AN963</f>
        <v>2.6749704180184213E-12</v>
      </c>
      <c r="BT963" s="31">
        <f t="shared" ref="BT963:BT1026" si="679">(AX963/$BJ963)*$AN963</f>
        <v>2.4904896995343923E-12</v>
      </c>
      <c r="BU963" s="31">
        <f t="shared" ref="BU963:BU1026" si="680">(AY963/$BJ963)*$AN963</f>
        <v>5.9956233507309447E-12</v>
      </c>
      <c r="BV963" s="31">
        <f t="shared" ref="BV963:BV1026" si="681">(AZ963/$BJ963)*$AN963</f>
        <v>1.1991246701461889E-12</v>
      </c>
      <c r="BW963" s="31">
        <f t="shared" ref="BW963:BW1026" si="682">(BA963/$BJ963)*$AN963</f>
        <v>1.937047544082305E-12</v>
      </c>
      <c r="BX963" s="31">
        <f t="shared" ref="BX963:BX1026" si="683">(BB963/$BJ963)*$AN963</f>
        <v>2.6749704180184213E-12</v>
      </c>
      <c r="BY963" s="31">
        <f t="shared" ref="BY963:BY1026" si="684">(BC963/$BJ963)*$AN963</f>
        <v>1.1068843109041744E-12</v>
      </c>
      <c r="BZ963" s="31">
        <f t="shared" ref="BZ963:BZ1026" si="685">(BD963/$BJ963)*$AN963</f>
        <v>4.0585758066486389E-12</v>
      </c>
      <c r="CA963" s="31">
        <f t="shared" ref="CA963:CA1026" si="686">(BE963/$BJ963)*$AN963</f>
        <v>3.9663354474066244E-12</v>
      </c>
      <c r="CB963" s="31">
        <f t="shared" ref="CB963:CB1026" si="687">(BF963/$BJ963)*$AN963</f>
        <v>2.2137686218083488E-12</v>
      </c>
      <c r="CC963" s="31">
        <f t="shared" ref="CC963:CC1026" si="688">(BG963/$BJ963)*$AN963</f>
        <v>2.3060089810503629E-12</v>
      </c>
      <c r="CD963" s="31">
        <f t="shared" ref="CD963:CD1026" si="689">(BH963/$BJ963)*$AN963</f>
        <v>1.8448071848402907E-13</v>
      </c>
      <c r="CE963" s="31">
        <f t="shared" ref="CE963:CE1026" si="690">(BI963/$BJ963)*$AN963</f>
        <v>1.5680861071142468E-12</v>
      </c>
    </row>
    <row r="964" spans="35:83" x14ac:dyDescent="0.2">
      <c r="AI964" s="29" t="s">
        <v>2044</v>
      </c>
      <c r="AJ964" s="30">
        <v>25336</v>
      </c>
      <c r="AK964">
        <v>236</v>
      </c>
      <c r="AL964" t="s">
        <v>2045</v>
      </c>
      <c r="AM964">
        <v>5.3783270775892388E-10</v>
      </c>
      <c r="AN964">
        <f t="shared" si="648"/>
        <v>5.3783270775892392E-11</v>
      </c>
      <c r="AO964">
        <f t="shared" si="649"/>
        <v>2.3709074391578766E-4</v>
      </c>
      <c r="AP964" s="31">
        <f t="shared" si="650"/>
        <v>32</v>
      </c>
      <c r="AQ964" s="31">
        <f t="shared" si="651"/>
        <v>1</v>
      </c>
      <c r="AR964" s="31">
        <f t="shared" si="652"/>
        <v>10</v>
      </c>
      <c r="AS964" s="31">
        <f t="shared" si="653"/>
        <v>11</v>
      </c>
      <c r="AT964" s="31">
        <f t="shared" si="654"/>
        <v>15</v>
      </c>
      <c r="AU964" s="31">
        <f t="shared" si="655"/>
        <v>19</v>
      </c>
      <c r="AV964" s="31">
        <f t="shared" si="656"/>
        <v>5</v>
      </c>
      <c r="AW964" s="31">
        <f t="shared" si="657"/>
        <v>15</v>
      </c>
      <c r="AX964" s="31">
        <f t="shared" si="658"/>
        <v>4</v>
      </c>
      <c r="AY964" s="31">
        <f t="shared" si="659"/>
        <v>23</v>
      </c>
      <c r="AZ964" s="31">
        <f t="shared" si="660"/>
        <v>11</v>
      </c>
      <c r="BA964" s="31">
        <f t="shared" si="661"/>
        <v>6</v>
      </c>
      <c r="BB964" s="31">
        <f t="shared" si="662"/>
        <v>7</v>
      </c>
      <c r="BC964" s="31">
        <f t="shared" si="663"/>
        <v>3</v>
      </c>
      <c r="BD964" s="31">
        <f t="shared" si="664"/>
        <v>16</v>
      </c>
      <c r="BE964" s="31">
        <f t="shared" si="665"/>
        <v>31</v>
      </c>
      <c r="BF964" s="31">
        <f t="shared" si="666"/>
        <v>9</v>
      </c>
      <c r="BG964" s="31">
        <f t="shared" si="667"/>
        <v>11</v>
      </c>
      <c r="BH964" s="31">
        <f t="shared" si="668"/>
        <v>2</v>
      </c>
      <c r="BI964" s="31">
        <f t="shared" si="669"/>
        <v>5</v>
      </c>
      <c r="BJ964" s="6">
        <f t="shared" si="670"/>
        <v>236</v>
      </c>
      <c r="BL964" s="31">
        <f t="shared" si="671"/>
        <v>7.2926468848667657E-12</v>
      </c>
      <c r="BM964" s="31">
        <f t="shared" si="672"/>
        <v>2.2789521515208643E-13</v>
      </c>
      <c r="BN964" s="31">
        <f t="shared" si="673"/>
        <v>2.2789521515208638E-12</v>
      </c>
      <c r="BO964" s="31">
        <f t="shared" si="674"/>
        <v>2.5068473666729506E-12</v>
      </c>
      <c r="BP964" s="31">
        <f t="shared" si="675"/>
        <v>3.4184282272812961E-12</v>
      </c>
      <c r="BQ964" s="31">
        <f t="shared" si="676"/>
        <v>4.3300090878896412E-12</v>
      </c>
      <c r="BR964" s="31">
        <f t="shared" si="677"/>
        <v>1.1394760757604319E-12</v>
      </c>
      <c r="BS964" s="31">
        <f t="shared" si="678"/>
        <v>3.4184282272812961E-12</v>
      </c>
      <c r="BT964" s="31">
        <f t="shared" si="679"/>
        <v>9.1158086060834571E-13</v>
      </c>
      <c r="BU964" s="31">
        <f t="shared" si="680"/>
        <v>5.2415899484979875E-12</v>
      </c>
      <c r="BV964" s="31">
        <f t="shared" si="681"/>
        <v>2.5068473666729506E-12</v>
      </c>
      <c r="BW964" s="31">
        <f t="shared" si="682"/>
        <v>1.3673712909125185E-12</v>
      </c>
      <c r="BX964" s="31">
        <f t="shared" si="683"/>
        <v>1.5952665060646048E-12</v>
      </c>
      <c r="BY964" s="31">
        <f t="shared" si="684"/>
        <v>6.8368564545625923E-13</v>
      </c>
      <c r="BZ964" s="31">
        <f t="shared" si="685"/>
        <v>3.6463234424333828E-12</v>
      </c>
      <c r="CA964" s="31">
        <f t="shared" si="686"/>
        <v>7.0647516697146793E-12</v>
      </c>
      <c r="CB964" s="31">
        <f t="shared" si="687"/>
        <v>2.0510569363687778E-12</v>
      </c>
      <c r="CC964" s="31">
        <f t="shared" si="688"/>
        <v>2.5068473666729506E-12</v>
      </c>
      <c r="CD964" s="31">
        <f t="shared" si="689"/>
        <v>4.5579043030417286E-13</v>
      </c>
      <c r="CE964" s="31">
        <f t="shared" si="690"/>
        <v>1.1394760757604319E-12</v>
      </c>
    </row>
    <row r="965" spans="35:83" x14ac:dyDescent="0.2">
      <c r="AI965" s="29" t="s">
        <v>2046</v>
      </c>
      <c r="AJ965" s="30">
        <v>40648</v>
      </c>
      <c r="AK965">
        <v>371</v>
      </c>
      <c r="AL965" t="s">
        <v>2047</v>
      </c>
      <c r="AM965">
        <v>5.3937085632544749E-10</v>
      </c>
      <c r="AN965">
        <f t="shared" si="648"/>
        <v>5.393708563254475E-11</v>
      </c>
      <c r="AO965">
        <f t="shared" si="649"/>
        <v>2.3776880008944369E-4</v>
      </c>
      <c r="AP965" s="31">
        <f t="shared" si="650"/>
        <v>37</v>
      </c>
      <c r="AQ965" s="31">
        <f t="shared" si="651"/>
        <v>4</v>
      </c>
      <c r="AR965" s="31">
        <f t="shared" si="652"/>
        <v>21</v>
      </c>
      <c r="AS965" s="31">
        <f t="shared" si="653"/>
        <v>34</v>
      </c>
      <c r="AT965" s="31">
        <f t="shared" si="654"/>
        <v>11</v>
      </c>
      <c r="AU965" s="31">
        <f t="shared" si="655"/>
        <v>32</v>
      </c>
      <c r="AV965" s="31">
        <f t="shared" si="656"/>
        <v>12</v>
      </c>
      <c r="AW965" s="31">
        <f t="shared" si="657"/>
        <v>18</v>
      </c>
      <c r="AX965" s="31">
        <f t="shared" si="658"/>
        <v>15</v>
      </c>
      <c r="AY965" s="31">
        <f t="shared" si="659"/>
        <v>44</v>
      </c>
      <c r="AZ965" s="31">
        <f t="shared" si="660"/>
        <v>6</v>
      </c>
      <c r="BA965" s="31">
        <f t="shared" si="661"/>
        <v>12</v>
      </c>
      <c r="BB965" s="31">
        <f t="shared" si="662"/>
        <v>15</v>
      </c>
      <c r="BC965" s="31">
        <f t="shared" si="663"/>
        <v>14</v>
      </c>
      <c r="BD965" s="31">
        <f t="shared" si="664"/>
        <v>17</v>
      </c>
      <c r="BE965" s="31">
        <f t="shared" si="665"/>
        <v>32</v>
      </c>
      <c r="BF965" s="31">
        <f t="shared" si="666"/>
        <v>18</v>
      </c>
      <c r="BG965" s="31">
        <f t="shared" si="667"/>
        <v>13</v>
      </c>
      <c r="BH965" s="31">
        <f t="shared" si="668"/>
        <v>8</v>
      </c>
      <c r="BI965" s="31">
        <f t="shared" si="669"/>
        <v>8</v>
      </c>
      <c r="BJ965" s="6">
        <f t="shared" si="670"/>
        <v>371</v>
      </c>
      <c r="BL965" s="31">
        <f t="shared" si="671"/>
        <v>5.3791702652403126E-12</v>
      </c>
      <c r="BM965" s="31">
        <f t="shared" si="672"/>
        <v>5.8153192056652027E-13</v>
      </c>
      <c r="BN965" s="31">
        <f t="shared" si="673"/>
        <v>3.0530425829742311E-12</v>
      </c>
      <c r="BO965" s="31">
        <f t="shared" si="674"/>
        <v>4.943021324815422E-12</v>
      </c>
      <c r="BP965" s="31">
        <f t="shared" si="675"/>
        <v>1.5992127815579305E-12</v>
      </c>
      <c r="BQ965" s="31">
        <f t="shared" si="676"/>
        <v>4.6522553645321622E-12</v>
      </c>
      <c r="BR965" s="31">
        <f t="shared" si="677"/>
        <v>1.7445957616995608E-12</v>
      </c>
      <c r="BS965" s="31">
        <f t="shared" si="678"/>
        <v>2.6168936425493409E-12</v>
      </c>
      <c r="BT965" s="31">
        <f t="shared" si="679"/>
        <v>2.1807447021244508E-12</v>
      </c>
      <c r="BU965" s="31">
        <f t="shared" si="680"/>
        <v>6.396851126231722E-12</v>
      </c>
      <c r="BV965" s="31">
        <f t="shared" si="681"/>
        <v>8.7229788084978041E-13</v>
      </c>
      <c r="BW965" s="31">
        <f t="shared" si="682"/>
        <v>1.7445957616995608E-12</v>
      </c>
      <c r="BX965" s="31">
        <f t="shared" si="683"/>
        <v>2.1807447021244508E-12</v>
      </c>
      <c r="BY965" s="31">
        <f t="shared" si="684"/>
        <v>2.0353617219828209E-12</v>
      </c>
      <c r="BZ965" s="31">
        <f t="shared" si="685"/>
        <v>2.471510662407711E-12</v>
      </c>
      <c r="CA965" s="31">
        <f t="shared" si="686"/>
        <v>4.6522553645321622E-12</v>
      </c>
      <c r="CB965" s="31">
        <f t="shared" si="687"/>
        <v>2.6168936425493409E-12</v>
      </c>
      <c r="CC965" s="31">
        <f t="shared" si="688"/>
        <v>1.8899787418411905E-12</v>
      </c>
      <c r="CD965" s="31">
        <f t="shared" si="689"/>
        <v>1.1630638411330405E-12</v>
      </c>
      <c r="CE965" s="31">
        <f t="shared" si="690"/>
        <v>1.1630638411330405E-12</v>
      </c>
    </row>
    <row r="966" spans="35:83" x14ac:dyDescent="0.2">
      <c r="AI966" s="29" t="s">
        <v>2048</v>
      </c>
      <c r="AJ966" s="30">
        <v>47979</v>
      </c>
      <c r="AK966">
        <v>435</v>
      </c>
      <c r="AL966" t="s">
        <v>2049</v>
      </c>
      <c r="AM966">
        <v>5.396093402641282E-10</v>
      </c>
      <c r="AN966">
        <f t="shared" si="648"/>
        <v>5.3960934026412824E-11</v>
      </c>
      <c r="AO966">
        <f t="shared" si="649"/>
        <v>2.378739300557289E-4</v>
      </c>
      <c r="AP966" s="31">
        <f t="shared" si="650"/>
        <v>47</v>
      </c>
      <c r="AQ966" s="31">
        <f t="shared" si="651"/>
        <v>2</v>
      </c>
      <c r="AR966" s="31">
        <f t="shared" si="652"/>
        <v>27</v>
      </c>
      <c r="AS966" s="31">
        <f t="shared" si="653"/>
        <v>27</v>
      </c>
      <c r="AT966" s="31">
        <f t="shared" si="654"/>
        <v>15</v>
      </c>
      <c r="AU966" s="31">
        <f t="shared" si="655"/>
        <v>26</v>
      </c>
      <c r="AV966" s="31">
        <f t="shared" si="656"/>
        <v>5</v>
      </c>
      <c r="AW966" s="31">
        <f t="shared" si="657"/>
        <v>37</v>
      </c>
      <c r="AX966" s="31">
        <f t="shared" si="658"/>
        <v>26</v>
      </c>
      <c r="AY966" s="31">
        <f t="shared" si="659"/>
        <v>34</v>
      </c>
      <c r="AZ966" s="31">
        <f t="shared" si="660"/>
        <v>13</v>
      </c>
      <c r="BA966" s="31">
        <f t="shared" si="661"/>
        <v>26</v>
      </c>
      <c r="BB966" s="31">
        <f t="shared" si="662"/>
        <v>18</v>
      </c>
      <c r="BC966" s="31">
        <f t="shared" si="663"/>
        <v>29</v>
      </c>
      <c r="BD966" s="31">
        <f t="shared" si="664"/>
        <v>27</v>
      </c>
      <c r="BE966" s="31">
        <f t="shared" si="665"/>
        <v>26</v>
      </c>
      <c r="BF966" s="31">
        <f t="shared" si="666"/>
        <v>16</v>
      </c>
      <c r="BG966" s="31">
        <f t="shared" si="667"/>
        <v>27</v>
      </c>
      <c r="BH966" s="31">
        <f t="shared" si="668"/>
        <v>1</v>
      </c>
      <c r="BI966" s="31">
        <f t="shared" si="669"/>
        <v>6</v>
      </c>
      <c r="BJ966" s="6">
        <f t="shared" si="670"/>
        <v>435</v>
      </c>
      <c r="BL966" s="31">
        <f t="shared" si="671"/>
        <v>5.830261837336558E-12</v>
      </c>
      <c r="BM966" s="31">
        <f t="shared" si="672"/>
        <v>2.4809624839730033E-13</v>
      </c>
      <c r="BN966" s="31">
        <f t="shared" si="673"/>
        <v>3.3492993533635546E-12</v>
      </c>
      <c r="BO966" s="31">
        <f t="shared" si="674"/>
        <v>3.3492993533635546E-12</v>
      </c>
      <c r="BP966" s="31">
        <f t="shared" si="675"/>
        <v>1.8607218629797527E-12</v>
      </c>
      <c r="BQ966" s="31">
        <f t="shared" si="676"/>
        <v>3.2252512291649042E-12</v>
      </c>
      <c r="BR966" s="31">
        <f t="shared" si="677"/>
        <v>6.2024062099325086E-13</v>
      </c>
      <c r="BS966" s="31">
        <f t="shared" si="678"/>
        <v>4.5897805953500565E-12</v>
      </c>
      <c r="BT966" s="31">
        <f t="shared" si="679"/>
        <v>3.2252512291649042E-12</v>
      </c>
      <c r="BU966" s="31">
        <f t="shared" si="680"/>
        <v>4.2176362227541053E-12</v>
      </c>
      <c r="BV966" s="31">
        <f t="shared" si="681"/>
        <v>1.6126256145824521E-12</v>
      </c>
      <c r="BW966" s="31">
        <f t="shared" si="682"/>
        <v>3.2252512291649042E-12</v>
      </c>
      <c r="BX966" s="31">
        <f t="shared" si="683"/>
        <v>2.232866235575703E-12</v>
      </c>
      <c r="BY966" s="31">
        <f t="shared" si="684"/>
        <v>3.597395601760855E-12</v>
      </c>
      <c r="BZ966" s="31">
        <f t="shared" si="685"/>
        <v>3.3492993533635546E-12</v>
      </c>
      <c r="CA966" s="31">
        <f t="shared" si="686"/>
        <v>3.2252512291649042E-12</v>
      </c>
      <c r="CB966" s="31">
        <f t="shared" si="687"/>
        <v>1.9847699871784027E-12</v>
      </c>
      <c r="CC966" s="31">
        <f t="shared" si="688"/>
        <v>3.3492993533635546E-12</v>
      </c>
      <c r="CD966" s="31">
        <f t="shared" si="689"/>
        <v>1.2404812419865017E-13</v>
      </c>
      <c r="CE966" s="31">
        <f t="shared" si="690"/>
        <v>7.4428874519190105E-13</v>
      </c>
    </row>
    <row r="967" spans="35:83" x14ac:dyDescent="0.2">
      <c r="AI967" s="29" t="s">
        <v>2050</v>
      </c>
      <c r="AJ967" s="30">
        <v>27654</v>
      </c>
      <c r="AK967">
        <v>253</v>
      </c>
      <c r="AL967" t="s">
        <v>2051</v>
      </c>
      <c r="AM967">
        <v>5.4533337269388162E-10</v>
      </c>
      <c r="AN967">
        <f t="shared" si="648"/>
        <v>5.4533337269388167E-11</v>
      </c>
      <c r="AO967">
        <f t="shared" si="649"/>
        <v>2.4039723346846342E-4</v>
      </c>
      <c r="AP967" s="31">
        <f t="shared" si="650"/>
        <v>20</v>
      </c>
      <c r="AQ967" s="31">
        <f t="shared" si="651"/>
        <v>1</v>
      </c>
      <c r="AR967" s="31">
        <f t="shared" si="652"/>
        <v>22</v>
      </c>
      <c r="AS967" s="31">
        <f t="shared" si="653"/>
        <v>10</v>
      </c>
      <c r="AT967" s="31">
        <f t="shared" si="654"/>
        <v>8</v>
      </c>
      <c r="AU967" s="31">
        <f t="shared" si="655"/>
        <v>24</v>
      </c>
      <c r="AV967" s="31">
        <f t="shared" si="656"/>
        <v>6</v>
      </c>
      <c r="AW967" s="31">
        <f t="shared" si="657"/>
        <v>27</v>
      </c>
      <c r="AX967" s="31">
        <f t="shared" si="658"/>
        <v>12</v>
      </c>
      <c r="AY967" s="31">
        <f t="shared" si="659"/>
        <v>27</v>
      </c>
      <c r="AZ967" s="31">
        <f t="shared" si="660"/>
        <v>7</v>
      </c>
      <c r="BA967" s="31">
        <f t="shared" si="661"/>
        <v>5</v>
      </c>
      <c r="BB967" s="31">
        <f t="shared" si="662"/>
        <v>8</v>
      </c>
      <c r="BC967" s="31">
        <f t="shared" si="663"/>
        <v>14</v>
      </c>
      <c r="BD967" s="31">
        <f t="shared" si="664"/>
        <v>16</v>
      </c>
      <c r="BE967" s="31">
        <f t="shared" si="665"/>
        <v>15</v>
      </c>
      <c r="BF967" s="31">
        <f t="shared" si="666"/>
        <v>15</v>
      </c>
      <c r="BG967" s="31">
        <f t="shared" si="667"/>
        <v>12</v>
      </c>
      <c r="BH967" s="31">
        <f t="shared" si="668"/>
        <v>2</v>
      </c>
      <c r="BI967" s="31">
        <f t="shared" si="669"/>
        <v>2</v>
      </c>
      <c r="BJ967" s="6">
        <f t="shared" si="670"/>
        <v>253</v>
      </c>
      <c r="BL967" s="31">
        <f t="shared" si="671"/>
        <v>4.3109357525208036E-12</v>
      </c>
      <c r="BM967" s="31">
        <f t="shared" si="672"/>
        <v>2.1554678762604017E-13</v>
      </c>
      <c r="BN967" s="31">
        <f t="shared" si="673"/>
        <v>4.7420293277728836E-12</v>
      </c>
      <c r="BO967" s="31">
        <f t="shared" si="674"/>
        <v>2.1554678762604018E-12</v>
      </c>
      <c r="BP967" s="31">
        <f t="shared" si="675"/>
        <v>1.7243743010083214E-12</v>
      </c>
      <c r="BQ967" s="31">
        <f t="shared" si="676"/>
        <v>5.1731229030249645E-12</v>
      </c>
      <c r="BR967" s="31">
        <f t="shared" si="677"/>
        <v>1.2932807257562411E-12</v>
      </c>
      <c r="BS967" s="31">
        <f t="shared" si="678"/>
        <v>5.819763265903085E-12</v>
      </c>
      <c r="BT967" s="31">
        <f t="shared" si="679"/>
        <v>2.5865614515124822E-12</v>
      </c>
      <c r="BU967" s="31">
        <f t="shared" si="680"/>
        <v>5.819763265903085E-12</v>
      </c>
      <c r="BV967" s="31">
        <f t="shared" si="681"/>
        <v>1.5088275133822813E-12</v>
      </c>
      <c r="BW967" s="31">
        <f t="shared" si="682"/>
        <v>1.0777339381302009E-12</v>
      </c>
      <c r="BX967" s="31">
        <f t="shared" si="683"/>
        <v>1.7243743010083214E-12</v>
      </c>
      <c r="BY967" s="31">
        <f t="shared" si="684"/>
        <v>3.0176550267645627E-12</v>
      </c>
      <c r="BZ967" s="31">
        <f t="shared" si="685"/>
        <v>3.4487486020166427E-12</v>
      </c>
      <c r="CA967" s="31">
        <f t="shared" si="686"/>
        <v>3.2332018143906027E-12</v>
      </c>
      <c r="CB967" s="31">
        <f t="shared" si="687"/>
        <v>3.2332018143906027E-12</v>
      </c>
      <c r="CC967" s="31">
        <f t="shared" si="688"/>
        <v>2.5865614515124822E-12</v>
      </c>
      <c r="CD967" s="31">
        <f t="shared" si="689"/>
        <v>4.3109357525208034E-13</v>
      </c>
      <c r="CE967" s="31">
        <f t="shared" si="690"/>
        <v>4.3109357525208034E-13</v>
      </c>
    </row>
    <row r="968" spans="35:83" x14ac:dyDescent="0.2">
      <c r="AI968" s="29" t="s">
        <v>2052</v>
      </c>
      <c r="AJ968" s="30">
        <v>40855</v>
      </c>
      <c r="AK968">
        <v>365</v>
      </c>
      <c r="AL968" t="s">
        <v>2053</v>
      </c>
      <c r="AM968">
        <v>5.4598022373857446E-10</v>
      </c>
      <c r="AN968">
        <f t="shared" si="648"/>
        <v>5.4598022373857448E-11</v>
      </c>
      <c r="AO968">
        <f t="shared" si="649"/>
        <v>2.4068238235059065E-4</v>
      </c>
      <c r="AP968" s="31">
        <f t="shared" si="650"/>
        <v>28</v>
      </c>
      <c r="AQ968" s="31">
        <f t="shared" si="651"/>
        <v>0</v>
      </c>
      <c r="AR968" s="31">
        <f t="shared" si="652"/>
        <v>17</v>
      </c>
      <c r="AS968" s="31">
        <f t="shared" si="653"/>
        <v>29</v>
      </c>
      <c r="AT968" s="31">
        <f t="shared" si="654"/>
        <v>8</v>
      </c>
      <c r="AU968" s="31">
        <f t="shared" si="655"/>
        <v>17</v>
      </c>
      <c r="AV968" s="31">
        <f t="shared" si="656"/>
        <v>6</v>
      </c>
      <c r="AW968" s="31">
        <f t="shared" si="657"/>
        <v>16</v>
      </c>
      <c r="AX968" s="31">
        <f t="shared" si="658"/>
        <v>12</v>
      </c>
      <c r="AY968" s="31">
        <f t="shared" si="659"/>
        <v>31</v>
      </c>
      <c r="AZ968" s="31">
        <f t="shared" si="660"/>
        <v>4</v>
      </c>
      <c r="BA968" s="31">
        <f t="shared" si="661"/>
        <v>17</v>
      </c>
      <c r="BB968" s="31">
        <f t="shared" si="662"/>
        <v>17</v>
      </c>
      <c r="BC968" s="31">
        <f t="shared" si="663"/>
        <v>9</v>
      </c>
      <c r="BD968" s="31">
        <f t="shared" si="664"/>
        <v>38</v>
      </c>
      <c r="BE968" s="31">
        <f t="shared" si="665"/>
        <v>22</v>
      </c>
      <c r="BF968" s="31">
        <f t="shared" si="666"/>
        <v>31</v>
      </c>
      <c r="BG968" s="31">
        <f t="shared" si="667"/>
        <v>52</v>
      </c>
      <c r="BH968" s="31">
        <f t="shared" si="668"/>
        <v>5</v>
      </c>
      <c r="BI968" s="31">
        <f t="shared" si="669"/>
        <v>6</v>
      </c>
      <c r="BJ968" s="6">
        <f t="shared" si="670"/>
        <v>365</v>
      </c>
      <c r="BL968" s="31">
        <f t="shared" si="671"/>
        <v>4.1883414423781061E-12</v>
      </c>
      <c r="BM968" s="31">
        <f t="shared" si="672"/>
        <v>0</v>
      </c>
      <c r="BN968" s="31">
        <f t="shared" si="673"/>
        <v>2.5429215900152785E-12</v>
      </c>
      <c r="BO968" s="31">
        <f t="shared" si="674"/>
        <v>4.3379250653201813E-12</v>
      </c>
      <c r="BP968" s="31">
        <f t="shared" si="675"/>
        <v>1.1966689835366017E-12</v>
      </c>
      <c r="BQ968" s="31">
        <f t="shared" si="676"/>
        <v>2.5429215900152785E-12</v>
      </c>
      <c r="BR968" s="31">
        <f t="shared" si="677"/>
        <v>8.975017376524511E-13</v>
      </c>
      <c r="BS968" s="31">
        <f t="shared" si="678"/>
        <v>2.3933379670732033E-12</v>
      </c>
      <c r="BT968" s="31">
        <f t="shared" si="679"/>
        <v>1.7950034753049022E-12</v>
      </c>
      <c r="BU968" s="31">
        <f t="shared" si="680"/>
        <v>4.6370923112043307E-12</v>
      </c>
      <c r="BV968" s="31">
        <f t="shared" si="681"/>
        <v>5.9833449176830083E-13</v>
      </c>
      <c r="BW968" s="31">
        <f t="shared" si="682"/>
        <v>2.5429215900152785E-12</v>
      </c>
      <c r="BX968" s="31">
        <f t="shared" si="683"/>
        <v>2.5429215900152785E-12</v>
      </c>
      <c r="BY968" s="31">
        <f t="shared" si="684"/>
        <v>1.3462526064786768E-12</v>
      </c>
      <c r="BZ968" s="31">
        <f t="shared" si="685"/>
        <v>5.6841776717988575E-12</v>
      </c>
      <c r="CA968" s="31">
        <f t="shared" si="686"/>
        <v>3.2908397047256545E-12</v>
      </c>
      <c r="CB968" s="31">
        <f t="shared" si="687"/>
        <v>4.6370923112043307E-12</v>
      </c>
      <c r="CC968" s="31">
        <f t="shared" si="688"/>
        <v>7.7783483929879101E-12</v>
      </c>
      <c r="CD968" s="31">
        <f t="shared" si="689"/>
        <v>7.4791811471037597E-13</v>
      </c>
      <c r="CE968" s="31">
        <f t="shared" si="690"/>
        <v>8.975017376524511E-13</v>
      </c>
    </row>
    <row r="969" spans="35:83" x14ac:dyDescent="0.2">
      <c r="AI969" s="29" t="s">
        <v>2054</v>
      </c>
      <c r="AJ969" s="30">
        <v>59060</v>
      </c>
      <c r="AK969">
        <v>529</v>
      </c>
      <c r="AL969" t="s">
        <v>2055</v>
      </c>
      <c r="AM969">
        <v>5.480734243324363E-10</v>
      </c>
      <c r="AN969">
        <f t="shared" si="648"/>
        <v>5.4807342433243633E-11</v>
      </c>
      <c r="AO969">
        <f t="shared" si="649"/>
        <v>2.4160511999522292E-4</v>
      </c>
      <c r="AP969" s="31">
        <f t="shared" si="650"/>
        <v>47</v>
      </c>
      <c r="AQ969" s="31">
        <f t="shared" si="651"/>
        <v>3</v>
      </c>
      <c r="AR969" s="31">
        <f t="shared" si="652"/>
        <v>41</v>
      </c>
      <c r="AS969" s="31">
        <f t="shared" si="653"/>
        <v>37</v>
      </c>
      <c r="AT969" s="31">
        <f t="shared" si="654"/>
        <v>26</v>
      </c>
      <c r="AU969" s="31">
        <f t="shared" si="655"/>
        <v>37</v>
      </c>
      <c r="AV969" s="31">
        <f t="shared" si="656"/>
        <v>12</v>
      </c>
      <c r="AW969" s="31">
        <f t="shared" si="657"/>
        <v>37</v>
      </c>
      <c r="AX969" s="31">
        <f t="shared" si="658"/>
        <v>23</v>
      </c>
      <c r="AY969" s="31">
        <f t="shared" si="659"/>
        <v>45</v>
      </c>
      <c r="AZ969" s="31">
        <f t="shared" si="660"/>
        <v>11</v>
      </c>
      <c r="BA969" s="31">
        <f t="shared" si="661"/>
        <v>17</v>
      </c>
      <c r="BB969" s="31">
        <f t="shared" si="662"/>
        <v>30</v>
      </c>
      <c r="BC969" s="31">
        <f t="shared" si="663"/>
        <v>18</v>
      </c>
      <c r="BD969" s="31">
        <f t="shared" si="664"/>
        <v>40</v>
      </c>
      <c r="BE969" s="31">
        <f t="shared" si="665"/>
        <v>32</v>
      </c>
      <c r="BF969" s="31">
        <f t="shared" si="666"/>
        <v>25</v>
      </c>
      <c r="BG969" s="31">
        <f t="shared" si="667"/>
        <v>32</v>
      </c>
      <c r="BH969" s="31">
        <f t="shared" si="668"/>
        <v>6</v>
      </c>
      <c r="BI969" s="31">
        <f t="shared" si="669"/>
        <v>10</v>
      </c>
      <c r="BJ969" s="6">
        <f t="shared" si="670"/>
        <v>529</v>
      </c>
      <c r="BL969" s="31">
        <f t="shared" si="671"/>
        <v>4.869461426015975E-12</v>
      </c>
      <c r="BM969" s="31">
        <f t="shared" si="672"/>
        <v>3.1081668676697716E-13</v>
      </c>
      <c r="BN969" s="31">
        <f t="shared" si="673"/>
        <v>4.2478280524820206E-12</v>
      </c>
      <c r="BO969" s="31">
        <f t="shared" si="674"/>
        <v>3.8334058034593844E-12</v>
      </c>
      <c r="BP969" s="31">
        <f t="shared" si="675"/>
        <v>2.693744618647135E-12</v>
      </c>
      <c r="BQ969" s="31">
        <f t="shared" si="676"/>
        <v>3.8334058034593844E-12</v>
      </c>
      <c r="BR969" s="31">
        <f t="shared" si="677"/>
        <v>1.2432667470679086E-12</v>
      </c>
      <c r="BS969" s="31">
        <f t="shared" si="678"/>
        <v>3.8334058034593844E-12</v>
      </c>
      <c r="BT969" s="31">
        <f t="shared" si="679"/>
        <v>2.3829279318801578E-12</v>
      </c>
      <c r="BU969" s="31">
        <f t="shared" si="680"/>
        <v>4.6622503015046561E-12</v>
      </c>
      <c r="BV969" s="31">
        <f t="shared" si="681"/>
        <v>1.1396611848122496E-12</v>
      </c>
      <c r="BW969" s="31">
        <f t="shared" si="682"/>
        <v>1.7612945583462038E-12</v>
      </c>
      <c r="BX969" s="31">
        <f t="shared" si="683"/>
        <v>3.1081668676697713E-12</v>
      </c>
      <c r="BY969" s="31">
        <f t="shared" si="684"/>
        <v>1.8649001206018628E-12</v>
      </c>
      <c r="BZ969" s="31">
        <f t="shared" si="685"/>
        <v>4.144222490226362E-12</v>
      </c>
      <c r="CA969" s="31">
        <f t="shared" si="686"/>
        <v>3.3153779921810894E-12</v>
      </c>
      <c r="CB969" s="31">
        <f t="shared" si="687"/>
        <v>2.5901390563914759E-12</v>
      </c>
      <c r="CC969" s="31">
        <f t="shared" si="688"/>
        <v>3.3153779921810894E-12</v>
      </c>
      <c r="CD969" s="31">
        <f t="shared" si="689"/>
        <v>6.2163337353395431E-13</v>
      </c>
      <c r="CE969" s="31">
        <f t="shared" si="690"/>
        <v>1.0360556225565905E-12</v>
      </c>
    </row>
    <row r="970" spans="35:83" x14ac:dyDescent="0.2">
      <c r="AI970" s="29" t="s">
        <v>2056</v>
      </c>
      <c r="AJ970" s="30">
        <v>35213</v>
      </c>
      <c r="AK970">
        <v>309</v>
      </c>
      <c r="AL970" t="s">
        <v>2057</v>
      </c>
      <c r="AM970">
        <v>5.4867391756506795E-10</v>
      </c>
      <c r="AN970">
        <f t="shared" si="648"/>
        <v>5.4867391756506799E-11</v>
      </c>
      <c r="AO970">
        <f t="shared" si="649"/>
        <v>2.4186983313963969E-4</v>
      </c>
      <c r="AP970" s="31">
        <f t="shared" si="650"/>
        <v>17</v>
      </c>
      <c r="AQ970" s="31">
        <f t="shared" si="651"/>
        <v>4</v>
      </c>
      <c r="AR970" s="31">
        <f t="shared" si="652"/>
        <v>26</v>
      </c>
      <c r="AS970" s="31">
        <f t="shared" si="653"/>
        <v>15</v>
      </c>
      <c r="AT970" s="31">
        <f t="shared" si="654"/>
        <v>19</v>
      </c>
      <c r="AU970" s="31">
        <f t="shared" si="655"/>
        <v>14</v>
      </c>
      <c r="AV970" s="31">
        <f t="shared" si="656"/>
        <v>7</v>
      </c>
      <c r="AW970" s="31">
        <f t="shared" si="657"/>
        <v>27</v>
      </c>
      <c r="AX970" s="31">
        <f t="shared" si="658"/>
        <v>26</v>
      </c>
      <c r="AY970" s="31">
        <f t="shared" si="659"/>
        <v>26</v>
      </c>
      <c r="AZ970" s="31">
        <f t="shared" si="660"/>
        <v>7</v>
      </c>
      <c r="BA970" s="31">
        <f t="shared" si="661"/>
        <v>22</v>
      </c>
      <c r="BB970" s="31">
        <f t="shared" si="662"/>
        <v>11</v>
      </c>
      <c r="BC970" s="31">
        <f t="shared" si="663"/>
        <v>14</v>
      </c>
      <c r="BD970" s="31">
        <f t="shared" si="664"/>
        <v>9</v>
      </c>
      <c r="BE970" s="31">
        <f t="shared" si="665"/>
        <v>25</v>
      </c>
      <c r="BF970" s="31">
        <f t="shared" si="666"/>
        <v>19</v>
      </c>
      <c r="BG970" s="31">
        <f t="shared" si="667"/>
        <v>9</v>
      </c>
      <c r="BH970" s="31">
        <f t="shared" si="668"/>
        <v>5</v>
      </c>
      <c r="BI970" s="31">
        <f t="shared" si="669"/>
        <v>7</v>
      </c>
      <c r="BJ970" s="6">
        <f t="shared" si="670"/>
        <v>309</v>
      </c>
      <c r="BL970" s="31">
        <f t="shared" si="671"/>
        <v>3.0185943684809565E-12</v>
      </c>
      <c r="BM970" s="31">
        <f t="shared" si="672"/>
        <v>7.1025749846610747E-13</v>
      </c>
      <c r="BN970" s="31">
        <f t="shared" si="673"/>
        <v>4.6166737400296981E-12</v>
      </c>
      <c r="BO970" s="31">
        <f t="shared" si="674"/>
        <v>2.6634656192479028E-12</v>
      </c>
      <c r="BP970" s="31">
        <f t="shared" si="675"/>
        <v>3.3737231177140103E-12</v>
      </c>
      <c r="BQ970" s="31">
        <f t="shared" si="676"/>
        <v>2.4859012446313761E-12</v>
      </c>
      <c r="BR970" s="31">
        <f t="shared" si="677"/>
        <v>1.2429506223156881E-12</v>
      </c>
      <c r="BS970" s="31">
        <f t="shared" si="678"/>
        <v>4.7942381146462256E-12</v>
      </c>
      <c r="BT970" s="31">
        <f t="shared" si="679"/>
        <v>4.6166737400296981E-12</v>
      </c>
      <c r="BU970" s="31">
        <f t="shared" si="680"/>
        <v>4.6166737400296981E-12</v>
      </c>
      <c r="BV970" s="31">
        <f t="shared" si="681"/>
        <v>1.2429506223156881E-12</v>
      </c>
      <c r="BW970" s="31">
        <f t="shared" si="682"/>
        <v>3.9064162415635907E-12</v>
      </c>
      <c r="BX970" s="31">
        <f t="shared" si="683"/>
        <v>1.9532081207817953E-12</v>
      </c>
      <c r="BY970" s="31">
        <f t="shared" si="684"/>
        <v>2.4859012446313761E-12</v>
      </c>
      <c r="BZ970" s="31">
        <f t="shared" si="685"/>
        <v>1.5980793715487418E-12</v>
      </c>
      <c r="CA970" s="31">
        <f t="shared" si="686"/>
        <v>4.4391093654131715E-12</v>
      </c>
      <c r="CB970" s="31">
        <f t="shared" si="687"/>
        <v>3.3737231177140103E-12</v>
      </c>
      <c r="CC970" s="31">
        <f t="shared" si="688"/>
        <v>1.5980793715487418E-12</v>
      </c>
      <c r="CD970" s="31">
        <f t="shared" si="689"/>
        <v>8.8782187308263423E-13</v>
      </c>
      <c r="CE970" s="31">
        <f t="shared" si="690"/>
        <v>1.2429506223156881E-12</v>
      </c>
    </row>
    <row r="971" spans="35:83" x14ac:dyDescent="0.2">
      <c r="AI971" s="29" t="s">
        <v>2058</v>
      </c>
      <c r="AJ971" s="30">
        <v>29520</v>
      </c>
      <c r="AK971">
        <v>268</v>
      </c>
      <c r="AL971" t="s">
        <v>2059</v>
      </c>
      <c r="AM971">
        <v>5.4885488862512603E-10</v>
      </c>
      <c r="AN971">
        <f t="shared" si="648"/>
        <v>5.4885488862512608E-11</v>
      </c>
      <c r="AO971">
        <f t="shared" si="649"/>
        <v>2.4194960992271261E-4</v>
      </c>
      <c r="AP971" s="31">
        <f t="shared" si="650"/>
        <v>28</v>
      </c>
      <c r="AQ971" s="31">
        <f t="shared" si="651"/>
        <v>2</v>
      </c>
      <c r="AR971" s="31">
        <f t="shared" si="652"/>
        <v>18</v>
      </c>
      <c r="AS971" s="31">
        <f t="shared" si="653"/>
        <v>17</v>
      </c>
      <c r="AT971" s="31">
        <f t="shared" si="654"/>
        <v>11</v>
      </c>
      <c r="AU971" s="31">
        <f t="shared" si="655"/>
        <v>21</v>
      </c>
      <c r="AV971" s="31">
        <f t="shared" si="656"/>
        <v>4</v>
      </c>
      <c r="AW971" s="31">
        <f t="shared" si="657"/>
        <v>17</v>
      </c>
      <c r="AX971" s="31">
        <f t="shared" si="658"/>
        <v>8</v>
      </c>
      <c r="AY971" s="31">
        <f t="shared" si="659"/>
        <v>29</v>
      </c>
      <c r="AZ971" s="31">
        <f t="shared" si="660"/>
        <v>5</v>
      </c>
      <c r="BA971" s="31">
        <f t="shared" si="661"/>
        <v>7</v>
      </c>
      <c r="BB971" s="31">
        <f t="shared" si="662"/>
        <v>13</v>
      </c>
      <c r="BC971" s="31">
        <f t="shared" si="663"/>
        <v>13</v>
      </c>
      <c r="BD971" s="31">
        <f t="shared" si="664"/>
        <v>21</v>
      </c>
      <c r="BE971" s="31">
        <f t="shared" si="665"/>
        <v>15</v>
      </c>
      <c r="BF971" s="31">
        <f t="shared" si="666"/>
        <v>13</v>
      </c>
      <c r="BG971" s="31">
        <f t="shared" si="667"/>
        <v>18</v>
      </c>
      <c r="BH971" s="31">
        <f t="shared" si="668"/>
        <v>3</v>
      </c>
      <c r="BI971" s="31">
        <f t="shared" si="669"/>
        <v>5</v>
      </c>
      <c r="BJ971" s="6">
        <f t="shared" si="670"/>
        <v>268</v>
      </c>
      <c r="BL971" s="31">
        <f t="shared" si="671"/>
        <v>5.734304806531168E-12</v>
      </c>
      <c r="BM971" s="31">
        <f t="shared" si="672"/>
        <v>4.09593200466512E-13</v>
      </c>
      <c r="BN971" s="31">
        <f t="shared" si="673"/>
        <v>3.6863388041986084E-12</v>
      </c>
      <c r="BO971" s="31">
        <f t="shared" si="674"/>
        <v>3.4815422039653522E-12</v>
      </c>
      <c r="BP971" s="31">
        <f t="shared" si="675"/>
        <v>2.2527626025658162E-12</v>
      </c>
      <c r="BQ971" s="31">
        <f t="shared" si="676"/>
        <v>4.3007286048983766E-12</v>
      </c>
      <c r="BR971" s="31">
        <f t="shared" si="677"/>
        <v>8.1918640093302399E-13</v>
      </c>
      <c r="BS971" s="31">
        <f t="shared" si="678"/>
        <v>3.4815422039653522E-12</v>
      </c>
      <c r="BT971" s="31">
        <f t="shared" si="679"/>
        <v>1.638372801866048E-12</v>
      </c>
      <c r="BU971" s="31">
        <f t="shared" si="680"/>
        <v>5.9391014067644238E-12</v>
      </c>
      <c r="BV971" s="31">
        <f t="shared" si="681"/>
        <v>1.02398300116628E-12</v>
      </c>
      <c r="BW971" s="31">
        <f t="shared" si="682"/>
        <v>1.433576201632792E-12</v>
      </c>
      <c r="BX971" s="31">
        <f t="shared" si="683"/>
        <v>2.6623558030323282E-12</v>
      </c>
      <c r="BY971" s="31">
        <f t="shared" si="684"/>
        <v>2.6623558030323282E-12</v>
      </c>
      <c r="BZ971" s="31">
        <f t="shared" si="685"/>
        <v>4.3007286048983766E-12</v>
      </c>
      <c r="CA971" s="31">
        <f t="shared" si="686"/>
        <v>3.0719490034988402E-12</v>
      </c>
      <c r="CB971" s="31">
        <f t="shared" si="687"/>
        <v>2.6623558030323282E-12</v>
      </c>
      <c r="CC971" s="31">
        <f t="shared" si="688"/>
        <v>3.6863388041986084E-12</v>
      </c>
      <c r="CD971" s="31">
        <f t="shared" si="689"/>
        <v>6.14389800699768E-13</v>
      </c>
      <c r="CE971" s="31">
        <f t="shared" si="690"/>
        <v>1.02398300116628E-12</v>
      </c>
    </row>
    <row r="972" spans="35:83" x14ac:dyDescent="0.2">
      <c r="AI972" s="29" t="s">
        <v>2060</v>
      </c>
      <c r="AJ972" s="30">
        <v>52545</v>
      </c>
      <c r="AK972">
        <v>462</v>
      </c>
      <c r="AL972" t="s">
        <v>2061</v>
      </c>
      <c r="AM972">
        <v>5.4944775942296764E-10</v>
      </c>
      <c r="AN972">
        <f t="shared" si="648"/>
        <v>5.494477594229677E-11</v>
      </c>
      <c r="AO972">
        <f t="shared" si="649"/>
        <v>2.4221096289823527E-4</v>
      </c>
      <c r="AP972" s="31">
        <f t="shared" si="650"/>
        <v>26</v>
      </c>
      <c r="AQ972" s="31">
        <f t="shared" si="651"/>
        <v>4</v>
      </c>
      <c r="AR972" s="31">
        <f t="shared" si="652"/>
        <v>37</v>
      </c>
      <c r="AS972" s="31">
        <f t="shared" si="653"/>
        <v>27</v>
      </c>
      <c r="AT972" s="31">
        <f t="shared" si="654"/>
        <v>18</v>
      </c>
      <c r="AU972" s="31">
        <f t="shared" si="655"/>
        <v>37</v>
      </c>
      <c r="AV972" s="31">
        <f t="shared" si="656"/>
        <v>11</v>
      </c>
      <c r="AW972" s="31">
        <f t="shared" si="657"/>
        <v>28</v>
      </c>
      <c r="AX972" s="31">
        <f t="shared" si="658"/>
        <v>23</v>
      </c>
      <c r="AY972" s="31">
        <f t="shared" si="659"/>
        <v>53</v>
      </c>
      <c r="AZ972" s="31">
        <f t="shared" si="660"/>
        <v>14</v>
      </c>
      <c r="BA972" s="31">
        <f t="shared" si="661"/>
        <v>12</v>
      </c>
      <c r="BB972" s="31">
        <f t="shared" si="662"/>
        <v>25</v>
      </c>
      <c r="BC972" s="31">
        <f t="shared" si="663"/>
        <v>22</v>
      </c>
      <c r="BD972" s="31">
        <f t="shared" si="664"/>
        <v>29</v>
      </c>
      <c r="BE972" s="31">
        <f t="shared" si="665"/>
        <v>38</v>
      </c>
      <c r="BF972" s="31">
        <f t="shared" si="666"/>
        <v>17</v>
      </c>
      <c r="BG972" s="31">
        <f t="shared" si="667"/>
        <v>12</v>
      </c>
      <c r="BH972" s="31">
        <f t="shared" si="668"/>
        <v>9</v>
      </c>
      <c r="BI972" s="31">
        <f t="shared" si="669"/>
        <v>20</v>
      </c>
      <c r="BJ972" s="6">
        <f t="shared" si="670"/>
        <v>462</v>
      </c>
      <c r="BL972" s="31">
        <f t="shared" si="671"/>
        <v>3.0921302478348832E-12</v>
      </c>
      <c r="BM972" s="31">
        <f t="shared" si="672"/>
        <v>4.7571234582075128E-13</v>
      </c>
      <c r="BN972" s="31">
        <f t="shared" si="673"/>
        <v>4.4003391988419489E-12</v>
      </c>
      <c r="BO972" s="31">
        <f t="shared" si="674"/>
        <v>3.2110583342900708E-12</v>
      </c>
      <c r="BP972" s="31">
        <f t="shared" si="675"/>
        <v>2.1407055561933807E-12</v>
      </c>
      <c r="BQ972" s="31">
        <f t="shared" si="676"/>
        <v>4.4003391988419489E-12</v>
      </c>
      <c r="BR972" s="31">
        <f t="shared" si="677"/>
        <v>1.3082089510070659E-12</v>
      </c>
      <c r="BS972" s="31">
        <f t="shared" si="678"/>
        <v>3.3299864207452588E-12</v>
      </c>
      <c r="BT972" s="31">
        <f t="shared" si="679"/>
        <v>2.7353459884693197E-12</v>
      </c>
      <c r="BU972" s="31">
        <f t="shared" si="680"/>
        <v>6.303188582124954E-12</v>
      </c>
      <c r="BV972" s="31">
        <f t="shared" si="681"/>
        <v>1.6649932103726294E-12</v>
      </c>
      <c r="BW972" s="31">
        <f t="shared" si="682"/>
        <v>1.4271370374622538E-12</v>
      </c>
      <c r="BX972" s="31">
        <f t="shared" si="683"/>
        <v>2.9732021613796953E-12</v>
      </c>
      <c r="BY972" s="31">
        <f t="shared" si="684"/>
        <v>2.6164179020141318E-12</v>
      </c>
      <c r="BZ972" s="31">
        <f t="shared" si="685"/>
        <v>3.4489145072004463E-12</v>
      </c>
      <c r="CA972" s="31">
        <f t="shared" si="686"/>
        <v>4.5192672852971373E-12</v>
      </c>
      <c r="CB972" s="31">
        <f t="shared" si="687"/>
        <v>2.0217774697381931E-12</v>
      </c>
      <c r="CC972" s="31">
        <f t="shared" si="688"/>
        <v>1.4271370374622538E-12</v>
      </c>
      <c r="CD972" s="31">
        <f t="shared" si="689"/>
        <v>1.0703527780966903E-12</v>
      </c>
      <c r="CE972" s="31">
        <f t="shared" si="690"/>
        <v>2.3785617291037562E-12</v>
      </c>
    </row>
    <row r="973" spans="35:83" x14ac:dyDescent="0.2">
      <c r="AI973" s="29" t="s">
        <v>2062</v>
      </c>
      <c r="AJ973" s="30">
        <v>49305</v>
      </c>
      <c r="AK973">
        <v>463</v>
      </c>
      <c r="AL973" t="s">
        <v>2063</v>
      </c>
      <c r="AM973">
        <v>5.5117946660957606E-10</v>
      </c>
      <c r="AN973">
        <f t="shared" si="648"/>
        <v>5.5117946660957611E-11</v>
      </c>
      <c r="AO973">
        <f t="shared" si="649"/>
        <v>2.4297434478110384E-4</v>
      </c>
      <c r="AP973" s="31">
        <f t="shared" si="650"/>
        <v>68</v>
      </c>
      <c r="AQ973" s="31">
        <f t="shared" si="651"/>
        <v>3</v>
      </c>
      <c r="AR973" s="31">
        <f t="shared" si="652"/>
        <v>29</v>
      </c>
      <c r="AS973" s="31">
        <f t="shared" si="653"/>
        <v>30</v>
      </c>
      <c r="AT973" s="31">
        <f t="shared" si="654"/>
        <v>15</v>
      </c>
      <c r="AU973" s="31">
        <f t="shared" si="655"/>
        <v>36</v>
      </c>
      <c r="AV973" s="31">
        <f t="shared" si="656"/>
        <v>12</v>
      </c>
      <c r="AW973" s="31">
        <f t="shared" si="657"/>
        <v>30</v>
      </c>
      <c r="AX973" s="31">
        <f t="shared" si="658"/>
        <v>27</v>
      </c>
      <c r="AY973" s="31">
        <f t="shared" si="659"/>
        <v>46</v>
      </c>
      <c r="AZ973" s="31">
        <f t="shared" si="660"/>
        <v>12</v>
      </c>
      <c r="BA973" s="31">
        <f t="shared" si="661"/>
        <v>13</v>
      </c>
      <c r="BB973" s="31">
        <f t="shared" si="662"/>
        <v>14</v>
      </c>
      <c r="BC973" s="31">
        <f t="shared" si="663"/>
        <v>12</v>
      </c>
      <c r="BD973" s="31">
        <f t="shared" si="664"/>
        <v>22</v>
      </c>
      <c r="BE973" s="31">
        <f t="shared" si="665"/>
        <v>38</v>
      </c>
      <c r="BF973" s="31">
        <f t="shared" si="666"/>
        <v>14</v>
      </c>
      <c r="BG973" s="31">
        <f t="shared" si="667"/>
        <v>32</v>
      </c>
      <c r="BH973" s="31">
        <f t="shared" si="668"/>
        <v>2</v>
      </c>
      <c r="BI973" s="31">
        <f t="shared" si="669"/>
        <v>8</v>
      </c>
      <c r="BJ973" s="6">
        <f t="shared" si="670"/>
        <v>463</v>
      </c>
      <c r="BL973" s="31">
        <f t="shared" si="671"/>
        <v>8.0950763994494978E-12</v>
      </c>
      <c r="BM973" s="31">
        <f t="shared" si="672"/>
        <v>3.5713572350512493E-13</v>
      </c>
      <c r="BN973" s="31">
        <f t="shared" si="673"/>
        <v>3.452311993882874E-12</v>
      </c>
      <c r="BO973" s="31">
        <f t="shared" si="674"/>
        <v>3.5713572350512496E-12</v>
      </c>
      <c r="BP973" s="31">
        <f t="shared" si="675"/>
        <v>1.7856786175256248E-12</v>
      </c>
      <c r="BQ973" s="31">
        <f t="shared" si="676"/>
        <v>4.2856286820614985E-12</v>
      </c>
      <c r="BR973" s="31">
        <f t="shared" si="677"/>
        <v>1.4285428940204997E-12</v>
      </c>
      <c r="BS973" s="31">
        <f t="shared" si="678"/>
        <v>3.5713572350512496E-12</v>
      </c>
      <c r="BT973" s="31">
        <f t="shared" si="679"/>
        <v>3.2142215115461243E-12</v>
      </c>
      <c r="BU973" s="31">
        <f t="shared" si="680"/>
        <v>5.4760810937452484E-12</v>
      </c>
      <c r="BV973" s="31">
        <f t="shared" si="681"/>
        <v>1.4285428940204997E-12</v>
      </c>
      <c r="BW973" s="31">
        <f t="shared" si="682"/>
        <v>1.5475881351888745E-12</v>
      </c>
      <c r="BX973" s="31">
        <f t="shared" si="683"/>
        <v>1.6666333763572496E-12</v>
      </c>
      <c r="BY973" s="31">
        <f t="shared" si="684"/>
        <v>1.4285428940204997E-12</v>
      </c>
      <c r="BZ973" s="31">
        <f t="shared" si="685"/>
        <v>2.6189953057042494E-12</v>
      </c>
      <c r="CA973" s="31">
        <f t="shared" si="686"/>
        <v>4.523719164398249E-12</v>
      </c>
      <c r="CB973" s="31">
        <f t="shared" si="687"/>
        <v>1.6666333763572496E-12</v>
      </c>
      <c r="CC973" s="31">
        <f t="shared" si="688"/>
        <v>3.8094477173879992E-12</v>
      </c>
      <c r="CD973" s="31">
        <f t="shared" si="689"/>
        <v>2.3809048233674995E-13</v>
      </c>
      <c r="CE973" s="31">
        <f t="shared" si="690"/>
        <v>9.5236192934699981E-13</v>
      </c>
    </row>
    <row r="974" spans="35:83" x14ac:dyDescent="0.2">
      <c r="AI974" s="29" t="s">
        <v>2064</v>
      </c>
      <c r="AJ974" s="30">
        <v>8665</v>
      </c>
      <c r="AK974">
        <v>76</v>
      </c>
      <c r="AL974" t="s">
        <v>2065</v>
      </c>
      <c r="AM974">
        <v>5.5238864400156462E-10</v>
      </c>
      <c r="AN974">
        <f t="shared" si="648"/>
        <v>5.5238864400156465E-11</v>
      </c>
      <c r="AO974">
        <f t="shared" si="649"/>
        <v>2.4350738184496573E-4</v>
      </c>
      <c r="AP974" s="31">
        <f t="shared" si="650"/>
        <v>8</v>
      </c>
      <c r="AQ974" s="31">
        <f t="shared" si="651"/>
        <v>1</v>
      </c>
      <c r="AR974" s="31">
        <f t="shared" si="652"/>
        <v>5</v>
      </c>
      <c r="AS974" s="31">
        <f t="shared" si="653"/>
        <v>7</v>
      </c>
      <c r="AT974" s="31">
        <f t="shared" si="654"/>
        <v>3</v>
      </c>
      <c r="AU974" s="31">
        <f t="shared" si="655"/>
        <v>4</v>
      </c>
      <c r="AV974" s="31">
        <f t="shared" si="656"/>
        <v>3</v>
      </c>
      <c r="AW974" s="31">
        <f t="shared" si="657"/>
        <v>5</v>
      </c>
      <c r="AX974" s="31">
        <f t="shared" si="658"/>
        <v>7</v>
      </c>
      <c r="AY974" s="31">
        <f t="shared" si="659"/>
        <v>5</v>
      </c>
      <c r="AZ974" s="31">
        <f t="shared" si="660"/>
        <v>1</v>
      </c>
      <c r="BA974" s="31">
        <f t="shared" si="661"/>
        <v>1</v>
      </c>
      <c r="BB974" s="31">
        <f t="shared" si="662"/>
        <v>3</v>
      </c>
      <c r="BC974" s="31">
        <f t="shared" si="663"/>
        <v>3</v>
      </c>
      <c r="BD974" s="31">
        <f t="shared" si="664"/>
        <v>3</v>
      </c>
      <c r="BE974" s="31">
        <f t="shared" si="665"/>
        <v>8</v>
      </c>
      <c r="BF974" s="31">
        <f t="shared" si="666"/>
        <v>0</v>
      </c>
      <c r="BG974" s="31">
        <f t="shared" si="667"/>
        <v>3</v>
      </c>
      <c r="BH974" s="31">
        <f t="shared" si="668"/>
        <v>1</v>
      </c>
      <c r="BI974" s="31">
        <f t="shared" si="669"/>
        <v>5</v>
      </c>
      <c r="BJ974" s="6">
        <f t="shared" si="670"/>
        <v>76</v>
      </c>
      <c r="BL974" s="31">
        <f t="shared" si="671"/>
        <v>5.8146173052796275E-12</v>
      </c>
      <c r="BM974" s="31">
        <f t="shared" si="672"/>
        <v>7.2682716315995343E-13</v>
      </c>
      <c r="BN974" s="31">
        <f t="shared" si="673"/>
        <v>3.6341358157997674E-12</v>
      </c>
      <c r="BO974" s="31">
        <f t="shared" si="674"/>
        <v>5.0877901421196742E-12</v>
      </c>
      <c r="BP974" s="31">
        <f t="shared" si="675"/>
        <v>2.1804814894798605E-12</v>
      </c>
      <c r="BQ974" s="31">
        <f t="shared" si="676"/>
        <v>2.9073086526398137E-12</v>
      </c>
      <c r="BR974" s="31">
        <f t="shared" si="677"/>
        <v>2.1804814894798605E-12</v>
      </c>
      <c r="BS974" s="31">
        <f t="shared" si="678"/>
        <v>3.6341358157997674E-12</v>
      </c>
      <c r="BT974" s="31">
        <f t="shared" si="679"/>
        <v>5.0877901421196742E-12</v>
      </c>
      <c r="BU974" s="31">
        <f t="shared" si="680"/>
        <v>3.6341358157997674E-12</v>
      </c>
      <c r="BV974" s="31">
        <f t="shared" si="681"/>
        <v>7.2682716315995343E-13</v>
      </c>
      <c r="BW974" s="31">
        <f t="shared" si="682"/>
        <v>7.2682716315995343E-13</v>
      </c>
      <c r="BX974" s="31">
        <f t="shared" si="683"/>
        <v>2.1804814894798605E-12</v>
      </c>
      <c r="BY974" s="31">
        <f t="shared" si="684"/>
        <v>2.1804814894798605E-12</v>
      </c>
      <c r="BZ974" s="31">
        <f t="shared" si="685"/>
        <v>2.1804814894798605E-12</v>
      </c>
      <c r="CA974" s="31">
        <f t="shared" si="686"/>
        <v>5.8146173052796275E-12</v>
      </c>
      <c r="CB974" s="31">
        <f t="shared" si="687"/>
        <v>0</v>
      </c>
      <c r="CC974" s="31">
        <f t="shared" si="688"/>
        <v>2.1804814894798605E-12</v>
      </c>
      <c r="CD974" s="31">
        <f t="shared" si="689"/>
        <v>7.2682716315995343E-13</v>
      </c>
      <c r="CE974" s="31">
        <f t="shared" si="690"/>
        <v>3.6341358157997674E-12</v>
      </c>
    </row>
    <row r="975" spans="35:83" x14ac:dyDescent="0.2">
      <c r="AI975" s="29" t="s">
        <v>2066</v>
      </c>
      <c r="AJ975" s="30">
        <v>8144</v>
      </c>
      <c r="AK975">
        <v>79</v>
      </c>
      <c r="AL975" t="s">
        <v>2067</v>
      </c>
      <c r="AM975">
        <v>5.5288025722280073E-10</v>
      </c>
      <c r="AN975">
        <f t="shared" si="648"/>
        <v>5.5288025722280076E-11</v>
      </c>
      <c r="AO975">
        <f t="shared" si="649"/>
        <v>2.4372409782869121E-4</v>
      </c>
      <c r="AP975" s="31">
        <f t="shared" si="650"/>
        <v>14</v>
      </c>
      <c r="AQ975" s="31">
        <f t="shared" si="651"/>
        <v>0</v>
      </c>
      <c r="AR975" s="31">
        <f t="shared" si="652"/>
        <v>0</v>
      </c>
      <c r="AS975" s="31">
        <f t="shared" si="653"/>
        <v>1</v>
      </c>
      <c r="AT975" s="31">
        <f t="shared" si="654"/>
        <v>1</v>
      </c>
      <c r="AU975" s="31">
        <f t="shared" si="655"/>
        <v>8</v>
      </c>
      <c r="AV975" s="31">
        <f t="shared" si="656"/>
        <v>1</v>
      </c>
      <c r="AW975" s="31">
        <f t="shared" si="657"/>
        <v>3</v>
      </c>
      <c r="AX975" s="31">
        <f t="shared" si="658"/>
        <v>7</v>
      </c>
      <c r="AY975" s="31">
        <f t="shared" si="659"/>
        <v>11</v>
      </c>
      <c r="AZ975" s="31">
        <f t="shared" si="660"/>
        <v>4</v>
      </c>
      <c r="BA975" s="31">
        <f t="shared" si="661"/>
        <v>1</v>
      </c>
      <c r="BB975" s="31">
        <f t="shared" si="662"/>
        <v>2</v>
      </c>
      <c r="BC975" s="31">
        <f t="shared" si="663"/>
        <v>2</v>
      </c>
      <c r="BD975" s="31">
        <f t="shared" si="664"/>
        <v>7</v>
      </c>
      <c r="BE975" s="31">
        <f t="shared" si="665"/>
        <v>8</v>
      </c>
      <c r="BF975" s="31">
        <f t="shared" si="666"/>
        <v>4</v>
      </c>
      <c r="BG975" s="31">
        <f t="shared" si="667"/>
        <v>5</v>
      </c>
      <c r="BH975" s="31">
        <f t="shared" si="668"/>
        <v>0</v>
      </c>
      <c r="BI975" s="31">
        <f t="shared" si="669"/>
        <v>0</v>
      </c>
      <c r="BJ975" s="6">
        <f t="shared" si="670"/>
        <v>79</v>
      </c>
      <c r="BL975" s="31">
        <f t="shared" si="671"/>
        <v>9.7978779761002664E-12</v>
      </c>
      <c r="BM975" s="31">
        <f t="shared" si="672"/>
        <v>0</v>
      </c>
      <c r="BN975" s="31">
        <f t="shared" si="673"/>
        <v>0</v>
      </c>
      <c r="BO975" s="31">
        <f t="shared" si="674"/>
        <v>6.9984842686430474E-13</v>
      </c>
      <c r="BP975" s="31">
        <f t="shared" si="675"/>
        <v>6.9984842686430474E-13</v>
      </c>
      <c r="BQ975" s="31">
        <f t="shared" si="676"/>
        <v>5.598787414914438E-12</v>
      </c>
      <c r="BR975" s="31">
        <f t="shared" si="677"/>
        <v>6.9984842686430474E-13</v>
      </c>
      <c r="BS975" s="31">
        <f t="shared" si="678"/>
        <v>2.0995452805929142E-12</v>
      </c>
      <c r="BT975" s="31">
        <f t="shared" si="679"/>
        <v>4.8989389880501332E-12</v>
      </c>
      <c r="BU975" s="31">
        <f t="shared" si="680"/>
        <v>7.6983326955073514E-12</v>
      </c>
      <c r="BV975" s="31">
        <f t="shared" si="681"/>
        <v>2.799393707457219E-12</v>
      </c>
      <c r="BW975" s="31">
        <f t="shared" si="682"/>
        <v>6.9984842686430474E-13</v>
      </c>
      <c r="BX975" s="31">
        <f t="shared" si="683"/>
        <v>1.3996968537286095E-12</v>
      </c>
      <c r="BY975" s="31">
        <f t="shared" si="684"/>
        <v>1.3996968537286095E-12</v>
      </c>
      <c r="BZ975" s="31">
        <f t="shared" si="685"/>
        <v>4.8989389880501332E-12</v>
      </c>
      <c r="CA975" s="31">
        <f t="shared" si="686"/>
        <v>5.598787414914438E-12</v>
      </c>
      <c r="CB975" s="31">
        <f t="shared" si="687"/>
        <v>2.799393707457219E-12</v>
      </c>
      <c r="CC975" s="31">
        <f t="shared" si="688"/>
        <v>3.4992421343215241E-12</v>
      </c>
      <c r="CD975" s="31">
        <f t="shared" si="689"/>
        <v>0</v>
      </c>
      <c r="CE975" s="31">
        <f t="shared" si="690"/>
        <v>0</v>
      </c>
    </row>
    <row r="976" spans="35:83" x14ac:dyDescent="0.2">
      <c r="AI976" s="29" t="s">
        <v>2068</v>
      </c>
      <c r="AJ976" s="30">
        <v>75292</v>
      </c>
      <c r="AK976">
        <v>702</v>
      </c>
      <c r="AL976" t="s">
        <v>2069</v>
      </c>
      <c r="AM976">
        <v>5.5400267721474008E-10</v>
      </c>
      <c r="AN976">
        <f t="shared" si="648"/>
        <v>5.5400267721474009E-11</v>
      </c>
      <c r="AO976">
        <f t="shared" si="649"/>
        <v>2.4421888995835493E-4</v>
      </c>
      <c r="AP976" s="31">
        <f t="shared" si="650"/>
        <v>80</v>
      </c>
      <c r="AQ976" s="31">
        <f t="shared" si="651"/>
        <v>0</v>
      </c>
      <c r="AR976" s="31">
        <f t="shared" si="652"/>
        <v>45</v>
      </c>
      <c r="AS976" s="31">
        <f t="shared" si="653"/>
        <v>20</v>
      </c>
      <c r="AT976" s="31">
        <f t="shared" si="654"/>
        <v>20</v>
      </c>
      <c r="AU976" s="31">
        <f t="shared" si="655"/>
        <v>60</v>
      </c>
      <c r="AV976" s="31">
        <f t="shared" si="656"/>
        <v>15</v>
      </c>
      <c r="AW976" s="31">
        <f t="shared" si="657"/>
        <v>40</v>
      </c>
      <c r="AX976" s="31">
        <f t="shared" si="658"/>
        <v>29</v>
      </c>
      <c r="AY976" s="31">
        <f t="shared" si="659"/>
        <v>54</v>
      </c>
      <c r="AZ976" s="31">
        <f t="shared" si="660"/>
        <v>16</v>
      </c>
      <c r="BA976" s="31">
        <f t="shared" si="661"/>
        <v>27</v>
      </c>
      <c r="BB976" s="31">
        <f t="shared" si="662"/>
        <v>47</v>
      </c>
      <c r="BC976" s="31">
        <f t="shared" si="663"/>
        <v>28</v>
      </c>
      <c r="BD976" s="31">
        <f t="shared" si="664"/>
        <v>40</v>
      </c>
      <c r="BE976" s="31">
        <f t="shared" si="665"/>
        <v>48</v>
      </c>
      <c r="BF976" s="31">
        <f t="shared" si="666"/>
        <v>53</v>
      </c>
      <c r="BG976" s="31">
        <f t="shared" si="667"/>
        <v>52</v>
      </c>
      <c r="BH976" s="31">
        <f t="shared" si="668"/>
        <v>9</v>
      </c>
      <c r="BI976" s="31">
        <f t="shared" si="669"/>
        <v>19</v>
      </c>
      <c r="BJ976" s="6">
        <f t="shared" si="670"/>
        <v>702</v>
      </c>
      <c r="BL976" s="31">
        <f t="shared" si="671"/>
        <v>6.3134208229600014E-12</v>
      </c>
      <c r="BM976" s="31">
        <f t="shared" si="672"/>
        <v>0</v>
      </c>
      <c r="BN976" s="31">
        <f t="shared" si="673"/>
        <v>3.5512992129150003E-12</v>
      </c>
      <c r="BO976" s="31">
        <f t="shared" si="674"/>
        <v>1.5783552057400004E-12</v>
      </c>
      <c r="BP976" s="31">
        <f t="shared" si="675"/>
        <v>1.5783552057400004E-12</v>
      </c>
      <c r="BQ976" s="31">
        <f t="shared" si="676"/>
        <v>4.7350656172200006E-12</v>
      </c>
      <c r="BR976" s="31">
        <f t="shared" si="677"/>
        <v>1.1837664043050002E-12</v>
      </c>
      <c r="BS976" s="31">
        <f t="shared" si="678"/>
        <v>3.1567104114800007E-12</v>
      </c>
      <c r="BT976" s="31">
        <f t="shared" si="679"/>
        <v>2.2886150483230003E-12</v>
      </c>
      <c r="BU976" s="31">
        <f t="shared" si="680"/>
        <v>4.2615590554980007E-12</v>
      </c>
      <c r="BV976" s="31">
        <f t="shared" si="681"/>
        <v>1.2626841645920004E-12</v>
      </c>
      <c r="BW976" s="31">
        <f t="shared" si="682"/>
        <v>2.1307795277490003E-12</v>
      </c>
      <c r="BX976" s="31">
        <f t="shared" si="683"/>
        <v>3.7091347334890007E-12</v>
      </c>
      <c r="BY976" s="31">
        <f t="shared" si="684"/>
        <v>2.2096972880360003E-12</v>
      </c>
      <c r="BZ976" s="31">
        <f t="shared" si="685"/>
        <v>3.1567104114800007E-12</v>
      </c>
      <c r="CA976" s="31">
        <f t="shared" si="686"/>
        <v>3.7880524937760007E-12</v>
      </c>
      <c r="CB976" s="31">
        <f t="shared" si="687"/>
        <v>4.1826412952110007E-12</v>
      </c>
      <c r="CC976" s="31">
        <f t="shared" si="688"/>
        <v>4.1037235349240007E-12</v>
      </c>
      <c r="CD976" s="31">
        <f t="shared" si="689"/>
        <v>7.1025984258300008E-13</v>
      </c>
      <c r="CE976" s="31">
        <f t="shared" si="690"/>
        <v>1.4994374454530002E-12</v>
      </c>
    </row>
    <row r="977" spans="35:83" x14ac:dyDescent="0.2">
      <c r="AI977" s="29" t="s">
        <v>2070</v>
      </c>
      <c r="AJ977" s="30">
        <v>29297</v>
      </c>
      <c r="AK977">
        <v>269</v>
      </c>
      <c r="AL977" t="s">
        <v>2071</v>
      </c>
      <c r="AM977">
        <v>5.5447449473190302E-10</v>
      </c>
      <c r="AN977">
        <f t="shared" si="648"/>
        <v>5.5447449473190305E-11</v>
      </c>
      <c r="AO977">
        <f t="shared" si="649"/>
        <v>2.444268794772572E-4</v>
      </c>
      <c r="AP977" s="31">
        <f t="shared" si="650"/>
        <v>26</v>
      </c>
      <c r="AQ977" s="31">
        <f t="shared" si="651"/>
        <v>6</v>
      </c>
      <c r="AR977" s="31">
        <f t="shared" si="652"/>
        <v>21</v>
      </c>
      <c r="AS977" s="31">
        <f t="shared" si="653"/>
        <v>13</v>
      </c>
      <c r="AT977" s="31">
        <f t="shared" si="654"/>
        <v>10</v>
      </c>
      <c r="AU977" s="31">
        <f t="shared" si="655"/>
        <v>26</v>
      </c>
      <c r="AV977" s="31">
        <f t="shared" si="656"/>
        <v>7</v>
      </c>
      <c r="AW977" s="31">
        <f t="shared" si="657"/>
        <v>16</v>
      </c>
      <c r="AX977" s="31">
        <f t="shared" si="658"/>
        <v>9</v>
      </c>
      <c r="AY977" s="31">
        <f t="shared" si="659"/>
        <v>21</v>
      </c>
      <c r="AZ977" s="31">
        <f t="shared" si="660"/>
        <v>12</v>
      </c>
      <c r="BA977" s="31">
        <f t="shared" si="661"/>
        <v>14</v>
      </c>
      <c r="BB977" s="31">
        <f t="shared" si="662"/>
        <v>11</v>
      </c>
      <c r="BC977" s="31">
        <f t="shared" si="663"/>
        <v>6</v>
      </c>
      <c r="BD977" s="31">
        <f t="shared" si="664"/>
        <v>17</v>
      </c>
      <c r="BE977" s="31">
        <f t="shared" si="665"/>
        <v>12</v>
      </c>
      <c r="BF977" s="31">
        <f t="shared" si="666"/>
        <v>13</v>
      </c>
      <c r="BG977" s="31">
        <f t="shared" si="667"/>
        <v>22</v>
      </c>
      <c r="BH977" s="31">
        <f t="shared" si="668"/>
        <v>5</v>
      </c>
      <c r="BI977" s="31">
        <f t="shared" si="669"/>
        <v>2</v>
      </c>
      <c r="BJ977" s="6">
        <f t="shared" si="670"/>
        <v>269</v>
      </c>
      <c r="BL977" s="31">
        <f t="shared" si="671"/>
        <v>5.3592330345834501E-12</v>
      </c>
      <c r="BM977" s="31">
        <f t="shared" si="672"/>
        <v>1.236746084903873E-12</v>
      </c>
      <c r="BN977" s="31">
        <f t="shared" si="673"/>
        <v>4.3286112971635557E-12</v>
      </c>
      <c r="BO977" s="31">
        <f t="shared" si="674"/>
        <v>2.6796165172917251E-12</v>
      </c>
      <c r="BP977" s="31">
        <f t="shared" si="675"/>
        <v>2.0612434748397885E-12</v>
      </c>
      <c r="BQ977" s="31">
        <f t="shared" si="676"/>
        <v>5.3592330345834501E-12</v>
      </c>
      <c r="BR977" s="31">
        <f t="shared" si="677"/>
        <v>1.4428704323878519E-12</v>
      </c>
      <c r="BS977" s="31">
        <f t="shared" si="678"/>
        <v>3.2979895597436612E-12</v>
      </c>
      <c r="BT977" s="31">
        <f t="shared" si="679"/>
        <v>1.8551191273558093E-12</v>
      </c>
      <c r="BU977" s="31">
        <f t="shared" si="680"/>
        <v>4.3286112971635557E-12</v>
      </c>
      <c r="BV977" s="31">
        <f t="shared" si="681"/>
        <v>2.4734921698077459E-12</v>
      </c>
      <c r="BW977" s="31">
        <f t="shared" si="682"/>
        <v>2.8857408647757038E-12</v>
      </c>
      <c r="BX977" s="31">
        <f t="shared" si="683"/>
        <v>2.2673678223237672E-12</v>
      </c>
      <c r="BY977" s="31">
        <f t="shared" si="684"/>
        <v>1.236746084903873E-12</v>
      </c>
      <c r="BZ977" s="31">
        <f t="shared" si="685"/>
        <v>3.50411390722764E-12</v>
      </c>
      <c r="CA977" s="31">
        <f t="shared" si="686"/>
        <v>2.4734921698077459E-12</v>
      </c>
      <c r="CB977" s="31">
        <f t="shared" si="687"/>
        <v>2.6796165172917251E-12</v>
      </c>
      <c r="CC977" s="31">
        <f t="shared" si="688"/>
        <v>4.5347356446475344E-12</v>
      </c>
      <c r="CD977" s="31">
        <f t="shared" si="689"/>
        <v>1.0306217374198942E-12</v>
      </c>
      <c r="CE977" s="31">
        <f t="shared" si="690"/>
        <v>4.1224869496795766E-13</v>
      </c>
    </row>
    <row r="978" spans="35:83" x14ac:dyDescent="0.2">
      <c r="AI978" s="29" t="s">
        <v>2072</v>
      </c>
      <c r="AJ978" s="30">
        <v>42843</v>
      </c>
      <c r="AK978">
        <v>386</v>
      </c>
      <c r="AL978" t="s">
        <v>2073</v>
      </c>
      <c r="AM978">
        <v>5.5651141729127321E-10</v>
      </c>
      <c r="AN978">
        <f t="shared" si="648"/>
        <v>5.5651141729127323E-11</v>
      </c>
      <c r="AO978">
        <f t="shared" si="649"/>
        <v>2.453248082903118E-4</v>
      </c>
      <c r="AP978" s="31">
        <f t="shared" si="650"/>
        <v>38</v>
      </c>
      <c r="AQ978" s="31">
        <f t="shared" si="651"/>
        <v>5</v>
      </c>
      <c r="AR978" s="31">
        <f t="shared" si="652"/>
        <v>24</v>
      </c>
      <c r="AS978" s="31">
        <f t="shared" si="653"/>
        <v>24</v>
      </c>
      <c r="AT978" s="31">
        <f t="shared" si="654"/>
        <v>20</v>
      </c>
      <c r="AU978" s="31">
        <f t="shared" si="655"/>
        <v>33</v>
      </c>
      <c r="AV978" s="31">
        <f t="shared" si="656"/>
        <v>10</v>
      </c>
      <c r="AW978" s="31">
        <f t="shared" si="657"/>
        <v>22</v>
      </c>
      <c r="AX978" s="31">
        <f t="shared" si="658"/>
        <v>13</v>
      </c>
      <c r="AY978" s="31">
        <f t="shared" si="659"/>
        <v>27</v>
      </c>
      <c r="AZ978" s="31">
        <f t="shared" si="660"/>
        <v>17</v>
      </c>
      <c r="BA978" s="31">
        <f t="shared" si="661"/>
        <v>8</v>
      </c>
      <c r="BB978" s="31">
        <f t="shared" si="662"/>
        <v>17</v>
      </c>
      <c r="BC978" s="31">
        <f t="shared" si="663"/>
        <v>17</v>
      </c>
      <c r="BD978" s="31">
        <f t="shared" si="664"/>
        <v>32</v>
      </c>
      <c r="BE978" s="31">
        <f t="shared" si="665"/>
        <v>30</v>
      </c>
      <c r="BF978" s="31">
        <f t="shared" si="666"/>
        <v>19</v>
      </c>
      <c r="BG978" s="31">
        <f t="shared" si="667"/>
        <v>18</v>
      </c>
      <c r="BH978" s="31">
        <f t="shared" si="668"/>
        <v>4</v>
      </c>
      <c r="BI978" s="31">
        <f t="shared" si="669"/>
        <v>8</v>
      </c>
      <c r="BJ978" s="6">
        <f t="shared" si="670"/>
        <v>386</v>
      </c>
      <c r="BL978" s="31">
        <f t="shared" si="671"/>
        <v>5.478609807530669E-12</v>
      </c>
      <c r="BM978" s="31">
        <f t="shared" si="672"/>
        <v>7.2086971151719328E-13</v>
      </c>
      <c r="BN978" s="31">
        <f t="shared" si="673"/>
        <v>3.4601746152825278E-12</v>
      </c>
      <c r="BO978" s="31">
        <f t="shared" si="674"/>
        <v>3.4601746152825278E-12</v>
      </c>
      <c r="BP978" s="31">
        <f t="shared" si="675"/>
        <v>2.8834788460687731E-12</v>
      </c>
      <c r="BQ978" s="31">
        <f t="shared" si="676"/>
        <v>4.7577400960134757E-12</v>
      </c>
      <c r="BR978" s="31">
        <f t="shared" si="677"/>
        <v>1.4417394230343866E-12</v>
      </c>
      <c r="BS978" s="31">
        <f t="shared" si="678"/>
        <v>3.1718267306756505E-12</v>
      </c>
      <c r="BT978" s="31">
        <f t="shared" si="679"/>
        <v>1.8742612499447025E-12</v>
      </c>
      <c r="BU978" s="31">
        <f t="shared" si="680"/>
        <v>3.8926964421928437E-12</v>
      </c>
      <c r="BV978" s="31">
        <f t="shared" si="681"/>
        <v>2.4509570191584572E-12</v>
      </c>
      <c r="BW978" s="31">
        <f t="shared" si="682"/>
        <v>1.1533915384275093E-12</v>
      </c>
      <c r="BX978" s="31">
        <f t="shared" si="683"/>
        <v>2.4509570191584572E-12</v>
      </c>
      <c r="BY978" s="31">
        <f t="shared" si="684"/>
        <v>2.4509570191584572E-12</v>
      </c>
      <c r="BZ978" s="31">
        <f t="shared" si="685"/>
        <v>4.613566153710037E-12</v>
      </c>
      <c r="CA978" s="31">
        <f t="shared" si="686"/>
        <v>4.3252182691031597E-12</v>
      </c>
      <c r="CB978" s="31">
        <f t="shared" si="687"/>
        <v>2.7393049037653345E-12</v>
      </c>
      <c r="CC978" s="31">
        <f t="shared" si="688"/>
        <v>2.5951309614618958E-12</v>
      </c>
      <c r="CD978" s="31">
        <f t="shared" si="689"/>
        <v>5.7669576921375463E-13</v>
      </c>
      <c r="CE978" s="31">
        <f t="shared" si="690"/>
        <v>1.1533915384275093E-12</v>
      </c>
    </row>
    <row r="979" spans="35:83" x14ac:dyDescent="0.2">
      <c r="AI979" s="29" t="s">
        <v>2074</v>
      </c>
      <c r="AJ979" s="30">
        <v>21476</v>
      </c>
      <c r="AK979">
        <v>192</v>
      </c>
      <c r="AL979" t="s">
        <v>2075</v>
      </c>
      <c r="AM979">
        <v>5.6002450038875264E-10</v>
      </c>
      <c r="AN979">
        <f t="shared" si="648"/>
        <v>5.6002450038875265E-11</v>
      </c>
      <c r="AO979">
        <f t="shared" si="649"/>
        <v>2.4687346733057365E-4</v>
      </c>
      <c r="AP979" s="31">
        <f t="shared" si="650"/>
        <v>20</v>
      </c>
      <c r="AQ979" s="31">
        <f t="shared" si="651"/>
        <v>3</v>
      </c>
      <c r="AR979" s="31">
        <f t="shared" si="652"/>
        <v>17</v>
      </c>
      <c r="AS979" s="31">
        <f t="shared" si="653"/>
        <v>6</v>
      </c>
      <c r="AT979" s="31">
        <f t="shared" si="654"/>
        <v>10</v>
      </c>
      <c r="AU979" s="31">
        <f t="shared" si="655"/>
        <v>7</v>
      </c>
      <c r="AV979" s="31">
        <f t="shared" si="656"/>
        <v>7</v>
      </c>
      <c r="AW979" s="31">
        <f t="shared" si="657"/>
        <v>14</v>
      </c>
      <c r="AX979" s="31">
        <f t="shared" si="658"/>
        <v>17</v>
      </c>
      <c r="AY979" s="31">
        <f t="shared" si="659"/>
        <v>16</v>
      </c>
      <c r="AZ979" s="31">
        <f t="shared" si="660"/>
        <v>5</v>
      </c>
      <c r="BA979" s="31">
        <f t="shared" si="661"/>
        <v>9</v>
      </c>
      <c r="BB979" s="31">
        <f t="shared" si="662"/>
        <v>6</v>
      </c>
      <c r="BC979" s="31">
        <f t="shared" si="663"/>
        <v>9</v>
      </c>
      <c r="BD979" s="31">
        <f t="shared" si="664"/>
        <v>10</v>
      </c>
      <c r="BE979" s="31">
        <f t="shared" si="665"/>
        <v>17</v>
      </c>
      <c r="BF979" s="31">
        <f t="shared" si="666"/>
        <v>4</v>
      </c>
      <c r="BG979" s="31">
        <f t="shared" si="667"/>
        <v>12</v>
      </c>
      <c r="BH979" s="31">
        <f t="shared" si="668"/>
        <v>2</v>
      </c>
      <c r="BI979" s="31">
        <f t="shared" si="669"/>
        <v>1</v>
      </c>
      <c r="BJ979" s="6">
        <f t="shared" si="670"/>
        <v>192</v>
      </c>
      <c r="BL979" s="31">
        <f t="shared" si="671"/>
        <v>5.8335885457161733E-12</v>
      </c>
      <c r="BM979" s="31">
        <f t="shared" si="672"/>
        <v>8.7503828185742602E-13</v>
      </c>
      <c r="BN979" s="31">
        <f t="shared" si="673"/>
        <v>4.9585502638587478E-12</v>
      </c>
      <c r="BO979" s="31">
        <f t="shared" si="674"/>
        <v>1.750076563714852E-12</v>
      </c>
      <c r="BP979" s="31">
        <f t="shared" si="675"/>
        <v>2.9167942728580867E-12</v>
      </c>
      <c r="BQ979" s="31">
        <f t="shared" si="676"/>
        <v>2.0417559910006607E-12</v>
      </c>
      <c r="BR979" s="31">
        <f t="shared" si="677"/>
        <v>2.0417559910006607E-12</v>
      </c>
      <c r="BS979" s="31">
        <f t="shared" si="678"/>
        <v>4.0835119820013215E-12</v>
      </c>
      <c r="BT979" s="31">
        <f t="shared" si="679"/>
        <v>4.9585502638587478E-12</v>
      </c>
      <c r="BU979" s="31">
        <f t="shared" si="680"/>
        <v>4.6668708365729385E-12</v>
      </c>
      <c r="BV979" s="31">
        <f t="shared" si="681"/>
        <v>1.4583971364290433E-12</v>
      </c>
      <c r="BW979" s="31">
        <f t="shared" si="682"/>
        <v>2.6251148455722782E-12</v>
      </c>
      <c r="BX979" s="31">
        <f t="shared" si="683"/>
        <v>1.750076563714852E-12</v>
      </c>
      <c r="BY979" s="31">
        <f t="shared" si="684"/>
        <v>2.6251148455722782E-12</v>
      </c>
      <c r="BZ979" s="31">
        <f t="shared" si="685"/>
        <v>2.9167942728580867E-12</v>
      </c>
      <c r="CA979" s="31">
        <f t="shared" si="686"/>
        <v>4.9585502638587478E-12</v>
      </c>
      <c r="CB979" s="31">
        <f t="shared" si="687"/>
        <v>1.1667177091432346E-12</v>
      </c>
      <c r="CC979" s="31">
        <f t="shared" si="688"/>
        <v>3.5001531274297041E-12</v>
      </c>
      <c r="CD979" s="31">
        <f t="shared" si="689"/>
        <v>5.8335885457161731E-13</v>
      </c>
      <c r="CE979" s="31">
        <f t="shared" si="690"/>
        <v>2.9167942728580866E-13</v>
      </c>
    </row>
    <row r="980" spans="35:83" x14ac:dyDescent="0.2">
      <c r="AI980" s="29" t="s">
        <v>2076</v>
      </c>
      <c r="AJ980" s="30">
        <v>39195</v>
      </c>
      <c r="AK980">
        <v>357</v>
      </c>
      <c r="AL980" t="s">
        <v>2077</v>
      </c>
      <c r="AM980">
        <v>5.6027001416704746E-10</v>
      </c>
      <c r="AN980">
        <f t="shared" si="648"/>
        <v>5.6027001416704751E-11</v>
      </c>
      <c r="AO980">
        <f t="shared" si="649"/>
        <v>2.4698169623427879E-4</v>
      </c>
      <c r="AP980" s="31">
        <f t="shared" si="650"/>
        <v>34</v>
      </c>
      <c r="AQ980" s="31">
        <f t="shared" si="651"/>
        <v>3</v>
      </c>
      <c r="AR980" s="31">
        <f t="shared" si="652"/>
        <v>19</v>
      </c>
      <c r="AS980" s="31">
        <f t="shared" si="653"/>
        <v>16</v>
      </c>
      <c r="AT980" s="31">
        <f t="shared" si="654"/>
        <v>10</v>
      </c>
      <c r="AU980" s="31">
        <f t="shared" si="655"/>
        <v>20</v>
      </c>
      <c r="AV980" s="31">
        <f t="shared" si="656"/>
        <v>6</v>
      </c>
      <c r="AW980" s="31">
        <f t="shared" si="657"/>
        <v>19</v>
      </c>
      <c r="AX980" s="31">
        <f t="shared" si="658"/>
        <v>15</v>
      </c>
      <c r="AY980" s="31">
        <f t="shared" si="659"/>
        <v>36</v>
      </c>
      <c r="AZ980" s="31">
        <f t="shared" si="660"/>
        <v>5</v>
      </c>
      <c r="BA980" s="31">
        <f t="shared" si="661"/>
        <v>29</v>
      </c>
      <c r="BB980" s="31">
        <f t="shared" si="662"/>
        <v>19</v>
      </c>
      <c r="BC980" s="31">
        <f t="shared" si="663"/>
        <v>26</v>
      </c>
      <c r="BD980" s="31">
        <f t="shared" si="664"/>
        <v>21</v>
      </c>
      <c r="BE980" s="31">
        <f t="shared" si="665"/>
        <v>40</v>
      </c>
      <c r="BF980" s="31">
        <f t="shared" si="666"/>
        <v>13</v>
      </c>
      <c r="BG980" s="31">
        <f t="shared" si="667"/>
        <v>15</v>
      </c>
      <c r="BH980" s="31">
        <f t="shared" si="668"/>
        <v>5</v>
      </c>
      <c r="BI980" s="31">
        <f t="shared" si="669"/>
        <v>6</v>
      </c>
      <c r="BJ980" s="6">
        <f t="shared" si="670"/>
        <v>357</v>
      </c>
      <c r="BL980" s="31">
        <f t="shared" si="671"/>
        <v>5.3359048968290232E-12</v>
      </c>
      <c r="BM980" s="31">
        <f t="shared" si="672"/>
        <v>4.708151379555021E-13</v>
      </c>
      <c r="BN980" s="31">
        <f t="shared" si="673"/>
        <v>2.9818292070515131E-12</v>
      </c>
      <c r="BO980" s="31">
        <f t="shared" si="674"/>
        <v>2.5110140690960115E-12</v>
      </c>
      <c r="BP980" s="31">
        <f t="shared" si="675"/>
        <v>1.5693837931850071E-12</v>
      </c>
      <c r="BQ980" s="31">
        <f t="shared" si="676"/>
        <v>3.1387675863700141E-12</v>
      </c>
      <c r="BR980" s="31">
        <f t="shared" si="677"/>
        <v>9.4163027591100419E-13</v>
      </c>
      <c r="BS980" s="31">
        <f t="shared" si="678"/>
        <v>2.9818292070515131E-12</v>
      </c>
      <c r="BT980" s="31">
        <f t="shared" si="679"/>
        <v>2.3540756897775109E-12</v>
      </c>
      <c r="BU980" s="31">
        <f t="shared" si="680"/>
        <v>5.6497816554660252E-12</v>
      </c>
      <c r="BV980" s="31">
        <f t="shared" si="681"/>
        <v>7.8469189659250353E-13</v>
      </c>
      <c r="BW980" s="31">
        <f t="shared" si="682"/>
        <v>4.5512130002365208E-12</v>
      </c>
      <c r="BX980" s="31">
        <f t="shared" si="683"/>
        <v>2.9818292070515131E-12</v>
      </c>
      <c r="BY980" s="31">
        <f t="shared" si="684"/>
        <v>4.0803978622810187E-12</v>
      </c>
      <c r="BZ980" s="31">
        <f t="shared" si="685"/>
        <v>3.2957059656885147E-12</v>
      </c>
      <c r="CA980" s="31">
        <f t="shared" si="686"/>
        <v>6.2775351727400282E-12</v>
      </c>
      <c r="CB980" s="31">
        <f t="shared" si="687"/>
        <v>2.0401989311405094E-12</v>
      </c>
      <c r="CC980" s="31">
        <f t="shared" si="688"/>
        <v>2.3540756897775109E-12</v>
      </c>
      <c r="CD980" s="31">
        <f t="shared" si="689"/>
        <v>7.8469189659250353E-13</v>
      </c>
      <c r="CE980" s="31">
        <f t="shared" si="690"/>
        <v>9.4163027591100419E-13</v>
      </c>
    </row>
    <row r="981" spans="35:83" x14ac:dyDescent="0.2">
      <c r="AI981" s="29" t="s">
        <v>2078</v>
      </c>
      <c r="AJ981" s="30">
        <v>32970</v>
      </c>
      <c r="AK981">
        <v>297</v>
      </c>
      <c r="AL981" t="s">
        <v>2079</v>
      </c>
      <c r="AM981">
        <v>5.6170195174148065E-10</v>
      </c>
      <c r="AN981">
        <f t="shared" si="648"/>
        <v>5.6170195174148067E-11</v>
      </c>
      <c r="AO981">
        <f t="shared" si="649"/>
        <v>2.4761293182085732E-4</v>
      </c>
      <c r="AP981" s="31">
        <f t="shared" si="650"/>
        <v>34</v>
      </c>
      <c r="AQ981" s="31">
        <f t="shared" si="651"/>
        <v>5</v>
      </c>
      <c r="AR981" s="31">
        <f t="shared" si="652"/>
        <v>19</v>
      </c>
      <c r="AS981" s="31">
        <f t="shared" si="653"/>
        <v>16</v>
      </c>
      <c r="AT981" s="31">
        <f t="shared" si="654"/>
        <v>10</v>
      </c>
      <c r="AU981" s="31">
        <f t="shared" si="655"/>
        <v>15</v>
      </c>
      <c r="AV981" s="31">
        <f t="shared" si="656"/>
        <v>11</v>
      </c>
      <c r="AW981" s="31">
        <f t="shared" si="657"/>
        <v>15</v>
      </c>
      <c r="AX981" s="31">
        <f t="shared" si="658"/>
        <v>14</v>
      </c>
      <c r="AY981" s="31">
        <f t="shared" si="659"/>
        <v>32</v>
      </c>
      <c r="AZ981" s="31">
        <f t="shared" si="660"/>
        <v>8</v>
      </c>
      <c r="BA981" s="31">
        <f t="shared" si="661"/>
        <v>13</v>
      </c>
      <c r="BB981" s="31">
        <f t="shared" si="662"/>
        <v>9</v>
      </c>
      <c r="BC981" s="31">
        <f t="shared" si="663"/>
        <v>9</v>
      </c>
      <c r="BD981" s="31">
        <f t="shared" si="664"/>
        <v>21</v>
      </c>
      <c r="BE981" s="31">
        <f t="shared" si="665"/>
        <v>23</v>
      </c>
      <c r="BF981" s="31">
        <f t="shared" si="666"/>
        <v>13</v>
      </c>
      <c r="BG981" s="31">
        <f t="shared" si="667"/>
        <v>20</v>
      </c>
      <c r="BH981" s="31">
        <f t="shared" si="668"/>
        <v>2</v>
      </c>
      <c r="BI981" s="31">
        <f t="shared" si="669"/>
        <v>8</v>
      </c>
      <c r="BJ981" s="6">
        <f t="shared" si="670"/>
        <v>297</v>
      </c>
      <c r="BL981" s="31">
        <f t="shared" si="671"/>
        <v>6.430258033404156E-12</v>
      </c>
      <c r="BM981" s="31">
        <f t="shared" si="672"/>
        <v>9.4562618138296413E-13</v>
      </c>
      <c r="BN981" s="31">
        <f t="shared" si="673"/>
        <v>3.5933794892552634E-12</v>
      </c>
      <c r="BO981" s="31">
        <f t="shared" si="674"/>
        <v>3.0260037804254849E-12</v>
      </c>
      <c r="BP981" s="31">
        <f t="shared" si="675"/>
        <v>1.8912523627659283E-12</v>
      </c>
      <c r="BQ981" s="31">
        <f t="shared" si="676"/>
        <v>2.8368785441488922E-12</v>
      </c>
      <c r="BR981" s="31">
        <f t="shared" si="677"/>
        <v>2.080377599042521E-12</v>
      </c>
      <c r="BS981" s="31">
        <f t="shared" si="678"/>
        <v>2.8368785441488922E-12</v>
      </c>
      <c r="BT981" s="31">
        <f t="shared" si="679"/>
        <v>2.6477533078722995E-12</v>
      </c>
      <c r="BU981" s="31">
        <f t="shared" si="680"/>
        <v>6.0520075608509698E-12</v>
      </c>
      <c r="BV981" s="31">
        <f t="shared" si="681"/>
        <v>1.5130018902127424E-12</v>
      </c>
      <c r="BW981" s="31">
        <f t="shared" si="682"/>
        <v>2.4586280715957068E-12</v>
      </c>
      <c r="BX981" s="31">
        <f t="shared" si="683"/>
        <v>1.7021271264893354E-12</v>
      </c>
      <c r="BY981" s="31">
        <f t="shared" si="684"/>
        <v>1.7021271264893354E-12</v>
      </c>
      <c r="BZ981" s="31">
        <f t="shared" si="685"/>
        <v>3.9716299618084492E-12</v>
      </c>
      <c r="CA981" s="31">
        <f t="shared" si="686"/>
        <v>4.3498804343616346E-12</v>
      </c>
      <c r="CB981" s="31">
        <f t="shared" si="687"/>
        <v>2.4586280715957068E-12</v>
      </c>
      <c r="CC981" s="31">
        <f t="shared" si="688"/>
        <v>3.7825047255318565E-12</v>
      </c>
      <c r="CD981" s="31">
        <f t="shared" si="689"/>
        <v>3.7825047255318561E-13</v>
      </c>
      <c r="CE981" s="31">
        <f t="shared" si="690"/>
        <v>1.5130018902127424E-12</v>
      </c>
    </row>
    <row r="982" spans="35:83" x14ac:dyDescent="0.2">
      <c r="AI982" s="29" t="s">
        <v>2080</v>
      </c>
      <c r="AJ982" s="30">
        <v>50920</v>
      </c>
      <c r="AK982">
        <v>477</v>
      </c>
      <c r="AL982" t="s">
        <v>2081</v>
      </c>
      <c r="AM982">
        <v>5.6244243067911429E-10</v>
      </c>
      <c r="AN982">
        <f t="shared" si="648"/>
        <v>5.6244243067911429E-11</v>
      </c>
      <c r="AO982">
        <f t="shared" si="649"/>
        <v>2.4793935433039388E-4</v>
      </c>
      <c r="AP982" s="31">
        <f t="shared" si="650"/>
        <v>77</v>
      </c>
      <c r="AQ982" s="31">
        <f t="shared" si="651"/>
        <v>1</v>
      </c>
      <c r="AR982" s="31">
        <f t="shared" si="652"/>
        <v>25</v>
      </c>
      <c r="AS982" s="31">
        <f t="shared" si="653"/>
        <v>18</v>
      </c>
      <c r="AT982" s="31">
        <f t="shared" si="654"/>
        <v>8</v>
      </c>
      <c r="AU982" s="31">
        <f t="shared" si="655"/>
        <v>40</v>
      </c>
      <c r="AV982" s="31">
        <f t="shared" si="656"/>
        <v>10</v>
      </c>
      <c r="AW982" s="31">
        <f t="shared" si="657"/>
        <v>19</v>
      </c>
      <c r="AX982" s="31">
        <f t="shared" si="658"/>
        <v>19</v>
      </c>
      <c r="AY982" s="31">
        <f t="shared" si="659"/>
        <v>59</v>
      </c>
      <c r="AZ982" s="31">
        <f t="shared" si="660"/>
        <v>8</v>
      </c>
      <c r="BA982" s="31">
        <f t="shared" si="661"/>
        <v>18</v>
      </c>
      <c r="BB982" s="31">
        <f t="shared" si="662"/>
        <v>13</v>
      </c>
      <c r="BC982" s="31">
        <f t="shared" si="663"/>
        <v>29</v>
      </c>
      <c r="BD982" s="31">
        <f t="shared" si="664"/>
        <v>29</v>
      </c>
      <c r="BE982" s="31">
        <f t="shared" si="665"/>
        <v>30</v>
      </c>
      <c r="BF982" s="31">
        <f t="shared" si="666"/>
        <v>27</v>
      </c>
      <c r="BG982" s="31">
        <f t="shared" si="667"/>
        <v>27</v>
      </c>
      <c r="BH982" s="31">
        <f t="shared" si="668"/>
        <v>6</v>
      </c>
      <c r="BI982" s="31">
        <f t="shared" si="669"/>
        <v>14</v>
      </c>
      <c r="BJ982" s="6">
        <f t="shared" si="670"/>
        <v>477</v>
      </c>
      <c r="BL982" s="31">
        <f t="shared" si="671"/>
        <v>9.0792593631639008E-12</v>
      </c>
      <c r="BM982" s="31">
        <f t="shared" si="672"/>
        <v>1.1791245926186882E-13</v>
      </c>
      <c r="BN982" s="31">
        <f t="shared" si="673"/>
        <v>2.9478114815467203E-12</v>
      </c>
      <c r="BO982" s="31">
        <f t="shared" si="674"/>
        <v>2.1224242667136388E-12</v>
      </c>
      <c r="BP982" s="31">
        <f t="shared" si="675"/>
        <v>9.4329967409495055E-13</v>
      </c>
      <c r="BQ982" s="31">
        <f t="shared" si="676"/>
        <v>4.7164983704747532E-12</v>
      </c>
      <c r="BR982" s="31">
        <f t="shared" si="677"/>
        <v>1.1791245926186883E-12</v>
      </c>
      <c r="BS982" s="31">
        <f t="shared" si="678"/>
        <v>2.2403367259755075E-12</v>
      </c>
      <c r="BT982" s="31">
        <f t="shared" si="679"/>
        <v>2.2403367259755075E-12</v>
      </c>
      <c r="BU982" s="31">
        <f t="shared" si="680"/>
        <v>6.9568350964502607E-12</v>
      </c>
      <c r="BV982" s="31">
        <f t="shared" si="681"/>
        <v>9.4329967409495055E-13</v>
      </c>
      <c r="BW982" s="31">
        <f t="shared" si="682"/>
        <v>2.1224242667136388E-12</v>
      </c>
      <c r="BX982" s="31">
        <f t="shared" si="683"/>
        <v>1.5328619704042947E-12</v>
      </c>
      <c r="BY982" s="31">
        <f t="shared" si="684"/>
        <v>3.4194613185941958E-12</v>
      </c>
      <c r="BZ982" s="31">
        <f t="shared" si="685"/>
        <v>3.4194613185941958E-12</v>
      </c>
      <c r="CA982" s="31">
        <f t="shared" si="686"/>
        <v>3.5373737778560649E-12</v>
      </c>
      <c r="CB982" s="31">
        <f t="shared" si="687"/>
        <v>3.1836364000704585E-12</v>
      </c>
      <c r="CC982" s="31">
        <f t="shared" si="688"/>
        <v>3.1836364000704585E-12</v>
      </c>
      <c r="CD982" s="31">
        <f t="shared" si="689"/>
        <v>7.0747475557121302E-13</v>
      </c>
      <c r="CE982" s="31">
        <f t="shared" si="690"/>
        <v>1.6507744296661636E-12</v>
      </c>
    </row>
    <row r="983" spans="35:83" x14ac:dyDescent="0.2">
      <c r="AI983" s="29" t="s">
        <v>2082</v>
      </c>
      <c r="AJ983" s="30">
        <v>34639</v>
      </c>
      <c r="AK983">
        <v>307</v>
      </c>
      <c r="AL983" t="s">
        <v>2083</v>
      </c>
      <c r="AM983">
        <v>5.6869488024431178E-10</v>
      </c>
      <c r="AN983">
        <f t="shared" si="648"/>
        <v>5.6869488024431182E-11</v>
      </c>
      <c r="AO983">
        <f t="shared" si="649"/>
        <v>2.5069559785616529E-4</v>
      </c>
      <c r="AP983" s="31">
        <f t="shared" si="650"/>
        <v>19</v>
      </c>
      <c r="AQ983" s="31">
        <f t="shared" si="651"/>
        <v>7</v>
      </c>
      <c r="AR983" s="31">
        <f t="shared" si="652"/>
        <v>21</v>
      </c>
      <c r="AS983" s="31">
        <f t="shared" si="653"/>
        <v>27</v>
      </c>
      <c r="AT983" s="31">
        <f t="shared" si="654"/>
        <v>12</v>
      </c>
      <c r="AU983" s="31">
        <f t="shared" si="655"/>
        <v>17</v>
      </c>
      <c r="AV983" s="31">
        <f t="shared" si="656"/>
        <v>6</v>
      </c>
      <c r="AW983" s="31">
        <f t="shared" si="657"/>
        <v>22</v>
      </c>
      <c r="AX983" s="31">
        <f t="shared" si="658"/>
        <v>12</v>
      </c>
      <c r="AY983" s="31">
        <f t="shared" si="659"/>
        <v>39</v>
      </c>
      <c r="AZ983" s="31">
        <f t="shared" si="660"/>
        <v>4</v>
      </c>
      <c r="BA983" s="31">
        <f t="shared" si="661"/>
        <v>16</v>
      </c>
      <c r="BB983" s="31">
        <f t="shared" si="662"/>
        <v>16</v>
      </c>
      <c r="BC983" s="31">
        <f t="shared" si="663"/>
        <v>14</v>
      </c>
      <c r="BD983" s="31">
        <f t="shared" si="664"/>
        <v>18</v>
      </c>
      <c r="BE983" s="31">
        <f t="shared" si="665"/>
        <v>21</v>
      </c>
      <c r="BF983" s="31">
        <f t="shared" si="666"/>
        <v>15</v>
      </c>
      <c r="BG983" s="31">
        <f t="shared" si="667"/>
        <v>11</v>
      </c>
      <c r="BH983" s="31">
        <f t="shared" si="668"/>
        <v>3</v>
      </c>
      <c r="BI983" s="31">
        <f t="shared" si="669"/>
        <v>7</v>
      </c>
      <c r="BJ983" s="6">
        <f t="shared" si="670"/>
        <v>307</v>
      </c>
      <c r="BL983" s="31">
        <f t="shared" si="671"/>
        <v>3.5196100080266854E-12</v>
      </c>
      <c r="BM983" s="31">
        <f t="shared" si="672"/>
        <v>1.2966984240098315E-12</v>
      </c>
      <c r="BN983" s="31">
        <f t="shared" si="673"/>
        <v>3.8900952720294949E-12</v>
      </c>
      <c r="BO983" s="31">
        <f t="shared" si="674"/>
        <v>5.0015510640379215E-12</v>
      </c>
      <c r="BP983" s="31">
        <f t="shared" si="675"/>
        <v>2.2229115840168539E-12</v>
      </c>
      <c r="BQ983" s="31">
        <f t="shared" si="676"/>
        <v>3.1491247440238763E-12</v>
      </c>
      <c r="BR983" s="31">
        <f t="shared" si="677"/>
        <v>1.1114557920084269E-12</v>
      </c>
      <c r="BS983" s="31">
        <f t="shared" si="678"/>
        <v>4.0753379040308995E-12</v>
      </c>
      <c r="BT983" s="31">
        <f t="shared" si="679"/>
        <v>2.2229115840168539E-12</v>
      </c>
      <c r="BU983" s="31">
        <f t="shared" si="680"/>
        <v>7.2244626480547753E-12</v>
      </c>
      <c r="BV983" s="31">
        <f t="shared" si="681"/>
        <v>7.4097052800561803E-13</v>
      </c>
      <c r="BW983" s="31">
        <f t="shared" si="682"/>
        <v>2.9638821120224721E-12</v>
      </c>
      <c r="BX983" s="31">
        <f t="shared" si="683"/>
        <v>2.9638821120224721E-12</v>
      </c>
      <c r="BY983" s="31">
        <f t="shared" si="684"/>
        <v>2.593396848019663E-12</v>
      </c>
      <c r="BZ983" s="31">
        <f t="shared" si="685"/>
        <v>3.3343673760252808E-12</v>
      </c>
      <c r="CA983" s="31">
        <f t="shared" si="686"/>
        <v>3.8900952720294949E-12</v>
      </c>
      <c r="CB983" s="31">
        <f t="shared" si="687"/>
        <v>2.7786394800210676E-12</v>
      </c>
      <c r="CC983" s="31">
        <f t="shared" si="688"/>
        <v>2.0376689520154497E-12</v>
      </c>
      <c r="CD983" s="31">
        <f t="shared" si="689"/>
        <v>5.5572789600421347E-13</v>
      </c>
      <c r="CE983" s="31">
        <f t="shared" si="690"/>
        <v>1.2966984240098315E-12</v>
      </c>
    </row>
    <row r="984" spans="35:83" x14ac:dyDescent="0.2">
      <c r="AI984" s="29" t="s">
        <v>2084</v>
      </c>
      <c r="AJ984" s="30">
        <v>60327</v>
      </c>
      <c r="AK984">
        <v>553</v>
      </c>
      <c r="AL984" t="s">
        <v>2085</v>
      </c>
      <c r="AM984">
        <v>5.7009170285184854E-10</v>
      </c>
      <c r="AN984">
        <f t="shared" si="648"/>
        <v>5.7009170285184854E-11</v>
      </c>
      <c r="AO984">
        <f t="shared" si="649"/>
        <v>2.5131135384564245E-4</v>
      </c>
      <c r="AP984" s="31">
        <f t="shared" si="650"/>
        <v>62</v>
      </c>
      <c r="AQ984" s="31">
        <f t="shared" si="651"/>
        <v>2</v>
      </c>
      <c r="AR984" s="31">
        <f t="shared" si="652"/>
        <v>38</v>
      </c>
      <c r="AS984" s="31">
        <f t="shared" si="653"/>
        <v>29</v>
      </c>
      <c r="AT984" s="31">
        <f t="shared" si="654"/>
        <v>23</v>
      </c>
      <c r="AU984" s="31">
        <f t="shared" si="655"/>
        <v>55</v>
      </c>
      <c r="AV984" s="31">
        <f t="shared" si="656"/>
        <v>9</v>
      </c>
      <c r="AW984" s="31">
        <f t="shared" si="657"/>
        <v>25</v>
      </c>
      <c r="AX984" s="31">
        <f t="shared" si="658"/>
        <v>38</v>
      </c>
      <c r="AY984" s="31">
        <f t="shared" si="659"/>
        <v>48</v>
      </c>
      <c r="AZ984" s="31">
        <f t="shared" si="660"/>
        <v>10</v>
      </c>
      <c r="BA984" s="31">
        <f t="shared" si="661"/>
        <v>11</v>
      </c>
      <c r="BB984" s="31">
        <f t="shared" si="662"/>
        <v>27</v>
      </c>
      <c r="BC984" s="31">
        <f t="shared" si="663"/>
        <v>23</v>
      </c>
      <c r="BD984" s="31">
        <f t="shared" si="664"/>
        <v>27</v>
      </c>
      <c r="BE984" s="31">
        <f t="shared" si="665"/>
        <v>33</v>
      </c>
      <c r="BF984" s="31">
        <f t="shared" si="666"/>
        <v>23</v>
      </c>
      <c r="BG984" s="31">
        <f t="shared" si="667"/>
        <v>40</v>
      </c>
      <c r="BH984" s="31">
        <f t="shared" si="668"/>
        <v>12</v>
      </c>
      <c r="BI984" s="31">
        <f t="shared" si="669"/>
        <v>18</v>
      </c>
      <c r="BJ984" s="6">
        <f t="shared" si="670"/>
        <v>553</v>
      </c>
      <c r="BL984" s="31">
        <f t="shared" si="671"/>
        <v>6.391624878266656E-12</v>
      </c>
      <c r="BM984" s="31">
        <f t="shared" si="672"/>
        <v>2.0618144768602117E-13</v>
      </c>
      <c r="BN984" s="31">
        <f t="shared" si="673"/>
        <v>3.9174475060344023E-12</v>
      </c>
      <c r="BO984" s="31">
        <f t="shared" si="674"/>
        <v>2.9896309914473069E-12</v>
      </c>
      <c r="BP984" s="31">
        <f t="shared" si="675"/>
        <v>2.3710866483892437E-12</v>
      </c>
      <c r="BQ984" s="31">
        <f t="shared" si="676"/>
        <v>5.6699898113655824E-12</v>
      </c>
      <c r="BR984" s="31">
        <f t="shared" si="677"/>
        <v>9.2781651458709542E-13</v>
      </c>
      <c r="BS984" s="31">
        <f t="shared" si="678"/>
        <v>2.5772680960752648E-12</v>
      </c>
      <c r="BT984" s="31">
        <f t="shared" si="679"/>
        <v>3.9174475060344023E-12</v>
      </c>
      <c r="BU984" s="31">
        <f t="shared" si="680"/>
        <v>4.9483547444645081E-12</v>
      </c>
      <c r="BV984" s="31">
        <f t="shared" si="681"/>
        <v>1.030907238430106E-12</v>
      </c>
      <c r="BW984" s="31">
        <f t="shared" si="682"/>
        <v>1.1339979622731165E-12</v>
      </c>
      <c r="BX984" s="31">
        <f t="shared" si="683"/>
        <v>2.7834495437612858E-12</v>
      </c>
      <c r="BY984" s="31">
        <f t="shared" si="684"/>
        <v>2.3710866483892437E-12</v>
      </c>
      <c r="BZ984" s="31">
        <f t="shared" si="685"/>
        <v>2.7834495437612858E-12</v>
      </c>
      <c r="CA984" s="31">
        <f t="shared" si="686"/>
        <v>3.4019938868193491E-12</v>
      </c>
      <c r="CB984" s="31">
        <f t="shared" si="687"/>
        <v>2.3710866483892437E-12</v>
      </c>
      <c r="CC984" s="31">
        <f t="shared" si="688"/>
        <v>4.1236289537204238E-12</v>
      </c>
      <c r="CD984" s="31">
        <f t="shared" si="689"/>
        <v>1.237088686116127E-12</v>
      </c>
      <c r="CE984" s="31">
        <f t="shared" si="690"/>
        <v>1.8556330291741908E-12</v>
      </c>
    </row>
    <row r="985" spans="35:83" x14ac:dyDescent="0.2">
      <c r="AI985" s="29" t="s">
        <v>2086</v>
      </c>
      <c r="AJ985" s="30">
        <v>20850</v>
      </c>
      <c r="AK985">
        <v>193</v>
      </c>
      <c r="AL985" t="s">
        <v>2087</v>
      </c>
      <c r="AM985">
        <v>5.7188276186702314E-10</v>
      </c>
      <c r="AN985">
        <f t="shared" si="648"/>
        <v>5.7188276186702314E-11</v>
      </c>
      <c r="AO985">
        <f t="shared" si="649"/>
        <v>2.5210089956902219E-4</v>
      </c>
      <c r="AP985" s="31">
        <f t="shared" si="650"/>
        <v>17</v>
      </c>
      <c r="AQ985" s="31">
        <f t="shared" si="651"/>
        <v>4</v>
      </c>
      <c r="AR985" s="31">
        <f t="shared" si="652"/>
        <v>3</v>
      </c>
      <c r="AS985" s="31">
        <f t="shared" si="653"/>
        <v>5</v>
      </c>
      <c r="AT985" s="31">
        <f t="shared" si="654"/>
        <v>17</v>
      </c>
      <c r="AU985" s="31">
        <f t="shared" si="655"/>
        <v>15</v>
      </c>
      <c r="AV985" s="31">
        <f t="shared" si="656"/>
        <v>3</v>
      </c>
      <c r="AW985" s="31">
        <f t="shared" si="657"/>
        <v>10</v>
      </c>
      <c r="AX985" s="31">
        <f t="shared" si="658"/>
        <v>1</v>
      </c>
      <c r="AY985" s="31">
        <f t="shared" si="659"/>
        <v>32</v>
      </c>
      <c r="AZ985" s="31">
        <f t="shared" si="660"/>
        <v>7</v>
      </c>
      <c r="BA985" s="31">
        <f t="shared" si="661"/>
        <v>3</v>
      </c>
      <c r="BB985" s="31">
        <f t="shared" si="662"/>
        <v>6</v>
      </c>
      <c r="BC985" s="31">
        <f t="shared" si="663"/>
        <v>2</v>
      </c>
      <c r="BD985" s="31">
        <f t="shared" si="664"/>
        <v>8</v>
      </c>
      <c r="BE985" s="31">
        <f t="shared" si="665"/>
        <v>16</v>
      </c>
      <c r="BF985" s="31">
        <f t="shared" si="666"/>
        <v>18</v>
      </c>
      <c r="BG985" s="31">
        <f t="shared" si="667"/>
        <v>20</v>
      </c>
      <c r="BH985" s="31">
        <f t="shared" si="668"/>
        <v>2</v>
      </c>
      <c r="BI985" s="31">
        <f t="shared" si="669"/>
        <v>4</v>
      </c>
      <c r="BJ985" s="6">
        <f t="shared" si="670"/>
        <v>193</v>
      </c>
      <c r="BL985" s="31">
        <f t="shared" si="671"/>
        <v>5.0373093014193746E-12</v>
      </c>
      <c r="BM985" s="31">
        <f t="shared" si="672"/>
        <v>1.1852492473927942E-12</v>
      </c>
      <c r="BN985" s="31">
        <f t="shared" si="673"/>
        <v>8.8893693554459551E-13</v>
      </c>
      <c r="BO985" s="31">
        <f t="shared" si="674"/>
        <v>1.4815615592409925E-12</v>
      </c>
      <c r="BP985" s="31">
        <f t="shared" si="675"/>
        <v>5.0373093014193746E-12</v>
      </c>
      <c r="BQ985" s="31">
        <f t="shared" si="676"/>
        <v>4.4446846777229779E-12</v>
      </c>
      <c r="BR985" s="31">
        <f t="shared" si="677"/>
        <v>8.8893693554459551E-13</v>
      </c>
      <c r="BS985" s="31">
        <f t="shared" si="678"/>
        <v>2.963123118481985E-12</v>
      </c>
      <c r="BT985" s="31">
        <f t="shared" si="679"/>
        <v>2.9631231184819854E-13</v>
      </c>
      <c r="BU985" s="31">
        <f t="shared" si="680"/>
        <v>9.4819939791423532E-12</v>
      </c>
      <c r="BV985" s="31">
        <f t="shared" si="681"/>
        <v>2.0741861829373896E-12</v>
      </c>
      <c r="BW985" s="31">
        <f t="shared" si="682"/>
        <v>8.8893693554459551E-13</v>
      </c>
      <c r="BX985" s="31">
        <f t="shared" si="683"/>
        <v>1.777873871089191E-12</v>
      </c>
      <c r="BY985" s="31">
        <f t="shared" si="684"/>
        <v>5.9262462369639708E-13</v>
      </c>
      <c r="BZ985" s="31">
        <f t="shared" si="685"/>
        <v>2.3704984947855883E-12</v>
      </c>
      <c r="CA985" s="31">
        <f t="shared" si="686"/>
        <v>4.7409969895711766E-12</v>
      </c>
      <c r="CB985" s="31">
        <f t="shared" si="687"/>
        <v>5.3336216132675733E-12</v>
      </c>
      <c r="CC985" s="31">
        <f t="shared" si="688"/>
        <v>5.92624623696397E-12</v>
      </c>
      <c r="CD985" s="31">
        <f t="shared" si="689"/>
        <v>5.9262462369639708E-13</v>
      </c>
      <c r="CE985" s="31">
        <f t="shared" si="690"/>
        <v>1.1852492473927942E-12</v>
      </c>
    </row>
    <row r="986" spans="35:83" x14ac:dyDescent="0.2">
      <c r="AI986" s="29" t="s">
        <v>2088</v>
      </c>
      <c r="AJ986" s="30">
        <v>130689</v>
      </c>
      <c r="AK986">
        <v>1212</v>
      </c>
      <c r="AL986" t="s">
        <v>2089</v>
      </c>
      <c r="AM986">
        <v>5.7254233351744246E-10</v>
      </c>
      <c r="AN986">
        <f t="shared" si="648"/>
        <v>5.7254233351744251E-11</v>
      </c>
      <c r="AO986">
        <f t="shared" si="649"/>
        <v>2.5239165602731817E-4</v>
      </c>
      <c r="AP986" s="31">
        <f t="shared" si="650"/>
        <v>147</v>
      </c>
      <c r="AQ986" s="31">
        <f t="shared" si="651"/>
        <v>5</v>
      </c>
      <c r="AR986" s="31">
        <f t="shared" si="652"/>
        <v>99</v>
      </c>
      <c r="AS986" s="31">
        <f t="shared" si="653"/>
        <v>75</v>
      </c>
      <c r="AT986" s="31">
        <f t="shared" si="654"/>
        <v>31</v>
      </c>
      <c r="AU986" s="31">
        <f t="shared" si="655"/>
        <v>85</v>
      </c>
      <c r="AV986" s="31">
        <f t="shared" si="656"/>
        <v>20</v>
      </c>
      <c r="AW986" s="31">
        <f t="shared" si="657"/>
        <v>40</v>
      </c>
      <c r="AX986" s="31">
        <f t="shared" si="658"/>
        <v>93</v>
      </c>
      <c r="AY986" s="31">
        <f t="shared" si="659"/>
        <v>87</v>
      </c>
      <c r="AZ986" s="31">
        <f t="shared" si="660"/>
        <v>16</v>
      </c>
      <c r="BA986" s="31">
        <f t="shared" si="661"/>
        <v>45</v>
      </c>
      <c r="BB986" s="31">
        <f t="shared" si="662"/>
        <v>63</v>
      </c>
      <c r="BC986" s="31">
        <f t="shared" si="663"/>
        <v>39</v>
      </c>
      <c r="BD986" s="31">
        <f t="shared" si="664"/>
        <v>70</v>
      </c>
      <c r="BE986" s="31">
        <f t="shared" si="665"/>
        <v>112</v>
      </c>
      <c r="BF986" s="31">
        <f t="shared" si="666"/>
        <v>85</v>
      </c>
      <c r="BG986" s="31">
        <f t="shared" si="667"/>
        <v>62</v>
      </c>
      <c r="BH986" s="31">
        <f t="shared" si="668"/>
        <v>9</v>
      </c>
      <c r="BI986" s="31">
        <f t="shared" si="669"/>
        <v>29</v>
      </c>
      <c r="BJ986" s="6">
        <f t="shared" si="670"/>
        <v>1212</v>
      </c>
      <c r="BL986" s="31">
        <f t="shared" si="671"/>
        <v>6.944201569889773E-12</v>
      </c>
      <c r="BM986" s="31">
        <f t="shared" si="672"/>
        <v>2.3619733230917591E-13</v>
      </c>
      <c r="BN986" s="31">
        <f t="shared" si="673"/>
        <v>4.6767071797216844E-12</v>
      </c>
      <c r="BO986" s="31">
        <f t="shared" si="674"/>
        <v>3.5429599846376393E-12</v>
      </c>
      <c r="BP986" s="31">
        <f t="shared" si="675"/>
        <v>1.4644234603168909E-12</v>
      </c>
      <c r="BQ986" s="31">
        <f t="shared" si="676"/>
        <v>4.0153546492559911E-12</v>
      </c>
      <c r="BR986" s="31">
        <f t="shared" si="677"/>
        <v>9.4478932923670365E-13</v>
      </c>
      <c r="BS986" s="31">
        <f t="shared" si="678"/>
        <v>1.8895786584734073E-12</v>
      </c>
      <c r="BT986" s="31">
        <f t="shared" si="679"/>
        <v>4.3932703809506724E-12</v>
      </c>
      <c r="BU986" s="31">
        <f t="shared" si="680"/>
        <v>4.1098335821796613E-12</v>
      </c>
      <c r="BV986" s="31">
        <f t="shared" si="681"/>
        <v>7.558314633893631E-13</v>
      </c>
      <c r="BW986" s="31">
        <f t="shared" si="682"/>
        <v>2.1257759907825834E-12</v>
      </c>
      <c r="BX986" s="31">
        <f t="shared" si="683"/>
        <v>2.976086387095617E-12</v>
      </c>
      <c r="BY986" s="31">
        <f t="shared" si="684"/>
        <v>1.8423391920115727E-12</v>
      </c>
      <c r="BZ986" s="31">
        <f t="shared" si="685"/>
        <v>3.3067626523284632E-12</v>
      </c>
      <c r="CA986" s="31">
        <f t="shared" si="686"/>
        <v>5.2908202437255414E-12</v>
      </c>
      <c r="CB986" s="31">
        <f t="shared" si="687"/>
        <v>4.0153546492559911E-12</v>
      </c>
      <c r="CC986" s="31">
        <f t="shared" si="688"/>
        <v>2.9288469206337819E-12</v>
      </c>
      <c r="CD986" s="31">
        <f t="shared" si="689"/>
        <v>4.2515519815651671E-13</v>
      </c>
      <c r="CE986" s="31">
        <f t="shared" si="690"/>
        <v>1.3699445273932206E-12</v>
      </c>
    </row>
    <row r="987" spans="35:83" x14ac:dyDescent="0.2">
      <c r="AI987" s="29" t="s">
        <v>2090</v>
      </c>
      <c r="AJ987" s="30">
        <v>21347</v>
      </c>
      <c r="AK987">
        <v>186</v>
      </c>
      <c r="AL987" t="s">
        <v>2091</v>
      </c>
      <c r="AM987">
        <v>5.7324842927626742E-10</v>
      </c>
      <c r="AN987">
        <f t="shared" si="648"/>
        <v>5.7324842927626743E-11</v>
      </c>
      <c r="AO987">
        <f t="shared" si="649"/>
        <v>2.5270292153110863E-4</v>
      </c>
      <c r="AP987" s="31">
        <f t="shared" si="650"/>
        <v>12</v>
      </c>
      <c r="AQ987" s="31">
        <f t="shared" si="651"/>
        <v>0</v>
      </c>
      <c r="AR987" s="31">
        <f t="shared" si="652"/>
        <v>10</v>
      </c>
      <c r="AS987" s="31">
        <f t="shared" si="653"/>
        <v>15</v>
      </c>
      <c r="AT987" s="31">
        <f t="shared" si="654"/>
        <v>8</v>
      </c>
      <c r="AU987" s="31">
        <f t="shared" si="655"/>
        <v>10</v>
      </c>
      <c r="AV987" s="31">
        <f t="shared" si="656"/>
        <v>5</v>
      </c>
      <c r="AW987" s="31">
        <f t="shared" si="657"/>
        <v>19</v>
      </c>
      <c r="AX987" s="31">
        <f t="shared" si="658"/>
        <v>18</v>
      </c>
      <c r="AY987" s="31">
        <f t="shared" si="659"/>
        <v>18</v>
      </c>
      <c r="AZ987" s="31">
        <f t="shared" si="660"/>
        <v>5</v>
      </c>
      <c r="BA987" s="31">
        <f t="shared" si="661"/>
        <v>7</v>
      </c>
      <c r="BB987" s="31">
        <f t="shared" si="662"/>
        <v>5</v>
      </c>
      <c r="BC987" s="31">
        <f t="shared" si="663"/>
        <v>9</v>
      </c>
      <c r="BD987" s="31">
        <f t="shared" si="664"/>
        <v>9</v>
      </c>
      <c r="BE987" s="31">
        <f t="shared" si="665"/>
        <v>9</v>
      </c>
      <c r="BF987" s="31">
        <f t="shared" si="666"/>
        <v>15</v>
      </c>
      <c r="BG987" s="31">
        <f t="shared" si="667"/>
        <v>5</v>
      </c>
      <c r="BH987" s="31">
        <f t="shared" si="668"/>
        <v>1</v>
      </c>
      <c r="BI987" s="31">
        <f t="shared" si="669"/>
        <v>6</v>
      </c>
      <c r="BJ987" s="6">
        <f t="shared" si="670"/>
        <v>186</v>
      </c>
      <c r="BL987" s="31">
        <f t="shared" si="671"/>
        <v>3.698376963072693E-12</v>
      </c>
      <c r="BM987" s="31">
        <f t="shared" si="672"/>
        <v>0</v>
      </c>
      <c r="BN987" s="31">
        <f t="shared" si="673"/>
        <v>3.0819808025605778E-12</v>
      </c>
      <c r="BO987" s="31">
        <f t="shared" si="674"/>
        <v>4.6229712038408665E-12</v>
      </c>
      <c r="BP987" s="31">
        <f t="shared" si="675"/>
        <v>2.4655846420484622E-12</v>
      </c>
      <c r="BQ987" s="31">
        <f t="shared" si="676"/>
        <v>3.0819808025605778E-12</v>
      </c>
      <c r="BR987" s="31">
        <f t="shared" si="677"/>
        <v>1.5409904012802889E-12</v>
      </c>
      <c r="BS987" s="31">
        <f t="shared" si="678"/>
        <v>5.8557635248650978E-12</v>
      </c>
      <c r="BT987" s="31">
        <f t="shared" si="679"/>
        <v>5.5475654446090391E-12</v>
      </c>
      <c r="BU987" s="31">
        <f t="shared" si="680"/>
        <v>5.5475654446090391E-12</v>
      </c>
      <c r="BV987" s="31">
        <f t="shared" si="681"/>
        <v>1.5409904012802889E-12</v>
      </c>
      <c r="BW987" s="31">
        <f t="shared" si="682"/>
        <v>2.1573865617924043E-12</v>
      </c>
      <c r="BX987" s="31">
        <f t="shared" si="683"/>
        <v>1.5409904012802889E-12</v>
      </c>
      <c r="BY987" s="31">
        <f t="shared" si="684"/>
        <v>2.7737827223045196E-12</v>
      </c>
      <c r="BZ987" s="31">
        <f t="shared" si="685"/>
        <v>2.7737827223045196E-12</v>
      </c>
      <c r="CA987" s="31">
        <f t="shared" si="686"/>
        <v>2.7737827223045196E-12</v>
      </c>
      <c r="CB987" s="31">
        <f t="shared" si="687"/>
        <v>4.6229712038408665E-12</v>
      </c>
      <c r="CC987" s="31">
        <f t="shared" si="688"/>
        <v>1.5409904012802889E-12</v>
      </c>
      <c r="CD987" s="31">
        <f t="shared" si="689"/>
        <v>3.0819808025605777E-13</v>
      </c>
      <c r="CE987" s="31">
        <f t="shared" si="690"/>
        <v>1.8491884815363465E-12</v>
      </c>
    </row>
    <row r="988" spans="35:83" x14ac:dyDescent="0.2">
      <c r="AI988" s="29" t="s">
        <v>2092</v>
      </c>
      <c r="AJ988" s="30">
        <v>47502</v>
      </c>
      <c r="AK988">
        <v>448</v>
      </c>
      <c r="AL988" t="s">
        <v>2093</v>
      </c>
      <c r="AM988">
        <v>5.7827994793220158E-10</v>
      </c>
      <c r="AN988">
        <f t="shared" si="648"/>
        <v>5.7827994793220158E-11</v>
      </c>
      <c r="AO988">
        <f t="shared" si="649"/>
        <v>2.549209467347679E-4</v>
      </c>
      <c r="AP988" s="31">
        <f t="shared" si="650"/>
        <v>55</v>
      </c>
      <c r="AQ988" s="31">
        <f t="shared" si="651"/>
        <v>3</v>
      </c>
      <c r="AR988" s="31">
        <f t="shared" si="652"/>
        <v>27</v>
      </c>
      <c r="AS988" s="31">
        <f t="shared" si="653"/>
        <v>31</v>
      </c>
      <c r="AT988" s="31">
        <f t="shared" si="654"/>
        <v>15</v>
      </c>
      <c r="AU988" s="31">
        <f t="shared" si="655"/>
        <v>50</v>
      </c>
      <c r="AV988" s="31">
        <f t="shared" si="656"/>
        <v>3</v>
      </c>
      <c r="AW988" s="31">
        <f t="shared" si="657"/>
        <v>30</v>
      </c>
      <c r="AX988" s="31">
        <f t="shared" si="658"/>
        <v>13</v>
      </c>
      <c r="AY988" s="31">
        <f t="shared" si="659"/>
        <v>37</v>
      </c>
      <c r="AZ988" s="31">
        <f t="shared" si="660"/>
        <v>12</v>
      </c>
      <c r="BA988" s="31">
        <f t="shared" si="661"/>
        <v>11</v>
      </c>
      <c r="BB988" s="31">
        <f t="shared" si="662"/>
        <v>18</v>
      </c>
      <c r="BC988" s="31">
        <f t="shared" si="663"/>
        <v>16</v>
      </c>
      <c r="BD988" s="31">
        <f t="shared" si="664"/>
        <v>33</v>
      </c>
      <c r="BE988" s="31">
        <f t="shared" si="665"/>
        <v>35</v>
      </c>
      <c r="BF988" s="31">
        <f t="shared" si="666"/>
        <v>24</v>
      </c>
      <c r="BG988" s="31">
        <f t="shared" si="667"/>
        <v>25</v>
      </c>
      <c r="BH988" s="31">
        <f t="shared" si="668"/>
        <v>3</v>
      </c>
      <c r="BI988" s="31">
        <f t="shared" si="669"/>
        <v>7</v>
      </c>
      <c r="BJ988" s="6">
        <f t="shared" si="670"/>
        <v>448</v>
      </c>
      <c r="BL988" s="31">
        <f t="shared" si="671"/>
        <v>7.0994190036319383E-12</v>
      </c>
      <c r="BM988" s="31">
        <f t="shared" si="672"/>
        <v>3.8724103656174208E-13</v>
      </c>
      <c r="BN988" s="31">
        <f t="shared" si="673"/>
        <v>3.4851693290556793E-12</v>
      </c>
      <c r="BO988" s="31">
        <f t="shared" si="674"/>
        <v>4.0014907111380024E-12</v>
      </c>
      <c r="BP988" s="31">
        <f t="shared" si="675"/>
        <v>1.9362051828087105E-12</v>
      </c>
      <c r="BQ988" s="31">
        <f t="shared" si="676"/>
        <v>6.4540172760290361E-12</v>
      </c>
      <c r="BR988" s="31">
        <f t="shared" si="677"/>
        <v>3.8724103656174208E-13</v>
      </c>
      <c r="BS988" s="31">
        <f t="shared" si="678"/>
        <v>3.872410365617421E-12</v>
      </c>
      <c r="BT988" s="31">
        <f t="shared" si="679"/>
        <v>1.6780444917675493E-12</v>
      </c>
      <c r="BU988" s="31">
        <f t="shared" si="680"/>
        <v>4.775972784261486E-12</v>
      </c>
      <c r="BV988" s="31">
        <f t="shared" si="681"/>
        <v>1.5489641462469683E-12</v>
      </c>
      <c r="BW988" s="31">
        <f t="shared" si="682"/>
        <v>1.4198838007263877E-12</v>
      </c>
      <c r="BX988" s="31">
        <f t="shared" si="683"/>
        <v>2.3234462193704531E-12</v>
      </c>
      <c r="BY988" s="31">
        <f t="shared" si="684"/>
        <v>2.0652855283292911E-12</v>
      </c>
      <c r="BZ988" s="31">
        <f t="shared" si="685"/>
        <v>4.2596514021791636E-12</v>
      </c>
      <c r="CA988" s="31">
        <f t="shared" si="686"/>
        <v>4.5178120932203248E-12</v>
      </c>
      <c r="CB988" s="31">
        <f t="shared" si="687"/>
        <v>3.0979282924939367E-12</v>
      </c>
      <c r="CC988" s="31">
        <f t="shared" si="688"/>
        <v>3.2270086380145181E-12</v>
      </c>
      <c r="CD988" s="31">
        <f t="shared" si="689"/>
        <v>3.8724103656174208E-13</v>
      </c>
      <c r="CE988" s="31">
        <f t="shared" si="690"/>
        <v>9.0356241864406496E-13</v>
      </c>
    </row>
    <row r="989" spans="35:83" x14ac:dyDescent="0.2">
      <c r="AI989" s="29" t="s">
        <v>2094</v>
      </c>
      <c r="AJ989" s="30">
        <v>24144</v>
      </c>
      <c r="AK989">
        <v>217</v>
      </c>
      <c r="AL989" t="s">
        <v>2095</v>
      </c>
      <c r="AM989">
        <v>5.8380551374369809E-10</v>
      </c>
      <c r="AN989">
        <f t="shared" si="648"/>
        <v>5.8380551374369807E-11</v>
      </c>
      <c r="AO989">
        <f t="shared" si="649"/>
        <v>2.5735676086415058E-4</v>
      </c>
      <c r="AP989" s="31">
        <f t="shared" si="650"/>
        <v>22</v>
      </c>
      <c r="AQ989" s="31">
        <f t="shared" si="651"/>
        <v>1</v>
      </c>
      <c r="AR989" s="31">
        <f t="shared" si="652"/>
        <v>11</v>
      </c>
      <c r="AS989" s="31">
        <f t="shared" si="653"/>
        <v>18</v>
      </c>
      <c r="AT989" s="31">
        <f t="shared" si="654"/>
        <v>7</v>
      </c>
      <c r="AU989" s="31">
        <f t="shared" si="655"/>
        <v>13</v>
      </c>
      <c r="AV989" s="31">
        <f t="shared" si="656"/>
        <v>4</v>
      </c>
      <c r="AW989" s="31">
        <f t="shared" si="657"/>
        <v>15</v>
      </c>
      <c r="AX989" s="31">
        <f t="shared" si="658"/>
        <v>12</v>
      </c>
      <c r="AY989" s="31">
        <f t="shared" si="659"/>
        <v>17</v>
      </c>
      <c r="AZ989" s="31">
        <f t="shared" si="660"/>
        <v>5</v>
      </c>
      <c r="BA989" s="31">
        <f t="shared" si="661"/>
        <v>8</v>
      </c>
      <c r="BB989" s="31">
        <f t="shared" si="662"/>
        <v>6</v>
      </c>
      <c r="BC989" s="31">
        <f t="shared" si="663"/>
        <v>9</v>
      </c>
      <c r="BD989" s="31">
        <f t="shared" si="664"/>
        <v>12</v>
      </c>
      <c r="BE989" s="31">
        <f t="shared" si="665"/>
        <v>15</v>
      </c>
      <c r="BF989" s="31">
        <f t="shared" si="666"/>
        <v>13</v>
      </c>
      <c r="BG989" s="31">
        <f t="shared" si="667"/>
        <v>20</v>
      </c>
      <c r="BH989" s="31">
        <f t="shared" si="668"/>
        <v>6</v>
      </c>
      <c r="BI989" s="31">
        <f t="shared" si="669"/>
        <v>3</v>
      </c>
      <c r="BJ989" s="6">
        <f t="shared" si="670"/>
        <v>217</v>
      </c>
      <c r="BL989" s="31">
        <f t="shared" si="671"/>
        <v>5.9187655771250501E-12</v>
      </c>
      <c r="BM989" s="31">
        <f t="shared" si="672"/>
        <v>2.6903479896022954E-13</v>
      </c>
      <c r="BN989" s="31">
        <f t="shared" si="673"/>
        <v>2.9593827885625251E-12</v>
      </c>
      <c r="BO989" s="31">
        <f t="shared" si="674"/>
        <v>4.8426263812841318E-12</v>
      </c>
      <c r="BP989" s="31">
        <f t="shared" si="675"/>
        <v>1.8832435927216067E-12</v>
      </c>
      <c r="BQ989" s="31">
        <f t="shared" si="676"/>
        <v>3.4974523864829838E-12</v>
      </c>
      <c r="BR989" s="31">
        <f t="shared" si="677"/>
        <v>1.0761391958409181E-12</v>
      </c>
      <c r="BS989" s="31">
        <f t="shared" si="678"/>
        <v>4.035521984403443E-12</v>
      </c>
      <c r="BT989" s="31">
        <f t="shared" si="679"/>
        <v>3.2284175875227546E-12</v>
      </c>
      <c r="BU989" s="31">
        <f t="shared" si="680"/>
        <v>4.5735915823239014E-12</v>
      </c>
      <c r="BV989" s="31">
        <f t="shared" si="681"/>
        <v>1.3451739948011477E-12</v>
      </c>
      <c r="BW989" s="31">
        <f t="shared" si="682"/>
        <v>2.1522783916818363E-12</v>
      </c>
      <c r="BX989" s="31">
        <f t="shared" si="683"/>
        <v>1.6142087937613773E-12</v>
      </c>
      <c r="BY989" s="31">
        <f t="shared" si="684"/>
        <v>2.4213131906420659E-12</v>
      </c>
      <c r="BZ989" s="31">
        <f t="shared" si="685"/>
        <v>3.2284175875227546E-12</v>
      </c>
      <c r="CA989" s="31">
        <f t="shared" si="686"/>
        <v>4.035521984403443E-12</v>
      </c>
      <c r="CB989" s="31">
        <f t="shared" si="687"/>
        <v>3.4974523864829838E-12</v>
      </c>
      <c r="CC989" s="31">
        <f t="shared" si="688"/>
        <v>5.3806959792045909E-12</v>
      </c>
      <c r="CD989" s="31">
        <f t="shared" si="689"/>
        <v>1.6142087937613773E-12</v>
      </c>
      <c r="CE989" s="31">
        <f t="shared" si="690"/>
        <v>8.0710439688068866E-13</v>
      </c>
    </row>
    <row r="990" spans="35:83" x14ac:dyDescent="0.2">
      <c r="AI990" s="29" t="s">
        <v>2096</v>
      </c>
      <c r="AJ990" s="30">
        <v>30263</v>
      </c>
      <c r="AK990">
        <v>275</v>
      </c>
      <c r="AL990" t="s">
        <v>2097</v>
      </c>
      <c r="AM990">
        <v>5.8474860793158637E-10</v>
      </c>
      <c r="AN990">
        <f t="shared" si="648"/>
        <v>5.8474860793158642E-11</v>
      </c>
      <c r="AO990">
        <f t="shared" si="649"/>
        <v>2.5777250148268011E-4</v>
      </c>
      <c r="AP990" s="31">
        <f t="shared" si="650"/>
        <v>35</v>
      </c>
      <c r="AQ990" s="31">
        <f t="shared" si="651"/>
        <v>3</v>
      </c>
      <c r="AR990" s="31">
        <f t="shared" si="652"/>
        <v>21</v>
      </c>
      <c r="AS990" s="31">
        <f t="shared" si="653"/>
        <v>15</v>
      </c>
      <c r="AT990" s="31">
        <f t="shared" si="654"/>
        <v>10</v>
      </c>
      <c r="AU990" s="31">
        <f t="shared" si="655"/>
        <v>21</v>
      </c>
      <c r="AV990" s="31">
        <f t="shared" si="656"/>
        <v>5</v>
      </c>
      <c r="AW990" s="31">
        <f t="shared" si="657"/>
        <v>13</v>
      </c>
      <c r="AX990" s="31">
        <f t="shared" si="658"/>
        <v>7</v>
      </c>
      <c r="AY990" s="31">
        <f t="shared" si="659"/>
        <v>36</v>
      </c>
      <c r="AZ990" s="31">
        <f t="shared" si="660"/>
        <v>4</v>
      </c>
      <c r="BA990" s="31">
        <f t="shared" si="661"/>
        <v>11</v>
      </c>
      <c r="BB990" s="31">
        <f t="shared" si="662"/>
        <v>11</v>
      </c>
      <c r="BC990" s="31">
        <f t="shared" si="663"/>
        <v>10</v>
      </c>
      <c r="BD990" s="31">
        <f t="shared" si="664"/>
        <v>23</v>
      </c>
      <c r="BE990" s="31">
        <f t="shared" si="665"/>
        <v>18</v>
      </c>
      <c r="BF990" s="31">
        <f t="shared" si="666"/>
        <v>8</v>
      </c>
      <c r="BG990" s="31">
        <f t="shared" si="667"/>
        <v>13</v>
      </c>
      <c r="BH990" s="31">
        <f t="shared" si="668"/>
        <v>5</v>
      </c>
      <c r="BI990" s="31">
        <f t="shared" si="669"/>
        <v>6</v>
      </c>
      <c r="BJ990" s="6">
        <f t="shared" si="670"/>
        <v>275</v>
      </c>
      <c r="BL990" s="31">
        <f t="shared" si="671"/>
        <v>7.4422550100383717E-12</v>
      </c>
      <c r="BM990" s="31">
        <f t="shared" si="672"/>
        <v>6.3790757228900346E-13</v>
      </c>
      <c r="BN990" s="31">
        <f t="shared" si="673"/>
        <v>4.4653530060230238E-12</v>
      </c>
      <c r="BO990" s="31">
        <f t="shared" si="674"/>
        <v>3.1895378614450165E-12</v>
      </c>
      <c r="BP990" s="31">
        <f t="shared" si="675"/>
        <v>2.1263585742966778E-12</v>
      </c>
      <c r="BQ990" s="31">
        <f t="shared" si="676"/>
        <v>4.4653530060230238E-12</v>
      </c>
      <c r="BR990" s="31">
        <f t="shared" si="677"/>
        <v>1.0631792871483389E-12</v>
      </c>
      <c r="BS990" s="31">
        <f t="shared" si="678"/>
        <v>2.7642661465856813E-12</v>
      </c>
      <c r="BT990" s="31">
        <f t="shared" si="679"/>
        <v>1.4884510020076745E-12</v>
      </c>
      <c r="BU990" s="31">
        <f t="shared" si="680"/>
        <v>7.6548908674680415E-12</v>
      </c>
      <c r="BV990" s="31">
        <f t="shared" si="681"/>
        <v>8.5054342971867118E-13</v>
      </c>
      <c r="BW990" s="31">
        <f t="shared" si="682"/>
        <v>2.3389944317263456E-12</v>
      </c>
      <c r="BX990" s="31">
        <f t="shared" si="683"/>
        <v>2.3389944317263456E-12</v>
      </c>
      <c r="BY990" s="31">
        <f t="shared" si="684"/>
        <v>2.1263585742966778E-12</v>
      </c>
      <c r="BZ990" s="31">
        <f t="shared" si="685"/>
        <v>4.8906247208823586E-12</v>
      </c>
      <c r="CA990" s="31">
        <f t="shared" si="686"/>
        <v>3.8274454337340208E-12</v>
      </c>
      <c r="CB990" s="31">
        <f t="shared" si="687"/>
        <v>1.7010868594373424E-12</v>
      </c>
      <c r="CC990" s="31">
        <f t="shared" si="688"/>
        <v>2.7642661465856813E-12</v>
      </c>
      <c r="CD990" s="31">
        <f t="shared" si="689"/>
        <v>1.0631792871483389E-12</v>
      </c>
      <c r="CE990" s="31">
        <f t="shared" si="690"/>
        <v>1.2758151445780069E-12</v>
      </c>
    </row>
    <row r="991" spans="35:83" x14ac:dyDescent="0.2">
      <c r="AI991" s="29" t="s">
        <v>2098</v>
      </c>
      <c r="AJ991" s="30">
        <v>24865</v>
      </c>
      <c r="AK991">
        <v>232</v>
      </c>
      <c r="AL991" t="s">
        <v>2099</v>
      </c>
      <c r="AM991">
        <v>5.847747223485868E-10</v>
      </c>
      <c r="AN991">
        <f t="shared" si="648"/>
        <v>5.847747223485868E-11</v>
      </c>
      <c r="AO991">
        <f t="shared" si="649"/>
        <v>2.5778401340165457E-4</v>
      </c>
      <c r="AP991" s="31">
        <f t="shared" si="650"/>
        <v>32</v>
      </c>
      <c r="AQ991" s="31">
        <f t="shared" si="651"/>
        <v>4</v>
      </c>
      <c r="AR991" s="31">
        <f t="shared" si="652"/>
        <v>12</v>
      </c>
      <c r="AS991" s="31">
        <f t="shared" si="653"/>
        <v>17</v>
      </c>
      <c r="AT991" s="31">
        <f t="shared" si="654"/>
        <v>5</v>
      </c>
      <c r="AU991" s="31">
        <f t="shared" si="655"/>
        <v>15</v>
      </c>
      <c r="AV991" s="31">
        <f t="shared" si="656"/>
        <v>7</v>
      </c>
      <c r="AW991" s="31">
        <f t="shared" si="657"/>
        <v>19</v>
      </c>
      <c r="AX991" s="31">
        <f t="shared" si="658"/>
        <v>13</v>
      </c>
      <c r="AY991" s="31">
        <f t="shared" si="659"/>
        <v>23</v>
      </c>
      <c r="AZ991" s="31">
        <f t="shared" si="660"/>
        <v>6</v>
      </c>
      <c r="BA991" s="31">
        <f t="shared" si="661"/>
        <v>7</v>
      </c>
      <c r="BB991" s="31">
        <f t="shared" si="662"/>
        <v>15</v>
      </c>
      <c r="BC991" s="31">
        <f t="shared" si="663"/>
        <v>9</v>
      </c>
      <c r="BD991" s="31">
        <f t="shared" si="664"/>
        <v>10</v>
      </c>
      <c r="BE991" s="31">
        <f t="shared" si="665"/>
        <v>12</v>
      </c>
      <c r="BF991" s="31">
        <f t="shared" si="666"/>
        <v>9</v>
      </c>
      <c r="BG991" s="31">
        <f t="shared" si="667"/>
        <v>14</v>
      </c>
      <c r="BH991" s="31">
        <f t="shared" si="668"/>
        <v>1</v>
      </c>
      <c r="BI991" s="31">
        <f t="shared" si="669"/>
        <v>2</v>
      </c>
      <c r="BJ991" s="6">
        <f t="shared" si="670"/>
        <v>232</v>
      </c>
      <c r="BL991" s="31">
        <f t="shared" si="671"/>
        <v>8.0658582392908524E-12</v>
      </c>
      <c r="BM991" s="31">
        <f t="shared" si="672"/>
        <v>1.0082322799113566E-12</v>
      </c>
      <c r="BN991" s="31">
        <f t="shared" si="673"/>
        <v>3.0246968397340694E-12</v>
      </c>
      <c r="BO991" s="31">
        <f t="shared" si="674"/>
        <v>4.2849871896232651E-12</v>
      </c>
      <c r="BP991" s="31">
        <f t="shared" si="675"/>
        <v>1.2602903498891958E-12</v>
      </c>
      <c r="BQ991" s="31">
        <f t="shared" si="676"/>
        <v>3.7808710496675873E-12</v>
      </c>
      <c r="BR991" s="31">
        <f t="shared" si="677"/>
        <v>1.764406489844874E-12</v>
      </c>
      <c r="BS991" s="31">
        <f t="shared" si="678"/>
        <v>4.7891033295789437E-12</v>
      </c>
      <c r="BT991" s="31">
        <f t="shared" si="679"/>
        <v>3.2767549097119087E-12</v>
      </c>
      <c r="BU991" s="31">
        <f t="shared" si="680"/>
        <v>5.7973356094903E-12</v>
      </c>
      <c r="BV991" s="31">
        <f t="shared" si="681"/>
        <v>1.5123484198670347E-12</v>
      </c>
      <c r="BW991" s="31">
        <f t="shared" si="682"/>
        <v>1.764406489844874E-12</v>
      </c>
      <c r="BX991" s="31">
        <f t="shared" si="683"/>
        <v>3.7808710496675873E-12</v>
      </c>
      <c r="BY991" s="31">
        <f t="shared" si="684"/>
        <v>2.2685226298005524E-12</v>
      </c>
      <c r="BZ991" s="31">
        <f t="shared" si="685"/>
        <v>2.5205806997783917E-12</v>
      </c>
      <c r="CA991" s="31">
        <f t="shared" si="686"/>
        <v>3.0246968397340694E-12</v>
      </c>
      <c r="CB991" s="31">
        <f t="shared" si="687"/>
        <v>2.2685226298005524E-12</v>
      </c>
      <c r="CC991" s="31">
        <f t="shared" si="688"/>
        <v>3.528812979689748E-12</v>
      </c>
      <c r="CD991" s="31">
        <f t="shared" si="689"/>
        <v>2.5205806997783914E-13</v>
      </c>
      <c r="CE991" s="31">
        <f t="shared" si="690"/>
        <v>5.0411613995567828E-13</v>
      </c>
    </row>
    <row r="992" spans="35:83" x14ac:dyDescent="0.2">
      <c r="AI992" s="29" t="s">
        <v>2100</v>
      </c>
      <c r="AJ992" s="30">
        <v>53253</v>
      </c>
      <c r="AK992">
        <v>481</v>
      </c>
      <c r="AL992" t="s">
        <v>2101</v>
      </c>
      <c r="AM992">
        <v>5.8576988037994599E-10</v>
      </c>
      <c r="AN992">
        <f t="shared" si="648"/>
        <v>5.8576988037994602E-11</v>
      </c>
      <c r="AO992">
        <f t="shared" si="649"/>
        <v>2.5822270512598625E-4</v>
      </c>
      <c r="AP992" s="31">
        <f t="shared" si="650"/>
        <v>50</v>
      </c>
      <c r="AQ992" s="31">
        <f t="shared" si="651"/>
        <v>6</v>
      </c>
      <c r="AR992" s="31">
        <f t="shared" si="652"/>
        <v>27</v>
      </c>
      <c r="AS992" s="31">
        <f t="shared" si="653"/>
        <v>31</v>
      </c>
      <c r="AT992" s="31">
        <f t="shared" si="654"/>
        <v>19</v>
      </c>
      <c r="AU992" s="31">
        <f t="shared" si="655"/>
        <v>38</v>
      </c>
      <c r="AV992" s="31">
        <f t="shared" si="656"/>
        <v>16</v>
      </c>
      <c r="AW992" s="31">
        <f t="shared" si="657"/>
        <v>19</v>
      </c>
      <c r="AX992" s="31">
        <f t="shared" si="658"/>
        <v>36</v>
      </c>
      <c r="AY992" s="31">
        <f t="shared" si="659"/>
        <v>37</v>
      </c>
      <c r="AZ992" s="31">
        <f t="shared" si="660"/>
        <v>15</v>
      </c>
      <c r="BA992" s="31">
        <f t="shared" si="661"/>
        <v>21</v>
      </c>
      <c r="BB992" s="31">
        <f t="shared" si="662"/>
        <v>23</v>
      </c>
      <c r="BC992" s="31">
        <f t="shared" si="663"/>
        <v>27</v>
      </c>
      <c r="BD992" s="31">
        <f t="shared" si="664"/>
        <v>18</v>
      </c>
      <c r="BE992" s="31">
        <f t="shared" si="665"/>
        <v>24</v>
      </c>
      <c r="BF992" s="31">
        <f t="shared" si="666"/>
        <v>24</v>
      </c>
      <c r="BG992" s="31">
        <f t="shared" si="667"/>
        <v>28</v>
      </c>
      <c r="BH992" s="31">
        <f t="shared" si="668"/>
        <v>4</v>
      </c>
      <c r="BI992" s="31">
        <f t="shared" si="669"/>
        <v>18</v>
      </c>
      <c r="BJ992" s="6">
        <f t="shared" si="670"/>
        <v>481</v>
      </c>
      <c r="BL992" s="31">
        <f t="shared" si="671"/>
        <v>6.0890839956335345E-12</v>
      </c>
      <c r="BM992" s="31">
        <f t="shared" si="672"/>
        <v>7.3069007947602417E-13</v>
      </c>
      <c r="BN992" s="31">
        <f t="shared" si="673"/>
        <v>3.2881053576421088E-12</v>
      </c>
      <c r="BO992" s="31">
        <f t="shared" si="674"/>
        <v>3.7752320772927914E-12</v>
      </c>
      <c r="BP992" s="31">
        <f t="shared" si="675"/>
        <v>2.3138519183407431E-12</v>
      </c>
      <c r="BQ992" s="31">
        <f t="shared" si="676"/>
        <v>4.6277038366814862E-12</v>
      </c>
      <c r="BR992" s="31">
        <f t="shared" si="677"/>
        <v>1.948506878602731E-12</v>
      </c>
      <c r="BS992" s="31">
        <f t="shared" si="678"/>
        <v>2.3138519183407431E-12</v>
      </c>
      <c r="BT992" s="31">
        <f t="shared" si="679"/>
        <v>4.384140476856145E-12</v>
      </c>
      <c r="BU992" s="31">
        <f t="shared" si="680"/>
        <v>4.5059221567688156E-12</v>
      </c>
      <c r="BV992" s="31">
        <f t="shared" si="681"/>
        <v>1.8267251986900604E-12</v>
      </c>
      <c r="BW992" s="31">
        <f t="shared" si="682"/>
        <v>2.5574152781660846E-12</v>
      </c>
      <c r="BX992" s="31">
        <f t="shared" si="683"/>
        <v>2.8009786379914261E-12</v>
      </c>
      <c r="BY992" s="31">
        <f t="shared" si="684"/>
        <v>3.2881053576421088E-12</v>
      </c>
      <c r="BZ992" s="31">
        <f t="shared" si="685"/>
        <v>2.1920702384280725E-12</v>
      </c>
      <c r="CA992" s="31">
        <f t="shared" si="686"/>
        <v>2.9227603179040967E-12</v>
      </c>
      <c r="CB992" s="31">
        <f t="shared" si="687"/>
        <v>2.9227603179040967E-12</v>
      </c>
      <c r="CC992" s="31">
        <f t="shared" si="688"/>
        <v>3.4098870375547793E-12</v>
      </c>
      <c r="CD992" s="31">
        <f t="shared" si="689"/>
        <v>4.8712671965068275E-13</v>
      </c>
      <c r="CE992" s="31">
        <f t="shared" si="690"/>
        <v>2.1920702384280725E-12</v>
      </c>
    </row>
    <row r="993" spans="35:83" x14ac:dyDescent="0.2">
      <c r="AI993" s="29" t="s">
        <v>2102</v>
      </c>
      <c r="AJ993" s="30">
        <v>58172</v>
      </c>
      <c r="AK993">
        <v>528</v>
      </c>
      <c r="AL993" t="s">
        <v>2103</v>
      </c>
      <c r="AM993">
        <v>5.8681898074893165E-10</v>
      </c>
      <c r="AN993">
        <f t="shared" si="648"/>
        <v>5.8681898074893173E-11</v>
      </c>
      <c r="AO993">
        <f t="shared" si="649"/>
        <v>2.5868517604554336E-4</v>
      </c>
      <c r="AP993" s="31">
        <f t="shared" si="650"/>
        <v>54</v>
      </c>
      <c r="AQ993" s="31">
        <f t="shared" si="651"/>
        <v>7</v>
      </c>
      <c r="AR993" s="31">
        <f t="shared" si="652"/>
        <v>31</v>
      </c>
      <c r="AS993" s="31">
        <f t="shared" si="653"/>
        <v>27</v>
      </c>
      <c r="AT993" s="31">
        <f t="shared" si="654"/>
        <v>12</v>
      </c>
      <c r="AU993" s="31">
        <f t="shared" si="655"/>
        <v>44</v>
      </c>
      <c r="AV993" s="31">
        <f t="shared" si="656"/>
        <v>16</v>
      </c>
      <c r="AW993" s="31">
        <f t="shared" si="657"/>
        <v>32</v>
      </c>
      <c r="AX993" s="31">
        <f t="shared" si="658"/>
        <v>27</v>
      </c>
      <c r="AY993" s="31">
        <f t="shared" si="659"/>
        <v>34</v>
      </c>
      <c r="AZ993" s="31">
        <f t="shared" si="660"/>
        <v>18</v>
      </c>
      <c r="BA993" s="31">
        <f t="shared" si="661"/>
        <v>31</v>
      </c>
      <c r="BB993" s="31">
        <f t="shared" si="662"/>
        <v>31</v>
      </c>
      <c r="BC993" s="31">
        <f t="shared" si="663"/>
        <v>10</v>
      </c>
      <c r="BD993" s="31">
        <f t="shared" si="664"/>
        <v>34</v>
      </c>
      <c r="BE993" s="31">
        <f t="shared" si="665"/>
        <v>34</v>
      </c>
      <c r="BF993" s="31">
        <f t="shared" si="666"/>
        <v>24</v>
      </c>
      <c r="BG993" s="31">
        <f t="shared" si="667"/>
        <v>32</v>
      </c>
      <c r="BH993" s="31">
        <f t="shared" si="668"/>
        <v>8</v>
      </c>
      <c r="BI993" s="31">
        <f t="shared" si="669"/>
        <v>22</v>
      </c>
      <c r="BJ993" s="6">
        <f t="shared" si="670"/>
        <v>528</v>
      </c>
      <c r="BL993" s="31">
        <f t="shared" si="671"/>
        <v>6.0015577576595297E-12</v>
      </c>
      <c r="BM993" s="31">
        <f t="shared" si="672"/>
        <v>7.7797970932623524E-13</v>
      </c>
      <c r="BN993" s="31">
        <f t="shared" si="673"/>
        <v>3.4453387127304708E-12</v>
      </c>
      <c r="BO993" s="31">
        <f t="shared" si="674"/>
        <v>3.0007788788297649E-12</v>
      </c>
      <c r="BP993" s="31">
        <f t="shared" si="675"/>
        <v>1.3336795017021175E-12</v>
      </c>
      <c r="BQ993" s="31">
        <f t="shared" si="676"/>
        <v>4.8901581729077642E-12</v>
      </c>
      <c r="BR993" s="31">
        <f t="shared" si="677"/>
        <v>1.7782393356028234E-12</v>
      </c>
      <c r="BS993" s="31">
        <f t="shared" si="678"/>
        <v>3.5564786712056469E-12</v>
      </c>
      <c r="BT993" s="31">
        <f t="shared" si="679"/>
        <v>3.0007788788297649E-12</v>
      </c>
      <c r="BU993" s="31">
        <f t="shared" si="680"/>
        <v>3.7787585881559994E-12</v>
      </c>
      <c r="BV993" s="31">
        <f t="shared" si="681"/>
        <v>2.0005192525531762E-12</v>
      </c>
      <c r="BW993" s="31">
        <f t="shared" si="682"/>
        <v>3.4453387127304708E-12</v>
      </c>
      <c r="BX993" s="31">
        <f t="shared" si="683"/>
        <v>3.4453387127304708E-12</v>
      </c>
      <c r="BY993" s="31">
        <f t="shared" si="684"/>
        <v>1.1113995847517648E-12</v>
      </c>
      <c r="BZ993" s="31">
        <f t="shared" si="685"/>
        <v>3.7787585881559994E-12</v>
      </c>
      <c r="CA993" s="31">
        <f t="shared" si="686"/>
        <v>3.7787585881559994E-12</v>
      </c>
      <c r="CB993" s="31">
        <f t="shared" si="687"/>
        <v>2.667359003404235E-12</v>
      </c>
      <c r="CC993" s="31">
        <f t="shared" si="688"/>
        <v>3.5564786712056469E-12</v>
      </c>
      <c r="CD993" s="31">
        <f t="shared" si="689"/>
        <v>8.8911966780141171E-13</v>
      </c>
      <c r="CE993" s="31">
        <f t="shared" si="690"/>
        <v>2.4450790864538821E-12</v>
      </c>
    </row>
    <row r="994" spans="35:83" x14ac:dyDescent="0.2">
      <c r="AI994" s="29" t="s">
        <v>2104</v>
      </c>
      <c r="AJ994" s="30">
        <v>24275</v>
      </c>
      <c r="AK994">
        <v>228</v>
      </c>
      <c r="AL994" t="s">
        <v>2105</v>
      </c>
      <c r="AM994">
        <v>5.8683621816676679E-10</v>
      </c>
      <c r="AN994">
        <f t="shared" si="648"/>
        <v>5.8683621816676686E-11</v>
      </c>
      <c r="AO994">
        <f t="shared" si="649"/>
        <v>2.5869277475078895E-4</v>
      </c>
      <c r="AP994" s="31">
        <f t="shared" si="650"/>
        <v>22</v>
      </c>
      <c r="AQ994" s="31">
        <f t="shared" si="651"/>
        <v>0</v>
      </c>
      <c r="AR994" s="31">
        <f t="shared" si="652"/>
        <v>11</v>
      </c>
      <c r="AS994" s="31">
        <f t="shared" si="653"/>
        <v>5</v>
      </c>
      <c r="AT994" s="31">
        <f t="shared" si="654"/>
        <v>12</v>
      </c>
      <c r="AU994" s="31">
        <f t="shared" si="655"/>
        <v>21</v>
      </c>
      <c r="AV994" s="31">
        <f t="shared" si="656"/>
        <v>7</v>
      </c>
      <c r="AW994" s="31">
        <f t="shared" si="657"/>
        <v>17</v>
      </c>
      <c r="AX994" s="31">
        <f t="shared" si="658"/>
        <v>7</v>
      </c>
      <c r="AY994" s="31">
        <f t="shared" si="659"/>
        <v>10</v>
      </c>
      <c r="AZ994" s="31">
        <f t="shared" si="660"/>
        <v>9</v>
      </c>
      <c r="BA994" s="31">
        <f t="shared" si="661"/>
        <v>7</v>
      </c>
      <c r="BB994" s="31">
        <f t="shared" si="662"/>
        <v>16</v>
      </c>
      <c r="BC994" s="31">
        <f t="shared" si="663"/>
        <v>4</v>
      </c>
      <c r="BD994" s="31">
        <f t="shared" si="664"/>
        <v>13</v>
      </c>
      <c r="BE994" s="31">
        <f t="shared" si="665"/>
        <v>24</v>
      </c>
      <c r="BF994" s="31">
        <f t="shared" si="666"/>
        <v>23</v>
      </c>
      <c r="BG994" s="31">
        <f t="shared" si="667"/>
        <v>14</v>
      </c>
      <c r="BH994" s="31">
        <f t="shared" si="668"/>
        <v>2</v>
      </c>
      <c r="BI994" s="31">
        <f t="shared" si="669"/>
        <v>4</v>
      </c>
      <c r="BJ994" s="6">
        <f t="shared" si="670"/>
        <v>228</v>
      </c>
      <c r="BL994" s="31">
        <f t="shared" si="671"/>
        <v>5.6624547366968725E-12</v>
      </c>
      <c r="BM994" s="31">
        <f t="shared" si="672"/>
        <v>0</v>
      </c>
      <c r="BN994" s="31">
        <f t="shared" si="673"/>
        <v>2.8312273683484363E-12</v>
      </c>
      <c r="BO994" s="31">
        <f t="shared" si="674"/>
        <v>1.2869215310674712E-12</v>
      </c>
      <c r="BP994" s="31">
        <f t="shared" si="675"/>
        <v>3.0886116745619306E-12</v>
      </c>
      <c r="BQ994" s="31">
        <f t="shared" si="676"/>
        <v>5.4050704304833786E-12</v>
      </c>
      <c r="BR994" s="31">
        <f t="shared" si="677"/>
        <v>1.8016901434944596E-12</v>
      </c>
      <c r="BS994" s="31">
        <f t="shared" si="678"/>
        <v>4.3755332056294022E-12</v>
      </c>
      <c r="BT994" s="31">
        <f t="shared" si="679"/>
        <v>1.8016901434944596E-12</v>
      </c>
      <c r="BU994" s="31">
        <f t="shared" si="680"/>
        <v>2.5738430621349424E-12</v>
      </c>
      <c r="BV994" s="31">
        <f t="shared" si="681"/>
        <v>2.316458755921448E-12</v>
      </c>
      <c r="BW994" s="31">
        <f t="shared" si="682"/>
        <v>1.8016901434944596E-12</v>
      </c>
      <c r="BX994" s="31">
        <f t="shared" si="683"/>
        <v>4.1181488994159074E-12</v>
      </c>
      <c r="BY994" s="31">
        <f t="shared" si="684"/>
        <v>1.0295372248539769E-12</v>
      </c>
      <c r="BZ994" s="31">
        <f t="shared" si="685"/>
        <v>3.3459959807754249E-12</v>
      </c>
      <c r="CA994" s="31">
        <f t="shared" si="686"/>
        <v>6.1772233491238612E-12</v>
      </c>
      <c r="CB994" s="31">
        <f t="shared" si="687"/>
        <v>5.9198390429103672E-12</v>
      </c>
      <c r="CC994" s="31">
        <f t="shared" si="688"/>
        <v>3.6033802869889192E-12</v>
      </c>
      <c r="CD994" s="31">
        <f t="shared" si="689"/>
        <v>5.1476861242698843E-13</v>
      </c>
      <c r="CE994" s="31">
        <f t="shared" si="690"/>
        <v>1.0295372248539769E-12</v>
      </c>
    </row>
    <row r="995" spans="35:83" x14ac:dyDescent="0.2">
      <c r="AI995" s="29" t="s">
        <v>2106</v>
      </c>
      <c r="AJ995" s="30">
        <v>30393</v>
      </c>
      <c r="AK995">
        <v>266</v>
      </c>
      <c r="AL995" t="s">
        <v>2107</v>
      </c>
      <c r="AM995">
        <v>5.9066493547585381E-10</v>
      </c>
      <c r="AN995">
        <f t="shared" si="648"/>
        <v>5.9066493547585379E-11</v>
      </c>
      <c r="AO995">
        <f t="shared" si="649"/>
        <v>2.6038057361827912E-4</v>
      </c>
      <c r="AP995" s="31">
        <f t="shared" si="650"/>
        <v>22</v>
      </c>
      <c r="AQ995" s="31">
        <f t="shared" si="651"/>
        <v>3</v>
      </c>
      <c r="AR995" s="31">
        <f t="shared" si="652"/>
        <v>21</v>
      </c>
      <c r="AS995" s="31">
        <f t="shared" si="653"/>
        <v>22</v>
      </c>
      <c r="AT995" s="31">
        <f t="shared" si="654"/>
        <v>9</v>
      </c>
      <c r="AU995" s="31">
        <f t="shared" si="655"/>
        <v>11</v>
      </c>
      <c r="AV995" s="31">
        <f t="shared" si="656"/>
        <v>4</v>
      </c>
      <c r="AW995" s="31">
        <f t="shared" si="657"/>
        <v>23</v>
      </c>
      <c r="AX995" s="31">
        <f t="shared" si="658"/>
        <v>10</v>
      </c>
      <c r="AY995" s="31">
        <f t="shared" si="659"/>
        <v>25</v>
      </c>
      <c r="AZ995" s="31">
        <f t="shared" si="660"/>
        <v>6</v>
      </c>
      <c r="BA995" s="31">
        <f t="shared" si="661"/>
        <v>9</v>
      </c>
      <c r="BB995" s="31">
        <f t="shared" si="662"/>
        <v>11</v>
      </c>
      <c r="BC995" s="31">
        <f t="shared" si="663"/>
        <v>9</v>
      </c>
      <c r="BD995" s="31">
        <f t="shared" si="664"/>
        <v>28</v>
      </c>
      <c r="BE995" s="31">
        <f t="shared" si="665"/>
        <v>9</v>
      </c>
      <c r="BF995" s="31">
        <f t="shared" si="666"/>
        <v>14</v>
      </c>
      <c r="BG995" s="31">
        <f t="shared" si="667"/>
        <v>23</v>
      </c>
      <c r="BH995" s="31">
        <f t="shared" si="668"/>
        <v>0</v>
      </c>
      <c r="BI995" s="31">
        <f t="shared" si="669"/>
        <v>7</v>
      </c>
      <c r="BJ995" s="6">
        <f t="shared" si="670"/>
        <v>266</v>
      </c>
      <c r="BL995" s="31">
        <f t="shared" si="671"/>
        <v>4.8851987144619487E-12</v>
      </c>
      <c r="BM995" s="31">
        <f t="shared" si="672"/>
        <v>6.6616346106299294E-13</v>
      </c>
      <c r="BN995" s="31">
        <f t="shared" si="673"/>
        <v>4.6631442274409509E-12</v>
      </c>
      <c r="BO995" s="31">
        <f t="shared" si="674"/>
        <v>4.8851987144619487E-12</v>
      </c>
      <c r="BP995" s="31">
        <f t="shared" si="675"/>
        <v>1.9984903831889787E-12</v>
      </c>
      <c r="BQ995" s="31">
        <f t="shared" si="676"/>
        <v>2.4425993572309744E-12</v>
      </c>
      <c r="BR995" s="31">
        <f t="shared" si="677"/>
        <v>8.8821794808399055E-13</v>
      </c>
      <c r="BS995" s="31">
        <f t="shared" si="678"/>
        <v>5.1072532014829457E-12</v>
      </c>
      <c r="BT995" s="31">
        <f t="shared" si="679"/>
        <v>2.2205448702099765E-12</v>
      </c>
      <c r="BU995" s="31">
        <f t="shared" si="680"/>
        <v>5.5513621755249413E-12</v>
      </c>
      <c r="BV995" s="31">
        <f t="shared" si="681"/>
        <v>1.3323269221259859E-12</v>
      </c>
      <c r="BW995" s="31">
        <f t="shared" si="682"/>
        <v>1.9984903831889787E-12</v>
      </c>
      <c r="BX995" s="31">
        <f t="shared" si="683"/>
        <v>2.4425993572309744E-12</v>
      </c>
      <c r="BY995" s="31">
        <f t="shared" si="684"/>
        <v>1.9984903831889787E-12</v>
      </c>
      <c r="BZ995" s="31">
        <f t="shared" si="685"/>
        <v>6.217525636587934E-12</v>
      </c>
      <c r="CA995" s="31">
        <f t="shared" si="686"/>
        <v>1.9984903831889787E-12</v>
      </c>
      <c r="CB995" s="31">
        <f t="shared" si="687"/>
        <v>3.108762818293967E-12</v>
      </c>
      <c r="CC995" s="31">
        <f t="shared" si="688"/>
        <v>5.1072532014829457E-12</v>
      </c>
      <c r="CD995" s="31">
        <f t="shared" si="689"/>
        <v>0</v>
      </c>
      <c r="CE995" s="31">
        <f t="shared" si="690"/>
        <v>1.5543814091469835E-12</v>
      </c>
    </row>
    <row r="996" spans="35:83" x14ac:dyDescent="0.2">
      <c r="AI996" s="29" t="s">
        <v>2108</v>
      </c>
      <c r="AJ996" s="30">
        <v>43778</v>
      </c>
      <c r="AK996">
        <v>388</v>
      </c>
      <c r="AL996" t="s">
        <v>2109</v>
      </c>
      <c r="AM996">
        <v>5.9070336910628248E-10</v>
      </c>
      <c r="AN996">
        <f t="shared" si="648"/>
        <v>5.9070336910628256E-11</v>
      </c>
      <c r="AO996">
        <f t="shared" si="649"/>
        <v>2.6039751616918443E-4</v>
      </c>
      <c r="AP996" s="31">
        <f t="shared" si="650"/>
        <v>39</v>
      </c>
      <c r="AQ996" s="31">
        <f t="shared" si="651"/>
        <v>0</v>
      </c>
      <c r="AR996" s="31">
        <f t="shared" si="652"/>
        <v>15</v>
      </c>
      <c r="AS996" s="31">
        <f t="shared" si="653"/>
        <v>29</v>
      </c>
      <c r="AT996" s="31">
        <f t="shared" si="654"/>
        <v>15</v>
      </c>
      <c r="AU996" s="31">
        <f t="shared" si="655"/>
        <v>19</v>
      </c>
      <c r="AV996" s="31">
        <f t="shared" si="656"/>
        <v>5</v>
      </c>
      <c r="AW996" s="31">
        <f t="shared" si="657"/>
        <v>23</v>
      </c>
      <c r="AX996" s="31">
        <f t="shared" si="658"/>
        <v>23</v>
      </c>
      <c r="AY996" s="31">
        <f t="shared" si="659"/>
        <v>37</v>
      </c>
      <c r="AZ996" s="31">
        <f t="shared" si="660"/>
        <v>13</v>
      </c>
      <c r="BA996" s="31">
        <f t="shared" si="661"/>
        <v>14</v>
      </c>
      <c r="BB996" s="31">
        <f t="shared" si="662"/>
        <v>14</v>
      </c>
      <c r="BC996" s="31">
        <f t="shared" si="663"/>
        <v>25</v>
      </c>
      <c r="BD996" s="31">
        <f t="shared" si="664"/>
        <v>23</v>
      </c>
      <c r="BE996" s="31">
        <f t="shared" si="665"/>
        <v>25</v>
      </c>
      <c r="BF996" s="31">
        <f t="shared" si="666"/>
        <v>21</v>
      </c>
      <c r="BG996" s="31">
        <f t="shared" si="667"/>
        <v>29</v>
      </c>
      <c r="BH996" s="31">
        <f t="shared" si="668"/>
        <v>3</v>
      </c>
      <c r="BI996" s="31">
        <f t="shared" si="669"/>
        <v>16</v>
      </c>
      <c r="BJ996" s="6">
        <f t="shared" si="670"/>
        <v>388</v>
      </c>
      <c r="BL996" s="31">
        <f t="shared" si="671"/>
        <v>5.9374823183363453E-12</v>
      </c>
      <c r="BM996" s="31">
        <f t="shared" si="672"/>
        <v>0</v>
      </c>
      <c r="BN996" s="31">
        <f t="shared" si="673"/>
        <v>2.2836470455139792E-12</v>
      </c>
      <c r="BO996" s="31">
        <f t="shared" si="674"/>
        <v>4.4150509546603594E-12</v>
      </c>
      <c r="BP996" s="31">
        <f t="shared" si="675"/>
        <v>2.2836470455139792E-12</v>
      </c>
      <c r="BQ996" s="31">
        <f t="shared" si="676"/>
        <v>2.8926195909843735E-12</v>
      </c>
      <c r="BR996" s="31">
        <f t="shared" si="677"/>
        <v>7.6121568183799293E-13</v>
      </c>
      <c r="BS996" s="31">
        <f t="shared" si="678"/>
        <v>3.5015921364547675E-12</v>
      </c>
      <c r="BT996" s="31">
        <f t="shared" si="679"/>
        <v>3.5015921364547675E-12</v>
      </c>
      <c r="BU996" s="31">
        <f t="shared" si="680"/>
        <v>5.6329960456011481E-12</v>
      </c>
      <c r="BV996" s="31">
        <f t="shared" si="681"/>
        <v>1.9791607727787816E-12</v>
      </c>
      <c r="BW996" s="31">
        <f t="shared" si="682"/>
        <v>2.1314039091463802E-12</v>
      </c>
      <c r="BX996" s="31">
        <f t="shared" si="683"/>
        <v>2.1314039091463802E-12</v>
      </c>
      <c r="BY996" s="31">
        <f t="shared" si="684"/>
        <v>3.8060784091899642E-12</v>
      </c>
      <c r="BZ996" s="31">
        <f t="shared" si="685"/>
        <v>3.5015921364547675E-12</v>
      </c>
      <c r="CA996" s="31">
        <f t="shared" si="686"/>
        <v>3.8060784091899642E-12</v>
      </c>
      <c r="CB996" s="31">
        <f t="shared" si="687"/>
        <v>3.1971058637195707E-12</v>
      </c>
      <c r="CC996" s="31">
        <f t="shared" si="688"/>
        <v>4.4150509546603594E-12</v>
      </c>
      <c r="CD996" s="31">
        <f t="shared" si="689"/>
        <v>4.5672940910279586E-13</v>
      </c>
      <c r="CE996" s="31">
        <f t="shared" si="690"/>
        <v>2.4358901818815774E-12</v>
      </c>
    </row>
    <row r="997" spans="35:83" x14ac:dyDescent="0.2">
      <c r="AI997" s="29" t="s">
        <v>2110</v>
      </c>
      <c r="AJ997" s="30">
        <v>30378</v>
      </c>
      <c r="AK997">
        <v>285</v>
      </c>
      <c r="AL997" t="s">
        <v>2111</v>
      </c>
      <c r="AM997">
        <v>5.9312767085821329E-10</v>
      </c>
      <c r="AN997">
        <f t="shared" si="648"/>
        <v>5.9312767085821334E-11</v>
      </c>
      <c r="AO997">
        <f t="shared" si="649"/>
        <v>2.6146621187613878E-4</v>
      </c>
      <c r="AP997" s="31">
        <f t="shared" si="650"/>
        <v>26</v>
      </c>
      <c r="AQ997" s="31">
        <f t="shared" si="651"/>
        <v>0</v>
      </c>
      <c r="AR997" s="31">
        <f t="shared" si="652"/>
        <v>22</v>
      </c>
      <c r="AS997" s="31">
        <f t="shared" si="653"/>
        <v>6</v>
      </c>
      <c r="AT997" s="31">
        <f t="shared" si="654"/>
        <v>6</v>
      </c>
      <c r="AU997" s="31">
        <f t="shared" si="655"/>
        <v>10</v>
      </c>
      <c r="AV997" s="31">
        <f t="shared" si="656"/>
        <v>1</v>
      </c>
      <c r="AW997" s="31">
        <f t="shared" si="657"/>
        <v>17</v>
      </c>
      <c r="AX997" s="31">
        <f t="shared" si="658"/>
        <v>13</v>
      </c>
      <c r="AY997" s="31">
        <f t="shared" si="659"/>
        <v>21</v>
      </c>
      <c r="AZ997" s="31">
        <f t="shared" si="660"/>
        <v>7</v>
      </c>
      <c r="BA997" s="31">
        <f t="shared" si="661"/>
        <v>18</v>
      </c>
      <c r="BB997" s="31">
        <f t="shared" si="662"/>
        <v>5</v>
      </c>
      <c r="BC997" s="31">
        <f t="shared" si="663"/>
        <v>30</v>
      </c>
      <c r="BD997" s="31">
        <f t="shared" si="664"/>
        <v>5</v>
      </c>
      <c r="BE997" s="31">
        <f t="shared" si="665"/>
        <v>49</v>
      </c>
      <c r="BF997" s="31">
        <f t="shared" si="666"/>
        <v>29</v>
      </c>
      <c r="BG997" s="31">
        <f t="shared" si="667"/>
        <v>14</v>
      </c>
      <c r="BH997" s="31">
        <f t="shared" si="668"/>
        <v>0</v>
      </c>
      <c r="BI997" s="31">
        <f t="shared" si="669"/>
        <v>6</v>
      </c>
      <c r="BJ997" s="6">
        <f t="shared" si="670"/>
        <v>285</v>
      </c>
      <c r="BL997" s="31">
        <f t="shared" si="671"/>
        <v>5.4109892780047535E-12</v>
      </c>
      <c r="BM997" s="31">
        <f t="shared" si="672"/>
        <v>0</v>
      </c>
      <c r="BN997" s="31">
        <f t="shared" si="673"/>
        <v>4.5785293890809456E-12</v>
      </c>
      <c r="BO997" s="31">
        <f t="shared" si="674"/>
        <v>1.2486898333857122E-12</v>
      </c>
      <c r="BP997" s="31">
        <f t="shared" si="675"/>
        <v>1.2486898333857122E-12</v>
      </c>
      <c r="BQ997" s="31">
        <f t="shared" si="676"/>
        <v>2.0811497223095205E-12</v>
      </c>
      <c r="BR997" s="31">
        <f t="shared" si="677"/>
        <v>2.0811497223095204E-13</v>
      </c>
      <c r="BS997" s="31">
        <f t="shared" si="678"/>
        <v>3.5379545279261846E-12</v>
      </c>
      <c r="BT997" s="31">
        <f t="shared" si="679"/>
        <v>2.7054946390023768E-12</v>
      </c>
      <c r="BU997" s="31">
        <f t="shared" si="680"/>
        <v>4.3704144168499925E-12</v>
      </c>
      <c r="BV997" s="31">
        <f t="shared" si="681"/>
        <v>1.4568048056166644E-12</v>
      </c>
      <c r="BW997" s="31">
        <f t="shared" si="682"/>
        <v>3.746069500157137E-12</v>
      </c>
      <c r="BX997" s="31">
        <f t="shared" si="683"/>
        <v>1.0405748611547602E-12</v>
      </c>
      <c r="BY997" s="31">
        <f t="shared" si="684"/>
        <v>6.2434491669285614E-12</v>
      </c>
      <c r="BZ997" s="31">
        <f t="shared" si="685"/>
        <v>1.0405748611547602E-12</v>
      </c>
      <c r="CA997" s="31">
        <f t="shared" si="686"/>
        <v>1.0197633639316651E-11</v>
      </c>
      <c r="CB997" s="31">
        <f t="shared" si="687"/>
        <v>6.035334194697609E-12</v>
      </c>
      <c r="CC997" s="31">
        <f t="shared" si="688"/>
        <v>2.9136096112333287E-12</v>
      </c>
      <c r="CD997" s="31">
        <f t="shared" si="689"/>
        <v>0</v>
      </c>
      <c r="CE997" s="31">
        <f t="shared" si="690"/>
        <v>1.2486898333857122E-12</v>
      </c>
    </row>
    <row r="998" spans="35:83" x14ac:dyDescent="0.2">
      <c r="AI998" s="29" t="s">
        <v>2112</v>
      </c>
      <c r="AJ998" s="30">
        <v>54701</v>
      </c>
      <c r="AK998">
        <v>504</v>
      </c>
      <c r="AL998" t="s">
        <v>2113</v>
      </c>
      <c r="AM998">
        <v>5.9313844150673271E-10</v>
      </c>
      <c r="AN998">
        <f t="shared" si="648"/>
        <v>5.9313844150673271E-11</v>
      </c>
      <c r="AO998">
        <f t="shared" si="649"/>
        <v>2.6147095986009936E-4</v>
      </c>
      <c r="AP998" s="31">
        <f t="shared" si="650"/>
        <v>60</v>
      </c>
      <c r="AQ998" s="31">
        <f t="shared" si="651"/>
        <v>7</v>
      </c>
      <c r="AR998" s="31">
        <f t="shared" si="652"/>
        <v>22</v>
      </c>
      <c r="AS998" s="31">
        <f t="shared" si="653"/>
        <v>19</v>
      </c>
      <c r="AT998" s="31">
        <f t="shared" si="654"/>
        <v>23</v>
      </c>
      <c r="AU998" s="31">
        <f t="shared" si="655"/>
        <v>39</v>
      </c>
      <c r="AV998" s="31">
        <f t="shared" si="656"/>
        <v>13</v>
      </c>
      <c r="AW998" s="31">
        <f t="shared" si="657"/>
        <v>23</v>
      </c>
      <c r="AX998" s="31">
        <f t="shared" si="658"/>
        <v>22</v>
      </c>
      <c r="AY998" s="31">
        <f t="shared" si="659"/>
        <v>39</v>
      </c>
      <c r="AZ998" s="31">
        <f t="shared" si="660"/>
        <v>19</v>
      </c>
      <c r="BA998" s="31">
        <f t="shared" si="661"/>
        <v>28</v>
      </c>
      <c r="BB998" s="31">
        <f t="shared" si="662"/>
        <v>30</v>
      </c>
      <c r="BC998" s="31">
        <f t="shared" si="663"/>
        <v>13</v>
      </c>
      <c r="BD998" s="31">
        <f t="shared" si="664"/>
        <v>25</v>
      </c>
      <c r="BE998" s="31">
        <f t="shared" si="665"/>
        <v>45</v>
      </c>
      <c r="BF998" s="31">
        <f t="shared" si="666"/>
        <v>22</v>
      </c>
      <c r="BG998" s="31">
        <f t="shared" si="667"/>
        <v>30</v>
      </c>
      <c r="BH998" s="31">
        <f t="shared" si="668"/>
        <v>5</v>
      </c>
      <c r="BI998" s="31">
        <f t="shared" si="669"/>
        <v>20</v>
      </c>
      <c r="BJ998" s="6">
        <f t="shared" si="670"/>
        <v>504</v>
      </c>
      <c r="BL998" s="31">
        <f t="shared" si="671"/>
        <v>7.0611719226991985E-12</v>
      </c>
      <c r="BM998" s="31">
        <f t="shared" si="672"/>
        <v>8.2380339098157313E-13</v>
      </c>
      <c r="BN998" s="31">
        <f t="shared" si="673"/>
        <v>2.5890963716563727E-12</v>
      </c>
      <c r="BO998" s="31">
        <f t="shared" si="674"/>
        <v>2.2360377755214127E-12</v>
      </c>
      <c r="BP998" s="31">
        <f t="shared" si="675"/>
        <v>2.7067825703680262E-12</v>
      </c>
      <c r="BQ998" s="31">
        <f t="shared" si="676"/>
        <v>4.5897617497544794E-12</v>
      </c>
      <c r="BR998" s="31">
        <f t="shared" si="677"/>
        <v>1.5299205832514931E-12</v>
      </c>
      <c r="BS998" s="31">
        <f t="shared" si="678"/>
        <v>2.7067825703680262E-12</v>
      </c>
      <c r="BT998" s="31">
        <f t="shared" si="679"/>
        <v>2.5890963716563727E-12</v>
      </c>
      <c r="BU998" s="31">
        <f t="shared" si="680"/>
        <v>4.5897617497544794E-12</v>
      </c>
      <c r="BV998" s="31">
        <f t="shared" si="681"/>
        <v>2.2360377755214127E-12</v>
      </c>
      <c r="BW998" s="31">
        <f t="shared" si="682"/>
        <v>3.2952135639262925E-12</v>
      </c>
      <c r="BX998" s="31">
        <f t="shared" si="683"/>
        <v>3.5305859613495993E-12</v>
      </c>
      <c r="BY998" s="31">
        <f t="shared" si="684"/>
        <v>1.5299205832514931E-12</v>
      </c>
      <c r="BZ998" s="31">
        <f t="shared" si="685"/>
        <v>2.9421549677913326E-12</v>
      </c>
      <c r="CA998" s="31">
        <f t="shared" si="686"/>
        <v>5.2958789420243993E-12</v>
      </c>
      <c r="CB998" s="31">
        <f t="shared" si="687"/>
        <v>2.5890963716563727E-12</v>
      </c>
      <c r="CC998" s="31">
        <f t="shared" si="688"/>
        <v>3.5305859613495993E-12</v>
      </c>
      <c r="CD998" s="31">
        <f t="shared" si="689"/>
        <v>5.8843099355826658E-13</v>
      </c>
      <c r="CE998" s="31">
        <f t="shared" si="690"/>
        <v>2.3537239742330663E-12</v>
      </c>
    </row>
    <row r="999" spans="35:83" x14ac:dyDescent="0.2">
      <c r="AI999" s="29" t="s">
        <v>2114</v>
      </c>
      <c r="AJ999" s="30">
        <v>54986</v>
      </c>
      <c r="AK999">
        <v>491</v>
      </c>
      <c r="AL999" t="s">
        <v>2115</v>
      </c>
      <c r="AM999">
        <v>5.9355610849457327E-10</v>
      </c>
      <c r="AN999">
        <f t="shared" si="648"/>
        <v>5.9355610849457325E-11</v>
      </c>
      <c r="AO999">
        <f t="shared" si="649"/>
        <v>2.6165507840742391E-4</v>
      </c>
      <c r="AP999" s="31">
        <f t="shared" si="650"/>
        <v>37</v>
      </c>
      <c r="AQ999" s="31">
        <f t="shared" si="651"/>
        <v>7</v>
      </c>
      <c r="AR999" s="31">
        <f t="shared" si="652"/>
        <v>31</v>
      </c>
      <c r="AS999" s="31">
        <f t="shared" si="653"/>
        <v>34</v>
      </c>
      <c r="AT999" s="31">
        <f t="shared" si="654"/>
        <v>16</v>
      </c>
      <c r="AU999" s="31">
        <f t="shared" si="655"/>
        <v>44</v>
      </c>
      <c r="AV999" s="31">
        <f t="shared" si="656"/>
        <v>14</v>
      </c>
      <c r="AW999" s="31">
        <f t="shared" si="657"/>
        <v>37</v>
      </c>
      <c r="AX999" s="31">
        <f t="shared" si="658"/>
        <v>34</v>
      </c>
      <c r="AY999" s="31">
        <f t="shared" si="659"/>
        <v>31</v>
      </c>
      <c r="AZ999" s="31">
        <f t="shared" si="660"/>
        <v>12</v>
      </c>
      <c r="BA999" s="31">
        <f t="shared" si="661"/>
        <v>16</v>
      </c>
      <c r="BB999" s="31">
        <f t="shared" si="662"/>
        <v>22</v>
      </c>
      <c r="BC999" s="31">
        <f t="shared" si="663"/>
        <v>14</v>
      </c>
      <c r="BD999" s="31">
        <f t="shared" si="664"/>
        <v>25</v>
      </c>
      <c r="BE999" s="31">
        <f t="shared" si="665"/>
        <v>31</v>
      </c>
      <c r="BF999" s="31">
        <f t="shared" si="666"/>
        <v>20</v>
      </c>
      <c r="BG999" s="31">
        <f t="shared" si="667"/>
        <v>33</v>
      </c>
      <c r="BH999" s="31">
        <f t="shared" si="668"/>
        <v>9</v>
      </c>
      <c r="BI999" s="31">
        <f t="shared" si="669"/>
        <v>24</v>
      </c>
      <c r="BJ999" s="6">
        <f t="shared" si="670"/>
        <v>491</v>
      </c>
      <c r="BL999" s="31">
        <f t="shared" si="671"/>
        <v>4.472826072158699E-12</v>
      </c>
      <c r="BM999" s="31">
        <f t="shared" si="672"/>
        <v>8.4621033797597002E-13</v>
      </c>
      <c r="BN999" s="31">
        <f t="shared" si="673"/>
        <v>3.7475029253221533E-12</v>
      </c>
      <c r="BO999" s="31">
        <f t="shared" si="674"/>
        <v>4.1101644987404258E-12</v>
      </c>
      <c r="BP999" s="31">
        <f t="shared" si="675"/>
        <v>1.9341950582307883E-12</v>
      </c>
      <c r="BQ999" s="31">
        <f t="shared" si="676"/>
        <v>5.319036410134668E-12</v>
      </c>
      <c r="BR999" s="31">
        <f t="shared" si="677"/>
        <v>1.69242067595194E-12</v>
      </c>
      <c r="BS999" s="31">
        <f t="shared" si="678"/>
        <v>4.472826072158699E-12</v>
      </c>
      <c r="BT999" s="31">
        <f t="shared" si="679"/>
        <v>4.1101644987404258E-12</v>
      </c>
      <c r="BU999" s="31">
        <f t="shared" si="680"/>
        <v>3.7475029253221533E-12</v>
      </c>
      <c r="BV999" s="31">
        <f t="shared" si="681"/>
        <v>1.4506462936730914E-12</v>
      </c>
      <c r="BW999" s="31">
        <f t="shared" si="682"/>
        <v>1.9341950582307883E-12</v>
      </c>
      <c r="BX999" s="31">
        <f t="shared" si="683"/>
        <v>2.659518205067334E-12</v>
      </c>
      <c r="BY999" s="31">
        <f t="shared" si="684"/>
        <v>1.69242067595194E-12</v>
      </c>
      <c r="BZ999" s="31">
        <f t="shared" si="685"/>
        <v>3.0221797784856073E-12</v>
      </c>
      <c r="CA999" s="31">
        <f t="shared" si="686"/>
        <v>3.7475029253221533E-12</v>
      </c>
      <c r="CB999" s="31">
        <f t="shared" si="687"/>
        <v>2.4177438227884857E-12</v>
      </c>
      <c r="CC999" s="31">
        <f t="shared" si="688"/>
        <v>3.9892773076010016E-12</v>
      </c>
      <c r="CD999" s="31">
        <f t="shared" si="689"/>
        <v>1.0879847202548185E-12</v>
      </c>
      <c r="CE999" s="31">
        <f t="shared" si="690"/>
        <v>2.9012925873461827E-12</v>
      </c>
    </row>
    <row r="1000" spans="35:83" x14ac:dyDescent="0.2">
      <c r="AI1000" s="29" t="s">
        <v>2116</v>
      </c>
      <c r="AJ1000" s="30">
        <v>47895</v>
      </c>
      <c r="AK1000">
        <v>445</v>
      </c>
      <c r="AL1000" t="s">
        <v>2117</v>
      </c>
      <c r="AM1000">
        <v>5.939924062757712E-10</v>
      </c>
      <c r="AN1000">
        <f t="shared" si="648"/>
        <v>5.939924062757712E-11</v>
      </c>
      <c r="AO1000">
        <f t="shared" si="649"/>
        <v>2.6184740989641803E-4</v>
      </c>
      <c r="AP1000" s="31">
        <f t="shared" si="650"/>
        <v>45</v>
      </c>
      <c r="AQ1000" s="31">
        <f t="shared" si="651"/>
        <v>5</v>
      </c>
      <c r="AR1000" s="31">
        <f t="shared" si="652"/>
        <v>31</v>
      </c>
      <c r="AS1000" s="31">
        <f t="shared" si="653"/>
        <v>27</v>
      </c>
      <c r="AT1000" s="31">
        <f t="shared" si="654"/>
        <v>8</v>
      </c>
      <c r="AU1000" s="31">
        <f t="shared" si="655"/>
        <v>42</v>
      </c>
      <c r="AV1000" s="31">
        <f t="shared" si="656"/>
        <v>11</v>
      </c>
      <c r="AW1000" s="31">
        <f t="shared" si="657"/>
        <v>25</v>
      </c>
      <c r="AX1000" s="31">
        <f t="shared" si="658"/>
        <v>20</v>
      </c>
      <c r="AY1000" s="31">
        <f t="shared" si="659"/>
        <v>50</v>
      </c>
      <c r="AZ1000" s="31">
        <f t="shared" si="660"/>
        <v>12</v>
      </c>
      <c r="BA1000" s="31">
        <f t="shared" si="661"/>
        <v>12</v>
      </c>
      <c r="BB1000" s="31">
        <f t="shared" si="662"/>
        <v>18</v>
      </c>
      <c r="BC1000" s="31">
        <f t="shared" si="663"/>
        <v>16</v>
      </c>
      <c r="BD1000" s="31">
        <f t="shared" si="664"/>
        <v>28</v>
      </c>
      <c r="BE1000" s="31">
        <f t="shared" si="665"/>
        <v>27</v>
      </c>
      <c r="BF1000" s="31">
        <f t="shared" si="666"/>
        <v>21</v>
      </c>
      <c r="BG1000" s="31">
        <f t="shared" si="667"/>
        <v>36</v>
      </c>
      <c r="BH1000" s="31">
        <f t="shared" si="668"/>
        <v>1</v>
      </c>
      <c r="BI1000" s="31">
        <f t="shared" si="669"/>
        <v>10</v>
      </c>
      <c r="BJ1000" s="6">
        <f t="shared" si="670"/>
        <v>445</v>
      </c>
      <c r="BL1000" s="31">
        <f t="shared" si="671"/>
        <v>6.0066647825639779E-12</v>
      </c>
      <c r="BM1000" s="31">
        <f t="shared" si="672"/>
        <v>6.6740719806266423E-13</v>
      </c>
      <c r="BN1000" s="31">
        <f t="shared" si="673"/>
        <v>4.1379246279885184E-12</v>
      </c>
      <c r="BO1000" s="31">
        <f t="shared" si="674"/>
        <v>3.6039988695383871E-12</v>
      </c>
      <c r="BP1000" s="31">
        <f t="shared" si="675"/>
        <v>1.067851516900263E-12</v>
      </c>
      <c r="BQ1000" s="31">
        <f t="shared" si="676"/>
        <v>5.6062204637263803E-12</v>
      </c>
      <c r="BR1000" s="31">
        <f t="shared" si="677"/>
        <v>1.4682958357378615E-12</v>
      </c>
      <c r="BS1000" s="31">
        <f t="shared" si="678"/>
        <v>3.3370359903133214E-12</v>
      </c>
      <c r="BT1000" s="31">
        <f t="shared" si="679"/>
        <v>2.6696287922506569E-12</v>
      </c>
      <c r="BU1000" s="31">
        <f t="shared" si="680"/>
        <v>6.6740719806266429E-12</v>
      </c>
      <c r="BV1000" s="31">
        <f t="shared" si="681"/>
        <v>1.6017772753503943E-12</v>
      </c>
      <c r="BW1000" s="31">
        <f t="shared" si="682"/>
        <v>1.6017772753503943E-12</v>
      </c>
      <c r="BX1000" s="31">
        <f t="shared" si="683"/>
        <v>2.4026659130255913E-12</v>
      </c>
      <c r="BY1000" s="31">
        <f t="shared" si="684"/>
        <v>2.135703033800526E-12</v>
      </c>
      <c r="BZ1000" s="31">
        <f t="shared" si="685"/>
        <v>3.7374803091509199E-12</v>
      </c>
      <c r="CA1000" s="31">
        <f t="shared" si="686"/>
        <v>3.6039988695383871E-12</v>
      </c>
      <c r="CB1000" s="31">
        <f t="shared" si="687"/>
        <v>2.8031102318631901E-12</v>
      </c>
      <c r="CC1000" s="31">
        <f t="shared" si="688"/>
        <v>4.8053318260511825E-12</v>
      </c>
      <c r="CD1000" s="31">
        <f t="shared" si="689"/>
        <v>1.3348143961253288E-13</v>
      </c>
      <c r="CE1000" s="31">
        <f t="shared" si="690"/>
        <v>1.3348143961253285E-12</v>
      </c>
    </row>
    <row r="1001" spans="35:83" x14ac:dyDescent="0.2">
      <c r="AI1001" s="29" t="s">
        <v>2118</v>
      </c>
      <c r="AJ1001" s="30">
        <v>56881</v>
      </c>
      <c r="AK1001">
        <v>511</v>
      </c>
      <c r="AL1001" t="s">
        <v>2119</v>
      </c>
      <c r="AM1001">
        <v>5.9584837665648156E-10</v>
      </c>
      <c r="AN1001">
        <f t="shared" si="648"/>
        <v>5.9584837665648159E-11</v>
      </c>
      <c r="AO1001">
        <f t="shared" si="649"/>
        <v>2.6266557024981463E-4</v>
      </c>
      <c r="AP1001" s="31">
        <f t="shared" si="650"/>
        <v>49</v>
      </c>
      <c r="AQ1001" s="31">
        <f t="shared" si="651"/>
        <v>6</v>
      </c>
      <c r="AR1001" s="31">
        <f t="shared" si="652"/>
        <v>36</v>
      </c>
      <c r="AS1001" s="31">
        <f t="shared" si="653"/>
        <v>34</v>
      </c>
      <c r="AT1001" s="31">
        <f t="shared" si="654"/>
        <v>27</v>
      </c>
      <c r="AU1001" s="31">
        <f t="shared" si="655"/>
        <v>38</v>
      </c>
      <c r="AV1001" s="31">
        <f t="shared" si="656"/>
        <v>13</v>
      </c>
      <c r="AW1001" s="31">
        <f t="shared" si="657"/>
        <v>21</v>
      </c>
      <c r="AX1001" s="31">
        <f t="shared" si="658"/>
        <v>34</v>
      </c>
      <c r="AY1001" s="31">
        <f t="shared" si="659"/>
        <v>39</v>
      </c>
      <c r="AZ1001" s="31">
        <f t="shared" si="660"/>
        <v>20</v>
      </c>
      <c r="BA1001" s="31">
        <f t="shared" si="661"/>
        <v>19</v>
      </c>
      <c r="BB1001" s="31">
        <f t="shared" si="662"/>
        <v>22</v>
      </c>
      <c r="BC1001" s="31">
        <f t="shared" si="663"/>
        <v>11</v>
      </c>
      <c r="BD1001" s="31">
        <f t="shared" si="664"/>
        <v>19</v>
      </c>
      <c r="BE1001" s="31">
        <f t="shared" si="665"/>
        <v>35</v>
      </c>
      <c r="BF1001" s="31">
        <f t="shared" si="666"/>
        <v>31</v>
      </c>
      <c r="BG1001" s="31">
        <f t="shared" si="667"/>
        <v>28</v>
      </c>
      <c r="BH1001" s="31">
        <f t="shared" si="668"/>
        <v>7</v>
      </c>
      <c r="BI1001" s="31">
        <f t="shared" si="669"/>
        <v>22</v>
      </c>
      <c r="BJ1001" s="6">
        <f t="shared" si="670"/>
        <v>511</v>
      </c>
      <c r="BL1001" s="31">
        <f t="shared" si="671"/>
        <v>5.7136145706785901E-12</v>
      </c>
      <c r="BM1001" s="31">
        <f t="shared" si="672"/>
        <v>6.9962627396064371E-13</v>
      </c>
      <c r="BN1001" s="31">
        <f t="shared" si="673"/>
        <v>4.1977576437638623E-12</v>
      </c>
      <c r="BO1001" s="31">
        <f t="shared" si="674"/>
        <v>3.9645488857769806E-12</v>
      </c>
      <c r="BP1001" s="31">
        <f t="shared" si="675"/>
        <v>3.1483182328228965E-12</v>
      </c>
      <c r="BQ1001" s="31">
        <f t="shared" si="676"/>
        <v>4.4309664017507431E-12</v>
      </c>
      <c r="BR1001" s="31">
        <f t="shared" si="677"/>
        <v>1.515856926914728E-12</v>
      </c>
      <c r="BS1001" s="31">
        <f t="shared" si="678"/>
        <v>2.4486919588622528E-12</v>
      </c>
      <c r="BT1001" s="31">
        <f t="shared" si="679"/>
        <v>3.9645488857769806E-12</v>
      </c>
      <c r="BU1001" s="31">
        <f t="shared" si="680"/>
        <v>4.5475707807441843E-12</v>
      </c>
      <c r="BV1001" s="31">
        <f t="shared" si="681"/>
        <v>2.3320875798688124E-12</v>
      </c>
      <c r="BW1001" s="31">
        <f t="shared" si="682"/>
        <v>2.2154832008753716E-12</v>
      </c>
      <c r="BX1001" s="31">
        <f t="shared" si="683"/>
        <v>2.5652963378556936E-12</v>
      </c>
      <c r="BY1001" s="31">
        <f t="shared" si="684"/>
        <v>1.2826481689278468E-12</v>
      </c>
      <c r="BZ1001" s="31">
        <f t="shared" si="685"/>
        <v>2.2154832008753716E-12</v>
      </c>
      <c r="CA1001" s="31">
        <f t="shared" si="686"/>
        <v>4.0811532647704219E-12</v>
      </c>
      <c r="CB1001" s="31">
        <f t="shared" si="687"/>
        <v>3.614735748796659E-12</v>
      </c>
      <c r="CC1001" s="31">
        <f t="shared" si="688"/>
        <v>3.2649226118163373E-12</v>
      </c>
      <c r="CD1001" s="31">
        <f t="shared" si="689"/>
        <v>8.1623065295408433E-13</v>
      </c>
      <c r="CE1001" s="31">
        <f t="shared" si="690"/>
        <v>2.5652963378556936E-12</v>
      </c>
    </row>
    <row r="1002" spans="35:83" x14ac:dyDescent="0.2">
      <c r="AI1002" s="29" t="s">
        <v>2120</v>
      </c>
      <c r="AJ1002" s="30">
        <v>19824</v>
      </c>
      <c r="AK1002">
        <v>177</v>
      </c>
      <c r="AL1002" t="s">
        <v>2121</v>
      </c>
      <c r="AM1002">
        <v>5.9696167462940705E-10</v>
      </c>
      <c r="AN1002">
        <f t="shared" si="648"/>
        <v>5.9696167462940705E-11</v>
      </c>
      <c r="AO1002">
        <f t="shared" si="649"/>
        <v>2.6315634115458295E-4</v>
      </c>
      <c r="AP1002" s="31">
        <f t="shared" si="650"/>
        <v>11</v>
      </c>
      <c r="AQ1002" s="31">
        <f t="shared" si="651"/>
        <v>3</v>
      </c>
      <c r="AR1002" s="31">
        <f t="shared" si="652"/>
        <v>6</v>
      </c>
      <c r="AS1002" s="31">
        <f t="shared" si="653"/>
        <v>11</v>
      </c>
      <c r="AT1002" s="31">
        <f t="shared" si="654"/>
        <v>10</v>
      </c>
      <c r="AU1002" s="31">
        <f t="shared" si="655"/>
        <v>7</v>
      </c>
      <c r="AV1002" s="31">
        <f t="shared" si="656"/>
        <v>3</v>
      </c>
      <c r="AW1002" s="31">
        <f t="shared" si="657"/>
        <v>12</v>
      </c>
      <c r="AX1002" s="31">
        <f t="shared" si="658"/>
        <v>13</v>
      </c>
      <c r="AY1002" s="31">
        <f t="shared" si="659"/>
        <v>12</v>
      </c>
      <c r="AZ1002" s="31">
        <f t="shared" si="660"/>
        <v>6</v>
      </c>
      <c r="BA1002" s="31">
        <f t="shared" si="661"/>
        <v>11</v>
      </c>
      <c r="BB1002" s="31">
        <f t="shared" si="662"/>
        <v>14</v>
      </c>
      <c r="BC1002" s="31">
        <f t="shared" si="663"/>
        <v>6</v>
      </c>
      <c r="BD1002" s="31">
        <f t="shared" si="664"/>
        <v>6</v>
      </c>
      <c r="BE1002" s="31">
        <f t="shared" si="665"/>
        <v>11</v>
      </c>
      <c r="BF1002" s="31">
        <f t="shared" si="666"/>
        <v>19</v>
      </c>
      <c r="BG1002" s="31">
        <f t="shared" si="667"/>
        <v>11</v>
      </c>
      <c r="BH1002" s="31">
        <f t="shared" si="668"/>
        <v>2</v>
      </c>
      <c r="BI1002" s="31">
        <f t="shared" si="669"/>
        <v>3</v>
      </c>
      <c r="BJ1002" s="6">
        <f t="shared" si="670"/>
        <v>177</v>
      </c>
      <c r="BL1002" s="31">
        <f t="shared" si="671"/>
        <v>3.709931311256202E-12</v>
      </c>
      <c r="BM1002" s="31">
        <f t="shared" si="672"/>
        <v>1.0117994485244187E-12</v>
      </c>
      <c r="BN1002" s="31">
        <f t="shared" si="673"/>
        <v>2.0235988970488374E-12</v>
      </c>
      <c r="BO1002" s="31">
        <f t="shared" si="674"/>
        <v>3.709931311256202E-12</v>
      </c>
      <c r="BP1002" s="31">
        <f t="shared" si="675"/>
        <v>3.372664828414729E-12</v>
      </c>
      <c r="BQ1002" s="31">
        <f t="shared" si="676"/>
        <v>2.3608653798903107E-12</v>
      </c>
      <c r="BR1002" s="31">
        <f t="shared" si="677"/>
        <v>1.0117994485244187E-12</v>
      </c>
      <c r="BS1002" s="31">
        <f t="shared" si="678"/>
        <v>4.0471977940976749E-12</v>
      </c>
      <c r="BT1002" s="31">
        <f t="shared" si="679"/>
        <v>4.3844642769391478E-12</v>
      </c>
      <c r="BU1002" s="31">
        <f t="shared" si="680"/>
        <v>4.0471977940976749E-12</v>
      </c>
      <c r="BV1002" s="31">
        <f t="shared" si="681"/>
        <v>2.0235988970488374E-12</v>
      </c>
      <c r="BW1002" s="31">
        <f t="shared" si="682"/>
        <v>3.709931311256202E-12</v>
      </c>
      <c r="BX1002" s="31">
        <f t="shared" si="683"/>
        <v>4.7217307597806215E-12</v>
      </c>
      <c r="BY1002" s="31">
        <f t="shared" si="684"/>
        <v>2.0235988970488374E-12</v>
      </c>
      <c r="BZ1002" s="31">
        <f t="shared" si="685"/>
        <v>2.0235988970488374E-12</v>
      </c>
      <c r="CA1002" s="31">
        <f t="shared" si="686"/>
        <v>3.709931311256202E-12</v>
      </c>
      <c r="CB1002" s="31">
        <f t="shared" si="687"/>
        <v>6.4080631739879852E-12</v>
      </c>
      <c r="CC1002" s="31">
        <f t="shared" si="688"/>
        <v>3.709931311256202E-12</v>
      </c>
      <c r="CD1002" s="31">
        <f t="shared" si="689"/>
        <v>6.7453296568294581E-13</v>
      </c>
      <c r="CE1002" s="31">
        <f t="shared" si="690"/>
        <v>1.0117994485244187E-12</v>
      </c>
    </row>
    <row r="1003" spans="35:83" x14ac:dyDescent="0.2">
      <c r="AI1003" s="29" t="s">
        <v>2122</v>
      </c>
      <c r="AJ1003" s="30">
        <v>51775</v>
      </c>
      <c r="AK1003">
        <v>481</v>
      </c>
      <c r="AL1003" t="s">
        <v>2123</v>
      </c>
      <c r="AM1003">
        <v>6.0173679666895613E-10</v>
      </c>
      <c r="AN1003">
        <f t="shared" si="648"/>
        <v>6.017367966689561E-11</v>
      </c>
      <c r="AO1003">
        <f t="shared" si="649"/>
        <v>2.6526134001447532E-4</v>
      </c>
      <c r="AP1003" s="31">
        <f t="shared" si="650"/>
        <v>56</v>
      </c>
      <c r="AQ1003" s="31">
        <f t="shared" si="651"/>
        <v>2</v>
      </c>
      <c r="AR1003" s="31">
        <f t="shared" si="652"/>
        <v>18</v>
      </c>
      <c r="AS1003" s="31">
        <f t="shared" si="653"/>
        <v>42</v>
      </c>
      <c r="AT1003" s="31">
        <f t="shared" si="654"/>
        <v>15</v>
      </c>
      <c r="AU1003" s="31">
        <f t="shared" si="655"/>
        <v>37</v>
      </c>
      <c r="AV1003" s="31">
        <f t="shared" si="656"/>
        <v>10</v>
      </c>
      <c r="AW1003" s="31">
        <f t="shared" si="657"/>
        <v>30</v>
      </c>
      <c r="AX1003" s="31">
        <f t="shared" si="658"/>
        <v>30</v>
      </c>
      <c r="AY1003" s="31">
        <f t="shared" si="659"/>
        <v>53</v>
      </c>
      <c r="AZ1003" s="31">
        <f t="shared" si="660"/>
        <v>12</v>
      </c>
      <c r="BA1003" s="31">
        <f t="shared" si="661"/>
        <v>15</v>
      </c>
      <c r="BB1003" s="31">
        <f t="shared" si="662"/>
        <v>26</v>
      </c>
      <c r="BC1003" s="31">
        <f t="shared" si="663"/>
        <v>16</v>
      </c>
      <c r="BD1003" s="31">
        <f t="shared" si="664"/>
        <v>18</v>
      </c>
      <c r="BE1003" s="31">
        <f t="shared" si="665"/>
        <v>33</v>
      </c>
      <c r="BF1003" s="31">
        <f t="shared" si="666"/>
        <v>21</v>
      </c>
      <c r="BG1003" s="31">
        <f t="shared" si="667"/>
        <v>36</v>
      </c>
      <c r="BH1003" s="31">
        <f t="shared" si="668"/>
        <v>5</v>
      </c>
      <c r="BI1003" s="31">
        <f t="shared" si="669"/>
        <v>6</v>
      </c>
      <c r="BJ1003" s="6">
        <f t="shared" si="670"/>
        <v>481</v>
      </c>
      <c r="BL1003" s="31">
        <f t="shared" si="671"/>
        <v>7.0056674872061422E-12</v>
      </c>
      <c r="BM1003" s="31">
        <f t="shared" si="672"/>
        <v>2.5020241025736221E-13</v>
      </c>
      <c r="BN1003" s="31">
        <f t="shared" si="673"/>
        <v>2.2518216923162601E-12</v>
      </c>
      <c r="BO1003" s="31">
        <f t="shared" si="674"/>
        <v>5.2542506154046065E-12</v>
      </c>
      <c r="BP1003" s="31">
        <f t="shared" si="675"/>
        <v>1.8765180769302165E-12</v>
      </c>
      <c r="BQ1003" s="31">
        <f t="shared" si="676"/>
        <v>4.6287445897612013E-12</v>
      </c>
      <c r="BR1003" s="31">
        <f t="shared" si="677"/>
        <v>1.251012051286811E-12</v>
      </c>
      <c r="BS1003" s="31">
        <f t="shared" si="678"/>
        <v>3.7530361538604331E-12</v>
      </c>
      <c r="BT1003" s="31">
        <f t="shared" si="679"/>
        <v>3.7530361538604331E-12</v>
      </c>
      <c r="BU1003" s="31">
        <f t="shared" si="680"/>
        <v>6.6303638718200987E-12</v>
      </c>
      <c r="BV1003" s="31">
        <f t="shared" si="681"/>
        <v>1.5012144615441734E-12</v>
      </c>
      <c r="BW1003" s="31">
        <f t="shared" si="682"/>
        <v>1.8765180769302165E-12</v>
      </c>
      <c r="BX1003" s="31">
        <f t="shared" si="683"/>
        <v>3.2526313333457087E-12</v>
      </c>
      <c r="BY1003" s="31">
        <f t="shared" si="684"/>
        <v>2.0016192820588977E-12</v>
      </c>
      <c r="BZ1003" s="31">
        <f t="shared" si="685"/>
        <v>2.2518216923162601E-12</v>
      </c>
      <c r="CA1003" s="31">
        <f t="shared" si="686"/>
        <v>4.1283397692464766E-12</v>
      </c>
      <c r="CB1003" s="31">
        <f t="shared" si="687"/>
        <v>2.6271253077023032E-12</v>
      </c>
      <c r="CC1003" s="31">
        <f t="shared" si="688"/>
        <v>4.5036433846325202E-12</v>
      </c>
      <c r="CD1003" s="31">
        <f t="shared" si="689"/>
        <v>6.2550602564340551E-13</v>
      </c>
      <c r="CE1003" s="31">
        <f t="shared" si="690"/>
        <v>7.5060723077208669E-13</v>
      </c>
    </row>
    <row r="1004" spans="35:83" x14ac:dyDescent="0.2">
      <c r="AI1004" s="29" t="s">
        <v>2124</v>
      </c>
      <c r="AJ1004" s="30">
        <v>33712</v>
      </c>
      <c r="AK1004">
        <v>289</v>
      </c>
      <c r="AL1004" t="s">
        <v>2125</v>
      </c>
      <c r="AM1004">
        <v>6.025005220313803E-10</v>
      </c>
      <c r="AN1004">
        <f t="shared" si="648"/>
        <v>6.0250052203138035E-11</v>
      </c>
      <c r="AO1004">
        <f t="shared" si="649"/>
        <v>2.6559801015690497E-4</v>
      </c>
      <c r="AP1004" s="31">
        <f t="shared" si="650"/>
        <v>22</v>
      </c>
      <c r="AQ1004" s="31">
        <f t="shared" si="651"/>
        <v>4</v>
      </c>
      <c r="AR1004" s="31">
        <f t="shared" si="652"/>
        <v>19</v>
      </c>
      <c r="AS1004" s="31">
        <f t="shared" si="653"/>
        <v>17</v>
      </c>
      <c r="AT1004" s="31">
        <f t="shared" si="654"/>
        <v>16</v>
      </c>
      <c r="AU1004" s="31">
        <f t="shared" si="655"/>
        <v>14</v>
      </c>
      <c r="AV1004" s="31">
        <f t="shared" si="656"/>
        <v>10</v>
      </c>
      <c r="AW1004" s="31">
        <f t="shared" si="657"/>
        <v>18</v>
      </c>
      <c r="AX1004" s="31">
        <f t="shared" si="658"/>
        <v>20</v>
      </c>
      <c r="AY1004" s="31">
        <f t="shared" si="659"/>
        <v>30</v>
      </c>
      <c r="AZ1004" s="31">
        <f t="shared" si="660"/>
        <v>9</v>
      </c>
      <c r="BA1004" s="31">
        <f t="shared" si="661"/>
        <v>14</v>
      </c>
      <c r="BB1004" s="31">
        <f t="shared" si="662"/>
        <v>13</v>
      </c>
      <c r="BC1004" s="31">
        <f t="shared" si="663"/>
        <v>11</v>
      </c>
      <c r="BD1004" s="31">
        <f t="shared" si="664"/>
        <v>23</v>
      </c>
      <c r="BE1004" s="31">
        <f t="shared" si="665"/>
        <v>12</v>
      </c>
      <c r="BF1004" s="31">
        <f t="shared" si="666"/>
        <v>13</v>
      </c>
      <c r="BG1004" s="31">
        <f t="shared" si="667"/>
        <v>10</v>
      </c>
      <c r="BH1004" s="31">
        <f t="shared" si="668"/>
        <v>6</v>
      </c>
      <c r="BI1004" s="31">
        <f t="shared" si="669"/>
        <v>8</v>
      </c>
      <c r="BJ1004" s="6">
        <f t="shared" si="670"/>
        <v>289</v>
      </c>
      <c r="BL1004" s="31">
        <f t="shared" si="671"/>
        <v>4.5865091642527225E-12</v>
      </c>
      <c r="BM1004" s="31">
        <f t="shared" si="672"/>
        <v>8.3391075713685864E-13</v>
      </c>
      <c r="BN1004" s="31">
        <f t="shared" si="673"/>
        <v>3.9610760964000778E-12</v>
      </c>
      <c r="BO1004" s="31">
        <f t="shared" si="674"/>
        <v>3.5441207178316492E-12</v>
      </c>
      <c r="BP1004" s="31">
        <f t="shared" si="675"/>
        <v>3.3356430285474346E-12</v>
      </c>
      <c r="BQ1004" s="31">
        <f t="shared" si="676"/>
        <v>2.9186876499790053E-12</v>
      </c>
      <c r="BR1004" s="31">
        <f t="shared" si="677"/>
        <v>2.0847768928421466E-12</v>
      </c>
      <c r="BS1004" s="31">
        <f t="shared" si="678"/>
        <v>3.7525984071158639E-12</v>
      </c>
      <c r="BT1004" s="31">
        <f t="shared" si="679"/>
        <v>4.1695537856842932E-12</v>
      </c>
      <c r="BU1004" s="31">
        <f t="shared" si="680"/>
        <v>6.254330678526439E-12</v>
      </c>
      <c r="BV1004" s="31">
        <f t="shared" si="681"/>
        <v>1.876299203557932E-12</v>
      </c>
      <c r="BW1004" s="31">
        <f t="shared" si="682"/>
        <v>2.9186876499790053E-12</v>
      </c>
      <c r="BX1004" s="31">
        <f t="shared" si="683"/>
        <v>2.7102099606947906E-12</v>
      </c>
      <c r="BY1004" s="31">
        <f t="shared" si="684"/>
        <v>2.2932545821263613E-12</v>
      </c>
      <c r="BZ1004" s="31">
        <f t="shared" si="685"/>
        <v>4.7949868535369372E-12</v>
      </c>
      <c r="CA1004" s="31">
        <f t="shared" si="686"/>
        <v>2.5017322714105759E-12</v>
      </c>
      <c r="CB1004" s="31">
        <f t="shared" si="687"/>
        <v>2.7102099606947906E-12</v>
      </c>
      <c r="CC1004" s="31">
        <f t="shared" si="688"/>
        <v>2.0847768928421466E-12</v>
      </c>
      <c r="CD1004" s="31">
        <f t="shared" si="689"/>
        <v>1.250866135705288E-12</v>
      </c>
      <c r="CE1004" s="31">
        <f t="shared" si="690"/>
        <v>1.6678215142737173E-12</v>
      </c>
    </row>
    <row r="1005" spans="35:83" x14ac:dyDescent="0.2">
      <c r="AI1005" s="29" t="s">
        <v>2126</v>
      </c>
      <c r="AJ1005" s="30">
        <v>32791</v>
      </c>
      <c r="AK1005">
        <v>304</v>
      </c>
      <c r="AL1005" t="s">
        <v>2127</v>
      </c>
      <c r="AM1005">
        <v>6.041593492655451E-10</v>
      </c>
      <c r="AN1005">
        <f t="shared" si="648"/>
        <v>6.0415934926554513E-11</v>
      </c>
      <c r="AO1005">
        <f t="shared" si="649"/>
        <v>2.6632926464794309E-4</v>
      </c>
      <c r="AP1005" s="31">
        <f t="shared" si="650"/>
        <v>35</v>
      </c>
      <c r="AQ1005" s="31">
        <f t="shared" si="651"/>
        <v>3</v>
      </c>
      <c r="AR1005" s="31">
        <f t="shared" si="652"/>
        <v>14</v>
      </c>
      <c r="AS1005" s="31">
        <f t="shared" si="653"/>
        <v>20</v>
      </c>
      <c r="AT1005" s="31">
        <f t="shared" si="654"/>
        <v>12</v>
      </c>
      <c r="AU1005" s="31">
        <f t="shared" si="655"/>
        <v>32</v>
      </c>
      <c r="AV1005" s="31">
        <f t="shared" si="656"/>
        <v>8</v>
      </c>
      <c r="AW1005" s="31">
        <f t="shared" si="657"/>
        <v>25</v>
      </c>
      <c r="AX1005" s="31">
        <f t="shared" si="658"/>
        <v>16</v>
      </c>
      <c r="AY1005" s="31">
        <f t="shared" si="659"/>
        <v>22</v>
      </c>
      <c r="AZ1005" s="31">
        <f t="shared" si="660"/>
        <v>6</v>
      </c>
      <c r="BA1005" s="31">
        <f t="shared" si="661"/>
        <v>9</v>
      </c>
      <c r="BB1005" s="31">
        <f t="shared" si="662"/>
        <v>16</v>
      </c>
      <c r="BC1005" s="31">
        <f t="shared" si="663"/>
        <v>8</v>
      </c>
      <c r="BD1005" s="31">
        <f t="shared" si="664"/>
        <v>16</v>
      </c>
      <c r="BE1005" s="31">
        <f t="shared" si="665"/>
        <v>20</v>
      </c>
      <c r="BF1005" s="31">
        <f t="shared" si="666"/>
        <v>13</v>
      </c>
      <c r="BG1005" s="31">
        <f t="shared" si="667"/>
        <v>16</v>
      </c>
      <c r="BH1005" s="31">
        <f t="shared" si="668"/>
        <v>3</v>
      </c>
      <c r="BI1005" s="31">
        <f t="shared" si="669"/>
        <v>10</v>
      </c>
      <c r="BJ1005" s="6">
        <f t="shared" si="670"/>
        <v>304</v>
      </c>
      <c r="BL1005" s="31">
        <f t="shared" si="671"/>
        <v>6.9557819816756836E-12</v>
      </c>
      <c r="BM1005" s="31">
        <f t="shared" si="672"/>
        <v>5.9620988414363002E-13</v>
      </c>
      <c r="BN1005" s="31">
        <f t="shared" si="673"/>
        <v>2.7823127926702735E-12</v>
      </c>
      <c r="BO1005" s="31">
        <f t="shared" si="674"/>
        <v>3.9747325609575334E-12</v>
      </c>
      <c r="BP1005" s="31">
        <f t="shared" si="675"/>
        <v>2.3848395365745201E-12</v>
      </c>
      <c r="BQ1005" s="31">
        <f t="shared" si="676"/>
        <v>6.3595720975320539E-12</v>
      </c>
      <c r="BR1005" s="31">
        <f t="shared" si="677"/>
        <v>1.5898930243830135E-12</v>
      </c>
      <c r="BS1005" s="31">
        <f t="shared" si="678"/>
        <v>4.9684157011969173E-12</v>
      </c>
      <c r="BT1005" s="31">
        <f t="shared" si="679"/>
        <v>3.1797860487660269E-12</v>
      </c>
      <c r="BU1005" s="31">
        <f t="shared" si="680"/>
        <v>4.3722058170532876E-12</v>
      </c>
      <c r="BV1005" s="31">
        <f t="shared" si="681"/>
        <v>1.19241976828726E-12</v>
      </c>
      <c r="BW1005" s="31">
        <f t="shared" si="682"/>
        <v>1.7886296524308902E-12</v>
      </c>
      <c r="BX1005" s="31">
        <f t="shared" si="683"/>
        <v>3.1797860487660269E-12</v>
      </c>
      <c r="BY1005" s="31">
        <f t="shared" si="684"/>
        <v>1.5898930243830135E-12</v>
      </c>
      <c r="BZ1005" s="31">
        <f t="shared" si="685"/>
        <v>3.1797860487660269E-12</v>
      </c>
      <c r="CA1005" s="31">
        <f t="shared" si="686"/>
        <v>3.9747325609575334E-12</v>
      </c>
      <c r="CB1005" s="31">
        <f t="shared" si="687"/>
        <v>2.5835761646223968E-12</v>
      </c>
      <c r="CC1005" s="31">
        <f t="shared" si="688"/>
        <v>3.1797860487660269E-12</v>
      </c>
      <c r="CD1005" s="31">
        <f t="shared" si="689"/>
        <v>5.9620988414363002E-13</v>
      </c>
      <c r="CE1005" s="31">
        <f t="shared" si="690"/>
        <v>1.9873662804787667E-12</v>
      </c>
    </row>
    <row r="1006" spans="35:83" x14ac:dyDescent="0.2">
      <c r="AI1006" s="29" t="s">
        <v>2128</v>
      </c>
      <c r="AJ1006" s="30">
        <v>30376</v>
      </c>
      <c r="AK1006">
        <v>279</v>
      </c>
      <c r="AL1006" t="s">
        <v>2129</v>
      </c>
      <c r="AM1006">
        <v>6.1255932867678638E-10</v>
      </c>
      <c r="AN1006">
        <f t="shared" si="648"/>
        <v>6.1255932867678646E-11</v>
      </c>
      <c r="AO1006">
        <f t="shared" si="649"/>
        <v>2.7003219557564186E-4</v>
      </c>
      <c r="AP1006" s="31">
        <f t="shared" si="650"/>
        <v>28</v>
      </c>
      <c r="AQ1006" s="31">
        <f t="shared" si="651"/>
        <v>3</v>
      </c>
      <c r="AR1006" s="31">
        <f t="shared" si="652"/>
        <v>19</v>
      </c>
      <c r="AS1006" s="31">
        <f t="shared" si="653"/>
        <v>15</v>
      </c>
      <c r="AT1006" s="31">
        <f t="shared" si="654"/>
        <v>11</v>
      </c>
      <c r="AU1006" s="31">
        <f t="shared" si="655"/>
        <v>27</v>
      </c>
      <c r="AV1006" s="31">
        <f t="shared" si="656"/>
        <v>4</v>
      </c>
      <c r="AW1006" s="31">
        <f t="shared" si="657"/>
        <v>18</v>
      </c>
      <c r="AX1006" s="31">
        <f t="shared" si="658"/>
        <v>11</v>
      </c>
      <c r="AY1006" s="31">
        <f t="shared" si="659"/>
        <v>28</v>
      </c>
      <c r="AZ1006" s="31">
        <f t="shared" si="660"/>
        <v>7</v>
      </c>
      <c r="BA1006" s="31">
        <f t="shared" si="661"/>
        <v>8</v>
      </c>
      <c r="BB1006" s="31">
        <f t="shared" si="662"/>
        <v>16</v>
      </c>
      <c r="BC1006" s="31">
        <f t="shared" si="663"/>
        <v>10</v>
      </c>
      <c r="BD1006" s="31">
        <f t="shared" si="664"/>
        <v>16</v>
      </c>
      <c r="BE1006" s="31">
        <f t="shared" si="665"/>
        <v>21</v>
      </c>
      <c r="BF1006" s="31">
        <f t="shared" si="666"/>
        <v>10</v>
      </c>
      <c r="BG1006" s="31">
        <f t="shared" si="667"/>
        <v>15</v>
      </c>
      <c r="BH1006" s="31">
        <f t="shared" si="668"/>
        <v>7</v>
      </c>
      <c r="BI1006" s="31">
        <f t="shared" si="669"/>
        <v>5</v>
      </c>
      <c r="BJ1006" s="6">
        <f t="shared" si="670"/>
        <v>279</v>
      </c>
      <c r="BL1006" s="31">
        <f t="shared" si="671"/>
        <v>6.1475488182616564E-12</v>
      </c>
      <c r="BM1006" s="31">
        <f t="shared" si="672"/>
        <v>6.5866594481374896E-13</v>
      </c>
      <c r="BN1006" s="31">
        <f t="shared" si="673"/>
        <v>4.1715509838204099E-12</v>
      </c>
      <c r="BO1006" s="31">
        <f t="shared" si="674"/>
        <v>3.2933297240687444E-12</v>
      </c>
      <c r="BP1006" s="31">
        <f t="shared" si="675"/>
        <v>2.4151084643170792E-12</v>
      </c>
      <c r="BQ1006" s="31">
        <f t="shared" si="676"/>
        <v>5.9279935033237394E-12</v>
      </c>
      <c r="BR1006" s="31">
        <f t="shared" si="677"/>
        <v>8.7822125975166514E-13</v>
      </c>
      <c r="BS1006" s="31">
        <f t="shared" si="678"/>
        <v>3.9519956688824929E-12</v>
      </c>
      <c r="BT1006" s="31">
        <f t="shared" si="679"/>
        <v>2.4151084643170792E-12</v>
      </c>
      <c r="BU1006" s="31">
        <f t="shared" si="680"/>
        <v>6.1475488182616564E-12</v>
      </c>
      <c r="BV1006" s="31">
        <f t="shared" si="681"/>
        <v>1.5368872045654141E-12</v>
      </c>
      <c r="BW1006" s="31">
        <f t="shared" si="682"/>
        <v>1.7564425195033303E-12</v>
      </c>
      <c r="BX1006" s="31">
        <f t="shared" si="683"/>
        <v>3.5128850390066606E-12</v>
      </c>
      <c r="BY1006" s="31">
        <f t="shared" si="684"/>
        <v>2.1955531493791627E-12</v>
      </c>
      <c r="BZ1006" s="31">
        <f t="shared" si="685"/>
        <v>3.5128850390066606E-12</v>
      </c>
      <c r="CA1006" s="31">
        <f t="shared" si="686"/>
        <v>4.6106616136962423E-12</v>
      </c>
      <c r="CB1006" s="31">
        <f t="shared" si="687"/>
        <v>2.1955531493791627E-12</v>
      </c>
      <c r="CC1006" s="31">
        <f t="shared" si="688"/>
        <v>3.2933297240687444E-12</v>
      </c>
      <c r="CD1006" s="31">
        <f t="shared" si="689"/>
        <v>1.5368872045654141E-12</v>
      </c>
      <c r="CE1006" s="31">
        <f t="shared" si="690"/>
        <v>1.0977765746895813E-12</v>
      </c>
    </row>
    <row r="1007" spans="35:83" x14ac:dyDescent="0.2">
      <c r="AI1007" s="29" t="s">
        <v>2130</v>
      </c>
      <c r="AJ1007" s="30">
        <v>27199</v>
      </c>
      <c r="AK1007">
        <v>247</v>
      </c>
      <c r="AL1007" t="s">
        <v>2131</v>
      </c>
      <c r="AM1007">
        <v>6.1964923026200812E-10</v>
      </c>
      <c r="AN1007">
        <f t="shared" si="648"/>
        <v>6.196492302620082E-11</v>
      </c>
      <c r="AO1007">
        <f t="shared" si="649"/>
        <v>2.7315760988548223E-4</v>
      </c>
      <c r="AP1007" s="31">
        <f t="shared" si="650"/>
        <v>21</v>
      </c>
      <c r="AQ1007" s="31">
        <f t="shared" si="651"/>
        <v>4</v>
      </c>
      <c r="AR1007" s="31">
        <f t="shared" si="652"/>
        <v>15</v>
      </c>
      <c r="AS1007" s="31">
        <f t="shared" si="653"/>
        <v>18</v>
      </c>
      <c r="AT1007" s="31">
        <f t="shared" si="654"/>
        <v>8</v>
      </c>
      <c r="AU1007" s="31">
        <f t="shared" si="655"/>
        <v>21</v>
      </c>
      <c r="AV1007" s="31">
        <f t="shared" si="656"/>
        <v>5</v>
      </c>
      <c r="AW1007" s="31">
        <f t="shared" si="657"/>
        <v>17</v>
      </c>
      <c r="AX1007" s="31">
        <f t="shared" si="658"/>
        <v>14</v>
      </c>
      <c r="AY1007" s="31">
        <f t="shared" si="659"/>
        <v>29</v>
      </c>
      <c r="AZ1007" s="31">
        <f t="shared" si="660"/>
        <v>8</v>
      </c>
      <c r="BA1007" s="31">
        <f t="shared" si="661"/>
        <v>5</v>
      </c>
      <c r="BB1007" s="31">
        <f t="shared" si="662"/>
        <v>7</v>
      </c>
      <c r="BC1007" s="31">
        <f t="shared" si="663"/>
        <v>11</v>
      </c>
      <c r="BD1007" s="31">
        <f t="shared" si="664"/>
        <v>11</v>
      </c>
      <c r="BE1007" s="31">
        <f t="shared" si="665"/>
        <v>21</v>
      </c>
      <c r="BF1007" s="31">
        <f t="shared" si="666"/>
        <v>11</v>
      </c>
      <c r="BG1007" s="31">
        <f t="shared" si="667"/>
        <v>12</v>
      </c>
      <c r="BH1007" s="31">
        <f t="shared" si="668"/>
        <v>6</v>
      </c>
      <c r="BI1007" s="31">
        <f t="shared" si="669"/>
        <v>3</v>
      </c>
      <c r="BJ1007" s="6">
        <f t="shared" si="670"/>
        <v>247</v>
      </c>
      <c r="BL1007" s="31">
        <f t="shared" si="671"/>
        <v>5.2682728078956164E-12</v>
      </c>
      <c r="BM1007" s="31">
        <f t="shared" si="672"/>
        <v>1.0034805348372602E-12</v>
      </c>
      <c r="BN1007" s="31">
        <f t="shared" si="673"/>
        <v>3.7630520056397256E-12</v>
      </c>
      <c r="BO1007" s="31">
        <f t="shared" si="674"/>
        <v>4.5156624067676706E-12</v>
      </c>
      <c r="BP1007" s="31">
        <f t="shared" si="675"/>
        <v>2.0069610696745203E-12</v>
      </c>
      <c r="BQ1007" s="31">
        <f t="shared" si="676"/>
        <v>5.2682728078956164E-12</v>
      </c>
      <c r="BR1007" s="31">
        <f t="shared" si="677"/>
        <v>1.2543506685465753E-12</v>
      </c>
      <c r="BS1007" s="31">
        <f t="shared" si="678"/>
        <v>4.2647922730583556E-12</v>
      </c>
      <c r="BT1007" s="31">
        <f t="shared" si="679"/>
        <v>3.5121818719304111E-12</v>
      </c>
      <c r="BU1007" s="31">
        <f t="shared" si="680"/>
        <v>7.2752338775701363E-12</v>
      </c>
      <c r="BV1007" s="31">
        <f t="shared" si="681"/>
        <v>2.0069610696745203E-12</v>
      </c>
      <c r="BW1007" s="31">
        <f t="shared" si="682"/>
        <v>1.2543506685465753E-12</v>
      </c>
      <c r="BX1007" s="31">
        <f t="shared" si="683"/>
        <v>1.7560909359652055E-12</v>
      </c>
      <c r="BY1007" s="31">
        <f t="shared" si="684"/>
        <v>2.7595714708024653E-12</v>
      </c>
      <c r="BZ1007" s="31">
        <f t="shared" si="685"/>
        <v>2.7595714708024653E-12</v>
      </c>
      <c r="CA1007" s="31">
        <f t="shared" si="686"/>
        <v>5.2682728078956164E-12</v>
      </c>
      <c r="CB1007" s="31">
        <f t="shared" si="687"/>
        <v>2.7595714708024653E-12</v>
      </c>
      <c r="CC1007" s="31">
        <f t="shared" si="688"/>
        <v>3.0104416045117807E-12</v>
      </c>
      <c r="CD1007" s="31">
        <f t="shared" si="689"/>
        <v>1.5052208022558903E-12</v>
      </c>
      <c r="CE1007" s="31">
        <f t="shared" si="690"/>
        <v>7.5261040112794517E-13</v>
      </c>
    </row>
    <row r="1008" spans="35:83" x14ac:dyDescent="0.2">
      <c r="AI1008" s="29" t="s">
        <v>2132</v>
      </c>
      <c r="AJ1008" s="30">
        <v>24061</v>
      </c>
      <c r="AK1008">
        <v>216</v>
      </c>
      <c r="AL1008" t="s">
        <v>2133</v>
      </c>
      <c r="AM1008">
        <v>6.2093491934966672E-10</v>
      </c>
      <c r="AN1008">
        <f t="shared" si="648"/>
        <v>6.2093491934966674E-11</v>
      </c>
      <c r="AO1008">
        <f t="shared" si="649"/>
        <v>2.7372437530870749E-4</v>
      </c>
      <c r="AP1008" s="31">
        <f t="shared" si="650"/>
        <v>15</v>
      </c>
      <c r="AQ1008" s="31">
        <f t="shared" si="651"/>
        <v>1</v>
      </c>
      <c r="AR1008" s="31">
        <f t="shared" si="652"/>
        <v>7</v>
      </c>
      <c r="AS1008" s="31">
        <f t="shared" si="653"/>
        <v>14</v>
      </c>
      <c r="AT1008" s="31">
        <f t="shared" si="654"/>
        <v>10</v>
      </c>
      <c r="AU1008" s="31">
        <f t="shared" si="655"/>
        <v>18</v>
      </c>
      <c r="AV1008" s="31">
        <f t="shared" si="656"/>
        <v>6</v>
      </c>
      <c r="AW1008" s="31">
        <f t="shared" si="657"/>
        <v>12</v>
      </c>
      <c r="AX1008" s="31">
        <f t="shared" si="658"/>
        <v>18</v>
      </c>
      <c r="AY1008" s="31">
        <f t="shared" si="659"/>
        <v>21</v>
      </c>
      <c r="AZ1008" s="31">
        <f t="shared" si="660"/>
        <v>5</v>
      </c>
      <c r="BA1008" s="31">
        <f t="shared" si="661"/>
        <v>5</v>
      </c>
      <c r="BB1008" s="31">
        <f t="shared" si="662"/>
        <v>9</v>
      </c>
      <c r="BC1008" s="31">
        <f t="shared" si="663"/>
        <v>9</v>
      </c>
      <c r="BD1008" s="31">
        <f t="shared" si="664"/>
        <v>18</v>
      </c>
      <c r="BE1008" s="31">
        <f t="shared" si="665"/>
        <v>19</v>
      </c>
      <c r="BF1008" s="31">
        <f t="shared" si="666"/>
        <v>12</v>
      </c>
      <c r="BG1008" s="31">
        <f t="shared" si="667"/>
        <v>13</v>
      </c>
      <c r="BH1008" s="31">
        <f t="shared" si="668"/>
        <v>1</v>
      </c>
      <c r="BI1008" s="31">
        <f t="shared" si="669"/>
        <v>3</v>
      </c>
      <c r="BJ1008" s="6">
        <f t="shared" si="670"/>
        <v>216</v>
      </c>
      <c r="BL1008" s="31">
        <f t="shared" si="671"/>
        <v>4.3120480510393529E-12</v>
      </c>
      <c r="BM1008" s="31">
        <f t="shared" si="672"/>
        <v>2.8746987006929013E-13</v>
      </c>
      <c r="BN1008" s="31">
        <f t="shared" si="673"/>
        <v>2.0122890904850311E-12</v>
      </c>
      <c r="BO1008" s="31">
        <f t="shared" si="674"/>
        <v>4.0245781809700621E-12</v>
      </c>
      <c r="BP1008" s="31">
        <f t="shared" si="675"/>
        <v>2.8746987006929014E-12</v>
      </c>
      <c r="BQ1008" s="31">
        <f t="shared" si="676"/>
        <v>5.1744576612472229E-12</v>
      </c>
      <c r="BR1008" s="31">
        <f t="shared" si="677"/>
        <v>1.7248192204157409E-12</v>
      </c>
      <c r="BS1008" s="31">
        <f t="shared" si="678"/>
        <v>3.4496384408314818E-12</v>
      </c>
      <c r="BT1008" s="31">
        <f t="shared" si="679"/>
        <v>5.1744576612472229E-12</v>
      </c>
      <c r="BU1008" s="31">
        <f t="shared" si="680"/>
        <v>6.0368672714550936E-12</v>
      </c>
      <c r="BV1008" s="31">
        <f t="shared" si="681"/>
        <v>1.4373493503464507E-12</v>
      </c>
      <c r="BW1008" s="31">
        <f t="shared" si="682"/>
        <v>1.4373493503464507E-12</v>
      </c>
      <c r="BX1008" s="31">
        <f t="shared" si="683"/>
        <v>2.5872288306236114E-12</v>
      </c>
      <c r="BY1008" s="31">
        <f t="shared" si="684"/>
        <v>2.5872288306236114E-12</v>
      </c>
      <c r="BZ1008" s="31">
        <f t="shared" si="685"/>
        <v>5.1744576612472229E-12</v>
      </c>
      <c r="CA1008" s="31">
        <f t="shared" si="686"/>
        <v>5.4619275313165128E-12</v>
      </c>
      <c r="CB1008" s="31">
        <f t="shared" si="687"/>
        <v>3.4496384408314818E-12</v>
      </c>
      <c r="CC1008" s="31">
        <f t="shared" si="688"/>
        <v>3.7371083109007722E-12</v>
      </c>
      <c r="CD1008" s="31">
        <f t="shared" si="689"/>
        <v>2.8746987006929013E-13</v>
      </c>
      <c r="CE1008" s="31">
        <f t="shared" si="690"/>
        <v>8.6240961020787044E-13</v>
      </c>
    </row>
    <row r="1009" spans="35:83" x14ac:dyDescent="0.2">
      <c r="AI1009" s="29" t="s">
        <v>2134</v>
      </c>
      <c r="AJ1009" s="30">
        <v>31558</v>
      </c>
      <c r="AK1009">
        <v>293</v>
      </c>
      <c r="AL1009" t="s">
        <v>2135</v>
      </c>
      <c r="AM1009">
        <v>6.2161797948519222E-10</v>
      </c>
      <c r="AN1009">
        <f t="shared" si="648"/>
        <v>6.2161797948519225E-11</v>
      </c>
      <c r="AO1009">
        <f t="shared" si="649"/>
        <v>2.7402548610642335E-4</v>
      </c>
      <c r="AP1009" s="31">
        <f t="shared" si="650"/>
        <v>40</v>
      </c>
      <c r="AQ1009" s="31">
        <f t="shared" si="651"/>
        <v>2</v>
      </c>
      <c r="AR1009" s="31">
        <f t="shared" si="652"/>
        <v>17</v>
      </c>
      <c r="AS1009" s="31">
        <f t="shared" si="653"/>
        <v>16</v>
      </c>
      <c r="AT1009" s="31">
        <f t="shared" si="654"/>
        <v>10</v>
      </c>
      <c r="AU1009" s="31">
        <f t="shared" si="655"/>
        <v>26</v>
      </c>
      <c r="AV1009" s="31">
        <f t="shared" si="656"/>
        <v>6</v>
      </c>
      <c r="AW1009" s="31">
        <f t="shared" si="657"/>
        <v>17</v>
      </c>
      <c r="AX1009" s="31">
        <f t="shared" si="658"/>
        <v>13</v>
      </c>
      <c r="AY1009" s="31">
        <f t="shared" si="659"/>
        <v>31</v>
      </c>
      <c r="AZ1009" s="31">
        <f t="shared" si="660"/>
        <v>6</v>
      </c>
      <c r="BA1009" s="31">
        <f t="shared" si="661"/>
        <v>10</v>
      </c>
      <c r="BB1009" s="31">
        <f t="shared" si="662"/>
        <v>19</v>
      </c>
      <c r="BC1009" s="31">
        <f t="shared" si="663"/>
        <v>13</v>
      </c>
      <c r="BD1009" s="31">
        <f t="shared" si="664"/>
        <v>18</v>
      </c>
      <c r="BE1009" s="31">
        <f t="shared" si="665"/>
        <v>10</v>
      </c>
      <c r="BF1009" s="31">
        <f t="shared" si="666"/>
        <v>12</v>
      </c>
      <c r="BG1009" s="31">
        <f t="shared" si="667"/>
        <v>19</v>
      </c>
      <c r="BH1009" s="31">
        <f t="shared" si="668"/>
        <v>3</v>
      </c>
      <c r="BI1009" s="31">
        <f t="shared" si="669"/>
        <v>5</v>
      </c>
      <c r="BJ1009" s="6">
        <f t="shared" si="670"/>
        <v>293</v>
      </c>
      <c r="BL1009" s="31">
        <f t="shared" si="671"/>
        <v>8.4862522796613278E-12</v>
      </c>
      <c r="BM1009" s="31">
        <f t="shared" si="672"/>
        <v>4.2431261398306641E-13</v>
      </c>
      <c r="BN1009" s="31">
        <f t="shared" si="673"/>
        <v>3.6066572188560642E-12</v>
      </c>
      <c r="BO1009" s="31">
        <f t="shared" si="674"/>
        <v>3.3945009118645313E-12</v>
      </c>
      <c r="BP1009" s="31">
        <f t="shared" si="675"/>
        <v>2.1215630699153319E-12</v>
      </c>
      <c r="BQ1009" s="31">
        <f t="shared" si="676"/>
        <v>5.5160639817798632E-12</v>
      </c>
      <c r="BR1009" s="31">
        <f t="shared" si="677"/>
        <v>1.2729378419491991E-12</v>
      </c>
      <c r="BS1009" s="31">
        <f t="shared" si="678"/>
        <v>3.6066572188560642E-12</v>
      </c>
      <c r="BT1009" s="31">
        <f t="shared" si="679"/>
        <v>2.7580319908899316E-12</v>
      </c>
      <c r="BU1009" s="31">
        <f t="shared" si="680"/>
        <v>6.5768455167375292E-12</v>
      </c>
      <c r="BV1009" s="31">
        <f t="shared" si="681"/>
        <v>1.2729378419491991E-12</v>
      </c>
      <c r="BW1009" s="31">
        <f t="shared" si="682"/>
        <v>2.1215630699153319E-12</v>
      </c>
      <c r="BX1009" s="31">
        <f t="shared" si="683"/>
        <v>4.0309698328391305E-12</v>
      </c>
      <c r="BY1009" s="31">
        <f t="shared" si="684"/>
        <v>2.7580319908899316E-12</v>
      </c>
      <c r="BZ1009" s="31">
        <f t="shared" si="685"/>
        <v>3.8188135258475972E-12</v>
      </c>
      <c r="CA1009" s="31">
        <f t="shared" si="686"/>
        <v>2.1215630699153319E-12</v>
      </c>
      <c r="CB1009" s="31">
        <f t="shared" si="687"/>
        <v>2.5458756838983982E-12</v>
      </c>
      <c r="CC1009" s="31">
        <f t="shared" si="688"/>
        <v>4.0309698328391305E-12</v>
      </c>
      <c r="CD1009" s="31">
        <f t="shared" si="689"/>
        <v>6.3646892097459956E-13</v>
      </c>
      <c r="CE1009" s="31">
        <f t="shared" si="690"/>
        <v>1.060781534957666E-12</v>
      </c>
    </row>
    <row r="1010" spans="35:83" x14ac:dyDescent="0.2">
      <c r="AI1010" s="29" t="s">
        <v>2136</v>
      </c>
      <c r="AJ1010" s="30">
        <v>77573</v>
      </c>
      <c r="AK1010">
        <v>672</v>
      </c>
      <c r="AL1010" t="s">
        <v>2137</v>
      </c>
      <c r="AM1010">
        <v>6.2921435586819968E-10</v>
      </c>
      <c r="AN1010">
        <f t="shared" si="648"/>
        <v>6.2921435586819965E-11</v>
      </c>
      <c r="AO1010">
        <f t="shared" si="649"/>
        <v>2.7737416777217066E-4</v>
      </c>
      <c r="AP1010" s="31">
        <f t="shared" si="650"/>
        <v>44</v>
      </c>
      <c r="AQ1010" s="31">
        <f t="shared" si="651"/>
        <v>8</v>
      </c>
      <c r="AR1010" s="31">
        <f t="shared" si="652"/>
        <v>56</v>
      </c>
      <c r="AS1010" s="31">
        <f t="shared" si="653"/>
        <v>47</v>
      </c>
      <c r="AT1010" s="31">
        <f t="shared" si="654"/>
        <v>40</v>
      </c>
      <c r="AU1010" s="31">
        <f t="shared" si="655"/>
        <v>34</v>
      </c>
      <c r="AV1010" s="31">
        <f t="shared" si="656"/>
        <v>16</v>
      </c>
      <c r="AW1010" s="31">
        <f t="shared" si="657"/>
        <v>30</v>
      </c>
      <c r="AX1010" s="31">
        <f t="shared" si="658"/>
        <v>39</v>
      </c>
      <c r="AY1010" s="31">
        <f t="shared" si="659"/>
        <v>55</v>
      </c>
      <c r="AZ1010" s="31">
        <f t="shared" si="660"/>
        <v>15</v>
      </c>
      <c r="BA1010" s="31">
        <f t="shared" si="661"/>
        <v>28</v>
      </c>
      <c r="BB1010" s="31">
        <f t="shared" si="662"/>
        <v>27</v>
      </c>
      <c r="BC1010" s="31">
        <f t="shared" si="663"/>
        <v>25</v>
      </c>
      <c r="BD1010" s="31">
        <f t="shared" si="664"/>
        <v>54</v>
      </c>
      <c r="BE1010" s="31">
        <f t="shared" si="665"/>
        <v>38</v>
      </c>
      <c r="BF1010" s="31">
        <f t="shared" si="666"/>
        <v>32</v>
      </c>
      <c r="BG1010" s="31">
        <f t="shared" si="667"/>
        <v>55</v>
      </c>
      <c r="BH1010" s="31">
        <f t="shared" si="668"/>
        <v>13</v>
      </c>
      <c r="BI1010" s="31">
        <f t="shared" si="669"/>
        <v>16</v>
      </c>
      <c r="BJ1010" s="6">
        <f t="shared" si="670"/>
        <v>672</v>
      </c>
      <c r="BL1010" s="31">
        <f t="shared" si="671"/>
        <v>4.1198559015179744E-12</v>
      </c>
      <c r="BM1010" s="31">
        <f t="shared" si="672"/>
        <v>7.4906470936690433E-13</v>
      </c>
      <c r="BN1010" s="31">
        <f t="shared" si="673"/>
        <v>5.2434529655683299E-12</v>
      </c>
      <c r="BO1010" s="31">
        <f t="shared" si="674"/>
        <v>4.4007551675305635E-12</v>
      </c>
      <c r="BP1010" s="31">
        <f t="shared" si="675"/>
        <v>3.7453235468345212E-12</v>
      </c>
      <c r="BQ1010" s="31">
        <f t="shared" si="676"/>
        <v>3.1835250148093435E-12</v>
      </c>
      <c r="BR1010" s="31">
        <f t="shared" si="677"/>
        <v>1.4981294187338087E-12</v>
      </c>
      <c r="BS1010" s="31">
        <f t="shared" si="678"/>
        <v>2.8089926601258915E-12</v>
      </c>
      <c r="BT1010" s="31">
        <f t="shared" si="679"/>
        <v>3.6516904581636587E-12</v>
      </c>
      <c r="BU1010" s="31">
        <f t="shared" si="680"/>
        <v>5.1498198768974674E-12</v>
      </c>
      <c r="BV1010" s="31">
        <f t="shared" si="681"/>
        <v>1.4044963300629458E-12</v>
      </c>
      <c r="BW1010" s="31">
        <f t="shared" si="682"/>
        <v>2.6217264827841649E-12</v>
      </c>
      <c r="BX1010" s="31">
        <f t="shared" si="683"/>
        <v>2.5280933941133025E-12</v>
      </c>
      <c r="BY1010" s="31">
        <f t="shared" si="684"/>
        <v>2.3408272167715759E-12</v>
      </c>
      <c r="BZ1010" s="31">
        <f t="shared" si="685"/>
        <v>5.0561867882266049E-12</v>
      </c>
      <c r="CA1010" s="31">
        <f t="shared" si="686"/>
        <v>3.5580573694927959E-12</v>
      </c>
      <c r="CB1010" s="31">
        <f t="shared" si="687"/>
        <v>2.9962588374676173E-12</v>
      </c>
      <c r="CC1010" s="31">
        <f t="shared" si="688"/>
        <v>5.1498198768974674E-12</v>
      </c>
      <c r="CD1010" s="31">
        <f t="shared" si="689"/>
        <v>1.2172301527212196E-12</v>
      </c>
      <c r="CE1010" s="31">
        <f t="shared" si="690"/>
        <v>1.4981294187338087E-12</v>
      </c>
    </row>
    <row r="1011" spans="35:83" x14ac:dyDescent="0.2">
      <c r="AI1011" s="29" t="s">
        <v>2138</v>
      </c>
      <c r="AJ1011" s="30">
        <v>50296</v>
      </c>
      <c r="AK1011">
        <v>484</v>
      </c>
      <c r="AL1011" t="s">
        <v>2139</v>
      </c>
      <c r="AM1011">
        <v>6.3175594808475557E-10</v>
      </c>
      <c r="AN1011">
        <f t="shared" si="648"/>
        <v>6.3175594808475563E-11</v>
      </c>
      <c r="AO1011">
        <f t="shared" si="649"/>
        <v>2.7849456818787751E-4</v>
      </c>
      <c r="AP1011" s="31">
        <f t="shared" si="650"/>
        <v>75</v>
      </c>
      <c r="AQ1011" s="31">
        <f t="shared" si="651"/>
        <v>6</v>
      </c>
      <c r="AR1011" s="31">
        <f t="shared" si="652"/>
        <v>31</v>
      </c>
      <c r="AS1011" s="31">
        <f t="shared" si="653"/>
        <v>19</v>
      </c>
      <c r="AT1011" s="31">
        <f t="shared" si="654"/>
        <v>9</v>
      </c>
      <c r="AU1011" s="31">
        <f t="shared" si="655"/>
        <v>44</v>
      </c>
      <c r="AV1011" s="31">
        <f t="shared" si="656"/>
        <v>8</v>
      </c>
      <c r="AW1011" s="31">
        <f t="shared" si="657"/>
        <v>30</v>
      </c>
      <c r="AX1011" s="31">
        <f t="shared" si="658"/>
        <v>18</v>
      </c>
      <c r="AY1011" s="31">
        <f t="shared" si="659"/>
        <v>58</v>
      </c>
      <c r="AZ1011" s="31">
        <f t="shared" si="660"/>
        <v>13</v>
      </c>
      <c r="BA1011" s="31">
        <f t="shared" si="661"/>
        <v>9</v>
      </c>
      <c r="BB1011" s="31">
        <f t="shared" si="662"/>
        <v>26</v>
      </c>
      <c r="BC1011" s="31">
        <f t="shared" si="663"/>
        <v>7</v>
      </c>
      <c r="BD1011" s="31">
        <f t="shared" si="664"/>
        <v>28</v>
      </c>
      <c r="BE1011" s="31">
        <f t="shared" si="665"/>
        <v>39</v>
      </c>
      <c r="BF1011" s="31">
        <f t="shared" si="666"/>
        <v>23</v>
      </c>
      <c r="BG1011" s="31">
        <f t="shared" si="667"/>
        <v>30</v>
      </c>
      <c r="BH1011" s="31">
        <f t="shared" si="668"/>
        <v>4</v>
      </c>
      <c r="BI1011" s="31">
        <f t="shared" si="669"/>
        <v>7</v>
      </c>
      <c r="BJ1011" s="6">
        <f t="shared" si="670"/>
        <v>484</v>
      </c>
      <c r="BL1011" s="31">
        <f t="shared" si="671"/>
        <v>9.7896066335447668E-12</v>
      </c>
      <c r="BM1011" s="31">
        <f t="shared" si="672"/>
        <v>7.8316853068358136E-13</v>
      </c>
      <c r="BN1011" s="31">
        <f t="shared" si="673"/>
        <v>4.0463707418651701E-12</v>
      </c>
      <c r="BO1011" s="31">
        <f t="shared" si="674"/>
        <v>2.4800336804980078E-12</v>
      </c>
      <c r="BP1011" s="31">
        <f t="shared" si="675"/>
        <v>1.1747527960253721E-12</v>
      </c>
      <c r="BQ1011" s="31">
        <f t="shared" si="676"/>
        <v>5.7432358916795967E-12</v>
      </c>
      <c r="BR1011" s="31">
        <f t="shared" si="677"/>
        <v>1.0442247075781084E-12</v>
      </c>
      <c r="BS1011" s="31">
        <f t="shared" si="678"/>
        <v>3.9158426534179066E-12</v>
      </c>
      <c r="BT1011" s="31">
        <f t="shared" si="679"/>
        <v>2.3495055920507443E-12</v>
      </c>
      <c r="BU1011" s="31">
        <f t="shared" si="680"/>
        <v>7.5706291299412861E-12</v>
      </c>
      <c r="BV1011" s="31">
        <f t="shared" si="681"/>
        <v>1.6968651498144262E-12</v>
      </c>
      <c r="BW1011" s="31">
        <f t="shared" si="682"/>
        <v>1.1747527960253721E-12</v>
      </c>
      <c r="BX1011" s="31">
        <f t="shared" si="683"/>
        <v>3.3937302996288525E-12</v>
      </c>
      <c r="BY1011" s="31">
        <f t="shared" si="684"/>
        <v>9.1369661913084488E-13</v>
      </c>
      <c r="BZ1011" s="31">
        <f t="shared" si="685"/>
        <v>3.6547864765233795E-12</v>
      </c>
      <c r="CA1011" s="31">
        <f t="shared" si="686"/>
        <v>5.0905954494432783E-12</v>
      </c>
      <c r="CB1011" s="31">
        <f t="shared" si="687"/>
        <v>3.0021460342870619E-12</v>
      </c>
      <c r="CC1011" s="31">
        <f t="shared" si="688"/>
        <v>3.9158426534179066E-12</v>
      </c>
      <c r="CD1011" s="31">
        <f t="shared" si="689"/>
        <v>5.221123537890542E-13</v>
      </c>
      <c r="CE1011" s="31">
        <f t="shared" si="690"/>
        <v>9.1369661913084488E-13</v>
      </c>
    </row>
    <row r="1012" spans="35:83" x14ac:dyDescent="0.2">
      <c r="AI1012" s="29" t="s">
        <v>2140</v>
      </c>
      <c r="AJ1012" s="30">
        <v>78037</v>
      </c>
      <c r="AK1012">
        <v>700</v>
      </c>
      <c r="AL1012" t="s">
        <v>2141</v>
      </c>
      <c r="AM1012">
        <v>6.4026272505440249E-10</v>
      </c>
      <c r="AN1012">
        <f t="shared" si="648"/>
        <v>6.4026272505440252E-11</v>
      </c>
      <c r="AO1012">
        <f t="shared" si="649"/>
        <v>2.8224457827644823E-4</v>
      </c>
      <c r="AP1012" s="31">
        <f t="shared" si="650"/>
        <v>58</v>
      </c>
      <c r="AQ1012" s="31">
        <f t="shared" si="651"/>
        <v>2</v>
      </c>
      <c r="AR1012" s="31">
        <f t="shared" si="652"/>
        <v>46</v>
      </c>
      <c r="AS1012" s="31">
        <f t="shared" si="653"/>
        <v>36</v>
      </c>
      <c r="AT1012" s="31">
        <f t="shared" si="654"/>
        <v>26</v>
      </c>
      <c r="AU1012" s="31">
        <f t="shared" si="655"/>
        <v>53</v>
      </c>
      <c r="AV1012" s="31">
        <f t="shared" si="656"/>
        <v>17</v>
      </c>
      <c r="AW1012" s="31">
        <f t="shared" si="657"/>
        <v>37</v>
      </c>
      <c r="AX1012" s="31">
        <f t="shared" si="658"/>
        <v>44</v>
      </c>
      <c r="AY1012" s="31">
        <f t="shared" si="659"/>
        <v>74</v>
      </c>
      <c r="AZ1012" s="31">
        <f t="shared" si="660"/>
        <v>14</v>
      </c>
      <c r="BA1012" s="31">
        <f t="shared" si="661"/>
        <v>22</v>
      </c>
      <c r="BB1012" s="31">
        <f t="shared" si="662"/>
        <v>35</v>
      </c>
      <c r="BC1012" s="31">
        <f t="shared" si="663"/>
        <v>33</v>
      </c>
      <c r="BD1012" s="31">
        <f t="shared" si="664"/>
        <v>33</v>
      </c>
      <c r="BE1012" s="31">
        <f t="shared" si="665"/>
        <v>48</v>
      </c>
      <c r="BF1012" s="31">
        <f t="shared" si="666"/>
        <v>49</v>
      </c>
      <c r="BG1012" s="31">
        <f t="shared" si="667"/>
        <v>34</v>
      </c>
      <c r="BH1012" s="31">
        <f t="shared" si="668"/>
        <v>16</v>
      </c>
      <c r="BI1012" s="31">
        <f t="shared" si="669"/>
        <v>23</v>
      </c>
      <c r="BJ1012" s="6">
        <f t="shared" si="670"/>
        <v>700</v>
      </c>
      <c r="BL1012" s="31">
        <f t="shared" si="671"/>
        <v>5.3050340075936206E-12</v>
      </c>
      <c r="BM1012" s="31">
        <f t="shared" si="672"/>
        <v>1.8293220715840072E-13</v>
      </c>
      <c r="BN1012" s="31">
        <f t="shared" si="673"/>
        <v>4.2074407646432166E-12</v>
      </c>
      <c r="BO1012" s="31">
        <f t="shared" si="674"/>
        <v>3.2927797288512131E-12</v>
      </c>
      <c r="BP1012" s="31">
        <f t="shared" si="675"/>
        <v>2.3781186930592095E-12</v>
      </c>
      <c r="BQ1012" s="31">
        <f t="shared" si="676"/>
        <v>4.8477034896976194E-12</v>
      </c>
      <c r="BR1012" s="31">
        <f t="shared" si="677"/>
        <v>1.5549237608464061E-12</v>
      </c>
      <c r="BS1012" s="31">
        <f t="shared" si="678"/>
        <v>3.3842458324304135E-12</v>
      </c>
      <c r="BT1012" s="31">
        <f t="shared" si="679"/>
        <v>4.0245085574848158E-12</v>
      </c>
      <c r="BU1012" s="31">
        <f t="shared" si="680"/>
        <v>6.7684916648608269E-12</v>
      </c>
      <c r="BV1012" s="31">
        <f t="shared" si="681"/>
        <v>1.2805254501088051E-12</v>
      </c>
      <c r="BW1012" s="31">
        <f t="shared" si="682"/>
        <v>2.0122542787424079E-12</v>
      </c>
      <c r="BX1012" s="31">
        <f t="shared" si="683"/>
        <v>3.2013136252720127E-12</v>
      </c>
      <c r="BY1012" s="31">
        <f t="shared" si="684"/>
        <v>3.0183814181136119E-12</v>
      </c>
      <c r="BZ1012" s="31">
        <f t="shared" si="685"/>
        <v>3.0183814181136119E-12</v>
      </c>
      <c r="CA1012" s="31">
        <f t="shared" si="686"/>
        <v>4.3903729718016174E-12</v>
      </c>
      <c r="CB1012" s="31">
        <f t="shared" si="687"/>
        <v>4.4818390753808178E-12</v>
      </c>
      <c r="CC1012" s="31">
        <f t="shared" si="688"/>
        <v>3.1098475216928123E-12</v>
      </c>
      <c r="CD1012" s="31">
        <f t="shared" si="689"/>
        <v>1.4634576572672057E-12</v>
      </c>
      <c r="CE1012" s="31">
        <f t="shared" si="690"/>
        <v>2.1037203823216083E-12</v>
      </c>
    </row>
    <row r="1013" spans="35:83" x14ac:dyDescent="0.2">
      <c r="AI1013" s="29" t="s">
        <v>2142</v>
      </c>
      <c r="AJ1013" s="30">
        <v>26639</v>
      </c>
      <c r="AK1013">
        <v>234</v>
      </c>
      <c r="AL1013" t="s">
        <v>2143</v>
      </c>
      <c r="AM1013">
        <v>6.4152903066281401E-10</v>
      </c>
      <c r="AN1013">
        <f t="shared" si="648"/>
        <v>6.4152903066281409E-11</v>
      </c>
      <c r="AO1013">
        <f t="shared" si="649"/>
        <v>2.8280279895435018E-4</v>
      </c>
      <c r="AP1013" s="31">
        <f t="shared" si="650"/>
        <v>12</v>
      </c>
      <c r="AQ1013" s="31">
        <f t="shared" si="651"/>
        <v>2</v>
      </c>
      <c r="AR1013" s="31">
        <f t="shared" si="652"/>
        <v>14</v>
      </c>
      <c r="AS1013" s="31">
        <f t="shared" si="653"/>
        <v>22</v>
      </c>
      <c r="AT1013" s="31">
        <f t="shared" si="654"/>
        <v>5</v>
      </c>
      <c r="AU1013" s="31">
        <f t="shared" si="655"/>
        <v>16</v>
      </c>
      <c r="AV1013" s="31">
        <f t="shared" si="656"/>
        <v>6</v>
      </c>
      <c r="AW1013" s="31">
        <f t="shared" si="657"/>
        <v>19</v>
      </c>
      <c r="AX1013" s="31">
        <f t="shared" si="658"/>
        <v>19</v>
      </c>
      <c r="AY1013" s="31">
        <f t="shared" si="659"/>
        <v>30</v>
      </c>
      <c r="AZ1013" s="31">
        <f t="shared" si="660"/>
        <v>6</v>
      </c>
      <c r="BA1013" s="31">
        <f t="shared" si="661"/>
        <v>7</v>
      </c>
      <c r="BB1013" s="31">
        <f t="shared" si="662"/>
        <v>7</v>
      </c>
      <c r="BC1013" s="31">
        <f t="shared" si="663"/>
        <v>7</v>
      </c>
      <c r="BD1013" s="31">
        <f t="shared" si="664"/>
        <v>12</v>
      </c>
      <c r="BE1013" s="31">
        <f t="shared" si="665"/>
        <v>8</v>
      </c>
      <c r="BF1013" s="31">
        <f t="shared" si="666"/>
        <v>17</v>
      </c>
      <c r="BG1013" s="31">
        <f t="shared" si="667"/>
        <v>14</v>
      </c>
      <c r="BH1013" s="31">
        <f t="shared" si="668"/>
        <v>1</v>
      </c>
      <c r="BI1013" s="31">
        <f t="shared" si="669"/>
        <v>10</v>
      </c>
      <c r="BJ1013" s="6">
        <f t="shared" si="670"/>
        <v>234</v>
      </c>
      <c r="BL1013" s="31">
        <f t="shared" si="671"/>
        <v>3.2898924649375078E-12</v>
      </c>
      <c r="BM1013" s="31">
        <f t="shared" si="672"/>
        <v>5.4831541082291807E-13</v>
      </c>
      <c r="BN1013" s="31">
        <f t="shared" si="673"/>
        <v>3.8382078757604262E-12</v>
      </c>
      <c r="BO1013" s="31">
        <f t="shared" si="674"/>
        <v>6.0314695190520981E-12</v>
      </c>
      <c r="BP1013" s="31">
        <f t="shared" si="675"/>
        <v>1.3707885270572951E-12</v>
      </c>
      <c r="BQ1013" s="31">
        <f t="shared" si="676"/>
        <v>4.3865232865833446E-12</v>
      </c>
      <c r="BR1013" s="31">
        <f t="shared" si="677"/>
        <v>1.6449462324687539E-12</v>
      </c>
      <c r="BS1013" s="31">
        <f t="shared" si="678"/>
        <v>5.2089964028177218E-12</v>
      </c>
      <c r="BT1013" s="31">
        <f t="shared" si="679"/>
        <v>5.2089964028177218E-12</v>
      </c>
      <c r="BU1013" s="31">
        <f t="shared" si="680"/>
        <v>8.22473116234377E-12</v>
      </c>
      <c r="BV1013" s="31">
        <f t="shared" si="681"/>
        <v>1.6449462324687539E-12</v>
      </c>
      <c r="BW1013" s="31">
        <f t="shared" si="682"/>
        <v>1.9191039378802131E-12</v>
      </c>
      <c r="BX1013" s="31">
        <f t="shared" si="683"/>
        <v>1.9191039378802131E-12</v>
      </c>
      <c r="BY1013" s="31">
        <f t="shared" si="684"/>
        <v>1.9191039378802131E-12</v>
      </c>
      <c r="BZ1013" s="31">
        <f t="shared" si="685"/>
        <v>3.2898924649375078E-12</v>
      </c>
      <c r="CA1013" s="31">
        <f t="shared" si="686"/>
        <v>2.1932616432916723E-12</v>
      </c>
      <c r="CB1013" s="31">
        <f t="shared" si="687"/>
        <v>4.6606809919948034E-12</v>
      </c>
      <c r="CC1013" s="31">
        <f t="shared" si="688"/>
        <v>3.8382078757604262E-12</v>
      </c>
      <c r="CD1013" s="31">
        <f t="shared" si="689"/>
        <v>2.7415770541145904E-13</v>
      </c>
      <c r="CE1013" s="31">
        <f t="shared" si="690"/>
        <v>2.7415770541145903E-12</v>
      </c>
    </row>
    <row r="1014" spans="35:83" x14ac:dyDescent="0.2">
      <c r="AI1014" s="29" t="s">
        <v>2144</v>
      </c>
      <c r="AJ1014" s="30">
        <v>65988</v>
      </c>
      <c r="AK1014">
        <v>579</v>
      </c>
      <c r="AL1014" t="s">
        <v>2145</v>
      </c>
      <c r="AM1014">
        <v>6.4509894482501886E-10</v>
      </c>
      <c r="AN1014">
        <f t="shared" si="648"/>
        <v>6.4509894482501892E-11</v>
      </c>
      <c r="AO1014">
        <f t="shared" si="649"/>
        <v>2.8437651061640113E-4</v>
      </c>
      <c r="AP1014" s="31">
        <f t="shared" si="650"/>
        <v>46</v>
      </c>
      <c r="AQ1014" s="31">
        <f t="shared" si="651"/>
        <v>1</v>
      </c>
      <c r="AR1014" s="31">
        <f t="shared" si="652"/>
        <v>29</v>
      </c>
      <c r="AS1014" s="31">
        <f t="shared" si="653"/>
        <v>21</v>
      </c>
      <c r="AT1014" s="31">
        <f t="shared" si="654"/>
        <v>35</v>
      </c>
      <c r="AU1014" s="31">
        <f t="shared" si="655"/>
        <v>27</v>
      </c>
      <c r="AV1014" s="31">
        <f t="shared" si="656"/>
        <v>19</v>
      </c>
      <c r="AW1014" s="31">
        <f t="shared" si="657"/>
        <v>38</v>
      </c>
      <c r="AX1014" s="31">
        <f t="shared" si="658"/>
        <v>29</v>
      </c>
      <c r="AY1014" s="31">
        <f t="shared" si="659"/>
        <v>59</v>
      </c>
      <c r="AZ1014" s="31">
        <f t="shared" si="660"/>
        <v>14</v>
      </c>
      <c r="BA1014" s="31">
        <f t="shared" si="661"/>
        <v>29</v>
      </c>
      <c r="BB1014" s="31">
        <f t="shared" si="662"/>
        <v>36</v>
      </c>
      <c r="BC1014" s="31">
        <f t="shared" si="663"/>
        <v>33</v>
      </c>
      <c r="BD1014" s="31">
        <f t="shared" si="664"/>
        <v>27</v>
      </c>
      <c r="BE1014" s="31">
        <f t="shared" si="665"/>
        <v>34</v>
      </c>
      <c r="BF1014" s="31">
        <f t="shared" si="666"/>
        <v>34</v>
      </c>
      <c r="BG1014" s="31">
        <f t="shared" si="667"/>
        <v>37</v>
      </c>
      <c r="BH1014" s="31">
        <f t="shared" si="668"/>
        <v>15</v>
      </c>
      <c r="BI1014" s="31">
        <f t="shared" si="669"/>
        <v>16</v>
      </c>
      <c r="BJ1014" s="6">
        <f t="shared" si="670"/>
        <v>579</v>
      </c>
      <c r="BL1014" s="31">
        <f t="shared" si="671"/>
        <v>5.1251384217531723E-12</v>
      </c>
      <c r="BM1014" s="31">
        <f t="shared" si="672"/>
        <v>1.1141605264680809E-13</v>
      </c>
      <c r="BN1014" s="31">
        <f t="shared" si="673"/>
        <v>3.231065526757435E-12</v>
      </c>
      <c r="BO1014" s="31">
        <f t="shared" si="674"/>
        <v>2.3397371055829701E-12</v>
      </c>
      <c r="BP1014" s="31">
        <f t="shared" si="675"/>
        <v>3.8995618426382838E-12</v>
      </c>
      <c r="BQ1014" s="31">
        <f t="shared" si="676"/>
        <v>3.0082334214638186E-12</v>
      </c>
      <c r="BR1014" s="31">
        <f t="shared" si="677"/>
        <v>2.1169050002893541E-12</v>
      </c>
      <c r="BS1014" s="31">
        <f t="shared" si="678"/>
        <v>4.2338100005787083E-12</v>
      </c>
      <c r="BT1014" s="31">
        <f t="shared" si="679"/>
        <v>3.231065526757435E-12</v>
      </c>
      <c r="BU1014" s="31">
        <f t="shared" si="680"/>
        <v>6.5735471061616776E-12</v>
      </c>
      <c r="BV1014" s="31">
        <f t="shared" si="681"/>
        <v>1.5598247370553135E-12</v>
      </c>
      <c r="BW1014" s="31">
        <f t="shared" si="682"/>
        <v>3.231065526757435E-12</v>
      </c>
      <c r="BX1014" s="31">
        <f t="shared" si="683"/>
        <v>4.0109778952850914E-12</v>
      </c>
      <c r="BY1014" s="31">
        <f t="shared" si="684"/>
        <v>3.6767297373446678E-12</v>
      </c>
      <c r="BZ1014" s="31">
        <f t="shared" si="685"/>
        <v>3.0082334214638186E-12</v>
      </c>
      <c r="CA1014" s="31">
        <f t="shared" si="686"/>
        <v>3.7881457899914754E-12</v>
      </c>
      <c r="CB1014" s="31">
        <f t="shared" si="687"/>
        <v>3.7881457899914754E-12</v>
      </c>
      <c r="CC1014" s="31">
        <f t="shared" si="688"/>
        <v>4.1223939479318999E-12</v>
      </c>
      <c r="CD1014" s="31">
        <f t="shared" si="689"/>
        <v>1.6712407897021215E-12</v>
      </c>
      <c r="CE1014" s="31">
        <f t="shared" si="690"/>
        <v>1.7826568423489295E-12</v>
      </c>
    </row>
    <row r="1015" spans="35:83" x14ac:dyDescent="0.2">
      <c r="AI1015" s="29" t="s">
        <v>2146</v>
      </c>
      <c r="AJ1015" s="30">
        <v>44225</v>
      </c>
      <c r="AK1015">
        <v>384</v>
      </c>
      <c r="AL1015" t="s">
        <v>2147</v>
      </c>
      <c r="AM1015">
        <v>6.4644232214435044E-10</v>
      </c>
      <c r="AN1015">
        <f t="shared" si="648"/>
        <v>6.4644232214435041E-11</v>
      </c>
      <c r="AO1015">
        <f t="shared" si="649"/>
        <v>2.8496870652305591E-4</v>
      </c>
      <c r="AP1015" s="31">
        <f t="shared" si="650"/>
        <v>39</v>
      </c>
      <c r="AQ1015" s="31">
        <f t="shared" si="651"/>
        <v>6</v>
      </c>
      <c r="AR1015" s="31">
        <f t="shared" si="652"/>
        <v>25</v>
      </c>
      <c r="AS1015" s="31">
        <f t="shared" si="653"/>
        <v>29</v>
      </c>
      <c r="AT1015" s="31">
        <f t="shared" si="654"/>
        <v>8</v>
      </c>
      <c r="AU1015" s="31">
        <f t="shared" si="655"/>
        <v>6</v>
      </c>
      <c r="AV1015" s="31">
        <f t="shared" si="656"/>
        <v>15</v>
      </c>
      <c r="AW1015" s="31">
        <f t="shared" si="657"/>
        <v>30</v>
      </c>
      <c r="AX1015" s="31">
        <f t="shared" si="658"/>
        <v>24</v>
      </c>
      <c r="AY1015" s="31">
        <f t="shared" si="659"/>
        <v>58</v>
      </c>
      <c r="AZ1015" s="31">
        <f t="shared" si="660"/>
        <v>10</v>
      </c>
      <c r="BA1015" s="31">
        <f t="shared" si="661"/>
        <v>11</v>
      </c>
      <c r="BB1015" s="31">
        <f t="shared" si="662"/>
        <v>9</v>
      </c>
      <c r="BC1015" s="31">
        <f t="shared" si="663"/>
        <v>20</v>
      </c>
      <c r="BD1015" s="31">
        <f t="shared" si="664"/>
        <v>24</v>
      </c>
      <c r="BE1015" s="31">
        <f t="shared" si="665"/>
        <v>28</v>
      </c>
      <c r="BF1015" s="31">
        <f t="shared" si="666"/>
        <v>13</v>
      </c>
      <c r="BG1015" s="31">
        <f t="shared" si="667"/>
        <v>12</v>
      </c>
      <c r="BH1015" s="31">
        <f t="shared" si="668"/>
        <v>5</v>
      </c>
      <c r="BI1015" s="31">
        <f t="shared" si="669"/>
        <v>12</v>
      </c>
      <c r="BJ1015" s="6">
        <f t="shared" si="670"/>
        <v>384</v>
      </c>
      <c r="BL1015" s="31">
        <f t="shared" si="671"/>
        <v>6.565429834278559E-12</v>
      </c>
      <c r="BM1015" s="31">
        <f t="shared" si="672"/>
        <v>1.0100661283505475E-12</v>
      </c>
      <c r="BN1015" s="31">
        <f t="shared" si="673"/>
        <v>4.2086088681272818E-12</v>
      </c>
      <c r="BO1015" s="31">
        <f t="shared" si="674"/>
        <v>4.8819862870276461E-12</v>
      </c>
      <c r="BP1015" s="31">
        <f t="shared" si="675"/>
        <v>1.3467548378007299E-12</v>
      </c>
      <c r="BQ1015" s="31">
        <f t="shared" si="676"/>
        <v>1.0100661283505475E-12</v>
      </c>
      <c r="BR1015" s="31">
        <f t="shared" si="677"/>
        <v>2.5251653208763689E-12</v>
      </c>
      <c r="BS1015" s="31">
        <f t="shared" si="678"/>
        <v>5.0503306417527378E-12</v>
      </c>
      <c r="BT1015" s="31">
        <f t="shared" si="679"/>
        <v>4.0402645134021901E-12</v>
      </c>
      <c r="BU1015" s="31">
        <f t="shared" si="680"/>
        <v>9.7639725740552922E-12</v>
      </c>
      <c r="BV1015" s="31">
        <f t="shared" si="681"/>
        <v>1.6834435472509127E-12</v>
      </c>
      <c r="BW1015" s="31">
        <f t="shared" si="682"/>
        <v>1.8517879019760038E-12</v>
      </c>
      <c r="BX1015" s="31">
        <f t="shared" si="683"/>
        <v>1.5150991925258212E-12</v>
      </c>
      <c r="BY1015" s="31">
        <f t="shared" si="684"/>
        <v>3.3668870945018253E-12</v>
      </c>
      <c r="BZ1015" s="31">
        <f t="shared" si="685"/>
        <v>4.0402645134021901E-12</v>
      </c>
      <c r="CA1015" s="31">
        <f t="shared" si="686"/>
        <v>4.7136419323025552E-12</v>
      </c>
      <c r="CB1015" s="31">
        <f t="shared" si="687"/>
        <v>2.1884766114261863E-12</v>
      </c>
      <c r="CC1015" s="31">
        <f t="shared" si="688"/>
        <v>2.020132256701095E-12</v>
      </c>
      <c r="CD1015" s="31">
        <f t="shared" si="689"/>
        <v>8.4172177362545633E-13</v>
      </c>
      <c r="CE1015" s="31">
        <f t="shared" si="690"/>
        <v>2.020132256701095E-12</v>
      </c>
    </row>
    <row r="1016" spans="35:83" x14ac:dyDescent="0.2">
      <c r="AI1016" s="29" t="s">
        <v>2148</v>
      </c>
      <c r="AJ1016" s="30">
        <v>33073</v>
      </c>
      <c r="AK1016">
        <v>295</v>
      </c>
      <c r="AL1016" t="s">
        <v>2149</v>
      </c>
      <c r="AM1016">
        <v>6.4790600709322053E-10</v>
      </c>
      <c r="AN1016">
        <f t="shared" si="648"/>
        <v>6.4790600709322058E-11</v>
      </c>
      <c r="AO1016">
        <f t="shared" si="649"/>
        <v>2.8561393718377936E-4</v>
      </c>
      <c r="AP1016" s="31">
        <f t="shared" si="650"/>
        <v>20</v>
      </c>
      <c r="AQ1016" s="31">
        <f t="shared" si="651"/>
        <v>2</v>
      </c>
      <c r="AR1016" s="31">
        <f t="shared" si="652"/>
        <v>27</v>
      </c>
      <c r="AS1016" s="31">
        <f t="shared" si="653"/>
        <v>16</v>
      </c>
      <c r="AT1016" s="31">
        <f t="shared" si="654"/>
        <v>17</v>
      </c>
      <c r="AU1016" s="31">
        <f t="shared" si="655"/>
        <v>22</v>
      </c>
      <c r="AV1016" s="31">
        <f t="shared" si="656"/>
        <v>7</v>
      </c>
      <c r="AW1016" s="31">
        <f t="shared" si="657"/>
        <v>24</v>
      </c>
      <c r="AX1016" s="31">
        <f t="shared" si="658"/>
        <v>16</v>
      </c>
      <c r="AY1016" s="31">
        <f t="shared" si="659"/>
        <v>25</v>
      </c>
      <c r="AZ1016" s="31">
        <f t="shared" si="660"/>
        <v>6</v>
      </c>
      <c r="BA1016" s="31">
        <f t="shared" si="661"/>
        <v>12</v>
      </c>
      <c r="BB1016" s="31">
        <f t="shared" si="662"/>
        <v>22</v>
      </c>
      <c r="BC1016" s="31">
        <f t="shared" si="663"/>
        <v>6</v>
      </c>
      <c r="BD1016" s="31">
        <f t="shared" si="664"/>
        <v>15</v>
      </c>
      <c r="BE1016" s="31">
        <f t="shared" si="665"/>
        <v>19</v>
      </c>
      <c r="BF1016" s="31">
        <f t="shared" si="666"/>
        <v>11</v>
      </c>
      <c r="BG1016" s="31">
        <f t="shared" si="667"/>
        <v>15</v>
      </c>
      <c r="BH1016" s="31">
        <f t="shared" si="668"/>
        <v>7</v>
      </c>
      <c r="BI1016" s="31">
        <f t="shared" si="669"/>
        <v>6</v>
      </c>
      <c r="BJ1016" s="6">
        <f t="shared" si="670"/>
        <v>295</v>
      </c>
      <c r="BL1016" s="31">
        <f t="shared" si="671"/>
        <v>4.3925830989370887E-12</v>
      </c>
      <c r="BM1016" s="31">
        <f t="shared" si="672"/>
        <v>4.3925830989370886E-13</v>
      </c>
      <c r="BN1016" s="31">
        <f t="shared" si="673"/>
        <v>5.9299871835650698E-12</v>
      </c>
      <c r="BO1016" s="31">
        <f t="shared" si="674"/>
        <v>3.5140664791496709E-12</v>
      </c>
      <c r="BP1016" s="31">
        <f t="shared" si="675"/>
        <v>3.7336956340965258E-12</v>
      </c>
      <c r="BQ1016" s="31">
        <f t="shared" si="676"/>
        <v>4.8318414088307978E-12</v>
      </c>
      <c r="BR1016" s="31">
        <f t="shared" si="677"/>
        <v>1.5374040846279811E-12</v>
      </c>
      <c r="BS1016" s="31">
        <f t="shared" si="678"/>
        <v>5.2710997187245061E-12</v>
      </c>
      <c r="BT1016" s="31">
        <f t="shared" si="679"/>
        <v>3.5140664791496709E-12</v>
      </c>
      <c r="BU1016" s="31">
        <f t="shared" si="680"/>
        <v>5.4907288736713607E-12</v>
      </c>
      <c r="BV1016" s="31">
        <f t="shared" si="681"/>
        <v>1.3177749296811265E-12</v>
      </c>
      <c r="BW1016" s="31">
        <f t="shared" si="682"/>
        <v>2.6355498593622531E-12</v>
      </c>
      <c r="BX1016" s="31">
        <f t="shared" si="683"/>
        <v>4.8318414088307978E-12</v>
      </c>
      <c r="BY1016" s="31">
        <f t="shared" si="684"/>
        <v>1.3177749296811265E-12</v>
      </c>
      <c r="BZ1016" s="31">
        <f t="shared" si="685"/>
        <v>3.2944373242028167E-12</v>
      </c>
      <c r="CA1016" s="31">
        <f t="shared" si="686"/>
        <v>4.1729539439902341E-12</v>
      </c>
      <c r="CB1016" s="31">
        <f t="shared" si="687"/>
        <v>2.4159207044153989E-12</v>
      </c>
      <c r="CC1016" s="31">
        <f t="shared" si="688"/>
        <v>3.2944373242028167E-12</v>
      </c>
      <c r="CD1016" s="31">
        <f t="shared" si="689"/>
        <v>1.5374040846279811E-12</v>
      </c>
      <c r="CE1016" s="31">
        <f t="shared" si="690"/>
        <v>1.3177749296811265E-12</v>
      </c>
    </row>
    <row r="1017" spans="35:83" x14ac:dyDescent="0.2">
      <c r="AI1017" s="29" t="s">
        <v>2150</v>
      </c>
      <c r="AJ1017" s="30">
        <v>27008</v>
      </c>
      <c r="AK1017">
        <v>252</v>
      </c>
      <c r="AL1017" t="s">
        <v>2151</v>
      </c>
      <c r="AM1017">
        <v>6.5669110100674009E-10</v>
      </c>
      <c r="AN1017">
        <f t="shared" si="648"/>
        <v>6.5669110100674014E-11</v>
      </c>
      <c r="AO1017">
        <f t="shared" si="649"/>
        <v>2.8948663667058711E-4</v>
      </c>
      <c r="AP1017" s="31">
        <f t="shared" si="650"/>
        <v>26</v>
      </c>
      <c r="AQ1017" s="31">
        <f t="shared" si="651"/>
        <v>5</v>
      </c>
      <c r="AR1017" s="31">
        <f t="shared" si="652"/>
        <v>18</v>
      </c>
      <c r="AS1017" s="31">
        <f t="shared" si="653"/>
        <v>11</v>
      </c>
      <c r="AT1017" s="31">
        <f t="shared" si="654"/>
        <v>8</v>
      </c>
      <c r="AU1017" s="31">
        <f t="shared" si="655"/>
        <v>22</v>
      </c>
      <c r="AV1017" s="31">
        <f t="shared" si="656"/>
        <v>4</v>
      </c>
      <c r="AW1017" s="31">
        <f t="shared" si="657"/>
        <v>18</v>
      </c>
      <c r="AX1017" s="31">
        <f t="shared" si="658"/>
        <v>15</v>
      </c>
      <c r="AY1017" s="31">
        <f t="shared" si="659"/>
        <v>26</v>
      </c>
      <c r="AZ1017" s="31">
        <f t="shared" si="660"/>
        <v>3</v>
      </c>
      <c r="BA1017" s="31">
        <f t="shared" si="661"/>
        <v>8</v>
      </c>
      <c r="BB1017" s="31">
        <f t="shared" si="662"/>
        <v>9</v>
      </c>
      <c r="BC1017" s="31">
        <f t="shared" si="663"/>
        <v>10</v>
      </c>
      <c r="BD1017" s="31">
        <f t="shared" si="664"/>
        <v>14</v>
      </c>
      <c r="BE1017" s="31">
        <f t="shared" si="665"/>
        <v>16</v>
      </c>
      <c r="BF1017" s="31">
        <f t="shared" si="666"/>
        <v>12</v>
      </c>
      <c r="BG1017" s="31">
        <f t="shared" si="667"/>
        <v>22</v>
      </c>
      <c r="BH1017" s="31">
        <f t="shared" si="668"/>
        <v>0</v>
      </c>
      <c r="BI1017" s="31">
        <f t="shared" si="669"/>
        <v>5</v>
      </c>
      <c r="BJ1017" s="6">
        <f t="shared" si="670"/>
        <v>252</v>
      </c>
      <c r="BL1017" s="31">
        <f t="shared" si="671"/>
        <v>6.7753843754663661E-12</v>
      </c>
      <c r="BM1017" s="31">
        <f t="shared" si="672"/>
        <v>1.302958533743532E-12</v>
      </c>
      <c r="BN1017" s="31">
        <f t="shared" si="673"/>
        <v>4.6906507214767151E-12</v>
      </c>
      <c r="BO1017" s="31">
        <f t="shared" si="674"/>
        <v>2.8665087742357705E-12</v>
      </c>
      <c r="BP1017" s="31">
        <f t="shared" si="675"/>
        <v>2.0847336539896511E-12</v>
      </c>
      <c r="BQ1017" s="31">
        <f t="shared" si="676"/>
        <v>5.733017548471541E-12</v>
      </c>
      <c r="BR1017" s="31">
        <f t="shared" si="677"/>
        <v>1.0423668269948255E-12</v>
      </c>
      <c r="BS1017" s="31">
        <f t="shared" si="678"/>
        <v>4.6906507214767151E-12</v>
      </c>
      <c r="BT1017" s="31">
        <f t="shared" si="679"/>
        <v>3.9088756012305956E-12</v>
      </c>
      <c r="BU1017" s="31">
        <f t="shared" si="680"/>
        <v>6.7753843754663661E-12</v>
      </c>
      <c r="BV1017" s="31">
        <f t="shared" si="681"/>
        <v>7.8177512024611915E-13</v>
      </c>
      <c r="BW1017" s="31">
        <f t="shared" si="682"/>
        <v>2.0847336539896511E-12</v>
      </c>
      <c r="BX1017" s="31">
        <f t="shared" si="683"/>
        <v>2.3453253607383575E-12</v>
      </c>
      <c r="BY1017" s="31">
        <f t="shared" si="684"/>
        <v>2.605917067487064E-12</v>
      </c>
      <c r="BZ1017" s="31">
        <f t="shared" si="685"/>
        <v>3.6482838944818892E-12</v>
      </c>
      <c r="CA1017" s="31">
        <f t="shared" si="686"/>
        <v>4.1694673079793021E-12</v>
      </c>
      <c r="CB1017" s="31">
        <f t="shared" si="687"/>
        <v>3.1271004809844766E-12</v>
      </c>
      <c r="CC1017" s="31">
        <f t="shared" si="688"/>
        <v>5.733017548471541E-12</v>
      </c>
      <c r="CD1017" s="31">
        <f t="shared" si="689"/>
        <v>0</v>
      </c>
      <c r="CE1017" s="31">
        <f t="shared" si="690"/>
        <v>1.302958533743532E-12</v>
      </c>
    </row>
    <row r="1018" spans="35:83" x14ac:dyDescent="0.2">
      <c r="AI1018" s="29" t="s">
        <v>2152</v>
      </c>
      <c r="AJ1018" s="30">
        <v>28987</v>
      </c>
      <c r="AK1018">
        <v>264</v>
      </c>
      <c r="AL1018" t="s">
        <v>2153</v>
      </c>
      <c r="AM1018">
        <v>6.5898577345676575E-10</v>
      </c>
      <c r="AN1018">
        <f t="shared" si="648"/>
        <v>6.589857734567658E-11</v>
      </c>
      <c r="AO1018">
        <f t="shared" si="649"/>
        <v>2.9049818838615052E-4</v>
      </c>
      <c r="AP1018" s="31">
        <f t="shared" si="650"/>
        <v>30</v>
      </c>
      <c r="AQ1018" s="31">
        <f t="shared" si="651"/>
        <v>1</v>
      </c>
      <c r="AR1018" s="31">
        <f t="shared" si="652"/>
        <v>22</v>
      </c>
      <c r="AS1018" s="31">
        <f t="shared" si="653"/>
        <v>16</v>
      </c>
      <c r="AT1018" s="31">
        <f t="shared" si="654"/>
        <v>9</v>
      </c>
      <c r="AU1018" s="31">
        <f t="shared" si="655"/>
        <v>12</v>
      </c>
      <c r="AV1018" s="31">
        <f t="shared" si="656"/>
        <v>6</v>
      </c>
      <c r="AW1018" s="31">
        <f t="shared" si="657"/>
        <v>26</v>
      </c>
      <c r="AX1018" s="31">
        <f t="shared" si="658"/>
        <v>8</v>
      </c>
      <c r="AY1018" s="31">
        <f t="shared" si="659"/>
        <v>30</v>
      </c>
      <c r="AZ1018" s="31">
        <f t="shared" si="660"/>
        <v>4</v>
      </c>
      <c r="BA1018" s="31">
        <f t="shared" si="661"/>
        <v>3</v>
      </c>
      <c r="BB1018" s="31">
        <f t="shared" si="662"/>
        <v>18</v>
      </c>
      <c r="BC1018" s="31">
        <f t="shared" si="663"/>
        <v>13</v>
      </c>
      <c r="BD1018" s="31">
        <f t="shared" si="664"/>
        <v>14</v>
      </c>
      <c r="BE1018" s="31">
        <f t="shared" si="665"/>
        <v>17</v>
      </c>
      <c r="BF1018" s="31">
        <f t="shared" si="666"/>
        <v>15</v>
      </c>
      <c r="BG1018" s="31">
        <f t="shared" si="667"/>
        <v>13</v>
      </c>
      <c r="BH1018" s="31">
        <f t="shared" si="668"/>
        <v>2</v>
      </c>
      <c r="BI1018" s="31">
        <f t="shared" si="669"/>
        <v>5</v>
      </c>
      <c r="BJ1018" s="6">
        <f t="shared" si="670"/>
        <v>264</v>
      </c>
      <c r="BL1018" s="31">
        <f t="shared" si="671"/>
        <v>7.4884746983723378E-12</v>
      </c>
      <c r="BM1018" s="31">
        <f t="shared" si="672"/>
        <v>2.4961582327907796E-13</v>
      </c>
      <c r="BN1018" s="31">
        <f t="shared" si="673"/>
        <v>5.4915481121397145E-12</v>
      </c>
      <c r="BO1018" s="31">
        <f t="shared" si="674"/>
        <v>3.9938531724652474E-12</v>
      </c>
      <c r="BP1018" s="31">
        <f t="shared" si="675"/>
        <v>2.2465424095117014E-12</v>
      </c>
      <c r="BQ1018" s="31">
        <f t="shared" si="676"/>
        <v>2.9953898793489353E-12</v>
      </c>
      <c r="BR1018" s="31">
        <f t="shared" si="677"/>
        <v>1.4976949396744677E-12</v>
      </c>
      <c r="BS1018" s="31">
        <f t="shared" si="678"/>
        <v>6.4900114052560269E-12</v>
      </c>
      <c r="BT1018" s="31">
        <f t="shared" si="679"/>
        <v>1.9969265862326237E-12</v>
      </c>
      <c r="BU1018" s="31">
        <f t="shared" si="680"/>
        <v>7.4884746983723378E-12</v>
      </c>
      <c r="BV1018" s="31">
        <f t="shared" si="681"/>
        <v>9.9846329311631185E-13</v>
      </c>
      <c r="BW1018" s="31">
        <f t="shared" si="682"/>
        <v>7.4884746983723384E-13</v>
      </c>
      <c r="BX1018" s="31">
        <f t="shared" si="683"/>
        <v>4.4930848190234028E-12</v>
      </c>
      <c r="BY1018" s="31">
        <f t="shared" si="684"/>
        <v>3.2450057026280135E-12</v>
      </c>
      <c r="BZ1018" s="31">
        <f t="shared" si="685"/>
        <v>3.4946215259070916E-12</v>
      </c>
      <c r="CA1018" s="31">
        <f t="shared" si="686"/>
        <v>4.2434689957443251E-12</v>
      </c>
      <c r="CB1018" s="31">
        <f t="shared" si="687"/>
        <v>3.7442373491861689E-12</v>
      </c>
      <c r="CC1018" s="31">
        <f t="shared" si="688"/>
        <v>3.2450057026280135E-12</v>
      </c>
      <c r="CD1018" s="31">
        <f t="shared" si="689"/>
        <v>4.9923164655815592E-13</v>
      </c>
      <c r="CE1018" s="31">
        <f t="shared" si="690"/>
        <v>1.2480791163953898E-12</v>
      </c>
    </row>
    <row r="1019" spans="35:83" x14ac:dyDescent="0.2">
      <c r="AI1019" s="29" t="s">
        <v>2154</v>
      </c>
      <c r="AJ1019" s="30">
        <v>47196</v>
      </c>
      <c r="AK1019">
        <v>449</v>
      </c>
      <c r="AL1019" t="s">
        <v>2155</v>
      </c>
      <c r="AM1019">
        <v>6.5970120732819796E-10</v>
      </c>
      <c r="AN1019">
        <f t="shared" si="648"/>
        <v>6.5970120732819801E-11</v>
      </c>
      <c r="AO1019">
        <f t="shared" si="649"/>
        <v>2.9081357037455207E-4</v>
      </c>
      <c r="AP1019" s="31">
        <f t="shared" si="650"/>
        <v>63</v>
      </c>
      <c r="AQ1019" s="31">
        <f t="shared" si="651"/>
        <v>8</v>
      </c>
      <c r="AR1019" s="31">
        <f t="shared" si="652"/>
        <v>11</v>
      </c>
      <c r="AS1019" s="31">
        <f t="shared" si="653"/>
        <v>10</v>
      </c>
      <c r="AT1019" s="31">
        <f t="shared" si="654"/>
        <v>26</v>
      </c>
      <c r="AU1019" s="31">
        <f t="shared" si="655"/>
        <v>48</v>
      </c>
      <c r="AV1019" s="31">
        <f t="shared" si="656"/>
        <v>6</v>
      </c>
      <c r="AW1019" s="31">
        <f t="shared" si="657"/>
        <v>30</v>
      </c>
      <c r="AX1019" s="31">
        <f t="shared" si="658"/>
        <v>17</v>
      </c>
      <c r="AY1019" s="31">
        <f t="shared" si="659"/>
        <v>58</v>
      </c>
      <c r="AZ1019" s="31">
        <f t="shared" si="660"/>
        <v>23</v>
      </c>
      <c r="BA1019" s="31">
        <f t="shared" si="661"/>
        <v>13</v>
      </c>
      <c r="BB1019" s="31">
        <f t="shared" si="662"/>
        <v>18</v>
      </c>
      <c r="BC1019" s="31">
        <f t="shared" si="663"/>
        <v>5</v>
      </c>
      <c r="BD1019" s="31">
        <f t="shared" si="664"/>
        <v>9</v>
      </c>
      <c r="BE1019" s="31">
        <f t="shared" si="665"/>
        <v>28</v>
      </c>
      <c r="BF1019" s="31">
        <f t="shared" si="666"/>
        <v>19</v>
      </c>
      <c r="BG1019" s="31">
        <f t="shared" si="667"/>
        <v>37</v>
      </c>
      <c r="BH1019" s="31">
        <f t="shared" si="668"/>
        <v>9</v>
      </c>
      <c r="BI1019" s="31">
        <f t="shared" si="669"/>
        <v>11</v>
      </c>
      <c r="BJ1019" s="6">
        <f t="shared" si="670"/>
        <v>449</v>
      </c>
      <c r="BL1019" s="31">
        <f t="shared" si="671"/>
        <v>9.2563866507074563E-12</v>
      </c>
      <c r="BM1019" s="31">
        <f t="shared" si="672"/>
        <v>1.1754141778676134E-12</v>
      </c>
      <c r="BN1019" s="31">
        <f t="shared" si="673"/>
        <v>1.6161944945679683E-12</v>
      </c>
      <c r="BO1019" s="31">
        <f t="shared" si="674"/>
        <v>1.4692677223345167E-12</v>
      </c>
      <c r="BP1019" s="31">
        <f t="shared" si="675"/>
        <v>3.8200960780697432E-12</v>
      </c>
      <c r="BQ1019" s="31">
        <f t="shared" si="676"/>
        <v>7.0524850672056806E-12</v>
      </c>
      <c r="BR1019" s="31">
        <f t="shared" si="677"/>
        <v>8.8156063340071008E-13</v>
      </c>
      <c r="BS1019" s="31">
        <f t="shared" si="678"/>
        <v>4.4078031670035506E-12</v>
      </c>
      <c r="BT1019" s="31">
        <f t="shared" si="679"/>
        <v>2.4977551279686786E-12</v>
      </c>
      <c r="BU1019" s="31">
        <f t="shared" si="680"/>
        <v>8.5217527895401983E-12</v>
      </c>
      <c r="BV1019" s="31">
        <f t="shared" si="681"/>
        <v>3.3793157613693885E-12</v>
      </c>
      <c r="BW1019" s="31">
        <f t="shared" si="682"/>
        <v>1.9100480390348716E-12</v>
      </c>
      <c r="BX1019" s="31">
        <f t="shared" si="683"/>
        <v>2.6446819002021304E-12</v>
      </c>
      <c r="BY1019" s="31">
        <f t="shared" si="684"/>
        <v>7.3463386116725833E-13</v>
      </c>
      <c r="BZ1019" s="31">
        <f t="shared" si="685"/>
        <v>1.3223409501010652E-12</v>
      </c>
      <c r="CA1019" s="31">
        <f t="shared" si="686"/>
        <v>4.1139496225366469E-12</v>
      </c>
      <c r="CB1019" s="31">
        <f t="shared" si="687"/>
        <v>2.7916086724355815E-12</v>
      </c>
      <c r="CC1019" s="31">
        <f t="shared" si="688"/>
        <v>5.4362905726377115E-12</v>
      </c>
      <c r="CD1019" s="31">
        <f t="shared" si="689"/>
        <v>1.3223409501010652E-12</v>
      </c>
      <c r="CE1019" s="31">
        <f t="shared" si="690"/>
        <v>1.6161944945679683E-12</v>
      </c>
    </row>
    <row r="1020" spans="35:83" x14ac:dyDescent="0.2">
      <c r="AI1020" s="29" t="s">
        <v>2156</v>
      </c>
      <c r="AJ1020" s="30">
        <v>40495</v>
      </c>
      <c r="AK1020">
        <v>382</v>
      </c>
      <c r="AL1020" t="s">
        <v>2157</v>
      </c>
      <c r="AM1020">
        <v>6.6005987197289197E-10</v>
      </c>
      <c r="AN1020">
        <f t="shared" si="648"/>
        <v>6.6005987197289197E-11</v>
      </c>
      <c r="AO1020">
        <f t="shared" si="649"/>
        <v>2.909716791436917E-4</v>
      </c>
      <c r="AP1020" s="31">
        <f t="shared" si="650"/>
        <v>51</v>
      </c>
      <c r="AQ1020" s="31">
        <f t="shared" si="651"/>
        <v>1</v>
      </c>
      <c r="AR1020" s="31">
        <f t="shared" si="652"/>
        <v>24</v>
      </c>
      <c r="AS1020" s="31">
        <f t="shared" si="653"/>
        <v>21</v>
      </c>
      <c r="AT1020" s="31">
        <f t="shared" si="654"/>
        <v>5</v>
      </c>
      <c r="AU1020" s="31">
        <f t="shared" si="655"/>
        <v>24</v>
      </c>
      <c r="AV1020" s="31">
        <f t="shared" si="656"/>
        <v>15</v>
      </c>
      <c r="AW1020" s="31">
        <f t="shared" si="657"/>
        <v>27</v>
      </c>
      <c r="AX1020" s="31">
        <f t="shared" si="658"/>
        <v>21</v>
      </c>
      <c r="AY1020" s="31">
        <f t="shared" si="659"/>
        <v>31</v>
      </c>
      <c r="AZ1020" s="31">
        <f t="shared" si="660"/>
        <v>8</v>
      </c>
      <c r="BA1020" s="31">
        <f t="shared" si="661"/>
        <v>13</v>
      </c>
      <c r="BB1020" s="31">
        <f t="shared" si="662"/>
        <v>14</v>
      </c>
      <c r="BC1020" s="31">
        <f t="shared" si="663"/>
        <v>17</v>
      </c>
      <c r="BD1020" s="31">
        <f t="shared" si="664"/>
        <v>14</v>
      </c>
      <c r="BE1020" s="31">
        <f t="shared" si="665"/>
        <v>32</v>
      </c>
      <c r="BF1020" s="31">
        <f t="shared" si="666"/>
        <v>20</v>
      </c>
      <c r="BG1020" s="31">
        <f t="shared" si="667"/>
        <v>38</v>
      </c>
      <c r="BH1020" s="31">
        <f t="shared" si="668"/>
        <v>2</v>
      </c>
      <c r="BI1020" s="31">
        <f t="shared" si="669"/>
        <v>4</v>
      </c>
      <c r="BJ1020" s="6">
        <f t="shared" si="670"/>
        <v>382</v>
      </c>
      <c r="BL1020" s="31">
        <f t="shared" si="671"/>
        <v>8.8123176624653113E-12</v>
      </c>
      <c r="BM1020" s="31">
        <f t="shared" si="672"/>
        <v>1.7279054240128062E-13</v>
      </c>
      <c r="BN1020" s="31">
        <f t="shared" si="673"/>
        <v>4.1469730176307349E-12</v>
      </c>
      <c r="BO1020" s="31">
        <f t="shared" si="674"/>
        <v>3.6286013904268931E-12</v>
      </c>
      <c r="BP1020" s="31">
        <f t="shared" si="675"/>
        <v>8.6395271200640311E-13</v>
      </c>
      <c r="BQ1020" s="31">
        <f t="shared" si="676"/>
        <v>4.1469730176307349E-12</v>
      </c>
      <c r="BR1020" s="31">
        <f t="shared" si="677"/>
        <v>2.5918581360192093E-12</v>
      </c>
      <c r="BS1020" s="31">
        <f t="shared" si="678"/>
        <v>4.6653446448345772E-12</v>
      </c>
      <c r="BT1020" s="31">
        <f t="shared" si="679"/>
        <v>3.6286013904268931E-12</v>
      </c>
      <c r="BU1020" s="31">
        <f t="shared" si="680"/>
        <v>5.3565068144396997E-12</v>
      </c>
      <c r="BV1020" s="31">
        <f t="shared" si="681"/>
        <v>1.382324339210245E-12</v>
      </c>
      <c r="BW1020" s="31">
        <f t="shared" si="682"/>
        <v>2.2462770512166481E-12</v>
      </c>
      <c r="BX1020" s="31">
        <f t="shared" si="683"/>
        <v>2.4190675936179283E-12</v>
      </c>
      <c r="BY1020" s="31">
        <f t="shared" si="684"/>
        <v>2.9374392208217706E-12</v>
      </c>
      <c r="BZ1020" s="31">
        <f t="shared" si="685"/>
        <v>2.4190675936179283E-12</v>
      </c>
      <c r="CA1020" s="31">
        <f t="shared" si="686"/>
        <v>5.5292973568409799E-12</v>
      </c>
      <c r="CB1020" s="31">
        <f t="shared" si="687"/>
        <v>3.4558108480256125E-12</v>
      </c>
      <c r="CC1020" s="31">
        <f t="shared" si="688"/>
        <v>6.5660406112486628E-12</v>
      </c>
      <c r="CD1020" s="31">
        <f t="shared" si="689"/>
        <v>3.4558108480256125E-13</v>
      </c>
      <c r="CE1020" s="31">
        <f t="shared" si="690"/>
        <v>6.9116216960512249E-13</v>
      </c>
    </row>
    <row r="1021" spans="35:83" x14ac:dyDescent="0.2">
      <c r="AI1021" s="29" t="s">
        <v>2158</v>
      </c>
      <c r="AJ1021" s="30">
        <v>47783</v>
      </c>
      <c r="AK1021">
        <v>441</v>
      </c>
      <c r="AL1021" t="s">
        <v>2159</v>
      </c>
      <c r="AM1021">
        <v>6.6146409805212632E-10</v>
      </c>
      <c r="AN1021">
        <f t="shared" si="648"/>
        <v>6.6146409805212635E-11</v>
      </c>
      <c r="AO1021">
        <f t="shared" si="649"/>
        <v>2.9159069877739694E-4</v>
      </c>
      <c r="AP1021" s="31">
        <f t="shared" si="650"/>
        <v>50</v>
      </c>
      <c r="AQ1021" s="31">
        <f t="shared" si="651"/>
        <v>1</v>
      </c>
      <c r="AR1021" s="31">
        <f t="shared" si="652"/>
        <v>23</v>
      </c>
      <c r="AS1021" s="31">
        <f t="shared" si="653"/>
        <v>31</v>
      </c>
      <c r="AT1021" s="31">
        <f t="shared" si="654"/>
        <v>15</v>
      </c>
      <c r="AU1021" s="31">
        <f t="shared" si="655"/>
        <v>33</v>
      </c>
      <c r="AV1021" s="31">
        <f t="shared" si="656"/>
        <v>13</v>
      </c>
      <c r="AW1021" s="31">
        <f t="shared" si="657"/>
        <v>32</v>
      </c>
      <c r="AX1021" s="31">
        <f t="shared" si="658"/>
        <v>15</v>
      </c>
      <c r="AY1021" s="31">
        <f t="shared" si="659"/>
        <v>48</v>
      </c>
      <c r="AZ1021" s="31">
        <f t="shared" si="660"/>
        <v>16</v>
      </c>
      <c r="BA1021" s="31">
        <f t="shared" si="661"/>
        <v>10</v>
      </c>
      <c r="BB1021" s="31">
        <f t="shared" si="662"/>
        <v>25</v>
      </c>
      <c r="BC1021" s="31">
        <f t="shared" si="663"/>
        <v>8</v>
      </c>
      <c r="BD1021" s="31">
        <f t="shared" si="664"/>
        <v>24</v>
      </c>
      <c r="BE1021" s="31">
        <f t="shared" si="665"/>
        <v>28</v>
      </c>
      <c r="BF1021" s="31">
        <f t="shared" si="666"/>
        <v>24</v>
      </c>
      <c r="BG1021" s="31">
        <f t="shared" si="667"/>
        <v>34</v>
      </c>
      <c r="BH1021" s="31">
        <f t="shared" si="668"/>
        <v>6</v>
      </c>
      <c r="BI1021" s="31">
        <f t="shared" si="669"/>
        <v>5</v>
      </c>
      <c r="BJ1021" s="6">
        <f t="shared" si="670"/>
        <v>441</v>
      </c>
      <c r="BL1021" s="31">
        <f t="shared" si="671"/>
        <v>7.4995929484368072E-12</v>
      </c>
      <c r="BM1021" s="31">
        <f t="shared" si="672"/>
        <v>1.4999185896873614E-13</v>
      </c>
      <c r="BN1021" s="31">
        <f t="shared" si="673"/>
        <v>3.4498127562809312E-12</v>
      </c>
      <c r="BO1021" s="31">
        <f t="shared" si="674"/>
        <v>4.6497476280308208E-12</v>
      </c>
      <c r="BP1021" s="31">
        <f t="shared" si="675"/>
        <v>2.2498778845310421E-12</v>
      </c>
      <c r="BQ1021" s="31">
        <f t="shared" si="676"/>
        <v>4.9497313459682923E-12</v>
      </c>
      <c r="BR1021" s="31">
        <f t="shared" si="677"/>
        <v>1.9498941665935697E-12</v>
      </c>
      <c r="BS1021" s="31">
        <f t="shared" si="678"/>
        <v>4.7997394869995565E-12</v>
      </c>
      <c r="BT1021" s="31">
        <f t="shared" si="679"/>
        <v>2.2498778845310421E-12</v>
      </c>
      <c r="BU1021" s="31">
        <f t="shared" si="680"/>
        <v>7.199609230499334E-12</v>
      </c>
      <c r="BV1021" s="31">
        <f t="shared" si="681"/>
        <v>2.3998697434997783E-12</v>
      </c>
      <c r="BW1021" s="31">
        <f t="shared" si="682"/>
        <v>1.4999185896873613E-12</v>
      </c>
      <c r="BX1021" s="31">
        <f t="shared" si="683"/>
        <v>3.7497964742184036E-12</v>
      </c>
      <c r="BY1021" s="31">
        <f t="shared" si="684"/>
        <v>1.1999348717498891E-12</v>
      </c>
      <c r="BZ1021" s="31">
        <f t="shared" si="685"/>
        <v>3.599804615249667E-12</v>
      </c>
      <c r="CA1021" s="31">
        <f t="shared" si="686"/>
        <v>4.1997720511246118E-12</v>
      </c>
      <c r="CB1021" s="31">
        <f t="shared" si="687"/>
        <v>3.599804615249667E-12</v>
      </c>
      <c r="CC1021" s="31">
        <f t="shared" si="688"/>
        <v>5.0997232049370281E-12</v>
      </c>
      <c r="CD1021" s="31">
        <f t="shared" si="689"/>
        <v>8.9995115381241675E-13</v>
      </c>
      <c r="CE1021" s="31">
        <f t="shared" si="690"/>
        <v>7.4995929484368066E-13</v>
      </c>
    </row>
    <row r="1022" spans="35:83" x14ac:dyDescent="0.2">
      <c r="AI1022" s="29" t="s">
        <v>2160</v>
      </c>
      <c r="AJ1022" s="30">
        <v>23205</v>
      </c>
      <c r="AK1022">
        <v>211</v>
      </c>
      <c r="AL1022" t="s">
        <v>2161</v>
      </c>
      <c r="AM1022">
        <v>6.6346782809684139E-10</v>
      </c>
      <c r="AN1022">
        <f t="shared" si="648"/>
        <v>6.6346782809684139E-11</v>
      </c>
      <c r="AO1022">
        <f t="shared" si="649"/>
        <v>2.9247399546064893E-4</v>
      </c>
      <c r="AP1022" s="31">
        <f t="shared" si="650"/>
        <v>23</v>
      </c>
      <c r="AQ1022" s="31">
        <f t="shared" si="651"/>
        <v>1</v>
      </c>
      <c r="AR1022" s="31">
        <f t="shared" si="652"/>
        <v>13</v>
      </c>
      <c r="AS1022" s="31">
        <f t="shared" si="653"/>
        <v>11</v>
      </c>
      <c r="AT1022" s="31">
        <f t="shared" si="654"/>
        <v>8</v>
      </c>
      <c r="AU1022" s="31">
        <f t="shared" si="655"/>
        <v>17</v>
      </c>
      <c r="AV1022" s="31">
        <f t="shared" si="656"/>
        <v>5</v>
      </c>
      <c r="AW1022" s="31">
        <f t="shared" si="657"/>
        <v>13</v>
      </c>
      <c r="AX1022" s="31">
        <f t="shared" si="658"/>
        <v>11</v>
      </c>
      <c r="AY1022" s="31">
        <f t="shared" si="659"/>
        <v>22</v>
      </c>
      <c r="AZ1022" s="31">
        <f t="shared" si="660"/>
        <v>5</v>
      </c>
      <c r="BA1022" s="31">
        <f t="shared" si="661"/>
        <v>5</v>
      </c>
      <c r="BB1022" s="31">
        <f t="shared" si="662"/>
        <v>10</v>
      </c>
      <c r="BC1022" s="31">
        <f t="shared" si="663"/>
        <v>8</v>
      </c>
      <c r="BD1022" s="31">
        <f t="shared" si="664"/>
        <v>14</v>
      </c>
      <c r="BE1022" s="31">
        <f t="shared" si="665"/>
        <v>12</v>
      </c>
      <c r="BF1022" s="31">
        <f t="shared" si="666"/>
        <v>11</v>
      </c>
      <c r="BG1022" s="31">
        <f t="shared" si="667"/>
        <v>14</v>
      </c>
      <c r="BH1022" s="31">
        <f t="shared" si="668"/>
        <v>3</v>
      </c>
      <c r="BI1022" s="31">
        <f t="shared" si="669"/>
        <v>5</v>
      </c>
      <c r="BJ1022" s="6">
        <f t="shared" si="670"/>
        <v>211</v>
      </c>
      <c r="BL1022" s="31">
        <f t="shared" si="671"/>
        <v>7.2321137659845271E-12</v>
      </c>
      <c r="BM1022" s="31">
        <f t="shared" si="672"/>
        <v>3.1443972895584902E-13</v>
      </c>
      <c r="BN1022" s="31">
        <f t="shared" si="673"/>
        <v>4.0877164764260366E-12</v>
      </c>
      <c r="BO1022" s="31">
        <f t="shared" si="674"/>
        <v>3.4588370185143387E-12</v>
      </c>
      <c r="BP1022" s="31">
        <f t="shared" si="675"/>
        <v>2.5155178316467922E-12</v>
      </c>
      <c r="BQ1022" s="31">
        <f t="shared" si="676"/>
        <v>5.3454753922494333E-12</v>
      </c>
      <c r="BR1022" s="31">
        <f t="shared" si="677"/>
        <v>1.5721986447792449E-12</v>
      </c>
      <c r="BS1022" s="31">
        <f t="shared" si="678"/>
        <v>4.0877164764260366E-12</v>
      </c>
      <c r="BT1022" s="31">
        <f t="shared" si="679"/>
        <v>3.4588370185143387E-12</v>
      </c>
      <c r="BU1022" s="31">
        <f t="shared" si="680"/>
        <v>6.9176740370286773E-12</v>
      </c>
      <c r="BV1022" s="31">
        <f t="shared" si="681"/>
        <v>1.5721986447792449E-12</v>
      </c>
      <c r="BW1022" s="31">
        <f t="shared" si="682"/>
        <v>1.5721986447792449E-12</v>
      </c>
      <c r="BX1022" s="31">
        <f t="shared" si="683"/>
        <v>3.1443972895584897E-12</v>
      </c>
      <c r="BY1022" s="31">
        <f t="shared" si="684"/>
        <v>2.5155178316467922E-12</v>
      </c>
      <c r="BZ1022" s="31">
        <f t="shared" si="685"/>
        <v>4.4021562053818864E-12</v>
      </c>
      <c r="CA1022" s="31">
        <f t="shared" si="686"/>
        <v>3.7732767474701876E-12</v>
      </c>
      <c r="CB1022" s="31">
        <f t="shared" si="687"/>
        <v>3.4588370185143387E-12</v>
      </c>
      <c r="CC1022" s="31">
        <f t="shared" si="688"/>
        <v>4.4021562053818864E-12</v>
      </c>
      <c r="CD1022" s="31">
        <f t="shared" si="689"/>
        <v>9.4331918686754691E-13</v>
      </c>
      <c r="CE1022" s="31">
        <f t="shared" si="690"/>
        <v>1.5721986447792449E-12</v>
      </c>
    </row>
    <row r="1023" spans="35:83" x14ac:dyDescent="0.2">
      <c r="AI1023" s="29" t="s">
        <v>2162</v>
      </c>
      <c r="AJ1023" s="30">
        <v>28870</v>
      </c>
      <c r="AK1023">
        <v>268</v>
      </c>
      <c r="AL1023" t="s">
        <v>2163</v>
      </c>
      <c r="AM1023">
        <v>6.6718830259084334E-10</v>
      </c>
      <c r="AN1023">
        <f t="shared" si="648"/>
        <v>6.6718830259084342E-11</v>
      </c>
      <c r="AO1023">
        <f t="shared" si="649"/>
        <v>2.9411407806027032E-4</v>
      </c>
      <c r="AP1023" s="31">
        <f t="shared" si="650"/>
        <v>22</v>
      </c>
      <c r="AQ1023" s="31">
        <f t="shared" si="651"/>
        <v>2</v>
      </c>
      <c r="AR1023" s="31">
        <f t="shared" si="652"/>
        <v>19</v>
      </c>
      <c r="AS1023" s="31">
        <f t="shared" si="653"/>
        <v>12</v>
      </c>
      <c r="AT1023" s="31">
        <f t="shared" si="654"/>
        <v>7</v>
      </c>
      <c r="AU1023" s="31">
        <f t="shared" si="655"/>
        <v>17</v>
      </c>
      <c r="AV1023" s="31">
        <f t="shared" si="656"/>
        <v>6</v>
      </c>
      <c r="AW1023" s="31">
        <f t="shared" si="657"/>
        <v>19</v>
      </c>
      <c r="AX1023" s="31">
        <f t="shared" si="658"/>
        <v>13</v>
      </c>
      <c r="AY1023" s="31">
        <f t="shared" si="659"/>
        <v>19</v>
      </c>
      <c r="AZ1023" s="31">
        <f t="shared" si="660"/>
        <v>7</v>
      </c>
      <c r="BA1023" s="31">
        <f t="shared" si="661"/>
        <v>10</v>
      </c>
      <c r="BB1023" s="31">
        <f t="shared" si="662"/>
        <v>21</v>
      </c>
      <c r="BC1023" s="31">
        <f t="shared" si="663"/>
        <v>10</v>
      </c>
      <c r="BD1023" s="31">
        <f t="shared" si="664"/>
        <v>16</v>
      </c>
      <c r="BE1023" s="31">
        <f t="shared" si="665"/>
        <v>29</v>
      </c>
      <c r="BF1023" s="31">
        <f t="shared" si="666"/>
        <v>15</v>
      </c>
      <c r="BG1023" s="31">
        <f t="shared" si="667"/>
        <v>20</v>
      </c>
      <c r="BH1023" s="31">
        <f t="shared" si="668"/>
        <v>0</v>
      </c>
      <c r="BI1023" s="31">
        <f t="shared" si="669"/>
        <v>4</v>
      </c>
      <c r="BJ1023" s="6">
        <f t="shared" si="670"/>
        <v>268</v>
      </c>
      <c r="BL1023" s="31">
        <f t="shared" si="671"/>
        <v>5.4769189018651326E-12</v>
      </c>
      <c r="BM1023" s="31">
        <f t="shared" si="672"/>
        <v>4.979017183513757E-13</v>
      </c>
      <c r="BN1023" s="31">
        <f t="shared" si="673"/>
        <v>4.7300663243380687E-12</v>
      </c>
      <c r="BO1023" s="31">
        <f t="shared" si="674"/>
        <v>2.987410310108254E-12</v>
      </c>
      <c r="BP1023" s="31">
        <f t="shared" si="675"/>
        <v>1.7426560142298149E-12</v>
      </c>
      <c r="BQ1023" s="31">
        <f t="shared" si="676"/>
        <v>4.2321646059866933E-12</v>
      </c>
      <c r="BR1023" s="31">
        <f t="shared" si="677"/>
        <v>1.493705155054127E-12</v>
      </c>
      <c r="BS1023" s="31">
        <f t="shared" si="678"/>
        <v>4.7300663243380687E-12</v>
      </c>
      <c r="BT1023" s="31">
        <f t="shared" si="679"/>
        <v>3.2363611692839421E-12</v>
      </c>
      <c r="BU1023" s="31">
        <f t="shared" si="680"/>
        <v>4.7300663243380687E-12</v>
      </c>
      <c r="BV1023" s="31">
        <f t="shared" si="681"/>
        <v>1.7426560142298149E-12</v>
      </c>
      <c r="BW1023" s="31">
        <f t="shared" si="682"/>
        <v>2.4895085917568782E-12</v>
      </c>
      <c r="BX1023" s="31">
        <f t="shared" si="683"/>
        <v>5.2279680426894449E-12</v>
      </c>
      <c r="BY1023" s="31">
        <f t="shared" si="684"/>
        <v>2.4895085917568782E-12</v>
      </c>
      <c r="BZ1023" s="31">
        <f t="shared" si="685"/>
        <v>3.9832137468110056E-12</v>
      </c>
      <c r="CA1023" s="31">
        <f t="shared" si="686"/>
        <v>7.2195749160949472E-12</v>
      </c>
      <c r="CB1023" s="31">
        <f t="shared" si="687"/>
        <v>3.7342628876353179E-12</v>
      </c>
      <c r="CC1023" s="31">
        <f t="shared" si="688"/>
        <v>4.9790171835137564E-12</v>
      </c>
      <c r="CD1023" s="31">
        <f t="shared" si="689"/>
        <v>0</v>
      </c>
      <c r="CE1023" s="31">
        <f t="shared" si="690"/>
        <v>9.9580343670275139E-13</v>
      </c>
    </row>
    <row r="1024" spans="35:83" x14ac:dyDescent="0.2">
      <c r="AI1024" s="29" t="s">
        <v>2164</v>
      </c>
      <c r="AJ1024" s="30">
        <v>19707</v>
      </c>
      <c r="AK1024">
        <v>177</v>
      </c>
      <c r="AL1024" t="s">
        <v>2165</v>
      </c>
      <c r="AM1024">
        <v>6.7237927308811862E-10</v>
      </c>
      <c r="AN1024">
        <f t="shared" si="648"/>
        <v>6.7237927308811859E-11</v>
      </c>
      <c r="AO1024">
        <f t="shared" si="649"/>
        <v>2.9640239381178377E-4</v>
      </c>
      <c r="AP1024" s="31">
        <f t="shared" si="650"/>
        <v>14</v>
      </c>
      <c r="AQ1024" s="31">
        <f t="shared" si="651"/>
        <v>0</v>
      </c>
      <c r="AR1024" s="31">
        <f t="shared" si="652"/>
        <v>11</v>
      </c>
      <c r="AS1024" s="31">
        <f t="shared" si="653"/>
        <v>12</v>
      </c>
      <c r="AT1024" s="31">
        <f t="shared" si="654"/>
        <v>5</v>
      </c>
      <c r="AU1024" s="31">
        <f t="shared" si="655"/>
        <v>14</v>
      </c>
      <c r="AV1024" s="31">
        <f t="shared" si="656"/>
        <v>5</v>
      </c>
      <c r="AW1024" s="31">
        <f t="shared" si="657"/>
        <v>13</v>
      </c>
      <c r="AX1024" s="31">
        <f t="shared" si="658"/>
        <v>2</v>
      </c>
      <c r="AY1024" s="31">
        <f t="shared" si="659"/>
        <v>17</v>
      </c>
      <c r="AZ1024" s="31">
        <f t="shared" si="660"/>
        <v>6</v>
      </c>
      <c r="BA1024" s="31">
        <f t="shared" si="661"/>
        <v>10</v>
      </c>
      <c r="BB1024" s="31">
        <f t="shared" si="662"/>
        <v>9</v>
      </c>
      <c r="BC1024" s="31">
        <f t="shared" si="663"/>
        <v>11</v>
      </c>
      <c r="BD1024" s="31">
        <f t="shared" si="664"/>
        <v>13</v>
      </c>
      <c r="BE1024" s="31">
        <f t="shared" si="665"/>
        <v>4</v>
      </c>
      <c r="BF1024" s="31">
        <f t="shared" si="666"/>
        <v>9</v>
      </c>
      <c r="BG1024" s="31">
        <f t="shared" si="667"/>
        <v>18</v>
      </c>
      <c r="BH1024" s="31">
        <f t="shared" si="668"/>
        <v>3</v>
      </c>
      <c r="BI1024" s="31">
        <f t="shared" si="669"/>
        <v>1</v>
      </c>
      <c r="BJ1024" s="6">
        <f t="shared" si="670"/>
        <v>177</v>
      </c>
      <c r="BL1024" s="31">
        <f t="shared" si="671"/>
        <v>5.3182541374201478E-12</v>
      </c>
      <c r="BM1024" s="31">
        <f t="shared" si="672"/>
        <v>0</v>
      </c>
      <c r="BN1024" s="31">
        <f t="shared" si="673"/>
        <v>4.1786282508301155E-12</v>
      </c>
      <c r="BO1024" s="31">
        <f t="shared" si="674"/>
        <v>4.5585035463601263E-12</v>
      </c>
      <c r="BP1024" s="31">
        <f t="shared" si="675"/>
        <v>1.8993764776500523E-12</v>
      </c>
      <c r="BQ1024" s="31">
        <f t="shared" si="676"/>
        <v>5.3182541374201478E-12</v>
      </c>
      <c r="BR1024" s="31">
        <f t="shared" si="677"/>
        <v>1.8993764776500523E-12</v>
      </c>
      <c r="BS1024" s="31">
        <f t="shared" si="678"/>
        <v>4.938378841890137E-12</v>
      </c>
      <c r="BT1024" s="31">
        <f t="shared" si="679"/>
        <v>7.5975059106002098E-13</v>
      </c>
      <c r="BU1024" s="31">
        <f t="shared" si="680"/>
        <v>6.4578800240101786E-12</v>
      </c>
      <c r="BV1024" s="31">
        <f t="shared" si="681"/>
        <v>2.2792517731800631E-12</v>
      </c>
      <c r="BW1024" s="31">
        <f t="shared" si="682"/>
        <v>3.7987529553001047E-12</v>
      </c>
      <c r="BX1024" s="31">
        <f t="shared" si="683"/>
        <v>3.4188776597700947E-12</v>
      </c>
      <c r="BY1024" s="31">
        <f t="shared" si="684"/>
        <v>4.1786282508301155E-12</v>
      </c>
      <c r="BZ1024" s="31">
        <f t="shared" si="685"/>
        <v>4.938378841890137E-12</v>
      </c>
      <c r="CA1024" s="31">
        <f t="shared" si="686"/>
        <v>1.519501182120042E-12</v>
      </c>
      <c r="CB1024" s="31">
        <f t="shared" si="687"/>
        <v>3.4188776597700947E-12</v>
      </c>
      <c r="CC1024" s="31">
        <f t="shared" si="688"/>
        <v>6.8377553195401894E-12</v>
      </c>
      <c r="CD1024" s="31">
        <f t="shared" si="689"/>
        <v>1.1396258865900316E-12</v>
      </c>
      <c r="CE1024" s="31">
        <f t="shared" si="690"/>
        <v>3.7987529553001049E-13</v>
      </c>
    </row>
    <row r="1025" spans="35:83" x14ac:dyDescent="0.2">
      <c r="AI1025" s="29" t="s">
        <v>2166</v>
      </c>
      <c r="AJ1025" s="30">
        <v>17021</v>
      </c>
      <c r="AK1025">
        <v>160</v>
      </c>
      <c r="AL1025" t="s">
        <v>2167</v>
      </c>
      <c r="AM1025">
        <v>6.7248253799224548E-10</v>
      </c>
      <c r="AN1025">
        <f t="shared" si="648"/>
        <v>6.7248253799224551E-11</v>
      </c>
      <c r="AO1025">
        <f t="shared" si="649"/>
        <v>2.9644791568612618E-4</v>
      </c>
      <c r="AP1025" s="31">
        <f t="shared" si="650"/>
        <v>22</v>
      </c>
      <c r="AQ1025" s="31">
        <f t="shared" si="651"/>
        <v>0</v>
      </c>
      <c r="AR1025" s="31">
        <f t="shared" si="652"/>
        <v>6</v>
      </c>
      <c r="AS1025" s="31">
        <f t="shared" si="653"/>
        <v>12</v>
      </c>
      <c r="AT1025" s="31">
        <f t="shared" si="654"/>
        <v>2</v>
      </c>
      <c r="AU1025" s="31">
        <f t="shared" si="655"/>
        <v>7</v>
      </c>
      <c r="AV1025" s="31">
        <f t="shared" si="656"/>
        <v>3</v>
      </c>
      <c r="AW1025" s="31">
        <f t="shared" si="657"/>
        <v>8</v>
      </c>
      <c r="AX1025" s="31">
        <f t="shared" si="658"/>
        <v>6</v>
      </c>
      <c r="AY1025" s="31">
        <f t="shared" si="659"/>
        <v>9</v>
      </c>
      <c r="AZ1025" s="31">
        <f t="shared" si="660"/>
        <v>8</v>
      </c>
      <c r="BA1025" s="31">
        <f t="shared" si="661"/>
        <v>8</v>
      </c>
      <c r="BB1025" s="31">
        <f t="shared" si="662"/>
        <v>15</v>
      </c>
      <c r="BC1025" s="31">
        <f t="shared" si="663"/>
        <v>9</v>
      </c>
      <c r="BD1025" s="31">
        <f t="shared" si="664"/>
        <v>4</v>
      </c>
      <c r="BE1025" s="31">
        <f t="shared" si="665"/>
        <v>6</v>
      </c>
      <c r="BF1025" s="31">
        <f t="shared" si="666"/>
        <v>10</v>
      </c>
      <c r="BG1025" s="31">
        <f t="shared" si="667"/>
        <v>22</v>
      </c>
      <c r="BH1025" s="31">
        <f t="shared" si="668"/>
        <v>0</v>
      </c>
      <c r="BI1025" s="31">
        <f t="shared" si="669"/>
        <v>3</v>
      </c>
      <c r="BJ1025" s="6">
        <f t="shared" si="670"/>
        <v>160</v>
      </c>
      <c r="BL1025" s="31">
        <f t="shared" si="671"/>
        <v>9.2466348973933759E-12</v>
      </c>
      <c r="BM1025" s="31">
        <f t="shared" si="672"/>
        <v>0</v>
      </c>
      <c r="BN1025" s="31">
        <f t="shared" si="673"/>
        <v>2.5218095174709207E-12</v>
      </c>
      <c r="BO1025" s="31">
        <f t="shared" si="674"/>
        <v>5.0436190349418415E-12</v>
      </c>
      <c r="BP1025" s="31">
        <f t="shared" si="675"/>
        <v>8.4060317249030695E-13</v>
      </c>
      <c r="BQ1025" s="31">
        <f t="shared" si="676"/>
        <v>2.9421111037160739E-12</v>
      </c>
      <c r="BR1025" s="31">
        <f t="shared" si="677"/>
        <v>1.2609047587354604E-12</v>
      </c>
      <c r="BS1025" s="31">
        <f t="shared" si="678"/>
        <v>3.3624126899612278E-12</v>
      </c>
      <c r="BT1025" s="31">
        <f t="shared" si="679"/>
        <v>2.5218095174709207E-12</v>
      </c>
      <c r="BU1025" s="31">
        <f t="shared" si="680"/>
        <v>3.7827142762063809E-12</v>
      </c>
      <c r="BV1025" s="31">
        <f t="shared" si="681"/>
        <v>3.3624126899612278E-12</v>
      </c>
      <c r="BW1025" s="31">
        <f t="shared" si="682"/>
        <v>3.3624126899612278E-12</v>
      </c>
      <c r="BX1025" s="31">
        <f t="shared" si="683"/>
        <v>6.3045237936773021E-12</v>
      </c>
      <c r="BY1025" s="31">
        <f t="shared" si="684"/>
        <v>3.7827142762063809E-12</v>
      </c>
      <c r="BZ1025" s="31">
        <f t="shared" si="685"/>
        <v>1.6812063449806139E-12</v>
      </c>
      <c r="CA1025" s="31">
        <f t="shared" si="686"/>
        <v>2.5218095174709207E-12</v>
      </c>
      <c r="CB1025" s="31">
        <f t="shared" si="687"/>
        <v>4.2030158624515344E-12</v>
      </c>
      <c r="CC1025" s="31">
        <f t="shared" si="688"/>
        <v>9.2466348973933759E-12</v>
      </c>
      <c r="CD1025" s="31">
        <f t="shared" si="689"/>
        <v>0</v>
      </c>
      <c r="CE1025" s="31">
        <f t="shared" si="690"/>
        <v>1.2609047587354604E-12</v>
      </c>
    </row>
    <row r="1026" spans="35:83" x14ac:dyDescent="0.2">
      <c r="AI1026" s="29" t="s">
        <v>2168</v>
      </c>
      <c r="AJ1026" s="30">
        <v>43743</v>
      </c>
      <c r="AK1026">
        <v>405</v>
      </c>
      <c r="AL1026" t="s">
        <v>2169</v>
      </c>
      <c r="AM1026">
        <v>6.7919051656111091E-10</v>
      </c>
      <c r="AN1026">
        <f t="shared" si="648"/>
        <v>6.7919051656111091E-11</v>
      </c>
      <c r="AO1026">
        <f t="shared" si="649"/>
        <v>2.9940496832743996E-4</v>
      </c>
      <c r="AP1026" s="31">
        <f t="shared" si="650"/>
        <v>60</v>
      </c>
      <c r="AQ1026" s="31">
        <f t="shared" si="651"/>
        <v>1</v>
      </c>
      <c r="AR1026" s="31">
        <f t="shared" si="652"/>
        <v>25</v>
      </c>
      <c r="AS1026" s="31">
        <f t="shared" si="653"/>
        <v>19</v>
      </c>
      <c r="AT1026" s="31">
        <f t="shared" si="654"/>
        <v>7</v>
      </c>
      <c r="AU1026" s="31">
        <f t="shared" si="655"/>
        <v>25</v>
      </c>
      <c r="AV1026" s="31">
        <f t="shared" si="656"/>
        <v>13</v>
      </c>
      <c r="AW1026" s="31">
        <f t="shared" si="657"/>
        <v>28</v>
      </c>
      <c r="AX1026" s="31">
        <f t="shared" si="658"/>
        <v>22</v>
      </c>
      <c r="AY1026" s="31">
        <f t="shared" si="659"/>
        <v>29</v>
      </c>
      <c r="AZ1026" s="31">
        <f t="shared" si="660"/>
        <v>7</v>
      </c>
      <c r="BA1026" s="31">
        <f t="shared" si="661"/>
        <v>13</v>
      </c>
      <c r="BB1026" s="31">
        <f t="shared" si="662"/>
        <v>21</v>
      </c>
      <c r="BC1026" s="31">
        <f t="shared" si="663"/>
        <v>24</v>
      </c>
      <c r="BD1026" s="31">
        <f t="shared" si="664"/>
        <v>18</v>
      </c>
      <c r="BE1026" s="31">
        <f t="shared" si="665"/>
        <v>22</v>
      </c>
      <c r="BF1026" s="31">
        <f t="shared" si="666"/>
        <v>28</v>
      </c>
      <c r="BG1026" s="31">
        <f t="shared" si="667"/>
        <v>26</v>
      </c>
      <c r="BH1026" s="31">
        <f t="shared" si="668"/>
        <v>4</v>
      </c>
      <c r="BI1026" s="31">
        <f t="shared" si="669"/>
        <v>13</v>
      </c>
      <c r="BJ1026" s="6">
        <f t="shared" si="670"/>
        <v>405</v>
      </c>
      <c r="BL1026" s="31">
        <f t="shared" si="671"/>
        <v>1.0062081726831272E-11</v>
      </c>
      <c r="BM1026" s="31">
        <f t="shared" si="672"/>
        <v>1.6770136211385454E-13</v>
      </c>
      <c r="BN1026" s="31">
        <f t="shared" si="673"/>
        <v>4.1925340528463637E-12</v>
      </c>
      <c r="BO1026" s="31">
        <f t="shared" si="674"/>
        <v>3.1863258801632366E-12</v>
      </c>
      <c r="BP1026" s="31">
        <f t="shared" si="675"/>
        <v>1.1739095347969817E-12</v>
      </c>
      <c r="BQ1026" s="31">
        <f t="shared" si="676"/>
        <v>4.1925340528463637E-12</v>
      </c>
      <c r="BR1026" s="31">
        <f t="shared" si="677"/>
        <v>2.1801177074801091E-12</v>
      </c>
      <c r="BS1026" s="31">
        <f t="shared" si="678"/>
        <v>4.6956381391879268E-12</v>
      </c>
      <c r="BT1026" s="31">
        <f t="shared" si="679"/>
        <v>3.6894299665047997E-12</v>
      </c>
      <c r="BU1026" s="31">
        <f t="shared" si="680"/>
        <v>4.8633395013017822E-12</v>
      </c>
      <c r="BV1026" s="31">
        <f t="shared" si="681"/>
        <v>1.1739095347969817E-12</v>
      </c>
      <c r="BW1026" s="31">
        <f t="shared" si="682"/>
        <v>2.1801177074801091E-12</v>
      </c>
      <c r="BX1026" s="31">
        <f t="shared" si="683"/>
        <v>3.5217286043909455E-12</v>
      </c>
      <c r="BY1026" s="31">
        <f t="shared" si="684"/>
        <v>4.024832690732509E-12</v>
      </c>
      <c r="BZ1026" s="31">
        <f t="shared" si="685"/>
        <v>3.018624518049382E-12</v>
      </c>
      <c r="CA1026" s="31">
        <f t="shared" si="686"/>
        <v>3.6894299665047997E-12</v>
      </c>
      <c r="CB1026" s="31">
        <f t="shared" si="687"/>
        <v>4.6956381391879268E-12</v>
      </c>
      <c r="CC1026" s="31">
        <f t="shared" si="688"/>
        <v>4.3602354149602183E-12</v>
      </c>
      <c r="CD1026" s="31">
        <f t="shared" si="689"/>
        <v>6.7080544845541817E-13</v>
      </c>
      <c r="CE1026" s="31">
        <f t="shared" si="690"/>
        <v>2.1801177074801091E-12</v>
      </c>
    </row>
    <row r="1027" spans="35:83" x14ac:dyDescent="0.2">
      <c r="AI1027" s="29" t="s">
        <v>2170</v>
      </c>
      <c r="AJ1027" s="30">
        <v>7729</v>
      </c>
      <c r="AK1027">
        <v>67</v>
      </c>
      <c r="AL1027" t="s">
        <v>2171</v>
      </c>
      <c r="AM1027">
        <v>6.8351448077672182E-10</v>
      </c>
      <c r="AN1027">
        <f t="shared" ref="AN1027:AN1090" si="691">AM1027*0.1</f>
        <v>6.835144807767218E-11</v>
      </c>
      <c r="AO1027">
        <f t="shared" ref="AO1027:AO1090" si="692">AN1027/$AN$1588</f>
        <v>3.0131108500230003E-4</v>
      </c>
      <c r="AP1027" s="31">
        <f t="shared" ref="AP1027:AP1090" si="693">LEN(AL1027)-LEN(SUBSTITUTE(AL1027,"A",""))</f>
        <v>8</v>
      </c>
      <c r="AQ1027" s="31">
        <f t="shared" ref="AQ1027:AQ1090" si="694">LEN(AL1027)-LEN(SUBSTITUTE(AL1027,"C",""))</f>
        <v>0</v>
      </c>
      <c r="AR1027" s="31">
        <f t="shared" ref="AR1027:AR1090" si="695">LEN(AL1027)-LEN(SUBSTITUTE(AL1027,"D",""))</f>
        <v>4</v>
      </c>
      <c r="AS1027" s="31">
        <f t="shared" ref="AS1027:AS1090" si="696">LEN(AL1027)-LEN(SUBSTITUTE(AL1027,"E",""))</f>
        <v>6</v>
      </c>
      <c r="AT1027" s="31">
        <f t="shared" ref="AT1027:AT1090" si="697">LEN(AL1027)-LEN(SUBSTITUTE(AL1027,"F",""))</f>
        <v>2</v>
      </c>
      <c r="AU1027" s="31">
        <f t="shared" ref="AU1027:AU1090" si="698">LEN(AL1027)-LEN(SUBSTITUTE(AL1027,"G",""))</f>
        <v>2</v>
      </c>
      <c r="AV1027" s="31">
        <f t="shared" ref="AV1027:AV1090" si="699">LEN(AL1027)-LEN(SUBSTITUTE(AL1027,"H",""))</f>
        <v>0</v>
      </c>
      <c r="AW1027" s="31">
        <f t="shared" ref="AW1027:AW1090" si="700">LEN(AL1027)-LEN(SUBSTITUTE(AL1027,"I",""))</f>
        <v>3</v>
      </c>
      <c r="AX1027" s="31">
        <f t="shared" ref="AX1027:AX1090" si="701">LEN(AL1027)-LEN(SUBSTITUTE(AL1027,"K",""))</f>
        <v>7</v>
      </c>
      <c r="AY1027" s="31">
        <f t="shared" ref="AY1027:AY1090" si="702">LEN(AL1027)-LEN(SUBSTITUTE(AL1027,"L",""))</f>
        <v>6</v>
      </c>
      <c r="AZ1027" s="31">
        <f t="shared" ref="AZ1027:AZ1090" si="703">LEN(AL1027)-LEN(SUBSTITUTE(AL1027,"M",""))</f>
        <v>2</v>
      </c>
      <c r="BA1027" s="31">
        <f t="shared" ref="BA1027:BA1090" si="704">LEN(AL1027)-LEN(SUBSTITUTE(AL1027,"N",""))</f>
        <v>1</v>
      </c>
      <c r="BB1027" s="31">
        <f t="shared" ref="BB1027:BB1090" si="705">LEN(AL1027)-LEN(SUBSTITUTE(AL1027,"P",""))</f>
        <v>1</v>
      </c>
      <c r="BC1027" s="31">
        <f t="shared" ref="BC1027:BC1090" si="706">LEN(AL1027)-LEN(SUBSTITUTE(AL1027,"Q",""))</f>
        <v>7</v>
      </c>
      <c r="BD1027" s="31">
        <f t="shared" ref="BD1027:BD1090" si="707">LEN(AL1027)-LEN(SUBSTITUTE(AL1027,"R",""))</f>
        <v>8</v>
      </c>
      <c r="BE1027" s="31">
        <f t="shared" ref="BE1027:BE1090" si="708">LEN(AL1027)-LEN(SUBSTITUTE(AL1027,"S",""))</f>
        <v>3</v>
      </c>
      <c r="BF1027" s="31">
        <f t="shared" ref="BF1027:BF1090" si="709">LEN(AL1027)-LEN(SUBSTITUTE(AL1027,"T",""))</f>
        <v>4</v>
      </c>
      <c r="BG1027" s="31">
        <f t="shared" ref="BG1027:BG1090" si="710">LEN(AL1027)-LEN(SUBSTITUTE(AL1027,"V",""))</f>
        <v>3</v>
      </c>
      <c r="BH1027" s="31">
        <f t="shared" ref="BH1027:BH1090" si="711">LEN(AL1027)-LEN(SUBSTITUTE(AL1027,"W",""))</f>
        <v>0</v>
      </c>
      <c r="BI1027" s="31">
        <f t="shared" ref="BI1027:BI1090" si="712">LEN(AL1027)-LEN(SUBSTITUTE(AL1027,"Y",""))</f>
        <v>0</v>
      </c>
      <c r="BJ1027" s="6">
        <f t="shared" ref="BJ1027:BJ1090" si="713">SUM(AP1027:BI1027)</f>
        <v>67</v>
      </c>
      <c r="BL1027" s="31">
        <f t="shared" ref="BL1027:BL1090" si="714">(AP1027/$BJ1027)*$AN1027</f>
        <v>8.1613669346474243E-12</v>
      </c>
      <c r="BM1027" s="31">
        <f t="shared" ref="BM1027:BM1090" si="715">(AQ1027/$BJ1027)*$AN1027</f>
        <v>0</v>
      </c>
      <c r="BN1027" s="31">
        <f t="shared" ref="BN1027:BN1090" si="716">(AR1027/$BJ1027)*$AN1027</f>
        <v>4.0806834673237121E-12</v>
      </c>
      <c r="BO1027" s="31">
        <f t="shared" ref="BO1027:BO1090" si="717">(AS1027/$BJ1027)*$AN1027</f>
        <v>6.1210252009855682E-12</v>
      </c>
      <c r="BP1027" s="31">
        <f t="shared" ref="BP1027:BP1090" si="718">(AT1027/$BJ1027)*$AN1027</f>
        <v>2.0403417336618561E-12</v>
      </c>
      <c r="BQ1027" s="31">
        <f t="shared" ref="BQ1027:BQ1090" si="719">(AU1027/$BJ1027)*$AN1027</f>
        <v>2.0403417336618561E-12</v>
      </c>
      <c r="BR1027" s="31">
        <f t="shared" ref="BR1027:BR1090" si="720">(AV1027/$BJ1027)*$AN1027</f>
        <v>0</v>
      </c>
      <c r="BS1027" s="31">
        <f t="shared" ref="BS1027:BS1090" si="721">(AW1027/$BJ1027)*$AN1027</f>
        <v>3.0605126004927841E-12</v>
      </c>
      <c r="BT1027" s="31">
        <f t="shared" ref="BT1027:BT1090" si="722">(AX1027/$BJ1027)*$AN1027</f>
        <v>7.1411960678164958E-12</v>
      </c>
      <c r="BU1027" s="31">
        <f t="shared" ref="BU1027:BU1090" si="723">(AY1027/$BJ1027)*$AN1027</f>
        <v>6.1210252009855682E-12</v>
      </c>
      <c r="BV1027" s="31">
        <f t="shared" ref="BV1027:BV1090" si="724">(AZ1027/$BJ1027)*$AN1027</f>
        <v>2.0403417336618561E-12</v>
      </c>
      <c r="BW1027" s="31">
        <f t="shared" ref="BW1027:BW1090" si="725">(BA1027/$BJ1027)*$AN1027</f>
        <v>1.020170866830928E-12</v>
      </c>
      <c r="BX1027" s="31">
        <f t="shared" ref="BX1027:BX1090" si="726">(BB1027/$BJ1027)*$AN1027</f>
        <v>1.020170866830928E-12</v>
      </c>
      <c r="BY1027" s="31">
        <f t="shared" ref="BY1027:BY1090" si="727">(BC1027/$BJ1027)*$AN1027</f>
        <v>7.1411960678164958E-12</v>
      </c>
      <c r="BZ1027" s="31">
        <f t="shared" ref="BZ1027:BZ1090" si="728">(BD1027/$BJ1027)*$AN1027</f>
        <v>8.1613669346474243E-12</v>
      </c>
      <c r="CA1027" s="31">
        <f t="shared" ref="CA1027:CA1090" si="729">(BE1027/$BJ1027)*$AN1027</f>
        <v>3.0605126004927841E-12</v>
      </c>
      <c r="CB1027" s="31">
        <f t="shared" ref="CB1027:CB1090" si="730">(BF1027/$BJ1027)*$AN1027</f>
        <v>4.0806834673237121E-12</v>
      </c>
      <c r="CC1027" s="31">
        <f t="shared" ref="CC1027:CC1090" si="731">(BG1027/$BJ1027)*$AN1027</f>
        <v>3.0605126004927841E-12</v>
      </c>
      <c r="CD1027" s="31">
        <f t="shared" ref="CD1027:CD1090" si="732">(BH1027/$BJ1027)*$AN1027</f>
        <v>0</v>
      </c>
      <c r="CE1027" s="31">
        <f t="shared" ref="CE1027:CE1090" si="733">(BI1027/$BJ1027)*$AN1027</f>
        <v>0</v>
      </c>
    </row>
    <row r="1028" spans="35:83" x14ac:dyDescent="0.2">
      <c r="AI1028" s="29" t="s">
        <v>2172</v>
      </c>
      <c r="AJ1028" s="30">
        <v>17551</v>
      </c>
      <c r="AK1028">
        <v>162</v>
      </c>
      <c r="AL1028" t="s">
        <v>2173</v>
      </c>
      <c r="AM1028">
        <v>6.8742025394294847E-10</v>
      </c>
      <c r="AN1028">
        <f t="shared" si="691"/>
        <v>6.8742025394294844E-11</v>
      </c>
      <c r="AO1028">
        <f t="shared" si="692"/>
        <v>3.0303285210978145E-4</v>
      </c>
      <c r="AP1028" s="31">
        <f t="shared" si="693"/>
        <v>16</v>
      </c>
      <c r="AQ1028" s="31">
        <f t="shared" si="694"/>
        <v>6</v>
      </c>
      <c r="AR1028" s="31">
        <f t="shared" si="695"/>
        <v>9</v>
      </c>
      <c r="AS1028" s="31">
        <f t="shared" si="696"/>
        <v>8</v>
      </c>
      <c r="AT1028" s="31">
        <f t="shared" si="697"/>
        <v>3</v>
      </c>
      <c r="AU1028" s="31">
        <f t="shared" si="698"/>
        <v>6</v>
      </c>
      <c r="AV1028" s="31">
        <f t="shared" si="699"/>
        <v>5</v>
      </c>
      <c r="AW1028" s="31">
        <f t="shared" si="700"/>
        <v>3</v>
      </c>
      <c r="AX1028" s="31">
        <f t="shared" si="701"/>
        <v>14</v>
      </c>
      <c r="AY1028" s="31">
        <f t="shared" si="702"/>
        <v>8</v>
      </c>
      <c r="AZ1028" s="31">
        <f t="shared" si="703"/>
        <v>8</v>
      </c>
      <c r="BA1028" s="31">
        <f t="shared" si="704"/>
        <v>7</v>
      </c>
      <c r="BB1028" s="31">
        <f t="shared" si="705"/>
        <v>15</v>
      </c>
      <c r="BC1028" s="31">
        <f t="shared" si="706"/>
        <v>5</v>
      </c>
      <c r="BD1028" s="31">
        <f t="shared" si="707"/>
        <v>2</v>
      </c>
      <c r="BE1028" s="31">
        <f t="shared" si="708"/>
        <v>13</v>
      </c>
      <c r="BF1028" s="31">
        <f t="shared" si="709"/>
        <v>16</v>
      </c>
      <c r="BG1028" s="31">
        <f t="shared" si="710"/>
        <v>12</v>
      </c>
      <c r="BH1028" s="31">
        <f t="shared" si="711"/>
        <v>1</v>
      </c>
      <c r="BI1028" s="31">
        <f t="shared" si="712"/>
        <v>5</v>
      </c>
      <c r="BJ1028" s="6">
        <f t="shared" si="713"/>
        <v>162</v>
      </c>
      <c r="BL1028" s="31">
        <f t="shared" si="714"/>
        <v>6.7893358414118363E-12</v>
      </c>
      <c r="BM1028" s="31">
        <f t="shared" si="715"/>
        <v>2.5460009405294387E-12</v>
      </c>
      <c r="BN1028" s="31">
        <f t="shared" si="716"/>
        <v>3.8190014107941575E-12</v>
      </c>
      <c r="BO1028" s="31">
        <f t="shared" si="717"/>
        <v>3.3946679207059182E-12</v>
      </c>
      <c r="BP1028" s="31">
        <f t="shared" si="718"/>
        <v>1.2730004702647194E-12</v>
      </c>
      <c r="BQ1028" s="31">
        <f t="shared" si="719"/>
        <v>2.5460009405294387E-12</v>
      </c>
      <c r="BR1028" s="31">
        <f t="shared" si="720"/>
        <v>2.1216674504411986E-12</v>
      </c>
      <c r="BS1028" s="31">
        <f t="shared" si="721"/>
        <v>1.2730004702647194E-12</v>
      </c>
      <c r="BT1028" s="31">
        <f t="shared" si="722"/>
        <v>5.9406688612353569E-12</v>
      </c>
      <c r="BU1028" s="31">
        <f t="shared" si="723"/>
        <v>3.3946679207059182E-12</v>
      </c>
      <c r="BV1028" s="31">
        <f t="shared" si="724"/>
        <v>3.3946679207059182E-12</v>
      </c>
      <c r="BW1028" s="31">
        <f t="shared" si="725"/>
        <v>2.9703344306176784E-12</v>
      </c>
      <c r="BX1028" s="31">
        <f t="shared" si="726"/>
        <v>6.3650023513235966E-12</v>
      </c>
      <c r="BY1028" s="31">
        <f t="shared" si="727"/>
        <v>2.1216674504411986E-12</v>
      </c>
      <c r="BZ1028" s="31">
        <f t="shared" si="728"/>
        <v>8.4866698017647954E-13</v>
      </c>
      <c r="CA1028" s="31">
        <f t="shared" si="729"/>
        <v>5.5163353711471172E-12</v>
      </c>
      <c r="CB1028" s="31">
        <f t="shared" si="730"/>
        <v>6.7893358414118363E-12</v>
      </c>
      <c r="CC1028" s="31">
        <f t="shared" si="731"/>
        <v>5.0920018810588774E-12</v>
      </c>
      <c r="CD1028" s="31">
        <f t="shared" si="732"/>
        <v>4.2433349008823977E-13</v>
      </c>
      <c r="CE1028" s="31">
        <f t="shared" si="733"/>
        <v>2.1216674504411986E-12</v>
      </c>
    </row>
    <row r="1029" spans="35:83" x14ac:dyDescent="0.2">
      <c r="AI1029" s="29" t="s">
        <v>2174</v>
      </c>
      <c r="AJ1029" s="30">
        <v>29543</v>
      </c>
      <c r="AK1029">
        <v>276</v>
      </c>
      <c r="AL1029" t="s">
        <v>2175</v>
      </c>
      <c r="AM1029">
        <v>6.9193758773684181E-10</v>
      </c>
      <c r="AN1029">
        <f t="shared" si="691"/>
        <v>6.9193758773684187E-11</v>
      </c>
      <c r="AO1029">
        <f t="shared" si="692"/>
        <v>3.0502421115927646E-4</v>
      </c>
      <c r="AP1029" s="31">
        <f t="shared" si="693"/>
        <v>23</v>
      </c>
      <c r="AQ1029" s="31">
        <f t="shared" si="694"/>
        <v>1</v>
      </c>
      <c r="AR1029" s="31">
        <f t="shared" si="695"/>
        <v>10</v>
      </c>
      <c r="AS1029" s="31">
        <f t="shared" si="696"/>
        <v>6</v>
      </c>
      <c r="AT1029" s="31">
        <f t="shared" si="697"/>
        <v>13</v>
      </c>
      <c r="AU1029" s="31">
        <f t="shared" si="698"/>
        <v>30</v>
      </c>
      <c r="AV1029" s="31">
        <f t="shared" si="699"/>
        <v>10</v>
      </c>
      <c r="AW1029" s="31">
        <f t="shared" si="700"/>
        <v>14</v>
      </c>
      <c r="AX1029" s="31">
        <f t="shared" si="701"/>
        <v>8</v>
      </c>
      <c r="AY1029" s="31">
        <f t="shared" si="702"/>
        <v>19</v>
      </c>
      <c r="AZ1029" s="31">
        <f t="shared" si="703"/>
        <v>7</v>
      </c>
      <c r="BA1029" s="31">
        <f t="shared" si="704"/>
        <v>19</v>
      </c>
      <c r="BB1029" s="31">
        <f t="shared" si="705"/>
        <v>18</v>
      </c>
      <c r="BC1029" s="31">
        <f t="shared" si="706"/>
        <v>10</v>
      </c>
      <c r="BD1029" s="31">
        <f t="shared" si="707"/>
        <v>16</v>
      </c>
      <c r="BE1029" s="31">
        <f t="shared" si="708"/>
        <v>32</v>
      </c>
      <c r="BF1029" s="31">
        <f t="shared" si="709"/>
        <v>15</v>
      </c>
      <c r="BG1029" s="31">
        <f t="shared" si="710"/>
        <v>15</v>
      </c>
      <c r="BH1029" s="31">
        <f t="shared" si="711"/>
        <v>3</v>
      </c>
      <c r="BI1029" s="31">
        <f t="shared" si="712"/>
        <v>7</v>
      </c>
      <c r="BJ1029" s="6">
        <f t="shared" si="713"/>
        <v>276</v>
      </c>
      <c r="BL1029" s="31">
        <f t="shared" si="714"/>
        <v>5.7661465644736817E-12</v>
      </c>
      <c r="BM1029" s="31">
        <f t="shared" si="715"/>
        <v>2.5070202454233399E-13</v>
      </c>
      <c r="BN1029" s="31">
        <f t="shared" si="716"/>
        <v>2.5070202454233402E-12</v>
      </c>
      <c r="BO1029" s="31">
        <f t="shared" si="717"/>
        <v>1.5042121472540041E-12</v>
      </c>
      <c r="BP1029" s="31">
        <f t="shared" si="718"/>
        <v>3.2591263190503423E-12</v>
      </c>
      <c r="BQ1029" s="31">
        <f t="shared" si="719"/>
        <v>7.5210607362700203E-12</v>
      </c>
      <c r="BR1029" s="31">
        <f t="shared" si="720"/>
        <v>2.5070202454233402E-12</v>
      </c>
      <c r="BS1029" s="31">
        <f t="shared" si="721"/>
        <v>3.5098283435926764E-12</v>
      </c>
      <c r="BT1029" s="31">
        <f t="shared" si="722"/>
        <v>2.0056161963386719E-12</v>
      </c>
      <c r="BU1029" s="31">
        <f t="shared" si="723"/>
        <v>4.7633384663043459E-12</v>
      </c>
      <c r="BV1029" s="31">
        <f t="shared" si="724"/>
        <v>1.7549141717963382E-12</v>
      </c>
      <c r="BW1029" s="31">
        <f t="shared" si="725"/>
        <v>4.7633384663043459E-12</v>
      </c>
      <c r="BX1029" s="31">
        <f t="shared" si="726"/>
        <v>4.5126364417620122E-12</v>
      </c>
      <c r="BY1029" s="31">
        <f t="shared" si="727"/>
        <v>2.5070202454233402E-12</v>
      </c>
      <c r="BZ1029" s="31">
        <f t="shared" si="728"/>
        <v>4.0112323926773439E-12</v>
      </c>
      <c r="CA1029" s="31">
        <f t="shared" si="729"/>
        <v>8.0224647853546878E-12</v>
      </c>
      <c r="CB1029" s="31">
        <f t="shared" si="730"/>
        <v>3.7605303681350101E-12</v>
      </c>
      <c r="CC1029" s="31">
        <f t="shared" si="731"/>
        <v>3.7605303681350101E-12</v>
      </c>
      <c r="CD1029" s="31">
        <f t="shared" si="732"/>
        <v>7.5210607362700203E-13</v>
      </c>
      <c r="CE1029" s="31">
        <f t="shared" si="733"/>
        <v>1.7549141717963382E-12</v>
      </c>
    </row>
    <row r="1030" spans="35:83" x14ac:dyDescent="0.2">
      <c r="AI1030" s="29" t="s">
        <v>2176</v>
      </c>
      <c r="AJ1030" s="30">
        <v>42380</v>
      </c>
      <c r="AK1030">
        <v>387</v>
      </c>
      <c r="AL1030" t="s">
        <v>2177</v>
      </c>
      <c r="AM1030">
        <v>6.9262301572137462E-10</v>
      </c>
      <c r="AN1030">
        <f t="shared" si="691"/>
        <v>6.9262301572137467E-11</v>
      </c>
      <c r="AO1030">
        <f t="shared" si="692"/>
        <v>3.0532636576685086E-4</v>
      </c>
      <c r="AP1030" s="31">
        <f t="shared" si="693"/>
        <v>49</v>
      </c>
      <c r="AQ1030" s="31">
        <f t="shared" si="694"/>
        <v>1</v>
      </c>
      <c r="AR1030" s="31">
        <f t="shared" si="695"/>
        <v>15</v>
      </c>
      <c r="AS1030" s="31">
        <f t="shared" si="696"/>
        <v>22</v>
      </c>
      <c r="AT1030" s="31">
        <f t="shared" si="697"/>
        <v>12</v>
      </c>
      <c r="AU1030" s="31">
        <f t="shared" si="698"/>
        <v>34</v>
      </c>
      <c r="AV1030" s="31">
        <f t="shared" si="699"/>
        <v>10</v>
      </c>
      <c r="AW1030" s="31">
        <f t="shared" si="700"/>
        <v>19</v>
      </c>
      <c r="AX1030" s="31">
        <f t="shared" si="701"/>
        <v>14</v>
      </c>
      <c r="AY1030" s="31">
        <f t="shared" si="702"/>
        <v>42</v>
      </c>
      <c r="AZ1030" s="31">
        <f t="shared" si="703"/>
        <v>8</v>
      </c>
      <c r="BA1030" s="31">
        <f t="shared" si="704"/>
        <v>14</v>
      </c>
      <c r="BB1030" s="31">
        <f t="shared" si="705"/>
        <v>23</v>
      </c>
      <c r="BC1030" s="31">
        <f t="shared" si="706"/>
        <v>20</v>
      </c>
      <c r="BD1030" s="31">
        <f t="shared" si="707"/>
        <v>34</v>
      </c>
      <c r="BE1030" s="31">
        <f t="shared" si="708"/>
        <v>14</v>
      </c>
      <c r="BF1030" s="31">
        <f t="shared" si="709"/>
        <v>16</v>
      </c>
      <c r="BG1030" s="31">
        <f t="shared" si="710"/>
        <v>27</v>
      </c>
      <c r="BH1030" s="31">
        <f t="shared" si="711"/>
        <v>2</v>
      </c>
      <c r="BI1030" s="31">
        <f t="shared" si="712"/>
        <v>11</v>
      </c>
      <c r="BJ1030" s="6">
        <f t="shared" si="713"/>
        <v>387</v>
      </c>
      <c r="BL1030" s="31">
        <f t="shared" si="714"/>
        <v>8.7696454186944075E-12</v>
      </c>
      <c r="BM1030" s="31">
        <f t="shared" si="715"/>
        <v>1.7897235548355935E-13</v>
      </c>
      <c r="BN1030" s="31">
        <f t="shared" si="716"/>
        <v>2.6845853322533902E-12</v>
      </c>
      <c r="BO1030" s="31">
        <f t="shared" si="717"/>
        <v>3.9373918206383056E-12</v>
      </c>
      <c r="BP1030" s="31">
        <f t="shared" si="718"/>
        <v>2.1476682658027121E-12</v>
      </c>
      <c r="BQ1030" s="31">
        <f t="shared" si="719"/>
        <v>6.0850600864410177E-12</v>
      </c>
      <c r="BR1030" s="31">
        <f t="shared" si="720"/>
        <v>1.7897235548355935E-12</v>
      </c>
      <c r="BS1030" s="31">
        <f t="shared" si="721"/>
        <v>3.4004747541876276E-12</v>
      </c>
      <c r="BT1030" s="31">
        <f t="shared" si="722"/>
        <v>2.5056129767698308E-12</v>
      </c>
      <c r="BU1030" s="31">
        <f t="shared" si="723"/>
        <v>7.5168389303094917E-12</v>
      </c>
      <c r="BV1030" s="31">
        <f t="shared" si="724"/>
        <v>1.4317788438684748E-12</v>
      </c>
      <c r="BW1030" s="31">
        <f t="shared" si="725"/>
        <v>2.5056129767698308E-12</v>
      </c>
      <c r="BX1030" s="31">
        <f t="shared" si="726"/>
        <v>4.1163641761218645E-12</v>
      </c>
      <c r="BY1030" s="31">
        <f t="shared" si="727"/>
        <v>3.5794471096711869E-12</v>
      </c>
      <c r="BZ1030" s="31">
        <f t="shared" si="728"/>
        <v>6.0850600864410177E-12</v>
      </c>
      <c r="CA1030" s="31">
        <f t="shared" si="729"/>
        <v>2.5056129767698308E-12</v>
      </c>
      <c r="CB1030" s="31">
        <f t="shared" si="730"/>
        <v>2.8635576877369495E-12</v>
      </c>
      <c r="CC1030" s="31">
        <f t="shared" si="731"/>
        <v>4.8322535980561019E-12</v>
      </c>
      <c r="CD1030" s="31">
        <f t="shared" si="732"/>
        <v>3.5794471096711869E-13</v>
      </c>
      <c r="CE1030" s="31">
        <f t="shared" si="733"/>
        <v>1.9686959103191528E-12</v>
      </c>
    </row>
    <row r="1031" spans="35:83" x14ac:dyDescent="0.2">
      <c r="AI1031" s="29" t="s">
        <v>2178</v>
      </c>
      <c r="AJ1031" s="30">
        <v>97501</v>
      </c>
      <c r="AK1031">
        <v>867</v>
      </c>
      <c r="AL1031" t="s">
        <v>2179</v>
      </c>
      <c r="AM1031">
        <v>6.9467601626403316E-10</v>
      </c>
      <c r="AN1031">
        <f t="shared" si="691"/>
        <v>6.9467601626403313E-11</v>
      </c>
      <c r="AO1031">
        <f t="shared" si="692"/>
        <v>3.0623138217603617E-4</v>
      </c>
      <c r="AP1031" s="31">
        <f t="shared" si="693"/>
        <v>94</v>
      </c>
      <c r="AQ1031" s="31">
        <f t="shared" si="694"/>
        <v>6</v>
      </c>
      <c r="AR1031" s="31">
        <f t="shared" si="695"/>
        <v>63</v>
      </c>
      <c r="AS1031" s="31">
        <f t="shared" si="696"/>
        <v>58</v>
      </c>
      <c r="AT1031" s="31">
        <f t="shared" si="697"/>
        <v>41</v>
      </c>
      <c r="AU1031" s="31">
        <f t="shared" si="698"/>
        <v>44</v>
      </c>
      <c r="AV1031" s="31">
        <f t="shared" si="699"/>
        <v>19</v>
      </c>
      <c r="AW1031" s="31">
        <f t="shared" si="700"/>
        <v>37</v>
      </c>
      <c r="AX1031" s="31">
        <f t="shared" si="701"/>
        <v>48</v>
      </c>
      <c r="AY1031" s="31">
        <f t="shared" si="702"/>
        <v>81</v>
      </c>
      <c r="AZ1031" s="31">
        <f t="shared" si="703"/>
        <v>20</v>
      </c>
      <c r="BA1031" s="31">
        <f t="shared" si="704"/>
        <v>42</v>
      </c>
      <c r="BB1031" s="31">
        <f t="shared" si="705"/>
        <v>42</v>
      </c>
      <c r="BC1031" s="31">
        <f t="shared" si="706"/>
        <v>36</v>
      </c>
      <c r="BD1031" s="31">
        <f t="shared" si="707"/>
        <v>54</v>
      </c>
      <c r="BE1031" s="31">
        <f t="shared" si="708"/>
        <v>49</v>
      </c>
      <c r="BF1031" s="31">
        <f t="shared" si="709"/>
        <v>43</v>
      </c>
      <c r="BG1031" s="31">
        <f t="shared" si="710"/>
        <v>52</v>
      </c>
      <c r="BH1031" s="31">
        <f t="shared" si="711"/>
        <v>12</v>
      </c>
      <c r="BI1031" s="31">
        <f t="shared" si="712"/>
        <v>26</v>
      </c>
      <c r="BJ1031" s="6">
        <f t="shared" si="713"/>
        <v>867</v>
      </c>
      <c r="BL1031" s="31">
        <f t="shared" si="714"/>
        <v>7.5316661509595289E-12</v>
      </c>
      <c r="BM1031" s="31">
        <f t="shared" si="715"/>
        <v>4.80744647933587E-13</v>
      </c>
      <c r="BN1031" s="31">
        <f t="shared" si="716"/>
        <v>5.0478188033026631E-12</v>
      </c>
      <c r="BO1031" s="31">
        <f t="shared" si="717"/>
        <v>4.6471982633580069E-12</v>
      </c>
      <c r="BP1031" s="31">
        <f t="shared" si="718"/>
        <v>3.2850884275461774E-12</v>
      </c>
      <c r="BQ1031" s="31">
        <f t="shared" si="719"/>
        <v>3.5254607515129709E-12</v>
      </c>
      <c r="BR1031" s="31">
        <f t="shared" si="720"/>
        <v>1.5223580517896922E-12</v>
      </c>
      <c r="BS1031" s="31">
        <f t="shared" si="721"/>
        <v>2.9645919955904528E-12</v>
      </c>
      <c r="BT1031" s="31">
        <f t="shared" si="722"/>
        <v>3.845957183468696E-12</v>
      </c>
      <c r="BU1031" s="31">
        <f t="shared" si="723"/>
        <v>6.4900527471034241E-12</v>
      </c>
      <c r="BV1031" s="31">
        <f t="shared" si="724"/>
        <v>1.6024821597786231E-12</v>
      </c>
      <c r="BW1031" s="31">
        <f t="shared" si="725"/>
        <v>3.3652125355351086E-12</v>
      </c>
      <c r="BX1031" s="31">
        <f t="shared" si="726"/>
        <v>3.3652125355351086E-12</v>
      </c>
      <c r="BY1031" s="31">
        <f t="shared" si="727"/>
        <v>2.8844678876015216E-12</v>
      </c>
      <c r="BZ1031" s="31">
        <f t="shared" si="728"/>
        <v>4.3267018314022822E-12</v>
      </c>
      <c r="CA1031" s="31">
        <f t="shared" si="729"/>
        <v>3.9260812914576268E-12</v>
      </c>
      <c r="CB1031" s="31">
        <f t="shared" si="730"/>
        <v>3.4453366435240398E-12</v>
      </c>
      <c r="CC1031" s="31">
        <f t="shared" si="731"/>
        <v>4.1664536154244199E-12</v>
      </c>
      <c r="CD1031" s="31">
        <f t="shared" si="732"/>
        <v>9.61489295867174E-13</v>
      </c>
      <c r="CE1031" s="31">
        <f t="shared" si="733"/>
        <v>2.0832268077122099E-12</v>
      </c>
    </row>
    <row r="1032" spans="35:83" x14ac:dyDescent="0.2">
      <c r="AI1032" s="29" t="s">
        <v>2180</v>
      </c>
      <c r="AJ1032" s="30">
        <v>18115</v>
      </c>
      <c r="AK1032">
        <v>155</v>
      </c>
      <c r="AL1032" t="s">
        <v>2181</v>
      </c>
      <c r="AM1032">
        <v>6.9719293214974064E-10</v>
      </c>
      <c r="AN1032">
        <f t="shared" si="691"/>
        <v>6.9719293214974061E-11</v>
      </c>
      <c r="AO1032">
        <f t="shared" si="692"/>
        <v>3.0734090461880908E-4</v>
      </c>
      <c r="AP1032" s="31">
        <f t="shared" si="693"/>
        <v>11</v>
      </c>
      <c r="AQ1032" s="31">
        <f t="shared" si="694"/>
        <v>1</v>
      </c>
      <c r="AR1032" s="31">
        <f t="shared" si="695"/>
        <v>9</v>
      </c>
      <c r="AS1032" s="31">
        <f t="shared" si="696"/>
        <v>16</v>
      </c>
      <c r="AT1032" s="31">
        <f t="shared" si="697"/>
        <v>8</v>
      </c>
      <c r="AU1032" s="31">
        <f t="shared" si="698"/>
        <v>8</v>
      </c>
      <c r="AV1032" s="31">
        <f t="shared" si="699"/>
        <v>1</v>
      </c>
      <c r="AW1032" s="31">
        <f t="shared" si="700"/>
        <v>8</v>
      </c>
      <c r="AX1032" s="31">
        <f t="shared" si="701"/>
        <v>12</v>
      </c>
      <c r="AY1032" s="31">
        <f t="shared" si="702"/>
        <v>17</v>
      </c>
      <c r="AZ1032" s="31">
        <f t="shared" si="703"/>
        <v>5</v>
      </c>
      <c r="BA1032" s="31">
        <f t="shared" si="704"/>
        <v>7</v>
      </c>
      <c r="BB1032" s="31">
        <f t="shared" si="705"/>
        <v>9</v>
      </c>
      <c r="BC1032" s="31">
        <f t="shared" si="706"/>
        <v>6</v>
      </c>
      <c r="BD1032" s="31">
        <f t="shared" si="707"/>
        <v>9</v>
      </c>
      <c r="BE1032" s="31">
        <f t="shared" si="708"/>
        <v>6</v>
      </c>
      <c r="BF1032" s="31">
        <f t="shared" si="709"/>
        <v>5</v>
      </c>
      <c r="BG1032" s="31">
        <f t="shared" si="710"/>
        <v>7</v>
      </c>
      <c r="BH1032" s="31">
        <f t="shared" si="711"/>
        <v>5</v>
      </c>
      <c r="BI1032" s="31">
        <f t="shared" si="712"/>
        <v>5</v>
      </c>
      <c r="BJ1032" s="6">
        <f t="shared" si="713"/>
        <v>155</v>
      </c>
      <c r="BL1032" s="31">
        <f t="shared" si="714"/>
        <v>4.9478208088046109E-12</v>
      </c>
      <c r="BM1032" s="31">
        <f t="shared" si="715"/>
        <v>4.4980189170951006E-13</v>
      </c>
      <c r="BN1032" s="31">
        <f t="shared" si="716"/>
        <v>4.0482170253855912E-12</v>
      </c>
      <c r="BO1032" s="31">
        <f t="shared" si="717"/>
        <v>7.196830267352161E-12</v>
      </c>
      <c r="BP1032" s="31">
        <f t="shared" si="718"/>
        <v>3.5984151336760805E-12</v>
      </c>
      <c r="BQ1032" s="31">
        <f t="shared" si="719"/>
        <v>3.5984151336760805E-12</v>
      </c>
      <c r="BR1032" s="31">
        <f t="shared" si="720"/>
        <v>4.4980189170951006E-13</v>
      </c>
      <c r="BS1032" s="31">
        <f t="shared" si="721"/>
        <v>3.5984151336760805E-12</v>
      </c>
      <c r="BT1032" s="31">
        <f t="shared" si="722"/>
        <v>5.3976227005141207E-12</v>
      </c>
      <c r="BU1032" s="31">
        <f t="shared" si="723"/>
        <v>7.6466321590616717E-12</v>
      </c>
      <c r="BV1032" s="31">
        <f t="shared" si="724"/>
        <v>2.2490094585475501E-12</v>
      </c>
      <c r="BW1032" s="31">
        <f t="shared" si="725"/>
        <v>3.1486132419665702E-12</v>
      </c>
      <c r="BX1032" s="31">
        <f t="shared" si="726"/>
        <v>4.0482170253855912E-12</v>
      </c>
      <c r="BY1032" s="31">
        <f t="shared" si="727"/>
        <v>2.6988113502570604E-12</v>
      </c>
      <c r="BZ1032" s="31">
        <f t="shared" si="728"/>
        <v>4.0482170253855912E-12</v>
      </c>
      <c r="CA1032" s="31">
        <f t="shared" si="729"/>
        <v>2.6988113502570604E-12</v>
      </c>
      <c r="CB1032" s="31">
        <f t="shared" si="730"/>
        <v>2.2490094585475501E-12</v>
      </c>
      <c r="CC1032" s="31">
        <f t="shared" si="731"/>
        <v>3.1486132419665702E-12</v>
      </c>
      <c r="CD1032" s="31">
        <f t="shared" si="732"/>
        <v>2.2490094585475501E-12</v>
      </c>
      <c r="CE1032" s="31">
        <f t="shared" si="733"/>
        <v>2.2490094585475501E-12</v>
      </c>
    </row>
    <row r="1033" spans="35:83" x14ac:dyDescent="0.2">
      <c r="AI1033" s="29" t="s">
        <v>2182</v>
      </c>
      <c r="AJ1033" s="30">
        <v>78136</v>
      </c>
      <c r="AK1033">
        <v>688</v>
      </c>
      <c r="AL1033" t="s">
        <v>2183</v>
      </c>
      <c r="AM1033">
        <v>6.9788227267673584E-10</v>
      </c>
      <c r="AN1033">
        <f t="shared" si="691"/>
        <v>6.9788227267673581E-11</v>
      </c>
      <c r="AO1033">
        <f t="shared" si="692"/>
        <v>3.0764478397757403E-4</v>
      </c>
      <c r="AP1033" s="31">
        <f t="shared" si="693"/>
        <v>53</v>
      </c>
      <c r="AQ1033" s="31">
        <f t="shared" si="694"/>
        <v>2</v>
      </c>
      <c r="AR1033" s="31">
        <f t="shared" si="695"/>
        <v>63</v>
      </c>
      <c r="AS1033" s="31">
        <f t="shared" si="696"/>
        <v>44</v>
      </c>
      <c r="AT1033" s="31">
        <f t="shared" si="697"/>
        <v>24</v>
      </c>
      <c r="AU1033" s="31">
        <f t="shared" si="698"/>
        <v>47</v>
      </c>
      <c r="AV1033" s="31">
        <f t="shared" si="699"/>
        <v>17</v>
      </c>
      <c r="AW1033" s="31">
        <f t="shared" si="700"/>
        <v>33</v>
      </c>
      <c r="AX1033" s="31">
        <f t="shared" si="701"/>
        <v>30</v>
      </c>
      <c r="AY1033" s="31">
        <f t="shared" si="702"/>
        <v>65</v>
      </c>
      <c r="AZ1033" s="31">
        <f t="shared" si="703"/>
        <v>11</v>
      </c>
      <c r="BA1033" s="31">
        <f t="shared" si="704"/>
        <v>21</v>
      </c>
      <c r="BB1033" s="31">
        <f t="shared" si="705"/>
        <v>35</v>
      </c>
      <c r="BC1033" s="31">
        <f t="shared" si="706"/>
        <v>24</v>
      </c>
      <c r="BD1033" s="31">
        <f t="shared" si="707"/>
        <v>40</v>
      </c>
      <c r="BE1033" s="31">
        <f t="shared" si="708"/>
        <v>58</v>
      </c>
      <c r="BF1033" s="31">
        <f t="shared" si="709"/>
        <v>31</v>
      </c>
      <c r="BG1033" s="31">
        <f t="shared" si="710"/>
        <v>33</v>
      </c>
      <c r="BH1033" s="31">
        <f t="shared" si="711"/>
        <v>18</v>
      </c>
      <c r="BI1033" s="31">
        <f t="shared" si="712"/>
        <v>39</v>
      </c>
      <c r="BJ1033" s="6">
        <f t="shared" si="713"/>
        <v>688</v>
      </c>
      <c r="BL1033" s="31">
        <f t="shared" si="714"/>
        <v>5.3761279726550868E-12</v>
      </c>
      <c r="BM1033" s="31">
        <f t="shared" si="715"/>
        <v>2.0287275368509763E-13</v>
      </c>
      <c r="BN1033" s="31">
        <f t="shared" si="716"/>
        <v>6.3904917410805748E-12</v>
      </c>
      <c r="BO1033" s="31">
        <f t="shared" si="717"/>
        <v>4.463200581072148E-12</v>
      </c>
      <c r="BP1033" s="31">
        <f t="shared" si="718"/>
        <v>2.4344730442211712E-12</v>
      </c>
      <c r="BQ1033" s="31">
        <f t="shared" si="719"/>
        <v>4.767509711599794E-12</v>
      </c>
      <c r="BR1033" s="31">
        <f t="shared" si="720"/>
        <v>1.7244184063233296E-12</v>
      </c>
      <c r="BS1033" s="31">
        <f t="shared" si="721"/>
        <v>3.3474004358041108E-12</v>
      </c>
      <c r="BT1033" s="31">
        <f t="shared" si="722"/>
        <v>3.0430913052764644E-12</v>
      </c>
      <c r="BU1033" s="31">
        <f t="shared" si="723"/>
        <v>6.5933644947656724E-12</v>
      </c>
      <c r="BV1033" s="31">
        <f t="shared" si="724"/>
        <v>1.115800145268037E-12</v>
      </c>
      <c r="BW1033" s="31">
        <f t="shared" si="725"/>
        <v>2.1301639136935248E-12</v>
      </c>
      <c r="BX1033" s="31">
        <f t="shared" si="726"/>
        <v>3.5502731894892084E-12</v>
      </c>
      <c r="BY1033" s="31">
        <f t="shared" si="727"/>
        <v>2.4344730442211712E-12</v>
      </c>
      <c r="BZ1033" s="31">
        <f t="shared" si="728"/>
        <v>4.057455073701952E-12</v>
      </c>
      <c r="CA1033" s="31">
        <f t="shared" si="729"/>
        <v>5.8833098568678304E-12</v>
      </c>
      <c r="CB1033" s="31">
        <f t="shared" si="730"/>
        <v>3.1445276821190128E-12</v>
      </c>
      <c r="CC1033" s="31">
        <f t="shared" si="731"/>
        <v>3.3474004358041108E-12</v>
      </c>
      <c r="CD1033" s="31">
        <f t="shared" si="732"/>
        <v>1.8258547831658788E-12</v>
      </c>
      <c r="CE1033" s="31">
        <f t="shared" si="733"/>
        <v>3.9560186968594036E-12</v>
      </c>
    </row>
    <row r="1034" spans="35:83" x14ac:dyDescent="0.2">
      <c r="AI1034" s="29" t="s">
        <v>2184</v>
      </c>
      <c r="AJ1034" s="30">
        <v>52942</v>
      </c>
      <c r="AK1034">
        <v>473</v>
      </c>
      <c r="AL1034" t="s">
        <v>2185</v>
      </c>
      <c r="AM1034">
        <v>6.9812699484028818E-10</v>
      </c>
      <c r="AN1034">
        <f t="shared" si="691"/>
        <v>6.9812699484028823E-11</v>
      </c>
      <c r="AO1034">
        <f t="shared" si="692"/>
        <v>3.077526639167676E-4</v>
      </c>
      <c r="AP1034" s="31">
        <f t="shared" si="693"/>
        <v>59</v>
      </c>
      <c r="AQ1034" s="31">
        <f t="shared" si="694"/>
        <v>3</v>
      </c>
      <c r="AR1034" s="31">
        <f t="shared" si="695"/>
        <v>36</v>
      </c>
      <c r="AS1034" s="31">
        <f t="shared" si="696"/>
        <v>42</v>
      </c>
      <c r="AT1034" s="31">
        <f t="shared" si="697"/>
        <v>24</v>
      </c>
      <c r="AU1034" s="31">
        <f t="shared" si="698"/>
        <v>19</v>
      </c>
      <c r="AV1034" s="31">
        <f t="shared" si="699"/>
        <v>6</v>
      </c>
      <c r="AW1034" s="31">
        <f t="shared" si="700"/>
        <v>33</v>
      </c>
      <c r="AX1034" s="31">
        <f t="shared" si="701"/>
        <v>31</v>
      </c>
      <c r="AY1034" s="31">
        <f t="shared" si="702"/>
        <v>52</v>
      </c>
      <c r="AZ1034" s="31">
        <f t="shared" si="703"/>
        <v>9</v>
      </c>
      <c r="BA1034" s="31">
        <f t="shared" si="704"/>
        <v>22</v>
      </c>
      <c r="BB1034" s="31">
        <f t="shared" si="705"/>
        <v>7</v>
      </c>
      <c r="BC1034" s="31">
        <f t="shared" si="706"/>
        <v>22</v>
      </c>
      <c r="BD1034" s="31">
        <f t="shared" si="707"/>
        <v>19</v>
      </c>
      <c r="BE1034" s="31">
        <f t="shared" si="708"/>
        <v>36</v>
      </c>
      <c r="BF1034" s="31">
        <f t="shared" si="709"/>
        <v>19</v>
      </c>
      <c r="BG1034" s="31">
        <f t="shared" si="710"/>
        <v>15</v>
      </c>
      <c r="BH1034" s="31">
        <f t="shared" si="711"/>
        <v>1</v>
      </c>
      <c r="BI1034" s="31">
        <f t="shared" si="712"/>
        <v>18</v>
      </c>
      <c r="BJ1034" s="6">
        <f t="shared" si="713"/>
        <v>473</v>
      </c>
      <c r="BL1034" s="31">
        <f t="shared" si="714"/>
        <v>8.7081379906082456E-12</v>
      </c>
      <c r="BM1034" s="31">
        <f t="shared" si="715"/>
        <v>4.4278667748855487E-13</v>
      </c>
      <c r="BN1034" s="31">
        <f t="shared" si="716"/>
        <v>5.3134401298626589E-12</v>
      </c>
      <c r="BO1034" s="31">
        <f t="shared" si="717"/>
        <v>6.1990134848397692E-12</v>
      </c>
      <c r="BP1034" s="31">
        <f t="shared" si="718"/>
        <v>3.542293419908439E-12</v>
      </c>
      <c r="BQ1034" s="31">
        <f t="shared" si="719"/>
        <v>2.8043156240941809E-12</v>
      </c>
      <c r="BR1034" s="31">
        <f t="shared" si="720"/>
        <v>8.8557335497710975E-13</v>
      </c>
      <c r="BS1034" s="31">
        <f t="shared" si="721"/>
        <v>4.8706534523741037E-12</v>
      </c>
      <c r="BT1034" s="31">
        <f t="shared" si="722"/>
        <v>4.5754623340484008E-12</v>
      </c>
      <c r="BU1034" s="31">
        <f t="shared" si="723"/>
        <v>7.6749690764682854E-12</v>
      </c>
      <c r="BV1034" s="31">
        <f t="shared" si="724"/>
        <v>1.3283600324656647E-12</v>
      </c>
      <c r="BW1034" s="31">
        <f t="shared" si="725"/>
        <v>3.2471023015827361E-12</v>
      </c>
      <c r="BX1034" s="31">
        <f t="shared" si="726"/>
        <v>1.0331689141399614E-12</v>
      </c>
      <c r="BY1034" s="31">
        <f t="shared" si="727"/>
        <v>3.2471023015827361E-12</v>
      </c>
      <c r="BZ1034" s="31">
        <f t="shared" si="728"/>
        <v>2.8043156240941809E-12</v>
      </c>
      <c r="CA1034" s="31">
        <f t="shared" si="729"/>
        <v>5.3134401298626589E-12</v>
      </c>
      <c r="CB1034" s="31">
        <f t="shared" si="730"/>
        <v>2.8043156240941809E-12</v>
      </c>
      <c r="CC1034" s="31">
        <f t="shared" si="731"/>
        <v>2.2139333874427743E-12</v>
      </c>
      <c r="CD1034" s="31">
        <f t="shared" si="732"/>
        <v>1.4759555916285163E-13</v>
      </c>
      <c r="CE1034" s="31">
        <f t="shared" si="733"/>
        <v>2.6567200649313294E-12</v>
      </c>
    </row>
    <row r="1035" spans="35:83" x14ac:dyDescent="0.2">
      <c r="AI1035" s="29" t="s">
        <v>2186</v>
      </c>
      <c r="AJ1035" s="30">
        <v>26147</v>
      </c>
      <c r="AK1035">
        <v>250</v>
      </c>
      <c r="AL1035" t="s">
        <v>2187</v>
      </c>
      <c r="AM1035">
        <v>6.9923509962523098E-10</v>
      </c>
      <c r="AN1035">
        <f t="shared" si="691"/>
        <v>6.9923509962523109E-11</v>
      </c>
      <c r="AO1035">
        <f t="shared" si="692"/>
        <v>3.0824114552825877E-4</v>
      </c>
      <c r="AP1035" s="31">
        <f t="shared" si="693"/>
        <v>41</v>
      </c>
      <c r="AQ1035" s="31">
        <f t="shared" si="694"/>
        <v>2</v>
      </c>
      <c r="AR1035" s="31">
        <f t="shared" si="695"/>
        <v>25</v>
      </c>
      <c r="AS1035" s="31">
        <f t="shared" si="696"/>
        <v>12</v>
      </c>
      <c r="AT1035" s="31">
        <f t="shared" si="697"/>
        <v>6</v>
      </c>
      <c r="AU1035" s="31">
        <f t="shared" si="698"/>
        <v>28</v>
      </c>
      <c r="AV1035" s="31">
        <f t="shared" si="699"/>
        <v>4</v>
      </c>
      <c r="AW1035" s="31">
        <f t="shared" si="700"/>
        <v>20</v>
      </c>
      <c r="AX1035" s="31">
        <f t="shared" si="701"/>
        <v>10</v>
      </c>
      <c r="AY1035" s="31">
        <f t="shared" si="702"/>
        <v>18</v>
      </c>
      <c r="AZ1035" s="31">
        <f t="shared" si="703"/>
        <v>6</v>
      </c>
      <c r="BA1035" s="31">
        <f t="shared" si="704"/>
        <v>4</v>
      </c>
      <c r="BB1035" s="31">
        <f t="shared" si="705"/>
        <v>6</v>
      </c>
      <c r="BC1035" s="31">
        <f t="shared" si="706"/>
        <v>5</v>
      </c>
      <c r="BD1035" s="31">
        <f t="shared" si="707"/>
        <v>14</v>
      </c>
      <c r="BE1035" s="31">
        <f t="shared" si="708"/>
        <v>10</v>
      </c>
      <c r="BF1035" s="31">
        <f t="shared" si="709"/>
        <v>11</v>
      </c>
      <c r="BG1035" s="31">
        <f t="shared" si="710"/>
        <v>20</v>
      </c>
      <c r="BH1035" s="31">
        <f t="shared" si="711"/>
        <v>2</v>
      </c>
      <c r="BI1035" s="31">
        <f t="shared" si="712"/>
        <v>6</v>
      </c>
      <c r="BJ1035" s="6">
        <f t="shared" si="713"/>
        <v>250</v>
      </c>
      <c r="BL1035" s="31">
        <f t="shared" si="714"/>
        <v>1.146745563385379E-11</v>
      </c>
      <c r="BM1035" s="31">
        <f t="shared" si="715"/>
        <v>5.5938807970018484E-13</v>
      </c>
      <c r="BN1035" s="31">
        <f t="shared" si="716"/>
        <v>6.9923509962523112E-12</v>
      </c>
      <c r="BO1035" s="31">
        <f t="shared" si="717"/>
        <v>3.3563284782011094E-12</v>
      </c>
      <c r="BP1035" s="31">
        <f t="shared" si="718"/>
        <v>1.6781642391005547E-12</v>
      </c>
      <c r="BQ1035" s="31">
        <f t="shared" si="719"/>
        <v>7.8314331158025881E-12</v>
      </c>
      <c r="BR1035" s="31">
        <f t="shared" si="720"/>
        <v>1.1187761594003697E-12</v>
      </c>
      <c r="BS1035" s="31">
        <f t="shared" si="721"/>
        <v>5.5938807970018488E-12</v>
      </c>
      <c r="BT1035" s="31">
        <f t="shared" si="722"/>
        <v>2.7969403985009244E-12</v>
      </c>
      <c r="BU1035" s="31">
        <f t="shared" si="723"/>
        <v>5.0344927173016633E-12</v>
      </c>
      <c r="BV1035" s="31">
        <f t="shared" si="724"/>
        <v>1.6781642391005547E-12</v>
      </c>
      <c r="BW1035" s="31">
        <f t="shared" si="725"/>
        <v>1.1187761594003697E-12</v>
      </c>
      <c r="BX1035" s="31">
        <f t="shared" si="726"/>
        <v>1.6781642391005547E-12</v>
      </c>
      <c r="BY1035" s="31">
        <f t="shared" si="727"/>
        <v>1.3984701992504622E-12</v>
      </c>
      <c r="BZ1035" s="31">
        <f t="shared" si="728"/>
        <v>3.9157165579012941E-12</v>
      </c>
      <c r="CA1035" s="31">
        <f t="shared" si="729"/>
        <v>2.7969403985009244E-12</v>
      </c>
      <c r="CB1035" s="31">
        <f t="shared" si="730"/>
        <v>3.0766344383510167E-12</v>
      </c>
      <c r="CC1035" s="31">
        <f t="shared" si="731"/>
        <v>5.5938807970018488E-12</v>
      </c>
      <c r="CD1035" s="31">
        <f t="shared" si="732"/>
        <v>5.5938807970018484E-13</v>
      </c>
      <c r="CE1035" s="31">
        <f t="shared" si="733"/>
        <v>1.6781642391005547E-12</v>
      </c>
    </row>
    <row r="1036" spans="35:83" x14ac:dyDescent="0.2">
      <c r="AI1036" s="29" t="s">
        <v>2188</v>
      </c>
      <c r="AJ1036" s="30">
        <v>20673</v>
      </c>
      <c r="AK1036">
        <v>184</v>
      </c>
      <c r="AL1036" t="s">
        <v>2189</v>
      </c>
      <c r="AM1036">
        <v>7.0067601110641023E-10</v>
      </c>
      <c r="AN1036">
        <f t="shared" si="691"/>
        <v>7.0067601110641031E-11</v>
      </c>
      <c r="AO1036">
        <f t="shared" si="692"/>
        <v>3.0887633704796585E-4</v>
      </c>
      <c r="AP1036" s="31">
        <f t="shared" si="693"/>
        <v>23</v>
      </c>
      <c r="AQ1036" s="31">
        <f t="shared" si="694"/>
        <v>0</v>
      </c>
      <c r="AR1036" s="31">
        <f t="shared" si="695"/>
        <v>9</v>
      </c>
      <c r="AS1036" s="31">
        <f t="shared" si="696"/>
        <v>20</v>
      </c>
      <c r="AT1036" s="31">
        <f t="shared" si="697"/>
        <v>5</v>
      </c>
      <c r="AU1036" s="31">
        <f t="shared" si="698"/>
        <v>9</v>
      </c>
      <c r="AV1036" s="31">
        <f t="shared" si="699"/>
        <v>2</v>
      </c>
      <c r="AW1036" s="31">
        <f t="shared" si="700"/>
        <v>7</v>
      </c>
      <c r="AX1036" s="31">
        <f t="shared" si="701"/>
        <v>13</v>
      </c>
      <c r="AY1036" s="31">
        <f t="shared" si="702"/>
        <v>16</v>
      </c>
      <c r="AZ1036" s="31">
        <f t="shared" si="703"/>
        <v>5</v>
      </c>
      <c r="BA1036" s="31">
        <f t="shared" si="704"/>
        <v>3</v>
      </c>
      <c r="BB1036" s="31">
        <f t="shared" si="705"/>
        <v>4</v>
      </c>
      <c r="BC1036" s="31">
        <f t="shared" si="706"/>
        <v>10</v>
      </c>
      <c r="BD1036" s="31">
        <f t="shared" si="707"/>
        <v>16</v>
      </c>
      <c r="BE1036" s="31">
        <f t="shared" si="708"/>
        <v>12</v>
      </c>
      <c r="BF1036" s="31">
        <f t="shared" si="709"/>
        <v>8</v>
      </c>
      <c r="BG1036" s="31">
        <f t="shared" si="710"/>
        <v>16</v>
      </c>
      <c r="BH1036" s="31">
        <f t="shared" si="711"/>
        <v>1</v>
      </c>
      <c r="BI1036" s="31">
        <f t="shared" si="712"/>
        <v>5</v>
      </c>
      <c r="BJ1036" s="6">
        <f t="shared" si="713"/>
        <v>184</v>
      </c>
      <c r="BL1036" s="31">
        <f t="shared" si="714"/>
        <v>8.7584501388301288E-12</v>
      </c>
      <c r="BM1036" s="31">
        <f t="shared" si="715"/>
        <v>0</v>
      </c>
      <c r="BN1036" s="31">
        <f t="shared" si="716"/>
        <v>3.4272196195422246E-12</v>
      </c>
      <c r="BO1036" s="31">
        <f t="shared" si="717"/>
        <v>7.6160435989827205E-12</v>
      </c>
      <c r="BP1036" s="31">
        <f t="shared" si="718"/>
        <v>1.9040108997456801E-12</v>
      </c>
      <c r="BQ1036" s="31">
        <f t="shared" si="719"/>
        <v>3.4272196195422246E-12</v>
      </c>
      <c r="BR1036" s="31">
        <f t="shared" si="720"/>
        <v>7.6160435989827201E-13</v>
      </c>
      <c r="BS1036" s="31">
        <f t="shared" si="721"/>
        <v>2.6656152596439523E-12</v>
      </c>
      <c r="BT1036" s="31">
        <f t="shared" si="722"/>
        <v>4.9504283393387678E-12</v>
      </c>
      <c r="BU1036" s="31">
        <f t="shared" si="723"/>
        <v>6.0928348791861761E-12</v>
      </c>
      <c r="BV1036" s="31">
        <f t="shared" si="724"/>
        <v>1.9040108997456801E-12</v>
      </c>
      <c r="BW1036" s="31">
        <f t="shared" si="725"/>
        <v>1.1424065398474081E-12</v>
      </c>
      <c r="BX1036" s="31">
        <f t="shared" si="726"/>
        <v>1.523208719796544E-12</v>
      </c>
      <c r="BY1036" s="31">
        <f t="shared" si="727"/>
        <v>3.8080217994913603E-12</v>
      </c>
      <c r="BZ1036" s="31">
        <f t="shared" si="728"/>
        <v>6.0928348791861761E-12</v>
      </c>
      <c r="CA1036" s="31">
        <f t="shared" si="729"/>
        <v>4.5696261593896325E-12</v>
      </c>
      <c r="CB1036" s="31">
        <f t="shared" si="730"/>
        <v>3.046417439593088E-12</v>
      </c>
      <c r="CC1036" s="31">
        <f t="shared" si="731"/>
        <v>6.0928348791861761E-12</v>
      </c>
      <c r="CD1036" s="31">
        <f t="shared" si="732"/>
        <v>3.8080217994913601E-13</v>
      </c>
      <c r="CE1036" s="31">
        <f t="shared" si="733"/>
        <v>1.9040108997456801E-12</v>
      </c>
    </row>
    <row r="1037" spans="35:83" x14ac:dyDescent="0.2">
      <c r="AI1037" s="29" t="s">
        <v>2190</v>
      </c>
      <c r="AJ1037" s="30">
        <v>22900</v>
      </c>
      <c r="AK1037">
        <v>208</v>
      </c>
      <c r="AL1037" t="s">
        <v>2191</v>
      </c>
      <c r="AM1037">
        <v>7.0219292719716928E-10</v>
      </c>
      <c r="AN1037">
        <f t="shared" si="691"/>
        <v>7.0219292719716935E-11</v>
      </c>
      <c r="AO1037">
        <f t="shared" si="692"/>
        <v>3.0954503339020672E-4</v>
      </c>
      <c r="AP1037" s="31">
        <f t="shared" si="693"/>
        <v>24</v>
      </c>
      <c r="AQ1037" s="31">
        <f t="shared" si="694"/>
        <v>2</v>
      </c>
      <c r="AR1037" s="31">
        <f t="shared" si="695"/>
        <v>13</v>
      </c>
      <c r="AS1037" s="31">
        <f t="shared" si="696"/>
        <v>16</v>
      </c>
      <c r="AT1037" s="31">
        <f t="shared" si="697"/>
        <v>6</v>
      </c>
      <c r="AU1037" s="31">
        <f t="shared" si="698"/>
        <v>15</v>
      </c>
      <c r="AV1037" s="31">
        <f t="shared" si="699"/>
        <v>8</v>
      </c>
      <c r="AW1037" s="31">
        <f t="shared" si="700"/>
        <v>13</v>
      </c>
      <c r="AX1037" s="31">
        <f t="shared" si="701"/>
        <v>14</v>
      </c>
      <c r="AY1037" s="31">
        <f t="shared" si="702"/>
        <v>21</v>
      </c>
      <c r="AZ1037" s="31">
        <f t="shared" si="703"/>
        <v>4</v>
      </c>
      <c r="BA1037" s="31">
        <f t="shared" si="704"/>
        <v>6</v>
      </c>
      <c r="BB1037" s="31">
        <f t="shared" si="705"/>
        <v>8</v>
      </c>
      <c r="BC1037" s="31">
        <f t="shared" si="706"/>
        <v>4</v>
      </c>
      <c r="BD1037" s="31">
        <f t="shared" si="707"/>
        <v>12</v>
      </c>
      <c r="BE1037" s="31">
        <f t="shared" si="708"/>
        <v>10</v>
      </c>
      <c r="BF1037" s="31">
        <f t="shared" si="709"/>
        <v>10</v>
      </c>
      <c r="BG1037" s="31">
        <f t="shared" si="710"/>
        <v>15</v>
      </c>
      <c r="BH1037" s="31">
        <f t="shared" si="711"/>
        <v>2</v>
      </c>
      <c r="BI1037" s="31">
        <f t="shared" si="712"/>
        <v>5</v>
      </c>
      <c r="BJ1037" s="6">
        <f t="shared" si="713"/>
        <v>208</v>
      </c>
      <c r="BL1037" s="31">
        <f t="shared" si="714"/>
        <v>8.1022260830442616E-12</v>
      </c>
      <c r="BM1037" s="31">
        <f t="shared" si="715"/>
        <v>6.7518550692035517E-13</v>
      </c>
      <c r="BN1037" s="31">
        <f t="shared" si="716"/>
        <v>4.3887057949823085E-12</v>
      </c>
      <c r="BO1037" s="31">
        <f t="shared" si="717"/>
        <v>5.4014840553628414E-12</v>
      </c>
      <c r="BP1037" s="31">
        <f t="shared" si="718"/>
        <v>2.0255565207610654E-12</v>
      </c>
      <c r="BQ1037" s="31">
        <f t="shared" si="719"/>
        <v>5.0638913019026629E-12</v>
      </c>
      <c r="BR1037" s="31">
        <f t="shared" si="720"/>
        <v>2.7007420276814207E-12</v>
      </c>
      <c r="BS1037" s="31">
        <f t="shared" si="721"/>
        <v>4.3887057949823085E-12</v>
      </c>
      <c r="BT1037" s="31">
        <f t="shared" si="722"/>
        <v>4.7262985484424861E-12</v>
      </c>
      <c r="BU1037" s="31">
        <f t="shared" si="723"/>
        <v>7.0894478226637295E-12</v>
      </c>
      <c r="BV1037" s="31">
        <f t="shared" si="724"/>
        <v>1.3503710138407103E-12</v>
      </c>
      <c r="BW1037" s="31">
        <f t="shared" si="725"/>
        <v>2.0255565207610654E-12</v>
      </c>
      <c r="BX1037" s="31">
        <f t="shared" si="726"/>
        <v>2.7007420276814207E-12</v>
      </c>
      <c r="BY1037" s="31">
        <f t="shared" si="727"/>
        <v>1.3503710138407103E-12</v>
      </c>
      <c r="BZ1037" s="31">
        <f t="shared" si="728"/>
        <v>4.0511130415221308E-12</v>
      </c>
      <c r="CA1037" s="31">
        <f t="shared" si="729"/>
        <v>3.375927534601776E-12</v>
      </c>
      <c r="CB1037" s="31">
        <f t="shared" si="730"/>
        <v>3.375927534601776E-12</v>
      </c>
      <c r="CC1037" s="31">
        <f t="shared" si="731"/>
        <v>5.0638913019026629E-12</v>
      </c>
      <c r="CD1037" s="31">
        <f t="shared" si="732"/>
        <v>6.7518550692035517E-13</v>
      </c>
      <c r="CE1037" s="31">
        <f t="shared" si="733"/>
        <v>1.687963767300888E-12</v>
      </c>
    </row>
    <row r="1038" spans="35:83" x14ac:dyDescent="0.2">
      <c r="AI1038" s="29" t="s">
        <v>2192</v>
      </c>
      <c r="AJ1038" s="30">
        <v>70514</v>
      </c>
      <c r="AK1038">
        <v>650</v>
      </c>
      <c r="AL1038" t="s">
        <v>2193</v>
      </c>
      <c r="AM1038">
        <v>7.142821614099597E-10</v>
      </c>
      <c r="AN1038">
        <f t="shared" si="691"/>
        <v>7.142821614099597E-11</v>
      </c>
      <c r="AO1038">
        <f t="shared" si="692"/>
        <v>3.1487428445942101E-4</v>
      </c>
      <c r="AP1038" s="31">
        <f t="shared" si="693"/>
        <v>73</v>
      </c>
      <c r="AQ1038" s="31">
        <f t="shared" si="694"/>
        <v>2</v>
      </c>
      <c r="AR1038" s="31">
        <f t="shared" si="695"/>
        <v>44</v>
      </c>
      <c r="AS1038" s="31">
        <f t="shared" si="696"/>
        <v>33</v>
      </c>
      <c r="AT1038" s="31">
        <f t="shared" si="697"/>
        <v>22</v>
      </c>
      <c r="AU1038" s="31">
        <f t="shared" si="698"/>
        <v>57</v>
      </c>
      <c r="AV1038" s="31">
        <f t="shared" si="699"/>
        <v>14</v>
      </c>
      <c r="AW1038" s="31">
        <f t="shared" si="700"/>
        <v>30</v>
      </c>
      <c r="AX1038" s="31">
        <f t="shared" si="701"/>
        <v>34</v>
      </c>
      <c r="AY1038" s="31">
        <f t="shared" si="702"/>
        <v>64</v>
      </c>
      <c r="AZ1038" s="31">
        <f t="shared" si="703"/>
        <v>21</v>
      </c>
      <c r="BA1038" s="31">
        <f t="shared" si="704"/>
        <v>17</v>
      </c>
      <c r="BB1038" s="31">
        <f t="shared" si="705"/>
        <v>30</v>
      </c>
      <c r="BC1038" s="31">
        <f t="shared" si="706"/>
        <v>27</v>
      </c>
      <c r="BD1038" s="31">
        <f t="shared" si="707"/>
        <v>42</v>
      </c>
      <c r="BE1038" s="31">
        <f t="shared" si="708"/>
        <v>37</v>
      </c>
      <c r="BF1038" s="31">
        <f t="shared" si="709"/>
        <v>36</v>
      </c>
      <c r="BG1038" s="31">
        <f t="shared" si="710"/>
        <v>48</v>
      </c>
      <c r="BH1038" s="31">
        <f t="shared" si="711"/>
        <v>1</v>
      </c>
      <c r="BI1038" s="31">
        <f t="shared" si="712"/>
        <v>18</v>
      </c>
      <c r="BJ1038" s="6">
        <f t="shared" si="713"/>
        <v>650</v>
      </c>
      <c r="BL1038" s="31">
        <f t="shared" si="714"/>
        <v>8.0219381204503162E-12</v>
      </c>
      <c r="BM1038" s="31">
        <f t="shared" si="715"/>
        <v>2.1977912658767991E-13</v>
      </c>
      <c r="BN1038" s="31">
        <f t="shared" si="716"/>
        <v>4.8351407849289574E-12</v>
      </c>
      <c r="BO1038" s="31">
        <f t="shared" si="717"/>
        <v>3.6263555886967185E-12</v>
      </c>
      <c r="BP1038" s="31">
        <f t="shared" si="718"/>
        <v>2.4175703924644787E-12</v>
      </c>
      <c r="BQ1038" s="31">
        <f t="shared" si="719"/>
        <v>6.2637051077488771E-12</v>
      </c>
      <c r="BR1038" s="31">
        <f t="shared" si="720"/>
        <v>1.5384538861137592E-12</v>
      </c>
      <c r="BS1038" s="31">
        <f t="shared" si="721"/>
        <v>3.2966868988151987E-12</v>
      </c>
      <c r="BT1038" s="31">
        <f t="shared" si="722"/>
        <v>3.736245151990558E-12</v>
      </c>
      <c r="BU1038" s="31">
        <f t="shared" si="723"/>
        <v>7.0329320508057571E-12</v>
      </c>
      <c r="BV1038" s="31">
        <f t="shared" si="724"/>
        <v>2.3076808291706392E-12</v>
      </c>
      <c r="BW1038" s="31">
        <f t="shared" si="725"/>
        <v>1.868122575995279E-12</v>
      </c>
      <c r="BX1038" s="31">
        <f t="shared" si="726"/>
        <v>3.2966868988151987E-12</v>
      </c>
      <c r="BY1038" s="31">
        <f t="shared" si="727"/>
        <v>2.9670182089336788E-12</v>
      </c>
      <c r="BZ1038" s="31">
        <f t="shared" si="728"/>
        <v>4.6153616583412784E-12</v>
      </c>
      <c r="CA1038" s="31">
        <f t="shared" si="729"/>
        <v>4.0659138418720783E-12</v>
      </c>
      <c r="CB1038" s="31">
        <f t="shared" si="730"/>
        <v>3.9560242785782387E-12</v>
      </c>
      <c r="CC1038" s="31">
        <f t="shared" si="731"/>
        <v>5.274699038104318E-12</v>
      </c>
      <c r="CD1038" s="31">
        <f t="shared" si="732"/>
        <v>1.0988956329383995E-13</v>
      </c>
      <c r="CE1038" s="31">
        <f t="shared" si="733"/>
        <v>1.9780121392891194E-12</v>
      </c>
    </row>
    <row r="1039" spans="35:83" x14ac:dyDescent="0.2">
      <c r="AI1039" s="29" t="s">
        <v>2194</v>
      </c>
      <c r="AJ1039" s="30">
        <v>31281</v>
      </c>
      <c r="AK1039">
        <v>284</v>
      </c>
      <c r="AL1039" t="s">
        <v>2195</v>
      </c>
      <c r="AM1039">
        <v>7.1512033179820559E-10</v>
      </c>
      <c r="AN1039">
        <f t="shared" si="691"/>
        <v>7.1512033179820559E-11</v>
      </c>
      <c r="AO1039">
        <f t="shared" si="692"/>
        <v>3.1524377191901687E-4</v>
      </c>
      <c r="AP1039" s="31">
        <f t="shared" si="693"/>
        <v>28</v>
      </c>
      <c r="AQ1039" s="31">
        <f t="shared" si="694"/>
        <v>5</v>
      </c>
      <c r="AR1039" s="31">
        <f t="shared" si="695"/>
        <v>15</v>
      </c>
      <c r="AS1039" s="31">
        <f t="shared" si="696"/>
        <v>19</v>
      </c>
      <c r="AT1039" s="31">
        <f t="shared" si="697"/>
        <v>12</v>
      </c>
      <c r="AU1039" s="31">
        <f t="shared" si="698"/>
        <v>25</v>
      </c>
      <c r="AV1039" s="31">
        <f t="shared" si="699"/>
        <v>4</v>
      </c>
      <c r="AW1039" s="31">
        <f t="shared" si="700"/>
        <v>17</v>
      </c>
      <c r="AX1039" s="31">
        <f t="shared" si="701"/>
        <v>12</v>
      </c>
      <c r="AY1039" s="31">
        <f t="shared" si="702"/>
        <v>26</v>
      </c>
      <c r="AZ1039" s="31">
        <f t="shared" si="703"/>
        <v>11</v>
      </c>
      <c r="BA1039" s="31">
        <f t="shared" si="704"/>
        <v>7</v>
      </c>
      <c r="BB1039" s="31">
        <f t="shared" si="705"/>
        <v>17</v>
      </c>
      <c r="BC1039" s="31">
        <f t="shared" si="706"/>
        <v>8</v>
      </c>
      <c r="BD1039" s="31">
        <f t="shared" si="707"/>
        <v>22</v>
      </c>
      <c r="BE1039" s="31">
        <f t="shared" si="708"/>
        <v>15</v>
      </c>
      <c r="BF1039" s="31">
        <f t="shared" si="709"/>
        <v>11</v>
      </c>
      <c r="BG1039" s="31">
        <f t="shared" si="710"/>
        <v>20</v>
      </c>
      <c r="BH1039" s="31">
        <f t="shared" si="711"/>
        <v>2</v>
      </c>
      <c r="BI1039" s="31">
        <f t="shared" si="712"/>
        <v>8</v>
      </c>
      <c r="BJ1039" s="6">
        <f t="shared" si="713"/>
        <v>284</v>
      </c>
      <c r="BL1039" s="31">
        <f t="shared" si="714"/>
        <v>7.0504821444893507E-12</v>
      </c>
      <c r="BM1039" s="31">
        <f t="shared" si="715"/>
        <v>1.2590146686588128E-12</v>
      </c>
      <c r="BN1039" s="31">
        <f t="shared" si="716"/>
        <v>3.7770440059764382E-12</v>
      </c>
      <c r="BO1039" s="31">
        <f t="shared" si="717"/>
        <v>4.784255740903488E-12</v>
      </c>
      <c r="BP1039" s="31">
        <f t="shared" si="718"/>
        <v>3.0216352047811505E-12</v>
      </c>
      <c r="BQ1039" s="31">
        <f t="shared" si="719"/>
        <v>6.2950733432940626E-12</v>
      </c>
      <c r="BR1039" s="31">
        <f t="shared" si="720"/>
        <v>1.0072117349270502E-12</v>
      </c>
      <c r="BS1039" s="31">
        <f t="shared" si="721"/>
        <v>4.2806498734399631E-12</v>
      </c>
      <c r="BT1039" s="31">
        <f t="shared" si="722"/>
        <v>3.0216352047811505E-12</v>
      </c>
      <c r="BU1039" s="31">
        <f t="shared" si="723"/>
        <v>6.5468762770258258E-12</v>
      </c>
      <c r="BV1039" s="31">
        <f t="shared" si="724"/>
        <v>2.7698322710493876E-12</v>
      </c>
      <c r="BW1039" s="31">
        <f t="shared" si="725"/>
        <v>1.7626205361223377E-12</v>
      </c>
      <c r="BX1039" s="31">
        <f t="shared" si="726"/>
        <v>4.2806498734399631E-12</v>
      </c>
      <c r="BY1039" s="31">
        <f t="shared" si="727"/>
        <v>2.0144234698541003E-12</v>
      </c>
      <c r="BZ1039" s="31">
        <f t="shared" si="728"/>
        <v>5.5396645420987753E-12</v>
      </c>
      <c r="CA1039" s="31">
        <f t="shared" si="729"/>
        <v>3.7770440059764382E-12</v>
      </c>
      <c r="CB1039" s="31">
        <f t="shared" si="730"/>
        <v>2.7698322710493876E-12</v>
      </c>
      <c r="CC1039" s="31">
        <f t="shared" si="731"/>
        <v>5.0360586746352512E-12</v>
      </c>
      <c r="CD1039" s="31">
        <f t="shared" si="732"/>
        <v>5.0360586746352508E-13</v>
      </c>
      <c r="CE1039" s="31">
        <f t="shared" si="733"/>
        <v>2.0144234698541003E-12</v>
      </c>
    </row>
    <row r="1040" spans="35:83" x14ac:dyDescent="0.2">
      <c r="AI1040" s="29" t="s">
        <v>2196</v>
      </c>
      <c r="AJ1040" s="30">
        <v>32577</v>
      </c>
      <c r="AK1040">
        <v>291</v>
      </c>
      <c r="AL1040" t="s">
        <v>2197</v>
      </c>
      <c r="AM1040">
        <v>7.1698767142209365E-10</v>
      </c>
      <c r="AN1040">
        <f t="shared" si="691"/>
        <v>7.169876714220937E-11</v>
      </c>
      <c r="AO1040">
        <f t="shared" si="692"/>
        <v>3.1606694413257718E-4</v>
      </c>
      <c r="AP1040" s="31">
        <f t="shared" si="693"/>
        <v>37</v>
      </c>
      <c r="AQ1040" s="31">
        <f t="shared" si="694"/>
        <v>5</v>
      </c>
      <c r="AR1040" s="31">
        <f t="shared" si="695"/>
        <v>22</v>
      </c>
      <c r="AS1040" s="31">
        <f t="shared" si="696"/>
        <v>18</v>
      </c>
      <c r="AT1040" s="31">
        <f t="shared" si="697"/>
        <v>8</v>
      </c>
      <c r="AU1040" s="31">
        <f t="shared" si="698"/>
        <v>16</v>
      </c>
      <c r="AV1040" s="31">
        <f t="shared" si="699"/>
        <v>7</v>
      </c>
      <c r="AW1040" s="31">
        <f t="shared" si="700"/>
        <v>17</v>
      </c>
      <c r="AX1040" s="31">
        <f t="shared" si="701"/>
        <v>18</v>
      </c>
      <c r="AY1040" s="31">
        <f t="shared" si="702"/>
        <v>32</v>
      </c>
      <c r="AZ1040" s="31">
        <f t="shared" si="703"/>
        <v>9</v>
      </c>
      <c r="BA1040" s="31">
        <f t="shared" si="704"/>
        <v>7</v>
      </c>
      <c r="BB1040" s="31">
        <f t="shared" si="705"/>
        <v>15</v>
      </c>
      <c r="BC1040" s="31">
        <f t="shared" si="706"/>
        <v>10</v>
      </c>
      <c r="BD1040" s="31">
        <f t="shared" si="707"/>
        <v>20</v>
      </c>
      <c r="BE1040" s="31">
        <f t="shared" si="708"/>
        <v>17</v>
      </c>
      <c r="BF1040" s="31">
        <f t="shared" si="709"/>
        <v>5</v>
      </c>
      <c r="BG1040" s="31">
        <f t="shared" si="710"/>
        <v>13</v>
      </c>
      <c r="BH1040" s="31">
        <f t="shared" si="711"/>
        <v>4</v>
      </c>
      <c r="BI1040" s="31">
        <f t="shared" si="712"/>
        <v>11</v>
      </c>
      <c r="BJ1040" s="6">
        <f t="shared" si="713"/>
        <v>291</v>
      </c>
      <c r="BL1040" s="31">
        <f t="shared" si="714"/>
        <v>9.1163380902465511E-12</v>
      </c>
      <c r="BM1040" s="31">
        <f t="shared" si="715"/>
        <v>1.2319375797630476E-12</v>
      </c>
      <c r="BN1040" s="31">
        <f t="shared" si="716"/>
        <v>5.4205253509574093E-12</v>
      </c>
      <c r="BO1040" s="31">
        <f t="shared" si="717"/>
        <v>4.4349752871469719E-12</v>
      </c>
      <c r="BP1040" s="31">
        <f t="shared" si="718"/>
        <v>1.9711001276208762E-12</v>
      </c>
      <c r="BQ1040" s="31">
        <f t="shared" si="719"/>
        <v>3.9422002552417523E-12</v>
      </c>
      <c r="BR1040" s="31">
        <f t="shared" si="720"/>
        <v>1.7247126116682668E-12</v>
      </c>
      <c r="BS1040" s="31">
        <f t="shared" si="721"/>
        <v>4.1885877711943621E-12</v>
      </c>
      <c r="BT1040" s="31">
        <f t="shared" si="722"/>
        <v>4.4349752871469719E-12</v>
      </c>
      <c r="BU1040" s="31">
        <f t="shared" si="723"/>
        <v>7.8844005104835046E-12</v>
      </c>
      <c r="BV1040" s="31">
        <f t="shared" si="724"/>
        <v>2.2174876435734859E-12</v>
      </c>
      <c r="BW1040" s="31">
        <f t="shared" si="725"/>
        <v>1.7247126116682668E-12</v>
      </c>
      <c r="BX1040" s="31">
        <f t="shared" si="726"/>
        <v>3.6958127392891425E-12</v>
      </c>
      <c r="BY1040" s="31">
        <f t="shared" si="727"/>
        <v>2.4638751595260953E-12</v>
      </c>
      <c r="BZ1040" s="31">
        <f t="shared" si="728"/>
        <v>4.9277503190521906E-12</v>
      </c>
      <c r="CA1040" s="31">
        <f t="shared" si="729"/>
        <v>4.1885877711943621E-12</v>
      </c>
      <c r="CB1040" s="31">
        <f t="shared" si="730"/>
        <v>1.2319375797630476E-12</v>
      </c>
      <c r="CC1040" s="31">
        <f t="shared" si="731"/>
        <v>3.2030377073839238E-12</v>
      </c>
      <c r="CD1040" s="31">
        <f t="shared" si="732"/>
        <v>9.8555006381043808E-13</v>
      </c>
      <c r="CE1040" s="31">
        <f t="shared" si="733"/>
        <v>2.7102626754787047E-12</v>
      </c>
    </row>
    <row r="1041" spans="35:83" x14ac:dyDescent="0.2">
      <c r="AI1041" s="29" t="s">
        <v>2198</v>
      </c>
      <c r="AJ1041" s="30">
        <v>27406</v>
      </c>
      <c r="AK1041">
        <v>242</v>
      </c>
      <c r="AL1041" t="s">
        <v>2199</v>
      </c>
      <c r="AM1041">
        <v>7.2365034250268648E-10</v>
      </c>
      <c r="AN1041">
        <f t="shared" si="691"/>
        <v>7.2365034250268658E-11</v>
      </c>
      <c r="AO1041">
        <f t="shared" si="692"/>
        <v>3.1900402404641542E-4</v>
      </c>
      <c r="AP1041" s="31">
        <f t="shared" si="693"/>
        <v>20</v>
      </c>
      <c r="AQ1041" s="31">
        <f t="shared" si="694"/>
        <v>1</v>
      </c>
      <c r="AR1041" s="31">
        <f t="shared" si="695"/>
        <v>15</v>
      </c>
      <c r="AS1041" s="31">
        <f t="shared" si="696"/>
        <v>14</v>
      </c>
      <c r="AT1041" s="31">
        <f t="shared" si="697"/>
        <v>15</v>
      </c>
      <c r="AU1041" s="31">
        <f t="shared" si="698"/>
        <v>18</v>
      </c>
      <c r="AV1041" s="31">
        <f t="shared" si="699"/>
        <v>6</v>
      </c>
      <c r="AW1041" s="31">
        <f t="shared" si="700"/>
        <v>18</v>
      </c>
      <c r="AX1041" s="31">
        <f t="shared" si="701"/>
        <v>16</v>
      </c>
      <c r="AY1041" s="31">
        <f t="shared" si="702"/>
        <v>18</v>
      </c>
      <c r="AZ1041" s="31">
        <f t="shared" si="703"/>
        <v>8</v>
      </c>
      <c r="BA1041" s="31">
        <f t="shared" si="704"/>
        <v>11</v>
      </c>
      <c r="BB1041" s="31">
        <f t="shared" si="705"/>
        <v>6</v>
      </c>
      <c r="BC1041" s="31">
        <f t="shared" si="706"/>
        <v>6</v>
      </c>
      <c r="BD1041" s="31">
        <f t="shared" si="707"/>
        <v>15</v>
      </c>
      <c r="BE1041" s="31">
        <f t="shared" si="708"/>
        <v>17</v>
      </c>
      <c r="BF1041" s="31">
        <f t="shared" si="709"/>
        <v>9</v>
      </c>
      <c r="BG1041" s="31">
        <f t="shared" si="710"/>
        <v>17</v>
      </c>
      <c r="BH1041" s="31">
        <f t="shared" si="711"/>
        <v>5</v>
      </c>
      <c r="BI1041" s="31">
        <f t="shared" si="712"/>
        <v>7</v>
      </c>
      <c r="BJ1041" s="6">
        <f t="shared" si="713"/>
        <v>242</v>
      </c>
      <c r="BL1041" s="31">
        <f t="shared" si="714"/>
        <v>5.98058134299741E-12</v>
      </c>
      <c r="BM1041" s="31">
        <f t="shared" si="715"/>
        <v>2.9902906714987051E-13</v>
      </c>
      <c r="BN1041" s="31">
        <f t="shared" si="716"/>
        <v>4.4854360072480571E-12</v>
      </c>
      <c r="BO1041" s="31">
        <f t="shared" si="717"/>
        <v>4.1864069400981868E-12</v>
      </c>
      <c r="BP1041" s="31">
        <f t="shared" si="718"/>
        <v>4.4854360072480571E-12</v>
      </c>
      <c r="BQ1041" s="31">
        <f t="shared" si="719"/>
        <v>5.3825232086976686E-12</v>
      </c>
      <c r="BR1041" s="31">
        <f t="shared" si="720"/>
        <v>1.7941744028992229E-12</v>
      </c>
      <c r="BS1041" s="31">
        <f t="shared" si="721"/>
        <v>5.3825232086976686E-12</v>
      </c>
      <c r="BT1041" s="31">
        <f t="shared" si="722"/>
        <v>4.7844650743979281E-12</v>
      </c>
      <c r="BU1041" s="31">
        <f t="shared" si="723"/>
        <v>5.3825232086976686E-12</v>
      </c>
      <c r="BV1041" s="31">
        <f t="shared" si="724"/>
        <v>2.3922325371989641E-12</v>
      </c>
      <c r="BW1041" s="31">
        <f t="shared" si="725"/>
        <v>3.2893197386485756E-12</v>
      </c>
      <c r="BX1041" s="31">
        <f t="shared" si="726"/>
        <v>1.7941744028992229E-12</v>
      </c>
      <c r="BY1041" s="31">
        <f t="shared" si="727"/>
        <v>1.7941744028992229E-12</v>
      </c>
      <c r="BZ1041" s="31">
        <f t="shared" si="728"/>
        <v>4.4854360072480571E-12</v>
      </c>
      <c r="CA1041" s="31">
        <f t="shared" si="729"/>
        <v>5.0834941415477984E-12</v>
      </c>
      <c r="CB1041" s="31">
        <f t="shared" si="730"/>
        <v>2.6912616043488343E-12</v>
      </c>
      <c r="CC1041" s="31">
        <f t="shared" si="731"/>
        <v>5.0834941415477984E-12</v>
      </c>
      <c r="CD1041" s="31">
        <f t="shared" si="732"/>
        <v>1.4951453357493525E-12</v>
      </c>
      <c r="CE1041" s="31">
        <f t="shared" si="733"/>
        <v>2.0932034700490934E-12</v>
      </c>
    </row>
    <row r="1042" spans="35:83" x14ac:dyDescent="0.2">
      <c r="AI1042" s="29" t="s">
        <v>2200</v>
      </c>
      <c r="AJ1042" s="30">
        <v>22813</v>
      </c>
      <c r="AK1042">
        <v>201</v>
      </c>
      <c r="AL1042" t="s">
        <v>2201</v>
      </c>
      <c r="AM1042">
        <v>7.2399250897534471E-10</v>
      </c>
      <c r="AN1042">
        <f t="shared" si="691"/>
        <v>7.2399250897534479E-11</v>
      </c>
      <c r="AO1042">
        <f t="shared" si="692"/>
        <v>3.1915485998921931E-4</v>
      </c>
      <c r="AP1042" s="31">
        <f t="shared" si="693"/>
        <v>17</v>
      </c>
      <c r="AQ1042" s="31">
        <f t="shared" si="694"/>
        <v>4</v>
      </c>
      <c r="AR1042" s="31">
        <f t="shared" si="695"/>
        <v>13</v>
      </c>
      <c r="AS1042" s="31">
        <f t="shared" si="696"/>
        <v>15</v>
      </c>
      <c r="AT1042" s="31">
        <f t="shared" si="697"/>
        <v>2</v>
      </c>
      <c r="AU1042" s="31">
        <f t="shared" si="698"/>
        <v>12</v>
      </c>
      <c r="AV1042" s="31">
        <f t="shared" si="699"/>
        <v>8</v>
      </c>
      <c r="AW1042" s="31">
        <f t="shared" si="700"/>
        <v>14</v>
      </c>
      <c r="AX1042" s="31">
        <f t="shared" si="701"/>
        <v>11</v>
      </c>
      <c r="AY1042" s="31">
        <f t="shared" si="702"/>
        <v>16</v>
      </c>
      <c r="AZ1042" s="31">
        <f t="shared" si="703"/>
        <v>7</v>
      </c>
      <c r="BA1042" s="31">
        <f t="shared" si="704"/>
        <v>6</v>
      </c>
      <c r="BB1042" s="31">
        <f t="shared" si="705"/>
        <v>11</v>
      </c>
      <c r="BC1042" s="31">
        <f t="shared" si="706"/>
        <v>8</v>
      </c>
      <c r="BD1042" s="31">
        <f t="shared" si="707"/>
        <v>14</v>
      </c>
      <c r="BE1042" s="31">
        <f t="shared" si="708"/>
        <v>6</v>
      </c>
      <c r="BF1042" s="31">
        <f t="shared" si="709"/>
        <v>7</v>
      </c>
      <c r="BG1042" s="31">
        <f t="shared" si="710"/>
        <v>19</v>
      </c>
      <c r="BH1042" s="31">
        <f t="shared" si="711"/>
        <v>3</v>
      </c>
      <c r="BI1042" s="31">
        <f t="shared" si="712"/>
        <v>8</v>
      </c>
      <c r="BJ1042" s="6">
        <f t="shared" si="713"/>
        <v>201</v>
      </c>
      <c r="BL1042" s="31">
        <f t="shared" si="714"/>
        <v>6.1233197276521705E-12</v>
      </c>
      <c r="BM1042" s="31">
        <f t="shared" si="715"/>
        <v>1.4407811123887459E-12</v>
      </c>
      <c r="BN1042" s="31">
        <f t="shared" si="716"/>
        <v>4.6825386152634238E-12</v>
      </c>
      <c r="BO1042" s="31">
        <f t="shared" si="717"/>
        <v>5.4029291714577967E-12</v>
      </c>
      <c r="BP1042" s="31">
        <f t="shared" si="718"/>
        <v>7.2039055619437295E-13</v>
      </c>
      <c r="BQ1042" s="31">
        <f t="shared" si="719"/>
        <v>4.3223433371662377E-12</v>
      </c>
      <c r="BR1042" s="31">
        <f t="shared" si="720"/>
        <v>2.8815622247774918E-12</v>
      </c>
      <c r="BS1042" s="31">
        <f t="shared" si="721"/>
        <v>5.0427338933606107E-12</v>
      </c>
      <c r="BT1042" s="31">
        <f t="shared" si="722"/>
        <v>3.9621480590690508E-12</v>
      </c>
      <c r="BU1042" s="31">
        <f t="shared" si="723"/>
        <v>5.7631244495549836E-12</v>
      </c>
      <c r="BV1042" s="31">
        <f t="shared" si="724"/>
        <v>2.5213669466803053E-12</v>
      </c>
      <c r="BW1042" s="31">
        <f t="shared" si="725"/>
        <v>2.1611716685831189E-12</v>
      </c>
      <c r="BX1042" s="31">
        <f t="shared" si="726"/>
        <v>3.9621480590690508E-12</v>
      </c>
      <c r="BY1042" s="31">
        <f t="shared" si="727"/>
        <v>2.8815622247774918E-12</v>
      </c>
      <c r="BZ1042" s="31">
        <f t="shared" si="728"/>
        <v>5.0427338933606107E-12</v>
      </c>
      <c r="CA1042" s="31">
        <f t="shared" si="729"/>
        <v>2.1611716685831189E-12</v>
      </c>
      <c r="CB1042" s="31">
        <f t="shared" si="730"/>
        <v>2.5213669466803053E-12</v>
      </c>
      <c r="CC1042" s="31">
        <f t="shared" si="731"/>
        <v>6.8437102838465426E-12</v>
      </c>
      <c r="CD1042" s="31">
        <f t="shared" si="732"/>
        <v>1.0805858342915594E-12</v>
      </c>
      <c r="CE1042" s="31">
        <f t="shared" si="733"/>
        <v>2.8815622247774918E-12</v>
      </c>
    </row>
    <row r="1043" spans="35:83" x14ac:dyDescent="0.2">
      <c r="AI1043" s="29" t="s">
        <v>2202</v>
      </c>
      <c r="AJ1043" s="30">
        <v>45249</v>
      </c>
      <c r="AK1043">
        <v>421</v>
      </c>
      <c r="AL1043" t="s">
        <v>2203</v>
      </c>
      <c r="AM1043">
        <v>7.2405940106394503E-10</v>
      </c>
      <c r="AN1043">
        <f t="shared" si="691"/>
        <v>7.2405940106394511E-11</v>
      </c>
      <c r="AO1043">
        <f t="shared" si="692"/>
        <v>3.1918434777383992E-4</v>
      </c>
      <c r="AP1043" s="31">
        <f t="shared" si="693"/>
        <v>60</v>
      </c>
      <c r="AQ1043" s="31">
        <f t="shared" si="694"/>
        <v>4</v>
      </c>
      <c r="AR1043" s="31">
        <f t="shared" si="695"/>
        <v>20</v>
      </c>
      <c r="AS1043" s="31">
        <f t="shared" si="696"/>
        <v>31</v>
      </c>
      <c r="AT1043" s="31">
        <f t="shared" si="697"/>
        <v>11</v>
      </c>
      <c r="AU1043" s="31">
        <f t="shared" si="698"/>
        <v>32</v>
      </c>
      <c r="AV1043" s="31">
        <f t="shared" si="699"/>
        <v>7</v>
      </c>
      <c r="AW1043" s="31">
        <f t="shared" si="700"/>
        <v>34</v>
      </c>
      <c r="AX1043" s="31">
        <f t="shared" si="701"/>
        <v>26</v>
      </c>
      <c r="AY1043" s="31">
        <f t="shared" si="702"/>
        <v>31</v>
      </c>
      <c r="AZ1043" s="31">
        <f t="shared" si="703"/>
        <v>10</v>
      </c>
      <c r="BA1043" s="31">
        <f t="shared" si="704"/>
        <v>10</v>
      </c>
      <c r="BB1043" s="31">
        <f t="shared" si="705"/>
        <v>19</v>
      </c>
      <c r="BC1043" s="31">
        <f t="shared" si="706"/>
        <v>10</v>
      </c>
      <c r="BD1043" s="31">
        <f t="shared" si="707"/>
        <v>22</v>
      </c>
      <c r="BE1043" s="31">
        <f t="shared" si="708"/>
        <v>29</v>
      </c>
      <c r="BF1043" s="31">
        <f t="shared" si="709"/>
        <v>19</v>
      </c>
      <c r="BG1043" s="31">
        <f t="shared" si="710"/>
        <v>29</v>
      </c>
      <c r="BH1043" s="31">
        <f t="shared" si="711"/>
        <v>2</v>
      </c>
      <c r="BI1043" s="31">
        <f t="shared" si="712"/>
        <v>15</v>
      </c>
      <c r="BJ1043" s="6">
        <f t="shared" si="713"/>
        <v>421</v>
      </c>
      <c r="BL1043" s="31">
        <f t="shared" si="714"/>
        <v>1.031913635720587E-11</v>
      </c>
      <c r="BM1043" s="31">
        <f t="shared" si="715"/>
        <v>6.8794242381372463E-13</v>
      </c>
      <c r="BN1043" s="31">
        <f t="shared" si="716"/>
        <v>3.4397121190686228E-12</v>
      </c>
      <c r="BO1043" s="31">
        <f t="shared" si="717"/>
        <v>5.3315537845563647E-12</v>
      </c>
      <c r="BP1043" s="31">
        <f t="shared" si="718"/>
        <v>1.8918416654877427E-12</v>
      </c>
      <c r="BQ1043" s="31">
        <f t="shared" si="719"/>
        <v>5.5035393905097971E-12</v>
      </c>
      <c r="BR1043" s="31">
        <f t="shared" si="720"/>
        <v>1.2038992416740179E-12</v>
      </c>
      <c r="BS1043" s="31">
        <f t="shared" si="721"/>
        <v>5.8475106024166594E-12</v>
      </c>
      <c r="BT1043" s="31">
        <f t="shared" si="722"/>
        <v>4.4716257547892093E-12</v>
      </c>
      <c r="BU1043" s="31">
        <f t="shared" si="723"/>
        <v>5.3315537845563647E-12</v>
      </c>
      <c r="BV1043" s="31">
        <f t="shared" si="724"/>
        <v>1.7198560595343114E-12</v>
      </c>
      <c r="BW1043" s="31">
        <f t="shared" si="725"/>
        <v>1.7198560595343114E-12</v>
      </c>
      <c r="BX1043" s="31">
        <f t="shared" si="726"/>
        <v>3.2677265131151916E-12</v>
      </c>
      <c r="BY1043" s="31">
        <f t="shared" si="727"/>
        <v>1.7198560595343114E-12</v>
      </c>
      <c r="BZ1043" s="31">
        <f t="shared" si="728"/>
        <v>3.7836833309754855E-12</v>
      </c>
      <c r="CA1043" s="31">
        <f t="shared" si="729"/>
        <v>4.9875825726495024E-12</v>
      </c>
      <c r="CB1043" s="31">
        <f t="shared" si="730"/>
        <v>3.2677265131151916E-12</v>
      </c>
      <c r="CC1043" s="31">
        <f t="shared" si="731"/>
        <v>4.9875825726495024E-12</v>
      </c>
      <c r="CD1043" s="31">
        <f t="shared" si="732"/>
        <v>3.4397121190686232E-13</v>
      </c>
      <c r="CE1043" s="31">
        <f t="shared" si="733"/>
        <v>2.5797840893014674E-12</v>
      </c>
    </row>
    <row r="1044" spans="35:83" x14ac:dyDescent="0.2">
      <c r="AI1044" s="29" t="s">
        <v>2204</v>
      </c>
      <c r="AJ1044" s="30">
        <v>40711</v>
      </c>
      <c r="AK1044">
        <v>375</v>
      </c>
      <c r="AL1044" t="s">
        <v>2205</v>
      </c>
      <c r="AM1044">
        <v>7.2517119097933906E-10</v>
      </c>
      <c r="AN1044">
        <f t="shared" si="691"/>
        <v>7.2517119097933916E-11</v>
      </c>
      <c r="AO1044">
        <f t="shared" si="692"/>
        <v>3.1967445388735098E-4</v>
      </c>
      <c r="AP1044" s="31">
        <f t="shared" si="693"/>
        <v>25</v>
      </c>
      <c r="AQ1044" s="31">
        <f t="shared" si="694"/>
        <v>11</v>
      </c>
      <c r="AR1044" s="31">
        <f t="shared" si="695"/>
        <v>25</v>
      </c>
      <c r="AS1044" s="31">
        <f t="shared" si="696"/>
        <v>29</v>
      </c>
      <c r="AT1044" s="31">
        <f t="shared" si="697"/>
        <v>19</v>
      </c>
      <c r="AU1044" s="31">
        <f t="shared" si="698"/>
        <v>51</v>
      </c>
      <c r="AV1044" s="31">
        <f t="shared" si="699"/>
        <v>10</v>
      </c>
      <c r="AW1044" s="31">
        <f t="shared" si="700"/>
        <v>21</v>
      </c>
      <c r="AX1044" s="31">
        <f t="shared" si="701"/>
        <v>21</v>
      </c>
      <c r="AY1044" s="31">
        <f t="shared" si="702"/>
        <v>22</v>
      </c>
      <c r="AZ1044" s="31">
        <f t="shared" si="703"/>
        <v>4</v>
      </c>
      <c r="BA1044" s="31">
        <f t="shared" si="704"/>
        <v>4</v>
      </c>
      <c r="BB1044" s="31">
        <f t="shared" si="705"/>
        <v>15</v>
      </c>
      <c r="BC1044" s="31">
        <f t="shared" si="706"/>
        <v>17</v>
      </c>
      <c r="BD1044" s="31">
        <f t="shared" si="707"/>
        <v>26</v>
      </c>
      <c r="BE1044" s="31">
        <f t="shared" si="708"/>
        <v>27</v>
      </c>
      <c r="BF1044" s="31">
        <f t="shared" si="709"/>
        <v>17</v>
      </c>
      <c r="BG1044" s="31">
        <f t="shared" si="710"/>
        <v>20</v>
      </c>
      <c r="BH1044" s="31">
        <f t="shared" si="711"/>
        <v>0</v>
      </c>
      <c r="BI1044" s="31">
        <f t="shared" si="712"/>
        <v>11</v>
      </c>
      <c r="BJ1044" s="6">
        <f t="shared" si="713"/>
        <v>375</v>
      </c>
      <c r="BL1044" s="31">
        <f t="shared" si="714"/>
        <v>4.8344746065289276E-12</v>
      </c>
      <c r="BM1044" s="31">
        <f t="shared" si="715"/>
        <v>2.1271688268727283E-12</v>
      </c>
      <c r="BN1044" s="31">
        <f t="shared" si="716"/>
        <v>4.8344746065289276E-12</v>
      </c>
      <c r="BO1044" s="31">
        <f t="shared" si="717"/>
        <v>5.6079905435735568E-12</v>
      </c>
      <c r="BP1044" s="31">
        <f t="shared" si="718"/>
        <v>3.6742007009619846E-12</v>
      </c>
      <c r="BQ1044" s="31">
        <f t="shared" si="719"/>
        <v>9.8623281973190125E-12</v>
      </c>
      <c r="BR1044" s="31">
        <f t="shared" si="720"/>
        <v>1.9337898426115714E-12</v>
      </c>
      <c r="BS1044" s="31">
        <f t="shared" si="721"/>
        <v>4.0609586694842992E-12</v>
      </c>
      <c r="BT1044" s="31">
        <f t="shared" si="722"/>
        <v>4.0609586694842992E-12</v>
      </c>
      <c r="BU1044" s="31">
        <f t="shared" si="723"/>
        <v>4.2543376537454565E-12</v>
      </c>
      <c r="BV1044" s="31">
        <f t="shared" si="724"/>
        <v>7.7351593704462839E-13</v>
      </c>
      <c r="BW1044" s="31">
        <f t="shared" si="725"/>
        <v>7.7351593704462839E-13</v>
      </c>
      <c r="BX1044" s="31">
        <f t="shared" si="726"/>
        <v>2.9006847639173567E-12</v>
      </c>
      <c r="BY1044" s="31">
        <f t="shared" si="727"/>
        <v>3.2874427324396712E-12</v>
      </c>
      <c r="BZ1044" s="31">
        <f t="shared" si="728"/>
        <v>5.0278535907900849E-12</v>
      </c>
      <c r="CA1044" s="31">
        <f t="shared" si="729"/>
        <v>5.2212325750512414E-12</v>
      </c>
      <c r="CB1044" s="31">
        <f t="shared" si="730"/>
        <v>3.2874427324396712E-12</v>
      </c>
      <c r="CC1044" s="31">
        <f t="shared" si="731"/>
        <v>3.8675796852231427E-12</v>
      </c>
      <c r="CD1044" s="31">
        <f t="shared" si="732"/>
        <v>0</v>
      </c>
      <c r="CE1044" s="31">
        <f t="shared" si="733"/>
        <v>2.1271688268727283E-12</v>
      </c>
    </row>
    <row r="1045" spans="35:83" x14ac:dyDescent="0.2">
      <c r="AI1045" s="29" t="s">
        <v>2206</v>
      </c>
      <c r="AJ1045" s="30">
        <v>19667</v>
      </c>
      <c r="AK1045">
        <v>184</v>
      </c>
      <c r="AL1045" t="s">
        <v>2207</v>
      </c>
      <c r="AM1045">
        <v>7.3166517135679521E-10</v>
      </c>
      <c r="AN1045">
        <f t="shared" si="691"/>
        <v>7.3166517135679531E-11</v>
      </c>
      <c r="AO1045">
        <f t="shared" si="692"/>
        <v>3.2253717052108116E-4</v>
      </c>
      <c r="AP1045" s="31">
        <f t="shared" si="693"/>
        <v>24</v>
      </c>
      <c r="AQ1045" s="31">
        <f t="shared" si="694"/>
        <v>1</v>
      </c>
      <c r="AR1045" s="31">
        <f t="shared" si="695"/>
        <v>13</v>
      </c>
      <c r="AS1045" s="31">
        <f t="shared" si="696"/>
        <v>12</v>
      </c>
      <c r="AT1045" s="31">
        <f t="shared" si="697"/>
        <v>5</v>
      </c>
      <c r="AU1045" s="31">
        <f t="shared" si="698"/>
        <v>19</v>
      </c>
      <c r="AV1045" s="31">
        <f t="shared" si="699"/>
        <v>2</v>
      </c>
      <c r="AW1045" s="31">
        <f t="shared" si="700"/>
        <v>10</v>
      </c>
      <c r="AX1045" s="31">
        <f t="shared" si="701"/>
        <v>7</v>
      </c>
      <c r="AY1045" s="31">
        <f t="shared" si="702"/>
        <v>18</v>
      </c>
      <c r="AZ1045" s="31">
        <f t="shared" si="703"/>
        <v>4</v>
      </c>
      <c r="BA1045" s="31">
        <f t="shared" si="704"/>
        <v>8</v>
      </c>
      <c r="BB1045" s="31">
        <f t="shared" si="705"/>
        <v>2</v>
      </c>
      <c r="BC1045" s="31">
        <f t="shared" si="706"/>
        <v>4</v>
      </c>
      <c r="BD1045" s="31">
        <f t="shared" si="707"/>
        <v>14</v>
      </c>
      <c r="BE1045" s="31">
        <f t="shared" si="708"/>
        <v>7</v>
      </c>
      <c r="BF1045" s="31">
        <f t="shared" si="709"/>
        <v>11</v>
      </c>
      <c r="BG1045" s="31">
        <f t="shared" si="710"/>
        <v>19</v>
      </c>
      <c r="BH1045" s="31">
        <f t="shared" si="711"/>
        <v>2</v>
      </c>
      <c r="BI1045" s="31">
        <f t="shared" si="712"/>
        <v>2</v>
      </c>
      <c r="BJ1045" s="6">
        <f t="shared" si="713"/>
        <v>184</v>
      </c>
      <c r="BL1045" s="31">
        <f t="shared" si="714"/>
        <v>9.5434587568277652E-12</v>
      </c>
      <c r="BM1045" s="31">
        <f t="shared" si="715"/>
        <v>3.9764411486782355E-13</v>
      </c>
      <c r="BN1045" s="31">
        <f t="shared" si="716"/>
        <v>5.1693734932817055E-12</v>
      </c>
      <c r="BO1045" s="31">
        <f t="shared" si="717"/>
        <v>4.7717293784138826E-12</v>
      </c>
      <c r="BP1045" s="31">
        <f t="shared" si="718"/>
        <v>1.9882205743391175E-12</v>
      </c>
      <c r="BQ1045" s="31">
        <f t="shared" si="719"/>
        <v>7.555238182488648E-12</v>
      </c>
      <c r="BR1045" s="31">
        <f t="shared" si="720"/>
        <v>7.952882297356471E-13</v>
      </c>
      <c r="BS1045" s="31">
        <f t="shared" si="721"/>
        <v>3.9764411486782351E-12</v>
      </c>
      <c r="BT1045" s="31">
        <f t="shared" si="722"/>
        <v>2.783508804074765E-12</v>
      </c>
      <c r="BU1045" s="31">
        <f t="shared" si="723"/>
        <v>7.1575940676208243E-12</v>
      </c>
      <c r="BV1045" s="31">
        <f t="shared" si="724"/>
        <v>1.5905764594712942E-12</v>
      </c>
      <c r="BW1045" s="31">
        <f t="shared" si="725"/>
        <v>3.1811529189425884E-12</v>
      </c>
      <c r="BX1045" s="31">
        <f t="shared" si="726"/>
        <v>7.952882297356471E-13</v>
      </c>
      <c r="BY1045" s="31">
        <f t="shared" si="727"/>
        <v>1.5905764594712942E-12</v>
      </c>
      <c r="BZ1045" s="31">
        <f t="shared" si="728"/>
        <v>5.5670176081495301E-12</v>
      </c>
      <c r="CA1045" s="31">
        <f t="shared" si="729"/>
        <v>2.783508804074765E-12</v>
      </c>
      <c r="CB1045" s="31">
        <f t="shared" si="730"/>
        <v>4.3740852635460588E-12</v>
      </c>
      <c r="CC1045" s="31">
        <f t="shared" si="731"/>
        <v>7.555238182488648E-12</v>
      </c>
      <c r="CD1045" s="31">
        <f t="shared" si="732"/>
        <v>7.952882297356471E-13</v>
      </c>
      <c r="CE1045" s="31">
        <f t="shared" si="733"/>
        <v>7.952882297356471E-13</v>
      </c>
    </row>
    <row r="1046" spans="35:83" x14ac:dyDescent="0.2">
      <c r="AI1046" s="29" t="s">
        <v>2208</v>
      </c>
      <c r="AJ1046" s="30">
        <v>45286</v>
      </c>
      <c r="AK1046">
        <v>407</v>
      </c>
      <c r="AL1046" t="s">
        <v>2209</v>
      </c>
      <c r="AM1046">
        <v>7.3566048836636878E-10</v>
      </c>
      <c r="AN1046">
        <f t="shared" si="691"/>
        <v>7.3566048836636881E-11</v>
      </c>
      <c r="AO1046">
        <f t="shared" si="692"/>
        <v>3.242984108999459E-4</v>
      </c>
      <c r="AP1046" s="31">
        <f t="shared" si="693"/>
        <v>33</v>
      </c>
      <c r="AQ1046" s="31">
        <f t="shared" si="694"/>
        <v>6</v>
      </c>
      <c r="AR1046" s="31">
        <f t="shared" si="695"/>
        <v>26</v>
      </c>
      <c r="AS1046" s="31">
        <f t="shared" si="696"/>
        <v>22</v>
      </c>
      <c r="AT1046" s="31">
        <f t="shared" si="697"/>
        <v>16</v>
      </c>
      <c r="AU1046" s="31">
        <f t="shared" si="698"/>
        <v>28</v>
      </c>
      <c r="AV1046" s="31">
        <f t="shared" si="699"/>
        <v>12</v>
      </c>
      <c r="AW1046" s="31">
        <f t="shared" si="700"/>
        <v>31</v>
      </c>
      <c r="AX1046" s="31">
        <f t="shared" si="701"/>
        <v>20</v>
      </c>
      <c r="AY1046" s="31">
        <f t="shared" si="702"/>
        <v>41</v>
      </c>
      <c r="AZ1046" s="31">
        <f t="shared" si="703"/>
        <v>7</v>
      </c>
      <c r="BA1046" s="31">
        <f t="shared" si="704"/>
        <v>21</v>
      </c>
      <c r="BB1046" s="31">
        <f t="shared" si="705"/>
        <v>18</v>
      </c>
      <c r="BC1046" s="31">
        <f t="shared" si="706"/>
        <v>23</v>
      </c>
      <c r="BD1046" s="31">
        <f t="shared" si="707"/>
        <v>20</v>
      </c>
      <c r="BE1046" s="31">
        <f t="shared" si="708"/>
        <v>26</v>
      </c>
      <c r="BF1046" s="31">
        <f t="shared" si="709"/>
        <v>19</v>
      </c>
      <c r="BG1046" s="31">
        <f t="shared" si="710"/>
        <v>23</v>
      </c>
      <c r="BH1046" s="31">
        <f t="shared" si="711"/>
        <v>5</v>
      </c>
      <c r="BI1046" s="31">
        <f t="shared" si="712"/>
        <v>10</v>
      </c>
      <c r="BJ1046" s="6">
        <f t="shared" si="713"/>
        <v>407</v>
      </c>
      <c r="BL1046" s="31">
        <f t="shared" si="714"/>
        <v>5.9648147705381258E-12</v>
      </c>
      <c r="BM1046" s="31">
        <f t="shared" si="715"/>
        <v>1.0845117764614775E-12</v>
      </c>
      <c r="BN1046" s="31">
        <f t="shared" si="716"/>
        <v>4.6995510313330683E-12</v>
      </c>
      <c r="BO1046" s="31">
        <f t="shared" si="717"/>
        <v>3.9765431803587508E-12</v>
      </c>
      <c r="BP1046" s="31">
        <f t="shared" si="718"/>
        <v>2.8920314038972729E-12</v>
      </c>
      <c r="BQ1046" s="31">
        <f t="shared" si="719"/>
        <v>5.0610549568202275E-12</v>
      </c>
      <c r="BR1046" s="31">
        <f t="shared" si="720"/>
        <v>2.169023552922955E-12</v>
      </c>
      <c r="BS1046" s="31">
        <f t="shared" si="721"/>
        <v>5.6033108450509666E-12</v>
      </c>
      <c r="BT1046" s="31">
        <f t="shared" si="722"/>
        <v>3.6150392548715908E-12</v>
      </c>
      <c r="BU1046" s="31">
        <f t="shared" si="723"/>
        <v>7.4108304724867625E-12</v>
      </c>
      <c r="BV1046" s="31">
        <f t="shared" si="724"/>
        <v>1.2652637392050569E-12</v>
      </c>
      <c r="BW1046" s="31">
        <f t="shared" si="725"/>
        <v>3.7957912176151708E-12</v>
      </c>
      <c r="BX1046" s="31">
        <f t="shared" si="726"/>
        <v>3.2535353293844321E-12</v>
      </c>
      <c r="BY1046" s="31">
        <f t="shared" si="727"/>
        <v>4.15729514310233E-12</v>
      </c>
      <c r="BZ1046" s="31">
        <f t="shared" si="728"/>
        <v>3.6150392548715908E-12</v>
      </c>
      <c r="CA1046" s="31">
        <f t="shared" si="729"/>
        <v>4.6995510313330683E-12</v>
      </c>
      <c r="CB1046" s="31">
        <f t="shared" si="730"/>
        <v>3.4342872921280113E-12</v>
      </c>
      <c r="CC1046" s="31">
        <f t="shared" si="731"/>
        <v>4.15729514310233E-12</v>
      </c>
      <c r="CD1046" s="31">
        <f t="shared" si="732"/>
        <v>9.0375981371789771E-13</v>
      </c>
      <c r="CE1046" s="31">
        <f t="shared" si="733"/>
        <v>1.8075196274357954E-12</v>
      </c>
    </row>
    <row r="1047" spans="35:83" x14ac:dyDescent="0.2">
      <c r="AI1047" s="29" t="s">
        <v>2210</v>
      </c>
      <c r="AJ1047" s="30">
        <v>23831</v>
      </c>
      <c r="AK1047">
        <v>220</v>
      </c>
      <c r="AL1047" t="s">
        <v>2211</v>
      </c>
      <c r="AM1047">
        <v>7.372449592249175E-10</v>
      </c>
      <c r="AN1047">
        <f t="shared" si="691"/>
        <v>7.3724495922491757E-11</v>
      </c>
      <c r="AO1047">
        <f t="shared" si="692"/>
        <v>3.2499688715315029E-4</v>
      </c>
      <c r="AP1047" s="31">
        <f t="shared" si="693"/>
        <v>23</v>
      </c>
      <c r="AQ1047" s="31">
        <f t="shared" si="694"/>
        <v>1</v>
      </c>
      <c r="AR1047" s="31">
        <f t="shared" si="695"/>
        <v>12</v>
      </c>
      <c r="AS1047" s="31">
        <f t="shared" si="696"/>
        <v>17</v>
      </c>
      <c r="AT1047" s="31">
        <f t="shared" si="697"/>
        <v>6</v>
      </c>
      <c r="AU1047" s="31">
        <f t="shared" si="698"/>
        <v>16</v>
      </c>
      <c r="AV1047" s="31">
        <f t="shared" si="699"/>
        <v>3</v>
      </c>
      <c r="AW1047" s="31">
        <f t="shared" si="700"/>
        <v>15</v>
      </c>
      <c r="AX1047" s="31">
        <f t="shared" si="701"/>
        <v>11</v>
      </c>
      <c r="AY1047" s="31">
        <f t="shared" si="702"/>
        <v>20</v>
      </c>
      <c r="AZ1047" s="31">
        <f t="shared" si="703"/>
        <v>9</v>
      </c>
      <c r="BA1047" s="31">
        <f t="shared" si="704"/>
        <v>5</v>
      </c>
      <c r="BB1047" s="31">
        <f t="shared" si="705"/>
        <v>9</v>
      </c>
      <c r="BC1047" s="31">
        <f t="shared" si="706"/>
        <v>9</v>
      </c>
      <c r="BD1047" s="31">
        <f t="shared" si="707"/>
        <v>12</v>
      </c>
      <c r="BE1047" s="31">
        <f t="shared" si="708"/>
        <v>16</v>
      </c>
      <c r="BF1047" s="31">
        <f t="shared" si="709"/>
        <v>14</v>
      </c>
      <c r="BG1047" s="31">
        <f t="shared" si="710"/>
        <v>18</v>
      </c>
      <c r="BH1047" s="31">
        <f t="shared" si="711"/>
        <v>1</v>
      </c>
      <c r="BI1047" s="31">
        <f t="shared" si="712"/>
        <v>3</v>
      </c>
      <c r="BJ1047" s="6">
        <f t="shared" si="713"/>
        <v>220</v>
      </c>
      <c r="BL1047" s="31">
        <f t="shared" si="714"/>
        <v>7.7075609373514109E-12</v>
      </c>
      <c r="BM1047" s="31">
        <f t="shared" si="715"/>
        <v>3.3511134510223526E-13</v>
      </c>
      <c r="BN1047" s="31">
        <f t="shared" si="716"/>
        <v>4.0213361412268232E-12</v>
      </c>
      <c r="BO1047" s="31">
        <f t="shared" si="717"/>
        <v>5.6968928667379989E-12</v>
      </c>
      <c r="BP1047" s="31">
        <f t="shared" si="718"/>
        <v>2.0106680706134116E-12</v>
      </c>
      <c r="BQ1047" s="31">
        <f t="shared" si="719"/>
        <v>5.3617815216357642E-12</v>
      </c>
      <c r="BR1047" s="31">
        <f t="shared" si="720"/>
        <v>1.0053340353067058E-12</v>
      </c>
      <c r="BS1047" s="31">
        <f t="shared" si="721"/>
        <v>5.0266701765335288E-12</v>
      </c>
      <c r="BT1047" s="31">
        <f t="shared" si="722"/>
        <v>3.6862247961245877E-12</v>
      </c>
      <c r="BU1047" s="31">
        <f t="shared" si="723"/>
        <v>6.7022269020447053E-12</v>
      </c>
      <c r="BV1047" s="31">
        <f t="shared" si="724"/>
        <v>3.0160021059201172E-12</v>
      </c>
      <c r="BW1047" s="31">
        <f t="shared" si="725"/>
        <v>1.6755567255111763E-12</v>
      </c>
      <c r="BX1047" s="31">
        <f t="shared" si="726"/>
        <v>3.0160021059201172E-12</v>
      </c>
      <c r="BY1047" s="31">
        <f t="shared" si="727"/>
        <v>3.0160021059201172E-12</v>
      </c>
      <c r="BZ1047" s="31">
        <f t="shared" si="728"/>
        <v>4.0213361412268232E-12</v>
      </c>
      <c r="CA1047" s="31">
        <f t="shared" si="729"/>
        <v>5.3617815216357642E-12</v>
      </c>
      <c r="CB1047" s="31">
        <f t="shared" si="730"/>
        <v>4.6915588314312933E-12</v>
      </c>
      <c r="CC1047" s="31">
        <f t="shared" si="731"/>
        <v>6.0320042118402344E-12</v>
      </c>
      <c r="CD1047" s="31">
        <f t="shared" si="732"/>
        <v>3.3511134510223526E-13</v>
      </c>
      <c r="CE1047" s="31">
        <f t="shared" si="733"/>
        <v>1.0053340353067058E-12</v>
      </c>
    </row>
    <row r="1048" spans="35:83" x14ac:dyDescent="0.2">
      <c r="AI1048" s="29" t="s">
        <v>2212</v>
      </c>
      <c r="AJ1048" s="30">
        <v>24536</v>
      </c>
      <c r="AK1048">
        <v>222</v>
      </c>
      <c r="AL1048" t="s">
        <v>2213</v>
      </c>
      <c r="AM1048">
        <v>7.3821152133876848E-10</v>
      </c>
      <c r="AN1048">
        <f t="shared" si="691"/>
        <v>7.3821152133876858E-11</v>
      </c>
      <c r="AO1048">
        <f t="shared" si="692"/>
        <v>3.2542297304809079E-4</v>
      </c>
      <c r="AP1048" s="31">
        <f t="shared" si="693"/>
        <v>27</v>
      </c>
      <c r="AQ1048" s="31">
        <f t="shared" si="694"/>
        <v>2</v>
      </c>
      <c r="AR1048" s="31">
        <f t="shared" si="695"/>
        <v>12</v>
      </c>
      <c r="AS1048" s="31">
        <f t="shared" si="696"/>
        <v>18</v>
      </c>
      <c r="AT1048" s="31">
        <f t="shared" si="697"/>
        <v>9</v>
      </c>
      <c r="AU1048" s="31">
        <f t="shared" si="698"/>
        <v>14</v>
      </c>
      <c r="AV1048" s="31">
        <f t="shared" si="699"/>
        <v>6</v>
      </c>
      <c r="AW1048" s="31">
        <f t="shared" si="700"/>
        <v>18</v>
      </c>
      <c r="AX1048" s="31">
        <f t="shared" si="701"/>
        <v>11</v>
      </c>
      <c r="AY1048" s="31">
        <f t="shared" si="702"/>
        <v>21</v>
      </c>
      <c r="AZ1048" s="31">
        <f t="shared" si="703"/>
        <v>6</v>
      </c>
      <c r="BA1048" s="31">
        <f t="shared" si="704"/>
        <v>6</v>
      </c>
      <c r="BB1048" s="31">
        <f t="shared" si="705"/>
        <v>14</v>
      </c>
      <c r="BC1048" s="31">
        <f t="shared" si="706"/>
        <v>2</v>
      </c>
      <c r="BD1048" s="31">
        <f t="shared" si="707"/>
        <v>19</v>
      </c>
      <c r="BE1048" s="31">
        <f t="shared" si="708"/>
        <v>8</v>
      </c>
      <c r="BF1048" s="31">
        <f t="shared" si="709"/>
        <v>6</v>
      </c>
      <c r="BG1048" s="31">
        <f t="shared" si="710"/>
        <v>19</v>
      </c>
      <c r="BH1048" s="31">
        <f t="shared" si="711"/>
        <v>1</v>
      </c>
      <c r="BI1048" s="31">
        <f t="shared" si="712"/>
        <v>3</v>
      </c>
      <c r="BJ1048" s="6">
        <f t="shared" si="713"/>
        <v>222</v>
      </c>
      <c r="BL1048" s="31">
        <f t="shared" si="714"/>
        <v>8.9782482324985379E-12</v>
      </c>
      <c r="BM1048" s="31">
        <f t="shared" si="715"/>
        <v>6.6505542462952121E-13</v>
      </c>
      <c r="BN1048" s="31">
        <f t="shared" si="716"/>
        <v>3.9903325477771277E-12</v>
      </c>
      <c r="BO1048" s="31">
        <f t="shared" si="717"/>
        <v>5.9854988216656919E-12</v>
      </c>
      <c r="BP1048" s="31">
        <f t="shared" si="718"/>
        <v>2.992749410832846E-12</v>
      </c>
      <c r="BQ1048" s="31">
        <f t="shared" si="719"/>
        <v>4.6553879724066483E-12</v>
      </c>
      <c r="BR1048" s="31">
        <f t="shared" si="720"/>
        <v>1.9951662738885638E-12</v>
      </c>
      <c r="BS1048" s="31">
        <f t="shared" si="721"/>
        <v>5.9854988216656919E-12</v>
      </c>
      <c r="BT1048" s="31">
        <f t="shared" si="722"/>
        <v>3.6578048354623666E-12</v>
      </c>
      <c r="BU1048" s="31">
        <f t="shared" si="723"/>
        <v>6.9830819586099736E-12</v>
      </c>
      <c r="BV1048" s="31">
        <f t="shared" si="724"/>
        <v>1.9951662738885638E-12</v>
      </c>
      <c r="BW1048" s="31">
        <f t="shared" si="725"/>
        <v>1.9951662738885638E-12</v>
      </c>
      <c r="BX1048" s="31">
        <f t="shared" si="726"/>
        <v>4.6553879724066483E-12</v>
      </c>
      <c r="BY1048" s="31">
        <f t="shared" si="727"/>
        <v>6.6505542462952121E-13</v>
      </c>
      <c r="BZ1048" s="31">
        <f t="shared" si="728"/>
        <v>6.3180265339804522E-12</v>
      </c>
      <c r="CA1048" s="31">
        <f t="shared" si="729"/>
        <v>2.6602216985180848E-12</v>
      </c>
      <c r="CB1048" s="31">
        <f t="shared" si="730"/>
        <v>1.9951662738885638E-12</v>
      </c>
      <c r="CC1048" s="31">
        <f t="shared" si="731"/>
        <v>6.3180265339804522E-12</v>
      </c>
      <c r="CD1048" s="31">
        <f t="shared" si="732"/>
        <v>3.3252771231476061E-13</v>
      </c>
      <c r="CE1048" s="31">
        <f t="shared" si="733"/>
        <v>9.9758313694428192E-13</v>
      </c>
    </row>
    <row r="1049" spans="35:83" x14ac:dyDescent="0.2">
      <c r="AI1049" s="29" t="s">
        <v>2214</v>
      </c>
      <c r="AJ1049" s="30">
        <v>17990</v>
      </c>
      <c r="AK1049">
        <v>157</v>
      </c>
      <c r="AL1049" t="s">
        <v>2215</v>
      </c>
      <c r="AM1049">
        <v>7.3866993577884133E-10</v>
      </c>
      <c r="AN1049">
        <f t="shared" si="691"/>
        <v>7.3866993577884133E-11</v>
      </c>
      <c r="AO1049">
        <f t="shared" si="692"/>
        <v>3.2562505413957267E-4</v>
      </c>
      <c r="AP1049" s="31">
        <f t="shared" si="693"/>
        <v>17</v>
      </c>
      <c r="AQ1049" s="31">
        <f t="shared" si="694"/>
        <v>1</v>
      </c>
      <c r="AR1049" s="31">
        <f t="shared" si="695"/>
        <v>11</v>
      </c>
      <c r="AS1049" s="31">
        <f t="shared" si="696"/>
        <v>12</v>
      </c>
      <c r="AT1049" s="31">
        <f t="shared" si="697"/>
        <v>5</v>
      </c>
      <c r="AU1049" s="31">
        <f t="shared" si="698"/>
        <v>5</v>
      </c>
      <c r="AV1049" s="31">
        <f t="shared" si="699"/>
        <v>2</v>
      </c>
      <c r="AW1049" s="31">
        <f t="shared" si="700"/>
        <v>8</v>
      </c>
      <c r="AX1049" s="31">
        <f t="shared" si="701"/>
        <v>7</v>
      </c>
      <c r="AY1049" s="31">
        <f t="shared" si="702"/>
        <v>15</v>
      </c>
      <c r="AZ1049" s="31">
        <f t="shared" si="703"/>
        <v>3</v>
      </c>
      <c r="BA1049" s="31">
        <f t="shared" si="704"/>
        <v>8</v>
      </c>
      <c r="BB1049" s="31">
        <f t="shared" si="705"/>
        <v>6</v>
      </c>
      <c r="BC1049" s="31">
        <f t="shared" si="706"/>
        <v>7</v>
      </c>
      <c r="BD1049" s="31">
        <f t="shared" si="707"/>
        <v>16</v>
      </c>
      <c r="BE1049" s="31">
        <f t="shared" si="708"/>
        <v>8</v>
      </c>
      <c r="BF1049" s="31">
        <f t="shared" si="709"/>
        <v>10</v>
      </c>
      <c r="BG1049" s="31">
        <f t="shared" si="710"/>
        <v>9</v>
      </c>
      <c r="BH1049" s="31">
        <f t="shared" si="711"/>
        <v>1</v>
      </c>
      <c r="BI1049" s="31">
        <f t="shared" si="712"/>
        <v>6</v>
      </c>
      <c r="BJ1049" s="6">
        <f t="shared" si="713"/>
        <v>157</v>
      </c>
      <c r="BL1049" s="31">
        <f t="shared" si="714"/>
        <v>7.9983368842294925E-12</v>
      </c>
      <c r="BM1049" s="31">
        <f t="shared" si="715"/>
        <v>4.7049040495467603E-13</v>
      </c>
      <c r="BN1049" s="31">
        <f t="shared" si="716"/>
        <v>5.1753944545014361E-12</v>
      </c>
      <c r="BO1049" s="31">
        <f t="shared" si="717"/>
        <v>5.645884859456112E-12</v>
      </c>
      <c r="BP1049" s="31">
        <f t="shared" si="718"/>
        <v>2.3524520247733801E-12</v>
      </c>
      <c r="BQ1049" s="31">
        <f t="shared" si="719"/>
        <v>2.3524520247733801E-12</v>
      </c>
      <c r="BR1049" s="31">
        <f t="shared" si="720"/>
        <v>9.4098080990935207E-13</v>
      </c>
      <c r="BS1049" s="31">
        <f t="shared" si="721"/>
        <v>3.7639232396374083E-12</v>
      </c>
      <c r="BT1049" s="31">
        <f t="shared" si="722"/>
        <v>3.2934328346827319E-12</v>
      </c>
      <c r="BU1049" s="31">
        <f t="shared" si="723"/>
        <v>7.0573560743201406E-12</v>
      </c>
      <c r="BV1049" s="31">
        <f t="shared" si="724"/>
        <v>1.411471214864028E-12</v>
      </c>
      <c r="BW1049" s="31">
        <f t="shared" si="725"/>
        <v>3.7639232396374083E-12</v>
      </c>
      <c r="BX1049" s="31">
        <f t="shared" si="726"/>
        <v>2.822942429728056E-12</v>
      </c>
      <c r="BY1049" s="31">
        <f t="shared" si="727"/>
        <v>3.2934328346827319E-12</v>
      </c>
      <c r="BZ1049" s="31">
        <f t="shared" si="728"/>
        <v>7.5278464792748166E-12</v>
      </c>
      <c r="CA1049" s="31">
        <f t="shared" si="729"/>
        <v>3.7639232396374083E-12</v>
      </c>
      <c r="CB1049" s="31">
        <f t="shared" si="730"/>
        <v>4.7049040495467601E-12</v>
      </c>
      <c r="CC1049" s="31">
        <f t="shared" si="731"/>
        <v>4.2344136445920842E-12</v>
      </c>
      <c r="CD1049" s="31">
        <f t="shared" si="732"/>
        <v>4.7049040495467603E-13</v>
      </c>
      <c r="CE1049" s="31">
        <f t="shared" si="733"/>
        <v>2.822942429728056E-12</v>
      </c>
    </row>
    <row r="1050" spans="35:83" x14ac:dyDescent="0.2">
      <c r="AI1050" s="29" t="s">
        <v>2216</v>
      </c>
      <c r="AJ1050" s="30">
        <v>17168</v>
      </c>
      <c r="AK1050">
        <v>161</v>
      </c>
      <c r="AL1050" t="s">
        <v>2217</v>
      </c>
      <c r="AM1050">
        <v>7.3960676152788441E-10</v>
      </c>
      <c r="AN1050">
        <f t="shared" si="691"/>
        <v>7.3960676152788452E-11</v>
      </c>
      <c r="AO1050">
        <f t="shared" si="692"/>
        <v>3.2603803146608306E-4</v>
      </c>
      <c r="AP1050" s="31">
        <f t="shared" si="693"/>
        <v>21</v>
      </c>
      <c r="AQ1050" s="31">
        <f t="shared" si="694"/>
        <v>5</v>
      </c>
      <c r="AR1050" s="31">
        <f t="shared" si="695"/>
        <v>8</v>
      </c>
      <c r="AS1050" s="31">
        <f t="shared" si="696"/>
        <v>10</v>
      </c>
      <c r="AT1050" s="31">
        <f t="shared" si="697"/>
        <v>6</v>
      </c>
      <c r="AU1050" s="31">
        <f t="shared" si="698"/>
        <v>14</v>
      </c>
      <c r="AV1050" s="31">
        <f t="shared" si="699"/>
        <v>6</v>
      </c>
      <c r="AW1050" s="31">
        <f t="shared" si="700"/>
        <v>12</v>
      </c>
      <c r="AX1050" s="31">
        <f t="shared" si="701"/>
        <v>6</v>
      </c>
      <c r="AY1050" s="31">
        <f t="shared" si="702"/>
        <v>12</v>
      </c>
      <c r="AZ1050" s="31">
        <f t="shared" si="703"/>
        <v>3</v>
      </c>
      <c r="BA1050" s="31">
        <f t="shared" si="704"/>
        <v>7</v>
      </c>
      <c r="BB1050" s="31">
        <f t="shared" si="705"/>
        <v>6</v>
      </c>
      <c r="BC1050" s="31">
        <f t="shared" si="706"/>
        <v>2</v>
      </c>
      <c r="BD1050" s="31">
        <f t="shared" si="707"/>
        <v>7</v>
      </c>
      <c r="BE1050" s="31">
        <f t="shared" si="708"/>
        <v>13</v>
      </c>
      <c r="BF1050" s="31">
        <f t="shared" si="709"/>
        <v>10</v>
      </c>
      <c r="BG1050" s="31">
        <f t="shared" si="710"/>
        <v>7</v>
      </c>
      <c r="BH1050" s="31">
        <f t="shared" si="711"/>
        <v>0</v>
      </c>
      <c r="BI1050" s="31">
        <f t="shared" si="712"/>
        <v>6</v>
      </c>
      <c r="BJ1050" s="6">
        <f t="shared" si="713"/>
        <v>161</v>
      </c>
      <c r="BL1050" s="31">
        <f t="shared" si="714"/>
        <v>9.6470447155811023E-12</v>
      </c>
      <c r="BM1050" s="31">
        <f t="shared" si="715"/>
        <v>2.2969154084716911E-12</v>
      </c>
      <c r="BN1050" s="31">
        <f t="shared" si="716"/>
        <v>3.675064653554705E-12</v>
      </c>
      <c r="BO1050" s="31">
        <f t="shared" si="717"/>
        <v>4.5938308169433821E-12</v>
      </c>
      <c r="BP1050" s="31">
        <f t="shared" si="718"/>
        <v>2.7562984901660292E-12</v>
      </c>
      <c r="BQ1050" s="31">
        <f t="shared" si="719"/>
        <v>6.4313631437207346E-12</v>
      </c>
      <c r="BR1050" s="31">
        <f t="shared" si="720"/>
        <v>2.7562984901660292E-12</v>
      </c>
      <c r="BS1050" s="31">
        <f t="shared" si="721"/>
        <v>5.5125969803320584E-12</v>
      </c>
      <c r="BT1050" s="31">
        <f t="shared" si="722"/>
        <v>2.7562984901660292E-12</v>
      </c>
      <c r="BU1050" s="31">
        <f t="shared" si="723"/>
        <v>5.5125969803320584E-12</v>
      </c>
      <c r="BV1050" s="31">
        <f t="shared" si="724"/>
        <v>1.3781492450830146E-12</v>
      </c>
      <c r="BW1050" s="31">
        <f t="shared" si="725"/>
        <v>3.2156815718603673E-12</v>
      </c>
      <c r="BX1050" s="31">
        <f t="shared" si="726"/>
        <v>2.7562984901660292E-12</v>
      </c>
      <c r="BY1050" s="31">
        <f t="shared" si="727"/>
        <v>9.1876616338867626E-13</v>
      </c>
      <c r="BZ1050" s="31">
        <f t="shared" si="728"/>
        <v>3.2156815718603673E-12</v>
      </c>
      <c r="CA1050" s="31">
        <f t="shared" si="729"/>
        <v>5.9719800620263965E-12</v>
      </c>
      <c r="CB1050" s="31">
        <f t="shared" si="730"/>
        <v>4.5938308169433821E-12</v>
      </c>
      <c r="CC1050" s="31">
        <f t="shared" si="731"/>
        <v>3.2156815718603673E-12</v>
      </c>
      <c r="CD1050" s="31">
        <f t="shared" si="732"/>
        <v>0</v>
      </c>
      <c r="CE1050" s="31">
        <f t="shared" si="733"/>
        <v>2.7562984901660292E-12</v>
      </c>
    </row>
    <row r="1051" spans="35:83" x14ac:dyDescent="0.2">
      <c r="AI1051" s="29" t="s">
        <v>2218</v>
      </c>
      <c r="AJ1051" s="30">
        <v>39317</v>
      </c>
      <c r="AK1051">
        <v>369</v>
      </c>
      <c r="AL1051" t="s">
        <v>2219</v>
      </c>
      <c r="AM1051">
        <v>7.409561682923187E-10</v>
      </c>
      <c r="AN1051">
        <f t="shared" si="691"/>
        <v>7.4095616829231876E-11</v>
      </c>
      <c r="AO1051">
        <f t="shared" si="692"/>
        <v>3.2663288531005588E-4</v>
      </c>
      <c r="AP1051" s="31">
        <f t="shared" si="693"/>
        <v>40</v>
      </c>
      <c r="AQ1051" s="31">
        <f t="shared" si="694"/>
        <v>3</v>
      </c>
      <c r="AR1051" s="31">
        <f t="shared" si="695"/>
        <v>21</v>
      </c>
      <c r="AS1051" s="31">
        <f t="shared" si="696"/>
        <v>14</v>
      </c>
      <c r="AT1051" s="31">
        <f t="shared" si="697"/>
        <v>11</v>
      </c>
      <c r="AU1051" s="31">
        <f t="shared" si="698"/>
        <v>23</v>
      </c>
      <c r="AV1051" s="31">
        <f t="shared" si="699"/>
        <v>2</v>
      </c>
      <c r="AW1051" s="31">
        <f t="shared" si="700"/>
        <v>17</v>
      </c>
      <c r="AX1051" s="31">
        <f t="shared" si="701"/>
        <v>23</v>
      </c>
      <c r="AY1051" s="31">
        <f t="shared" si="702"/>
        <v>24</v>
      </c>
      <c r="AZ1051" s="31">
        <f t="shared" si="703"/>
        <v>9</v>
      </c>
      <c r="BA1051" s="31">
        <f t="shared" si="704"/>
        <v>18</v>
      </c>
      <c r="BB1051" s="31">
        <f t="shared" si="705"/>
        <v>25</v>
      </c>
      <c r="BC1051" s="31">
        <f t="shared" si="706"/>
        <v>21</v>
      </c>
      <c r="BD1051" s="31">
        <f t="shared" si="707"/>
        <v>13</v>
      </c>
      <c r="BE1051" s="31">
        <f t="shared" si="708"/>
        <v>37</v>
      </c>
      <c r="BF1051" s="31">
        <f t="shared" si="709"/>
        <v>37</v>
      </c>
      <c r="BG1051" s="31">
        <f t="shared" si="710"/>
        <v>21</v>
      </c>
      <c r="BH1051" s="31">
        <f t="shared" si="711"/>
        <v>3</v>
      </c>
      <c r="BI1051" s="31">
        <f t="shared" si="712"/>
        <v>7</v>
      </c>
      <c r="BJ1051" s="6">
        <f t="shared" si="713"/>
        <v>369</v>
      </c>
      <c r="BL1051" s="31">
        <f t="shared" si="714"/>
        <v>8.032045184740584E-12</v>
      </c>
      <c r="BM1051" s="31">
        <f t="shared" si="715"/>
        <v>6.0240338885554382E-13</v>
      </c>
      <c r="BN1051" s="31">
        <f t="shared" si="716"/>
        <v>4.216823721988806E-12</v>
      </c>
      <c r="BO1051" s="31">
        <f t="shared" si="717"/>
        <v>2.8112158146592037E-12</v>
      </c>
      <c r="BP1051" s="31">
        <f t="shared" si="718"/>
        <v>2.20881242580366E-12</v>
      </c>
      <c r="BQ1051" s="31">
        <f t="shared" si="719"/>
        <v>4.6184259812258349E-12</v>
      </c>
      <c r="BR1051" s="31">
        <f t="shared" si="720"/>
        <v>4.0160225923702913E-13</v>
      </c>
      <c r="BS1051" s="31">
        <f t="shared" si="721"/>
        <v>3.4136192035147479E-12</v>
      </c>
      <c r="BT1051" s="31">
        <f t="shared" si="722"/>
        <v>4.6184259812258349E-12</v>
      </c>
      <c r="BU1051" s="31">
        <f t="shared" si="723"/>
        <v>4.8192271108443505E-12</v>
      </c>
      <c r="BV1051" s="31">
        <f t="shared" si="724"/>
        <v>1.8072101665666312E-12</v>
      </c>
      <c r="BW1051" s="31">
        <f t="shared" si="725"/>
        <v>3.6144203331332623E-12</v>
      </c>
      <c r="BX1051" s="31">
        <f t="shared" si="726"/>
        <v>5.0200282404628638E-12</v>
      </c>
      <c r="BY1051" s="31">
        <f t="shared" si="727"/>
        <v>4.216823721988806E-12</v>
      </c>
      <c r="BZ1051" s="31">
        <f t="shared" si="728"/>
        <v>2.6104146850406893E-12</v>
      </c>
      <c r="CA1051" s="31">
        <f t="shared" si="729"/>
        <v>7.4296417958850386E-12</v>
      </c>
      <c r="CB1051" s="31">
        <f t="shared" si="730"/>
        <v>7.4296417958850386E-12</v>
      </c>
      <c r="CC1051" s="31">
        <f t="shared" si="731"/>
        <v>4.216823721988806E-12</v>
      </c>
      <c r="CD1051" s="31">
        <f t="shared" si="732"/>
        <v>6.0240338885554382E-13</v>
      </c>
      <c r="CE1051" s="31">
        <f t="shared" si="733"/>
        <v>1.4056079073296019E-12</v>
      </c>
    </row>
    <row r="1052" spans="35:83" x14ac:dyDescent="0.2">
      <c r="AI1052" s="29" t="s">
        <v>2220</v>
      </c>
      <c r="AJ1052" s="30">
        <v>51117</v>
      </c>
      <c r="AK1052">
        <v>480</v>
      </c>
      <c r="AL1052" t="s">
        <v>2221</v>
      </c>
      <c r="AM1052">
        <v>7.4126400421636449E-10</v>
      </c>
      <c r="AN1052">
        <f t="shared" si="691"/>
        <v>7.4126400421636457E-11</v>
      </c>
      <c r="AO1052">
        <f t="shared" si="692"/>
        <v>3.2676858744788261E-4</v>
      </c>
      <c r="AP1052" s="31">
        <f t="shared" si="693"/>
        <v>46</v>
      </c>
      <c r="AQ1052" s="31">
        <f t="shared" si="694"/>
        <v>5</v>
      </c>
      <c r="AR1052" s="31">
        <f t="shared" si="695"/>
        <v>29</v>
      </c>
      <c r="AS1052" s="31">
        <f t="shared" si="696"/>
        <v>27</v>
      </c>
      <c r="AT1052" s="31">
        <f t="shared" si="697"/>
        <v>17</v>
      </c>
      <c r="AU1052" s="31">
        <f t="shared" si="698"/>
        <v>57</v>
      </c>
      <c r="AV1052" s="31">
        <f t="shared" si="699"/>
        <v>10</v>
      </c>
      <c r="AW1052" s="31">
        <f t="shared" si="700"/>
        <v>28</v>
      </c>
      <c r="AX1052" s="31">
        <f t="shared" si="701"/>
        <v>19</v>
      </c>
      <c r="AY1052" s="31">
        <f t="shared" si="702"/>
        <v>42</v>
      </c>
      <c r="AZ1052" s="31">
        <f t="shared" si="703"/>
        <v>10</v>
      </c>
      <c r="BA1052" s="31">
        <f t="shared" si="704"/>
        <v>19</v>
      </c>
      <c r="BB1052" s="31">
        <f t="shared" si="705"/>
        <v>27</v>
      </c>
      <c r="BC1052" s="31">
        <f t="shared" si="706"/>
        <v>14</v>
      </c>
      <c r="BD1052" s="31">
        <f t="shared" si="707"/>
        <v>28</v>
      </c>
      <c r="BE1052" s="31">
        <f t="shared" si="708"/>
        <v>32</v>
      </c>
      <c r="BF1052" s="31">
        <f t="shared" si="709"/>
        <v>24</v>
      </c>
      <c r="BG1052" s="31">
        <f t="shared" si="710"/>
        <v>32</v>
      </c>
      <c r="BH1052" s="31">
        <f t="shared" si="711"/>
        <v>3</v>
      </c>
      <c r="BI1052" s="31">
        <f t="shared" si="712"/>
        <v>11</v>
      </c>
      <c r="BJ1052" s="6">
        <f t="shared" si="713"/>
        <v>480</v>
      </c>
      <c r="BL1052" s="31">
        <f t="shared" si="714"/>
        <v>7.1037800404068272E-12</v>
      </c>
      <c r="BM1052" s="31">
        <f t="shared" si="715"/>
        <v>7.7215000439204642E-13</v>
      </c>
      <c r="BN1052" s="31">
        <f t="shared" si="716"/>
        <v>4.4784700254738695E-12</v>
      </c>
      <c r="BO1052" s="31">
        <f t="shared" si="717"/>
        <v>4.1696100237170506E-12</v>
      </c>
      <c r="BP1052" s="31">
        <f t="shared" si="718"/>
        <v>2.6253100149329578E-12</v>
      </c>
      <c r="BQ1052" s="31">
        <f t="shared" si="719"/>
        <v>8.8025100500693291E-12</v>
      </c>
      <c r="BR1052" s="31">
        <f t="shared" si="720"/>
        <v>1.5443000087840928E-12</v>
      </c>
      <c r="BS1052" s="31">
        <f t="shared" si="721"/>
        <v>4.3240400245954596E-12</v>
      </c>
      <c r="BT1052" s="31">
        <f t="shared" si="722"/>
        <v>2.9341700166897762E-12</v>
      </c>
      <c r="BU1052" s="31">
        <f t="shared" si="723"/>
        <v>6.4860600368931895E-12</v>
      </c>
      <c r="BV1052" s="31">
        <f t="shared" si="724"/>
        <v>1.5443000087840928E-12</v>
      </c>
      <c r="BW1052" s="31">
        <f t="shared" si="725"/>
        <v>2.9341700166897762E-12</v>
      </c>
      <c r="BX1052" s="31">
        <f t="shared" si="726"/>
        <v>4.1696100237170506E-12</v>
      </c>
      <c r="BY1052" s="31">
        <f t="shared" si="727"/>
        <v>2.1620200122977298E-12</v>
      </c>
      <c r="BZ1052" s="31">
        <f t="shared" si="728"/>
        <v>4.3240400245954596E-12</v>
      </c>
      <c r="CA1052" s="31">
        <f t="shared" si="729"/>
        <v>4.9417600281090974E-12</v>
      </c>
      <c r="CB1052" s="31">
        <f t="shared" si="730"/>
        <v>3.7063200210818227E-12</v>
      </c>
      <c r="CC1052" s="31">
        <f t="shared" si="731"/>
        <v>4.9417600281090974E-12</v>
      </c>
      <c r="CD1052" s="31">
        <f t="shared" si="732"/>
        <v>4.6329000263522783E-13</v>
      </c>
      <c r="CE1052" s="31">
        <f t="shared" si="733"/>
        <v>1.6987300096625021E-12</v>
      </c>
    </row>
    <row r="1053" spans="35:83" x14ac:dyDescent="0.2">
      <c r="AI1053" s="29" t="s">
        <v>2222</v>
      </c>
      <c r="AJ1053" s="30">
        <v>35728</v>
      </c>
      <c r="AK1053">
        <v>337</v>
      </c>
      <c r="AL1053" t="s">
        <v>2223</v>
      </c>
      <c r="AM1053">
        <v>7.4729999229299351E-10</v>
      </c>
      <c r="AN1053">
        <f t="shared" si="691"/>
        <v>7.4729999229299354E-11</v>
      </c>
      <c r="AO1053">
        <f t="shared" si="692"/>
        <v>3.2942940908016656E-4</v>
      </c>
      <c r="AP1053" s="31">
        <f t="shared" si="693"/>
        <v>35</v>
      </c>
      <c r="AQ1053" s="31">
        <f t="shared" si="694"/>
        <v>3</v>
      </c>
      <c r="AR1053" s="31">
        <f t="shared" si="695"/>
        <v>12</v>
      </c>
      <c r="AS1053" s="31">
        <f t="shared" si="696"/>
        <v>23</v>
      </c>
      <c r="AT1053" s="31">
        <f t="shared" si="697"/>
        <v>5</v>
      </c>
      <c r="AU1053" s="31">
        <f t="shared" si="698"/>
        <v>38</v>
      </c>
      <c r="AV1053" s="31">
        <f t="shared" si="699"/>
        <v>9</v>
      </c>
      <c r="AW1053" s="31">
        <f t="shared" si="700"/>
        <v>31</v>
      </c>
      <c r="AX1053" s="31">
        <f t="shared" si="701"/>
        <v>14</v>
      </c>
      <c r="AY1053" s="31">
        <f t="shared" si="702"/>
        <v>34</v>
      </c>
      <c r="AZ1053" s="31">
        <f t="shared" si="703"/>
        <v>5</v>
      </c>
      <c r="BA1053" s="31">
        <f t="shared" si="704"/>
        <v>17</v>
      </c>
      <c r="BB1053" s="31">
        <f t="shared" si="705"/>
        <v>12</v>
      </c>
      <c r="BC1053" s="31">
        <f t="shared" si="706"/>
        <v>13</v>
      </c>
      <c r="BD1053" s="31">
        <f t="shared" si="707"/>
        <v>9</v>
      </c>
      <c r="BE1053" s="31">
        <f t="shared" si="708"/>
        <v>24</v>
      </c>
      <c r="BF1053" s="31">
        <f t="shared" si="709"/>
        <v>23</v>
      </c>
      <c r="BG1053" s="31">
        <f t="shared" si="710"/>
        <v>15</v>
      </c>
      <c r="BH1053" s="31">
        <f t="shared" si="711"/>
        <v>4</v>
      </c>
      <c r="BI1053" s="31">
        <f t="shared" si="712"/>
        <v>11</v>
      </c>
      <c r="BJ1053" s="6">
        <f t="shared" si="713"/>
        <v>337</v>
      </c>
      <c r="BL1053" s="31">
        <f t="shared" si="714"/>
        <v>7.761275884348598E-12</v>
      </c>
      <c r="BM1053" s="31">
        <f t="shared" si="715"/>
        <v>6.6525221865845123E-13</v>
      </c>
      <c r="BN1053" s="31">
        <f t="shared" si="716"/>
        <v>2.6610088746338049E-12</v>
      </c>
      <c r="BO1053" s="31">
        <f t="shared" si="717"/>
        <v>5.1002670097147923E-12</v>
      </c>
      <c r="BP1053" s="31">
        <f t="shared" si="718"/>
        <v>1.1087536977640854E-12</v>
      </c>
      <c r="BQ1053" s="31">
        <f t="shared" si="719"/>
        <v>8.4265281030070481E-12</v>
      </c>
      <c r="BR1053" s="31">
        <f t="shared" si="720"/>
        <v>1.9957566559753537E-12</v>
      </c>
      <c r="BS1053" s="31">
        <f t="shared" si="721"/>
        <v>6.8742729261373289E-12</v>
      </c>
      <c r="BT1053" s="31">
        <f t="shared" si="722"/>
        <v>3.1045103537394391E-12</v>
      </c>
      <c r="BU1053" s="31">
        <f t="shared" si="723"/>
        <v>7.5395251447957798E-12</v>
      </c>
      <c r="BV1053" s="31">
        <f t="shared" si="724"/>
        <v>1.1087536977640854E-12</v>
      </c>
      <c r="BW1053" s="31">
        <f t="shared" si="725"/>
        <v>3.7697625723978899E-12</v>
      </c>
      <c r="BX1053" s="31">
        <f t="shared" si="726"/>
        <v>2.6610088746338049E-12</v>
      </c>
      <c r="BY1053" s="31">
        <f t="shared" si="727"/>
        <v>2.882759614186622E-12</v>
      </c>
      <c r="BZ1053" s="31">
        <f t="shared" si="728"/>
        <v>1.9957566559753537E-12</v>
      </c>
      <c r="CA1053" s="31">
        <f t="shared" si="729"/>
        <v>5.3220177492676098E-12</v>
      </c>
      <c r="CB1053" s="31">
        <f t="shared" si="730"/>
        <v>5.1002670097147923E-12</v>
      </c>
      <c r="CC1053" s="31">
        <f t="shared" si="731"/>
        <v>3.3262610932922565E-12</v>
      </c>
      <c r="CD1053" s="31">
        <f t="shared" si="732"/>
        <v>8.870029582112683E-13</v>
      </c>
      <c r="CE1053" s="31">
        <f t="shared" si="733"/>
        <v>2.4392581350809882E-12</v>
      </c>
    </row>
    <row r="1054" spans="35:83" x14ac:dyDescent="0.2">
      <c r="AI1054" s="29" t="s">
        <v>2224</v>
      </c>
      <c r="AJ1054" s="30">
        <v>12777</v>
      </c>
      <c r="AK1054">
        <v>115</v>
      </c>
      <c r="AL1054" t="s">
        <v>2225</v>
      </c>
      <c r="AM1054">
        <v>7.4995960298755432E-10</v>
      </c>
      <c r="AN1054">
        <f t="shared" si="691"/>
        <v>7.4995960298755439E-11</v>
      </c>
      <c r="AO1054">
        <f t="shared" si="692"/>
        <v>3.3060183513199093E-4</v>
      </c>
      <c r="AP1054" s="31">
        <f t="shared" si="693"/>
        <v>5</v>
      </c>
      <c r="AQ1054" s="31">
        <f t="shared" si="694"/>
        <v>3</v>
      </c>
      <c r="AR1054" s="31">
        <f t="shared" si="695"/>
        <v>4</v>
      </c>
      <c r="AS1054" s="31">
        <f t="shared" si="696"/>
        <v>5</v>
      </c>
      <c r="AT1054" s="31">
        <f t="shared" si="697"/>
        <v>9</v>
      </c>
      <c r="AU1054" s="31">
        <f t="shared" si="698"/>
        <v>10</v>
      </c>
      <c r="AV1054" s="31">
        <f t="shared" si="699"/>
        <v>0</v>
      </c>
      <c r="AW1054" s="31">
        <f t="shared" si="700"/>
        <v>8</v>
      </c>
      <c r="AX1054" s="31">
        <f t="shared" si="701"/>
        <v>15</v>
      </c>
      <c r="AY1054" s="31">
        <f t="shared" si="702"/>
        <v>10</v>
      </c>
      <c r="AZ1054" s="31">
        <f t="shared" si="703"/>
        <v>4</v>
      </c>
      <c r="BA1054" s="31">
        <f t="shared" si="704"/>
        <v>9</v>
      </c>
      <c r="BB1054" s="31">
        <f t="shared" si="705"/>
        <v>7</v>
      </c>
      <c r="BC1054" s="31">
        <f t="shared" si="706"/>
        <v>1</v>
      </c>
      <c r="BD1054" s="31">
        <f t="shared" si="707"/>
        <v>1</v>
      </c>
      <c r="BE1054" s="31">
        <f t="shared" si="708"/>
        <v>5</v>
      </c>
      <c r="BF1054" s="31">
        <f t="shared" si="709"/>
        <v>10</v>
      </c>
      <c r="BG1054" s="31">
        <f t="shared" si="710"/>
        <v>5</v>
      </c>
      <c r="BH1054" s="31">
        <f t="shared" si="711"/>
        <v>1</v>
      </c>
      <c r="BI1054" s="31">
        <f t="shared" si="712"/>
        <v>3</v>
      </c>
      <c r="BJ1054" s="6">
        <f t="shared" si="713"/>
        <v>115</v>
      </c>
      <c r="BL1054" s="31">
        <f t="shared" si="714"/>
        <v>3.260693926032845E-12</v>
      </c>
      <c r="BM1054" s="31">
        <f t="shared" si="715"/>
        <v>1.9564163556197069E-12</v>
      </c>
      <c r="BN1054" s="31">
        <f t="shared" si="716"/>
        <v>2.6085551408262762E-12</v>
      </c>
      <c r="BO1054" s="31">
        <f t="shared" si="717"/>
        <v>3.260693926032845E-12</v>
      </c>
      <c r="BP1054" s="31">
        <f t="shared" si="718"/>
        <v>5.869249066859122E-12</v>
      </c>
      <c r="BQ1054" s="31">
        <f t="shared" si="719"/>
        <v>6.52138785206569E-12</v>
      </c>
      <c r="BR1054" s="31">
        <f t="shared" si="720"/>
        <v>0</v>
      </c>
      <c r="BS1054" s="31">
        <f t="shared" si="721"/>
        <v>5.2171102816525523E-12</v>
      </c>
      <c r="BT1054" s="31">
        <f t="shared" si="722"/>
        <v>9.7820817780985358E-12</v>
      </c>
      <c r="BU1054" s="31">
        <f t="shared" si="723"/>
        <v>6.52138785206569E-12</v>
      </c>
      <c r="BV1054" s="31">
        <f t="shared" si="724"/>
        <v>2.6085551408262762E-12</v>
      </c>
      <c r="BW1054" s="31">
        <f t="shared" si="725"/>
        <v>5.869249066859122E-12</v>
      </c>
      <c r="BX1054" s="31">
        <f t="shared" si="726"/>
        <v>4.5649714964459835E-12</v>
      </c>
      <c r="BY1054" s="31">
        <f t="shared" si="727"/>
        <v>6.5213878520656904E-13</v>
      </c>
      <c r="BZ1054" s="31">
        <f t="shared" si="728"/>
        <v>6.5213878520656904E-13</v>
      </c>
      <c r="CA1054" s="31">
        <f t="shared" si="729"/>
        <v>3.260693926032845E-12</v>
      </c>
      <c r="CB1054" s="31">
        <f t="shared" si="730"/>
        <v>6.52138785206569E-12</v>
      </c>
      <c r="CC1054" s="31">
        <f t="shared" si="731"/>
        <v>3.260693926032845E-12</v>
      </c>
      <c r="CD1054" s="31">
        <f t="shared" si="732"/>
        <v>6.5213878520656904E-13</v>
      </c>
      <c r="CE1054" s="31">
        <f t="shared" si="733"/>
        <v>1.9564163556197069E-12</v>
      </c>
    </row>
    <row r="1055" spans="35:83" x14ac:dyDescent="0.2">
      <c r="AI1055" s="29" t="s">
        <v>2226</v>
      </c>
      <c r="AJ1055" s="30">
        <v>48403</v>
      </c>
      <c r="AK1055">
        <v>439</v>
      </c>
      <c r="AL1055" t="s">
        <v>2227</v>
      </c>
      <c r="AM1055">
        <v>7.5223196188325693E-10</v>
      </c>
      <c r="AN1055">
        <f t="shared" si="691"/>
        <v>7.5223196188325693E-11</v>
      </c>
      <c r="AO1055">
        <f t="shared" si="692"/>
        <v>3.316035504483961E-4</v>
      </c>
      <c r="AP1055" s="31">
        <f t="shared" si="693"/>
        <v>33</v>
      </c>
      <c r="AQ1055" s="31">
        <f t="shared" si="694"/>
        <v>3</v>
      </c>
      <c r="AR1055" s="31">
        <f t="shared" si="695"/>
        <v>28</v>
      </c>
      <c r="AS1055" s="31">
        <f t="shared" si="696"/>
        <v>35</v>
      </c>
      <c r="AT1055" s="31">
        <f t="shared" si="697"/>
        <v>15</v>
      </c>
      <c r="AU1055" s="31">
        <f t="shared" si="698"/>
        <v>30</v>
      </c>
      <c r="AV1055" s="31">
        <f t="shared" si="699"/>
        <v>9</v>
      </c>
      <c r="AW1055" s="31">
        <f t="shared" si="700"/>
        <v>29</v>
      </c>
      <c r="AX1055" s="31">
        <f t="shared" si="701"/>
        <v>14</v>
      </c>
      <c r="AY1055" s="31">
        <f t="shared" si="702"/>
        <v>58</v>
      </c>
      <c r="AZ1055" s="31">
        <f t="shared" si="703"/>
        <v>11</v>
      </c>
      <c r="BA1055" s="31">
        <f t="shared" si="704"/>
        <v>16</v>
      </c>
      <c r="BB1055" s="31">
        <f t="shared" si="705"/>
        <v>25</v>
      </c>
      <c r="BC1055" s="31">
        <f t="shared" si="706"/>
        <v>14</v>
      </c>
      <c r="BD1055" s="31">
        <f t="shared" si="707"/>
        <v>25</v>
      </c>
      <c r="BE1055" s="31">
        <f t="shared" si="708"/>
        <v>31</v>
      </c>
      <c r="BF1055" s="31">
        <f t="shared" si="709"/>
        <v>21</v>
      </c>
      <c r="BG1055" s="31">
        <f t="shared" si="710"/>
        <v>30</v>
      </c>
      <c r="BH1055" s="31">
        <f t="shared" si="711"/>
        <v>2</v>
      </c>
      <c r="BI1055" s="31">
        <f t="shared" si="712"/>
        <v>10</v>
      </c>
      <c r="BJ1055" s="6">
        <f t="shared" si="713"/>
        <v>439</v>
      </c>
      <c r="BL1055" s="31">
        <f t="shared" si="714"/>
        <v>5.6545910574367829E-12</v>
      </c>
      <c r="BM1055" s="31">
        <f t="shared" si="715"/>
        <v>5.1405373249425306E-13</v>
      </c>
      <c r="BN1055" s="31">
        <f t="shared" si="716"/>
        <v>4.7978348366130289E-12</v>
      </c>
      <c r="BO1055" s="31">
        <f t="shared" si="717"/>
        <v>5.9972935457662855E-12</v>
      </c>
      <c r="BP1055" s="31">
        <f t="shared" si="718"/>
        <v>2.5702686624712653E-12</v>
      </c>
      <c r="BQ1055" s="31">
        <f t="shared" si="719"/>
        <v>5.1405373249425306E-12</v>
      </c>
      <c r="BR1055" s="31">
        <f t="shared" si="720"/>
        <v>1.5421611974827592E-12</v>
      </c>
      <c r="BS1055" s="31">
        <f t="shared" si="721"/>
        <v>4.9691860807777793E-12</v>
      </c>
      <c r="BT1055" s="31">
        <f t="shared" si="722"/>
        <v>2.3989174183065144E-12</v>
      </c>
      <c r="BU1055" s="31">
        <f t="shared" si="723"/>
        <v>9.9383721615555587E-12</v>
      </c>
      <c r="BV1055" s="31">
        <f t="shared" si="724"/>
        <v>1.884863685812261E-12</v>
      </c>
      <c r="BW1055" s="31">
        <f t="shared" si="725"/>
        <v>2.7416199066360162E-12</v>
      </c>
      <c r="BX1055" s="31">
        <f t="shared" si="726"/>
        <v>4.283781104118775E-12</v>
      </c>
      <c r="BY1055" s="31">
        <f t="shared" si="727"/>
        <v>2.3989174183065144E-12</v>
      </c>
      <c r="BZ1055" s="31">
        <f t="shared" si="728"/>
        <v>4.283781104118775E-12</v>
      </c>
      <c r="CA1055" s="31">
        <f t="shared" si="729"/>
        <v>5.3118885691072811E-12</v>
      </c>
      <c r="CB1055" s="31">
        <f t="shared" si="730"/>
        <v>3.5983761274597714E-12</v>
      </c>
      <c r="CC1055" s="31">
        <f t="shared" si="731"/>
        <v>5.1405373249425306E-12</v>
      </c>
      <c r="CD1055" s="31">
        <f t="shared" si="732"/>
        <v>3.4270248832950203E-13</v>
      </c>
      <c r="CE1055" s="31">
        <f t="shared" si="733"/>
        <v>1.7135124416475103E-12</v>
      </c>
    </row>
    <row r="1056" spans="35:83" x14ac:dyDescent="0.2">
      <c r="AI1056" s="29" t="s">
        <v>2228</v>
      </c>
      <c r="AJ1056" s="30">
        <v>35473</v>
      </c>
      <c r="AK1056">
        <v>325</v>
      </c>
      <c r="AL1056" t="s">
        <v>2229</v>
      </c>
      <c r="AM1056">
        <v>7.5352613643973353E-10</v>
      </c>
      <c r="AN1056">
        <f t="shared" si="691"/>
        <v>7.5352613643973361E-11</v>
      </c>
      <c r="AO1056">
        <f t="shared" si="692"/>
        <v>3.3217405648851869E-4</v>
      </c>
      <c r="AP1056" s="31">
        <f t="shared" si="693"/>
        <v>37</v>
      </c>
      <c r="AQ1056" s="31">
        <f t="shared" si="694"/>
        <v>6</v>
      </c>
      <c r="AR1056" s="31">
        <f t="shared" si="695"/>
        <v>17</v>
      </c>
      <c r="AS1056" s="31">
        <f t="shared" si="696"/>
        <v>27</v>
      </c>
      <c r="AT1056" s="31">
        <f t="shared" si="697"/>
        <v>11</v>
      </c>
      <c r="AU1056" s="31">
        <f t="shared" si="698"/>
        <v>27</v>
      </c>
      <c r="AV1056" s="31">
        <f t="shared" si="699"/>
        <v>8</v>
      </c>
      <c r="AW1056" s="31">
        <f t="shared" si="700"/>
        <v>16</v>
      </c>
      <c r="AX1056" s="31">
        <f t="shared" si="701"/>
        <v>14</v>
      </c>
      <c r="AY1056" s="31">
        <f t="shared" si="702"/>
        <v>31</v>
      </c>
      <c r="AZ1056" s="31">
        <f t="shared" si="703"/>
        <v>10</v>
      </c>
      <c r="BA1056" s="31">
        <f t="shared" si="704"/>
        <v>13</v>
      </c>
      <c r="BB1056" s="31">
        <f t="shared" si="705"/>
        <v>21</v>
      </c>
      <c r="BC1056" s="31">
        <f t="shared" si="706"/>
        <v>9</v>
      </c>
      <c r="BD1056" s="31">
        <f t="shared" si="707"/>
        <v>20</v>
      </c>
      <c r="BE1056" s="31">
        <f t="shared" si="708"/>
        <v>10</v>
      </c>
      <c r="BF1056" s="31">
        <f t="shared" si="709"/>
        <v>13</v>
      </c>
      <c r="BG1056" s="31">
        <f t="shared" si="710"/>
        <v>27</v>
      </c>
      <c r="BH1056" s="31">
        <f t="shared" si="711"/>
        <v>5</v>
      </c>
      <c r="BI1056" s="31">
        <f t="shared" si="712"/>
        <v>3</v>
      </c>
      <c r="BJ1056" s="6">
        <f t="shared" si="713"/>
        <v>325</v>
      </c>
      <c r="BL1056" s="31">
        <f t="shared" si="714"/>
        <v>8.5786052456215832E-12</v>
      </c>
      <c r="BM1056" s="31">
        <f t="shared" si="715"/>
        <v>1.3911251749656621E-12</v>
      </c>
      <c r="BN1056" s="31">
        <f t="shared" si="716"/>
        <v>3.9415213290693755E-12</v>
      </c>
      <c r="BO1056" s="31">
        <f t="shared" si="717"/>
        <v>6.260063287345479E-12</v>
      </c>
      <c r="BP1056" s="31">
        <f t="shared" si="718"/>
        <v>2.5503961541037136E-12</v>
      </c>
      <c r="BQ1056" s="31">
        <f t="shared" si="719"/>
        <v>6.260063287345479E-12</v>
      </c>
      <c r="BR1056" s="31">
        <f t="shared" si="720"/>
        <v>1.8548335666208827E-12</v>
      </c>
      <c r="BS1056" s="31">
        <f t="shared" si="721"/>
        <v>3.7096671332417653E-12</v>
      </c>
      <c r="BT1056" s="31">
        <f t="shared" si="722"/>
        <v>3.2459587415865446E-12</v>
      </c>
      <c r="BU1056" s="31">
        <f t="shared" si="723"/>
        <v>7.1874800706559205E-12</v>
      </c>
      <c r="BV1056" s="31">
        <f t="shared" si="724"/>
        <v>2.3185419582761034E-12</v>
      </c>
      <c r="BW1056" s="31">
        <f t="shared" si="725"/>
        <v>3.0141045457589344E-12</v>
      </c>
      <c r="BX1056" s="31">
        <f t="shared" si="726"/>
        <v>4.8689381123798171E-12</v>
      </c>
      <c r="BY1056" s="31">
        <f t="shared" si="727"/>
        <v>2.0866877624484933E-12</v>
      </c>
      <c r="BZ1056" s="31">
        <f t="shared" si="728"/>
        <v>4.6370839165522069E-12</v>
      </c>
      <c r="CA1056" s="31">
        <f t="shared" si="729"/>
        <v>2.3185419582761034E-12</v>
      </c>
      <c r="CB1056" s="31">
        <f t="shared" si="730"/>
        <v>3.0141045457589344E-12</v>
      </c>
      <c r="CC1056" s="31">
        <f t="shared" si="731"/>
        <v>6.260063287345479E-12</v>
      </c>
      <c r="CD1056" s="31">
        <f t="shared" si="732"/>
        <v>1.1592709791380517E-12</v>
      </c>
      <c r="CE1056" s="31">
        <f t="shared" si="733"/>
        <v>6.9556258748283105E-13</v>
      </c>
    </row>
    <row r="1057" spans="35:83" x14ac:dyDescent="0.2">
      <c r="AI1057" s="29" t="s">
        <v>2230</v>
      </c>
      <c r="AJ1057" s="30">
        <v>35453</v>
      </c>
      <c r="AK1057">
        <v>335</v>
      </c>
      <c r="AL1057" t="s">
        <v>2231</v>
      </c>
      <c r="AM1057">
        <v>7.5458272057636002E-10</v>
      </c>
      <c r="AN1057">
        <f t="shared" si="691"/>
        <v>7.5458272057636008E-11</v>
      </c>
      <c r="AO1057">
        <f t="shared" si="692"/>
        <v>3.3263982644885859E-4</v>
      </c>
      <c r="AP1057" s="31">
        <f t="shared" si="693"/>
        <v>48</v>
      </c>
      <c r="AQ1057" s="31">
        <f t="shared" si="694"/>
        <v>2</v>
      </c>
      <c r="AR1057" s="31">
        <f t="shared" si="695"/>
        <v>19</v>
      </c>
      <c r="AS1057" s="31">
        <f t="shared" si="696"/>
        <v>15</v>
      </c>
      <c r="AT1057" s="31">
        <f t="shared" si="697"/>
        <v>12</v>
      </c>
      <c r="AU1057" s="31">
        <f t="shared" si="698"/>
        <v>23</v>
      </c>
      <c r="AV1057" s="31">
        <f t="shared" si="699"/>
        <v>5</v>
      </c>
      <c r="AW1057" s="31">
        <f t="shared" si="700"/>
        <v>29</v>
      </c>
      <c r="AX1057" s="31">
        <f t="shared" si="701"/>
        <v>15</v>
      </c>
      <c r="AY1057" s="31">
        <f t="shared" si="702"/>
        <v>24</v>
      </c>
      <c r="AZ1057" s="31">
        <f t="shared" si="703"/>
        <v>6</v>
      </c>
      <c r="BA1057" s="31">
        <f t="shared" si="704"/>
        <v>14</v>
      </c>
      <c r="BB1057" s="31">
        <f t="shared" si="705"/>
        <v>27</v>
      </c>
      <c r="BC1057" s="31">
        <f t="shared" si="706"/>
        <v>13</v>
      </c>
      <c r="BD1057" s="31">
        <f t="shared" si="707"/>
        <v>15</v>
      </c>
      <c r="BE1057" s="31">
        <f t="shared" si="708"/>
        <v>18</v>
      </c>
      <c r="BF1057" s="31">
        <f t="shared" si="709"/>
        <v>20</v>
      </c>
      <c r="BG1057" s="31">
        <f t="shared" si="710"/>
        <v>24</v>
      </c>
      <c r="BH1057" s="31">
        <f t="shared" si="711"/>
        <v>2</v>
      </c>
      <c r="BI1057" s="31">
        <f t="shared" si="712"/>
        <v>4</v>
      </c>
      <c r="BJ1057" s="6">
        <f t="shared" si="713"/>
        <v>335</v>
      </c>
      <c r="BL1057" s="31">
        <f t="shared" si="714"/>
        <v>1.0811931518706056E-11</v>
      </c>
      <c r="BM1057" s="31">
        <f t="shared" si="715"/>
        <v>4.5049714661275231E-13</v>
      </c>
      <c r="BN1057" s="31">
        <f t="shared" si="716"/>
        <v>4.279722892821147E-12</v>
      </c>
      <c r="BO1057" s="31">
        <f t="shared" si="717"/>
        <v>3.378728599595642E-12</v>
      </c>
      <c r="BP1057" s="31">
        <f t="shared" si="718"/>
        <v>2.702982879676514E-12</v>
      </c>
      <c r="BQ1057" s="31">
        <f t="shared" si="719"/>
        <v>5.1807171860466511E-12</v>
      </c>
      <c r="BR1057" s="31">
        <f t="shared" si="720"/>
        <v>1.1262428665318808E-12</v>
      </c>
      <c r="BS1057" s="31">
        <f t="shared" si="721"/>
        <v>6.5322086258849089E-12</v>
      </c>
      <c r="BT1057" s="31">
        <f t="shared" si="722"/>
        <v>3.378728599595642E-12</v>
      </c>
      <c r="BU1057" s="31">
        <f t="shared" si="723"/>
        <v>5.4059657593530279E-12</v>
      </c>
      <c r="BV1057" s="31">
        <f t="shared" si="724"/>
        <v>1.351491439838257E-12</v>
      </c>
      <c r="BW1057" s="31">
        <f t="shared" si="725"/>
        <v>3.153480026289266E-12</v>
      </c>
      <c r="BX1057" s="31">
        <f t="shared" si="726"/>
        <v>6.081711479272156E-12</v>
      </c>
      <c r="BY1057" s="31">
        <f t="shared" si="727"/>
        <v>2.9282314529828896E-12</v>
      </c>
      <c r="BZ1057" s="31">
        <f t="shared" si="728"/>
        <v>3.378728599595642E-12</v>
      </c>
      <c r="CA1057" s="31">
        <f t="shared" si="729"/>
        <v>4.0544743195147701E-12</v>
      </c>
      <c r="CB1057" s="31">
        <f t="shared" si="730"/>
        <v>4.504971466127523E-12</v>
      </c>
      <c r="CC1057" s="31">
        <f t="shared" si="731"/>
        <v>5.4059657593530279E-12</v>
      </c>
      <c r="CD1057" s="31">
        <f t="shared" si="732"/>
        <v>4.5049714661275231E-13</v>
      </c>
      <c r="CE1057" s="31">
        <f t="shared" si="733"/>
        <v>9.0099429322550462E-13</v>
      </c>
    </row>
    <row r="1058" spans="35:83" x14ac:dyDescent="0.2">
      <c r="AI1058" s="29" t="s">
        <v>2232</v>
      </c>
      <c r="AJ1058" s="30">
        <v>47227</v>
      </c>
      <c r="AK1058">
        <v>429</v>
      </c>
      <c r="AL1058" t="s">
        <v>2233</v>
      </c>
      <c r="AM1058">
        <v>7.561814681531127E-10</v>
      </c>
      <c r="AN1058">
        <f t="shared" si="691"/>
        <v>7.5618146815311277E-11</v>
      </c>
      <c r="AO1058">
        <f t="shared" si="692"/>
        <v>3.3334459625336771E-4</v>
      </c>
      <c r="AP1058" s="31">
        <f t="shared" si="693"/>
        <v>39</v>
      </c>
      <c r="AQ1058" s="31">
        <f t="shared" si="694"/>
        <v>3</v>
      </c>
      <c r="AR1058" s="31">
        <f t="shared" si="695"/>
        <v>29</v>
      </c>
      <c r="AS1058" s="31">
        <f t="shared" si="696"/>
        <v>15</v>
      </c>
      <c r="AT1058" s="31">
        <f t="shared" si="697"/>
        <v>15</v>
      </c>
      <c r="AU1058" s="31">
        <f t="shared" si="698"/>
        <v>32</v>
      </c>
      <c r="AV1058" s="31">
        <f t="shared" si="699"/>
        <v>21</v>
      </c>
      <c r="AW1058" s="31">
        <f t="shared" si="700"/>
        <v>24</v>
      </c>
      <c r="AX1058" s="31">
        <f t="shared" si="701"/>
        <v>25</v>
      </c>
      <c r="AY1058" s="31">
        <f t="shared" si="702"/>
        <v>33</v>
      </c>
      <c r="AZ1058" s="31">
        <f t="shared" si="703"/>
        <v>12</v>
      </c>
      <c r="BA1058" s="31">
        <f t="shared" si="704"/>
        <v>15</v>
      </c>
      <c r="BB1058" s="31">
        <f t="shared" si="705"/>
        <v>27</v>
      </c>
      <c r="BC1058" s="31">
        <f t="shared" si="706"/>
        <v>21</v>
      </c>
      <c r="BD1058" s="31">
        <f t="shared" si="707"/>
        <v>14</v>
      </c>
      <c r="BE1058" s="31">
        <f t="shared" si="708"/>
        <v>33</v>
      </c>
      <c r="BF1058" s="31">
        <f t="shared" si="709"/>
        <v>18</v>
      </c>
      <c r="BG1058" s="31">
        <f t="shared" si="710"/>
        <v>32</v>
      </c>
      <c r="BH1058" s="31">
        <f t="shared" si="711"/>
        <v>9</v>
      </c>
      <c r="BI1058" s="31">
        <f t="shared" si="712"/>
        <v>12</v>
      </c>
      <c r="BJ1058" s="6">
        <f t="shared" si="713"/>
        <v>429</v>
      </c>
      <c r="BL1058" s="31">
        <f t="shared" si="714"/>
        <v>6.874376983210116E-12</v>
      </c>
      <c r="BM1058" s="31">
        <f t="shared" si="715"/>
        <v>5.2879822947770123E-13</v>
      </c>
      <c r="BN1058" s="31">
        <f t="shared" si="716"/>
        <v>5.1117162182844455E-12</v>
      </c>
      <c r="BO1058" s="31">
        <f t="shared" si="717"/>
        <v>2.6439911473885066E-12</v>
      </c>
      <c r="BP1058" s="31">
        <f t="shared" si="718"/>
        <v>2.6439911473885066E-12</v>
      </c>
      <c r="BQ1058" s="31">
        <f t="shared" si="719"/>
        <v>5.6405144477621468E-12</v>
      </c>
      <c r="BR1058" s="31">
        <f t="shared" si="720"/>
        <v>3.7015876063439086E-12</v>
      </c>
      <c r="BS1058" s="31">
        <f t="shared" si="721"/>
        <v>4.2303858358216099E-12</v>
      </c>
      <c r="BT1058" s="31">
        <f t="shared" si="722"/>
        <v>4.4066519123141767E-12</v>
      </c>
      <c r="BU1058" s="31">
        <f t="shared" si="723"/>
        <v>5.8167805242547136E-12</v>
      </c>
      <c r="BV1058" s="31">
        <f t="shared" si="724"/>
        <v>2.1151929179108049E-12</v>
      </c>
      <c r="BW1058" s="31">
        <f t="shared" si="725"/>
        <v>2.6439911473885066E-12</v>
      </c>
      <c r="BX1058" s="31">
        <f t="shared" si="726"/>
        <v>4.7591840652993119E-12</v>
      </c>
      <c r="BY1058" s="31">
        <f t="shared" si="727"/>
        <v>3.7015876063439086E-12</v>
      </c>
      <c r="BZ1058" s="31">
        <f t="shared" si="728"/>
        <v>2.467725070895939E-12</v>
      </c>
      <c r="CA1058" s="31">
        <f t="shared" si="729"/>
        <v>5.8167805242547136E-12</v>
      </c>
      <c r="CB1058" s="31">
        <f t="shared" si="730"/>
        <v>3.1727893768662074E-12</v>
      </c>
      <c r="CC1058" s="31">
        <f t="shared" si="731"/>
        <v>5.6405144477621468E-12</v>
      </c>
      <c r="CD1058" s="31">
        <f t="shared" si="732"/>
        <v>1.5863946884331037E-12</v>
      </c>
      <c r="CE1058" s="31">
        <f t="shared" si="733"/>
        <v>2.1151929179108049E-12</v>
      </c>
    </row>
    <row r="1059" spans="35:83" x14ac:dyDescent="0.2">
      <c r="AI1059" s="29" t="s">
        <v>2234</v>
      </c>
      <c r="AJ1059" s="30">
        <v>24589</v>
      </c>
      <c r="AK1059">
        <v>224</v>
      </c>
      <c r="AL1059" t="s">
        <v>2235</v>
      </c>
      <c r="AM1059">
        <v>7.6318839611663749E-10</v>
      </c>
      <c r="AN1059">
        <f t="shared" si="691"/>
        <v>7.6318839611663754E-11</v>
      </c>
      <c r="AO1059">
        <f t="shared" si="692"/>
        <v>3.3643343361760821E-4</v>
      </c>
      <c r="AP1059" s="31">
        <f t="shared" si="693"/>
        <v>26</v>
      </c>
      <c r="AQ1059" s="31">
        <f t="shared" si="694"/>
        <v>4</v>
      </c>
      <c r="AR1059" s="31">
        <f t="shared" si="695"/>
        <v>8</v>
      </c>
      <c r="AS1059" s="31">
        <f t="shared" si="696"/>
        <v>8</v>
      </c>
      <c r="AT1059" s="31">
        <f t="shared" si="697"/>
        <v>14</v>
      </c>
      <c r="AU1059" s="31">
        <f t="shared" si="698"/>
        <v>14</v>
      </c>
      <c r="AV1059" s="31">
        <f t="shared" si="699"/>
        <v>6</v>
      </c>
      <c r="AW1059" s="31">
        <f t="shared" si="700"/>
        <v>7</v>
      </c>
      <c r="AX1059" s="31">
        <f t="shared" si="701"/>
        <v>11</v>
      </c>
      <c r="AY1059" s="31">
        <f t="shared" si="702"/>
        <v>23</v>
      </c>
      <c r="AZ1059" s="31">
        <f t="shared" si="703"/>
        <v>4</v>
      </c>
      <c r="BA1059" s="31">
        <f t="shared" si="704"/>
        <v>10</v>
      </c>
      <c r="BB1059" s="31">
        <f t="shared" si="705"/>
        <v>14</v>
      </c>
      <c r="BC1059" s="31">
        <f t="shared" si="706"/>
        <v>11</v>
      </c>
      <c r="BD1059" s="31">
        <f t="shared" si="707"/>
        <v>12</v>
      </c>
      <c r="BE1059" s="31">
        <f t="shared" si="708"/>
        <v>17</v>
      </c>
      <c r="BF1059" s="31">
        <f t="shared" si="709"/>
        <v>15</v>
      </c>
      <c r="BG1059" s="31">
        <f t="shared" si="710"/>
        <v>12</v>
      </c>
      <c r="BH1059" s="31">
        <f t="shared" si="711"/>
        <v>3</v>
      </c>
      <c r="BI1059" s="31">
        <f t="shared" si="712"/>
        <v>5</v>
      </c>
      <c r="BJ1059" s="6">
        <f t="shared" si="713"/>
        <v>224</v>
      </c>
      <c r="BL1059" s="31">
        <f t="shared" si="714"/>
        <v>8.8584367406395431E-12</v>
      </c>
      <c r="BM1059" s="31">
        <f t="shared" si="715"/>
        <v>1.3628364216368527E-12</v>
      </c>
      <c r="BN1059" s="31">
        <f t="shared" si="716"/>
        <v>2.7256728432737054E-12</v>
      </c>
      <c r="BO1059" s="31">
        <f t="shared" si="717"/>
        <v>2.7256728432737054E-12</v>
      </c>
      <c r="BP1059" s="31">
        <f t="shared" si="718"/>
        <v>4.7699274757289846E-12</v>
      </c>
      <c r="BQ1059" s="31">
        <f t="shared" si="719"/>
        <v>4.7699274757289846E-12</v>
      </c>
      <c r="BR1059" s="31">
        <f t="shared" si="720"/>
        <v>2.0442546324552788E-12</v>
      </c>
      <c r="BS1059" s="31">
        <f t="shared" si="721"/>
        <v>2.3849637378644923E-12</v>
      </c>
      <c r="BT1059" s="31">
        <f t="shared" si="722"/>
        <v>3.7478001595013446E-12</v>
      </c>
      <c r="BU1059" s="31">
        <f t="shared" si="723"/>
        <v>7.8363094244119023E-12</v>
      </c>
      <c r="BV1059" s="31">
        <f t="shared" si="724"/>
        <v>1.3628364216368527E-12</v>
      </c>
      <c r="BW1059" s="31">
        <f t="shared" si="725"/>
        <v>3.4070910540921319E-12</v>
      </c>
      <c r="BX1059" s="31">
        <f t="shared" si="726"/>
        <v>4.7699274757289846E-12</v>
      </c>
      <c r="BY1059" s="31">
        <f t="shared" si="727"/>
        <v>3.7478001595013446E-12</v>
      </c>
      <c r="BZ1059" s="31">
        <f t="shared" si="728"/>
        <v>4.0885092649105577E-12</v>
      </c>
      <c r="CA1059" s="31">
        <f t="shared" si="729"/>
        <v>5.7920547919566238E-12</v>
      </c>
      <c r="CB1059" s="31">
        <f t="shared" si="730"/>
        <v>5.1106365811381977E-12</v>
      </c>
      <c r="CC1059" s="31">
        <f t="shared" si="731"/>
        <v>4.0885092649105577E-12</v>
      </c>
      <c r="CD1059" s="31">
        <f t="shared" si="732"/>
        <v>1.0221273162276394E-12</v>
      </c>
      <c r="CE1059" s="31">
        <f t="shared" si="733"/>
        <v>1.703545527046066E-12</v>
      </c>
    </row>
    <row r="1060" spans="35:83" x14ac:dyDescent="0.2">
      <c r="AI1060" s="29" t="s">
        <v>2236</v>
      </c>
      <c r="AJ1060" s="30">
        <v>28262</v>
      </c>
      <c r="AK1060">
        <v>244</v>
      </c>
      <c r="AL1060" t="s">
        <v>2237</v>
      </c>
      <c r="AM1060">
        <v>7.6936607497281243E-10</v>
      </c>
      <c r="AN1060">
        <f t="shared" si="691"/>
        <v>7.6936607497281243E-11</v>
      </c>
      <c r="AO1060">
        <f t="shared" si="692"/>
        <v>3.3915671625652844E-4</v>
      </c>
      <c r="AP1060" s="31">
        <f t="shared" si="693"/>
        <v>19</v>
      </c>
      <c r="AQ1060" s="31">
        <f t="shared" si="694"/>
        <v>1</v>
      </c>
      <c r="AR1060" s="31">
        <f t="shared" si="695"/>
        <v>13</v>
      </c>
      <c r="AS1060" s="31">
        <f t="shared" si="696"/>
        <v>24</v>
      </c>
      <c r="AT1060" s="31">
        <f t="shared" si="697"/>
        <v>12</v>
      </c>
      <c r="AU1060" s="31">
        <f t="shared" si="698"/>
        <v>15</v>
      </c>
      <c r="AV1060" s="31">
        <f t="shared" si="699"/>
        <v>8</v>
      </c>
      <c r="AW1060" s="31">
        <f t="shared" si="700"/>
        <v>11</v>
      </c>
      <c r="AX1060" s="31">
        <f t="shared" si="701"/>
        <v>15</v>
      </c>
      <c r="AY1060" s="31">
        <f t="shared" si="702"/>
        <v>30</v>
      </c>
      <c r="AZ1060" s="31">
        <f t="shared" si="703"/>
        <v>5</v>
      </c>
      <c r="BA1060" s="31">
        <f t="shared" si="704"/>
        <v>7</v>
      </c>
      <c r="BB1060" s="31">
        <f t="shared" si="705"/>
        <v>9</v>
      </c>
      <c r="BC1060" s="31">
        <f t="shared" si="706"/>
        <v>9</v>
      </c>
      <c r="BD1060" s="31">
        <f t="shared" si="707"/>
        <v>16</v>
      </c>
      <c r="BE1060" s="31">
        <f t="shared" si="708"/>
        <v>14</v>
      </c>
      <c r="BF1060" s="31">
        <f t="shared" si="709"/>
        <v>12</v>
      </c>
      <c r="BG1060" s="31">
        <f t="shared" si="710"/>
        <v>9</v>
      </c>
      <c r="BH1060" s="31">
        <f t="shared" si="711"/>
        <v>7</v>
      </c>
      <c r="BI1060" s="31">
        <f t="shared" si="712"/>
        <v>8</v>
      </c>
      <c r="BJ1060" s="6">
        <f t="shared" si="713"/>
        <v>244</v>
      </c>
      <c r="BL1060" s="31">
        <f t="shared" si="714"/>
        <v>5.9909653379030482E-12</v>
      </c>
      <c r="BM1060" s="31">
        <f t="shared" si="715"/>
        <v>3.1531396515279202E-13</v>
      </c>
      <c r="BN1060" s="31">
        <f t="shared" si="716"/>
        <v>4.0990815469862955E-12</v>
      </c>
      <c r="BO1060" s="31">
        <f t="shared" si="717"/>
        <v>7.5675351636670076E-12</v>
      </c>
      <c r="BP1060" s="31">
        <f t="shared" si="718"/>
        <v>3.7837675818335038E-12</v>
      </c>
      <c r="BQ1060" s="31">
        <f t="shared" si="719"/>
        <v>4.7297094772918797E-12</v>
      </c>
      <c r="BR1060" s="31">
        <f t="shared" si="720"/>
        <v>2.5225117212223361E-12</v>
      </c>
      <c r="BS1060" s="31">
        <f t="shared" si="721"/>
        <v>3.4684536166807117E-12</v>
      </c>
      <c r="BT1060" s="31">
        <f t="shared" si="722"/>
        <v>4.7297094772918797E-12</v>
      </c>
      <c r="BU1060" s="31">
        <f t="shared" si="723"/>
        <v>9.4594189545837595E-12</v>
      </c>
      <c r="BV1060" s="31">
        <f t="shared" si="724"/>
        <v>1.5765698257639598E-12</v>
      </c>
      <c r="BW1060" s="31">
        <f t="shared" si="725"/>
        <v>2.207197756069544E-12</v>
      </c>
      <c r="BX1060" s="31">
        <f t="shared" si="726"/>
        <v>2.8378256863751278E-12</v>
      </c>
      <c r="BY1060" s="31">
        <f t="shared" si="727"/>
        <v>2.8378256863751278E-12</v>
      </c>
      <c r="BZ1060" s="31">
        <f t="shared" si="728"/>
        <v>5.0450234424446723E-12</v>
      </c>
      <c r="CA1060" s="31">
        <f t="shared" si="729"/>
        <v>4.414395512139088E-12</v>
      </c>
      <c r="CB1060" s="31">
        <f t="shared" si="730"/>
        <v>3.7837675818335038E-12</v>
      </c>
      <c r="CC1060" s="31">
        <f t="shared" si="731"/>
        <v>2.8378256863751278E-12</v>
      </c>
      <c r="CD1060" s="31">
        <f t="shared" si="732"/>
        <v>2.207197756069544E-12</v>
      </c>
      <c r="CE1060" s="31">
        <f t="shared" si="733"/>
        <v>2.5225117212223361E-12</v>
      </c>
    </row>
    <row r="1061" spans="35:83" x14ac:dyDescent="0.2">
      <c r="AI1061" s="29" t="s">
        <v>2238</v>
      </c>
      <c r="AJ1061" s="30">
        <v>22649</v>
      </c>
      <c r="AK1061">
        <v>203</v>
      </c>
      <c r="AL1061" t="s">
        <v>2239</v>
      </c>
      <c r="AM1061">
        <v>7.7039216718539618E-10</v>
      </c>
      <c r="AN1061">
        <f t="shared" si="691"/>
        <v>7.7039216718539628E-11</v>
      </c>
      <c r="AO1061">
        <f t="shared" si="692"/>
        <v>3.3960904457813875E-4</v>
      </c>
      <c r="AP1061" s="31">
        <f t="shared" si="693"/>
        <v>16</v>
      </c>
      <c r="AQ1061" s="31">
        <f t="shared" si="694"/>
        <v>4</v>
      </c>
      <c r="AR1061" s="31">
        <f t="shared" si="695"/>
        <v>9</v>
      </c>
      <c r="AS1061" s="31">
        <f t="shared" si="696"/>
        <v>17</v>
      </c>
      <c r="AT1061" s="31">
        <f t="shared" si="697"/>
        <v>10</v>
      </c>
      <c r="AU1061" s="31">
        <f t="shared" si="698"/>
        <v>14</v>
      </c>
      <c r="AV1061" s="31">
        <f t="shared" si="699"/>
        <v>8</v>
      </c>
      <c r="AW1061" s="31">
        <f t="shared" si="700"/>
        <v>17</v>
      </c>
      <c r="AX1061" s="31">
        <f t="shared" si="701"/>
        <v>9</v>
      </c>
      <c r="AY1061" s="31">
        <f t="shared" si="702"/>
        <v>21</v>
      </c>
      <c r="AZ1061" s="31">
        <f t="shared" si="703"/>
        <v>6</v>
      </c>
      <c r="BA1061" s="31">
        <f t="shared" si="704"/>
        <v>4</v>
      </c>
      <c r="BB1061" s="31">
        <f t="shared" si="705"/>
        <v>11</v>
      </c>
      <c r="BC1061" s="31">
        <f t="shared" si="706"/>
        <v>6</v>
      </c>
      <c r="BD1061" s="31">
        <f t="shared" si="707"/>
        <v>11</v>
      </c>
      <c r="BE1061" s="31">
        <f t="shared" si="708"/>
        <v>16</v>
      </c>
      <c r="BF1061" s="31">
        <f t="shared" si="709"/>
        <v>5</v>
      </c>
      <c r="BG1061" s="31">
        <f t="shared" si="710"/>
        <v>12</v>
      </c>
      <c r="BH1061" s="31">
        <f t="shared" si="711"/>
        <v>0</v>
      </c>
      <c r="BI1061" s="31">
        <f t="shared" si="712"/>
        <v>7</v>
      </c>
      <c r="BJ1061" s="6">
        <f t="shared" si="713"/>
        <v>203</v>
      </c>
      <c r="BL1061" s="31">
        <f t="shared" si="714"/>
        <v>6.0720564901312024E-12</v>
      </c>
      <c r="BM1061" s="31">
        <f t="shared" si="715"/>
        <v>1.5180141225328006E-12</v>
      </c>
      <c r="BN1061" s="31">
        <f t="shared" si="716"/>
        <v>3.4155317756988015E-12</v>
      </c>
      <c r="BO1061" s="31">
        <f t="shared" si="717"/>
        <v>6.4515600207644023E-12</v>
      </c>
      <c r="BP1061" s="31">
        <f t="shared" si="718"/>
        <v>3.7950353063320014E-12</v>
      </c>
      <c r="BQ1061" s="31">
        <f t="shared" si="719"/>
        <v>5.3130494288648018E-12</v>
      </c>
      <c r="BR1061" s="31">
        <f t="shared" si="720"/>
        <v>3.0360282450656012E-12</v>
      </c>
      <c r="BS1061" s="31">
        <f t="shared" si="721"/>
        <v>6.4515600207644023E-12</v>
      </c>
      <c r="BT1061" s="31">
        <f t="shared" si="722"/>
        <v>3.4155317756988015E-12</v>
      </c>
      <c r="BU1061" s="31">
        <f t="shared" si="723"/>
        <v>7.9695741432972027E-12</v>
      </c>
      <c r="BV1061" s="31">
        <f t="shared" si="724"/>
        <v>2.2770211837992006E-12</v>
      </c>
      <c r="BW1061" s="31">
        <f t="shared" si="725"/>
        <v>1.5180141225328006E-12</v>
      </c>
      <c r="BX1061" s="31">
        <f t="shared" si="726"/>
        <v>4.1745388369652021E-12</v>
      </c>
      <c r="BY1061" s="31">
        <f t="shared" si="727"/>
        <v>2.2770211837992006E-12</v>
      </c>
      <c r="BZ1061" s="31">
        <f t="shared" si="728"/>
        <v>4.1745388369652021E-12</v>
      </c>
      <c r="CA1061" s="31">
        <f t="shared" si="729"/>
        <v>6.0720564901312024E-12</v>
      </c>
      <c r="CB1061" s="31">
        <f t="shared" si="730"/>
        <v>1.8975176531660007E-12</v>
      </c>
      <c r="CC1061" s="31">
        <f t="shared" si="731"/>
        <v>4.5540423675984012E-12</v>
      </c>
      <c r="CD1061" s="31">
        <f t="shared" si="732"/>
        <v>0</v>
      </c>
      <c r="CE1061" s="31">
        <f t="shared" si="733"/>
        <v>2.6565247144324009E-12</v>
      </c>
    </row>
    <row r="1062" spans="35:83" x14ac:dyDescent="0.2">
      <c r="AI1062" s="29" t="s">
        <v>2240</v>
      </c>
      <c r="AJ1062" s="30">
        <v>56207</v>
      </c>
      <c r="AK1062">
        <v>527</v>
      </c>
      <c r="AL1062" t="s">
        <v>2241</v>
      </c>
      <c r="AM1062">
        <v>7.7052772045972155E-10</v>
      </c>
      <c r="AN1062">
        <f t="shared" si="691"/>
        <v>7.7052772045972158E-11</v>
      </c>
      <c r="AO1062">
        <f t="shared" si="692"/>
        <v>3.3966880001172684E-4</v>
      </c>
      <c r="AP1062" s="31">
        <f t="shared" si="693"/>
        <v>56</v>
      </c>
      <c r="AQ1062" s="31">
        <f t="shared" si="694"/>
        <v>2</v>
      </c>
      <c r="AR1062" s="31">
        <f t="shared" si="695"/>
        <v>28</v>
      </c>
      <c r="AS1062" s="31">
        <f t="shared" si="696"/>
        <v>16</v>
      </c>
      <c r="AT1062" s="31">
        <f t="shared" si="697"/>
        <v>19</v>
      </c>
      <c r="AU1062" s="31">
        <f t="shared" si="698"/>
        <v>45</v>
      </c>
      <c r="AV1062" s="31">
        <f t="shared" si="699"/>
        <v>6</v>
      </c>
      <c r="AW1062" s="31">
        <f t="shared" si="700"/>
        <v>54</v>
      </c>
      <c r="AX1062" s="31">
        <f t="shared" si="701"/>
        <v>16</v>
      </c>
      <c r="AY1062" s="31">
        <f t="shared" si="702"/>
        <v>51</v>
      </c>
      <c r="AZ1062" s="31">
        <f t="shared" si="703"/>
        <v>15</v>
      </c>
      <c r="BA1062" s="31">
        <f t="shared" si="704"/>
        <v>18</v>
      </c>
      <c r="BB1062" s="31">
        <f t="shared" si="705"/>
        <v>21</v>
      </c>
      <c r="BC1062" s="31">
        <f t="shared" si="706"/>
        <v>21</v>
      </c>
      <c r="BD1062" s="31">
        <f t="shared" si="707"/>
        <v>34</v>
      </c>
      <c r="BE1062" s="31">
        <f t="shared" si="708"/>
        <v>36</v>
      </c>
      <c r="BF1062" s="31">
        <f t="shared" si="709"/>
        <v>29</v>
      </c>
      <c r="BG1062" s="31">
        <f t="shared" si="710"/>
        <v>53</v>
      </c>
      <c r="BH1062" s="31">
        <f t="shared" si="711"/>
        <v>3</v>
      </c>
      <c r="BI1062" s="31">
        <f t="shared" si="712"/>
        <v>4</v>
      </c>
      <c r="BJ1062" s="6">
        <f t="shared" si="713"/>
        <v>527</v>
      </c>
      <c r="BL1062" s="31">
        <f t="shared" si="714"/>
        <v>8.1877708435947645E-12</v>
      </c>
      <c r="BM1062" s="31">
        <f t="shared" si="715"/>
        <v>2.924203872712416E-13</v>
      </c>
      <c r="BN1062" s="31">
        <f t="shared" si="716"/>
        <v>4.0938854217973823E-12</v>
      </c>
      <c r="BO1062" s="31">
        <f t="shared" si="717"/>
        <v>2.3393630981699328E-12</v>
      </c>
      <c r="BP1062" s="31">
        <f t="shared" si="718"/>
        <v>2.7779936790767953E-12</v>
      </c>
      <c r="BQ1062" s="31">
        <f t="shared" si="719"/>
        <v>6.5794587136029359E-12</v>
      </c>
      <c r="BR1062" s="31">
        <f t="shared" si="720"/>
        <v>8.7726116181372474E-13</v>
      </c>
      <c r="BS1062" s="31">
        <f t="shared" si="721"/>
        <v>7.8953504563235221E-12</v>
      </c>
      <c r="BT1062" s="31">
        <f t="shared" si="722"/>
        <v>2.3393630981699328E-12</v>
      </c>
      <c r="BU1062" s="31">
        <f t="shared" si="723"/>
        <v>7.45671987541666E-12</v>
      </c>
      <c r="BV1062" s="31">
        <f t="shared" si="724"/>
        <v>2.193152904534312E-12</v>
      </c>
      <c r="BW1062" s="31">
        <f t="shared" si="725"/>
        <v>2.6317834854411744E-12</v>
      </c>
      <c r="BX1062" s="31">
        <f t="shared" si="726"/>
        <v>3.0704140663480365E-12</v>
      </c>
      <c r="BY1062" s="31">
        <f t="shared" si="727"/>
        <v>3.0704140663480365E-12</v>
      </c>
      <c r="BZ1062" s="31">
        <f t="shared" si="728"/>
        <v>4.9711465836111072E-12</v>
      </c>
      <c r="CA1062" s="31">
        <f t="shared" si="729"/>
        <v>5.2635669708823489E-12</v>
      </c>
      <c r="CB1062" s="31">
        <f t="shared" si="730"/>
        <v>4.2400956154330035E-12</v>
      </c>
      <c r="CC1062" s="31">
        <f t="shared" si="731"/>
        <v>7.7491402626879025E-12</v>
      </c>
      <c r="CD1062" s="31">
        <f t="shared" si="732"/>
        <v>4.3863058090686237E-13</v>
      </c>
      <c r="CE1062" s="31">
        <f t="shared" si="733"/>
        <v>5.848407745424832E-13</v>
      </c>
    </row>
    <row r="1063" spans="35:83" x14ac:dyDescent="0.2">
      <c r="AI1063" s="32" t="s">
        <v>2242</v>
      </c>
      <c r="AJ1063" s="30">
        <v>36122</v>
      </c>
      <c r="AK1063">
        <v>337</v>
      </c>
      <c r="AL1063" t="s">
        <v>2243</v>
      </c>
      <c r="AM1063">
        <v>7.7437700609006085E-10</v>
      </c>
      <c r="AN1063">
        <f t="shared" si="691"/>
        <v>7.7437700609006088E-11</v>
      </c>
      <c r="AO1063">
        <f t="shared" si="692"/>
        <v>3.4136566593392838E-4</v>
      </c>
      <c r="AP1063" s="31">
        <f t="shared" si="693"/>
        <v>35</v>
      </c>
      <c r="AQ1063" s="31">
        <f t="shared" si="694"/>
        <v>8</v>
      </c>
      <c r="AR1063" s="31">
        <f t="shared" si="695"/>
        <v>19</v>
      </c>
      <c r="AS1063" s="31">
        <f t="shared" si="696"/>
        <v>26</v>
      </c>
      <c r="AT1063" s="31">
        <f t="shared" si="697"/>
        <v>11</v>
      </c>
      <c r="AU1063" s="31">
        <f t="shared" si="698"/>
        <v>35</v>
      </c>
      <c r="AV1063" s="31">
        <f t="shared" si="699"/>
        <v>9</v>
      </c>
      <c r="AW1063" s="31">
        <f t="shared" si="700"/>
        <v>19</v>
      </c>
      <c r="AX1063" s="31">
        <f t="shared" si="701"/>
        <v>27</v>
      </c>
      <c r="AY1063" s="31">
        <f t="shared" si="702"/>
        <v>22</v>
      </c>
      <c r="AZ1063" s="31">
        <f t="shared" si="703"/>
        <v>7</v>
      </c>
      <c r="BA1063" s="31">
        <f t="shared" si="704"/>
        <v>12</v>
      </c>
      <c r="BB1063" s="31">
        <f t="shared" si="705"/>
        <v>9</v>
      </c>
      <c r="BC1063" s="31">
        <f t="shared" si="706"/>
        <v>9</v>
      </c>
      <c r="BD1063" s="31">
        <f t="shared" si="707"/>
        <v>10</v>
      </c>
      <c r="BE1063" s="31">
        <f t="shared" si="708"/>
        <v>11</v>
      </c>
      <c r="BF1063" s="31">
        <f t="shared" si="709"/>
        <v>18</v>
      </c>
      <c r="BG1063" s="31">
        <f t="shared" si="710"/>
        <v>40</v>
      </c>
      <c r="BH1063" s="31">
        <f t="shared" si="711"/>
        <v>2</v>
      </c>
      <c r="BI1063" s="31">
        <f t="shared" si="712"/>
        <v>8</v>
      </c>
      <c r="BJ1063" s="6">
        <f t="shared" si="713"/>
        <v>337</v>
      </c>
      <c r="BL1063" s="31">
        <f t="shared" si="714"/>
        <v>8.0424911611727389E-12</v>
      </c>
      <c r="BM1063" s="31">
        <f t="shared" si="715"/>
        <v>1.8382836939823404E-12</v>
      </c>
      <c r="BN1063" s="31">
        <f t="shared" si="716"/>
        <v>4.365923773208058E-12</v>
      </c>
      <c r="BO1063" s="31">
        <f t="shared" si="717"/>
        <v>5.9744220054426059E-12</v>
      </c>
      <c r="BP1063" s="31">
        <f t="shared" si="718"/>
        <v>2.5276400792257184E-12</v>
      </c>
      <c r="BQ1063" s="31">
        <f t="shared" si="719"/>
        <v>8.0424911611727389E-12</v>
      </c>
      <c r="BR1063" s="31">
        <f t="shared" si="720"/>
        <v>2.0680691557301329E-12</v>
      </c>
      <c r="BS1063" s="31">
        <f t="shared" si="721"/>
        <v>4.365923773208058E-12</v>
      </c>
      <c r="BT1063" s="31">
        <f t="shared" si="722"/>
        <v>6.2042074671903988E-12</v>
      </c>
      <c r="BU1063" s="31">
        <f t="shared" si="723"/>
        <v>5.0552801584514367E-12</v>
      </c>
      <c r="BV1063" s="31">
        <f t="shared" si="724"/>
        <v>1.6084982322345477E-12</v>
      </c>
      <c r="BW1063" s="31">
        <f t="shared" si="725"/>
        <v>2.7574255409735105E-12</v>
      </c>
      <c r="BX1063" s="31">
        <f t="shared" si="726"/>
        <v>2.0680691557301329E-12</v>
      </c>
      <c r="BY1063" s="31">
        <f t="shared" si="727"/>
        <v>2.0680691557301329E-12</v>
      </c>
      <c r="BZ1063" s="31">
        <f t="shared" si="728"/>
        <v>2.2978546174779255E-12</v>
      </c>
      <c r="CA1063" s="31">
        <f t="shared" si="729"/>
        <v>2.5276400792257184E-12</v>
      </c>
      <c r="CB1063" s="31">
        <f t="shared" si="730"/>
        <v>4.1361383114602659E-12</v>
      </c>
      <c r="CC1063" s="31">
        <f t="shared" si="731"/>
        <v>9.1914184699117018E-12</v>
      </c>
      <c r="CD1063" s="31">
        <f t="shared" si="732"/>
        <v>4.5957092349558511E-13</v>
      </c>
      <c r="CE1063" s="31">
        <f t="shared" si="733"/>
        <v>1.8382836939823404E-12</v>
      </c>
    </row>
    <row r="1064" spans="35:83" x14ac:dyDescent="0.2">
      <c r="AI1064" s="29" t="s">
        <v>2244</v>
      </c>
      <c r="AJ1064" s="30">
        <v>36727</v>
      </c>
      <c r="AK1064">
        <v>337</v>
      </c>
      <c r="AL1064" t="s">
        <v>2245</v>
      </c>
      <c r="AM1064">
        <v>7.794242512438076E-10</v>
      </c>
      <c r="AN1064">
        <f t="shared" si="691"/>
        <v>7.794242512438076E-11</v>
      </c>
      <c r="AO1064">
        <f t="shared" si="692"/>
        <v>3.4359062378971493E-4</v>
      </c>
      <c r="AP1064" s="31">
        <f t="shared" si="693"/>
        <v>39</v>
      </c>
      <c r="AQ1064" s="31">
        <f t="shared" si="694"/>
        <v>1</v>
      </c>
      <c r="AR1064" s="31">
        <f t="shared" si="695"/>
        <v>16</v>
      </c>
      <c r="AS1064" s="31">
        <f t="shared" si="696"/>
        <v>20</v>
      </c>
      <c r="AT1064" s="31">
        <f t="shared" si="697"/>
        <v>8</v>
      </c>
      <c r="AU1064" s="31">
        <f t="shared" si="698"/>
        <v>28</v>
      </c>
      <c r="AV1064" s="31">
        <f t="shared" si="699"/>
        <v>9</v>
      </c>
      <c r="AW1064" s="31">
        <f t="shared" si="700"/>
        <v>22</v>
      </c>
      <c r="AX1064" s="31">
        <f t="shared" si="701"/>
        <v>20</v>
      </c>
      <c r="AY1064" s="31">
        <f t="shared" si="702"/>
        <v>26</v>
      </c>
      <c r="AZ1064" s="31">
        <f t="shared" si="703"/>
        <v>10</v>
      </c>
      <c r="BA1064" s="31">
        <f t="shared" si="704"/>
        <v>10</v>
      </c>
      <c r="BB1064" s="31">
        <f t="shared" si="705"/>
        <v>26</v>
      </c>
      <c r="BC1064" s="31">
        <f t="shared" si="706"/>
        <v>8</v>
      </c>
      <c r="BD1064" s="31">
        <f t="shared" si="707"/>
        <v>21</v>
      </c>
      <c r="BE1064" s="31">
        <f t="shared" si="708"/>
        <v>18</v>
      </c>
      <c r="BF1064" s="31">
        <f t="shared" si="709"/>
        <v>14</v>
      </c>
      <c r="BG1064" s="31">
        <f t="shared" si="710"/>
        <v>26</v>
      </c>
      <c r="BH1064" s="31">
        <f t="shared" si="711"/>
        <v>5</v>
      </c>
      <c r="BI1064" s="31">
        <f t="shared" si="712"/>
        <v>10</v>
      </c>
      <c r="BJ1064" s="6">
        <f t="shared" si="713"/>
        <v>337</v>
      </c>
      <c r="BL1064" s="31">
        <f t="shared" si="714"/>
        <v>9.0200432636523727E-12</v>
      </c>
      <c r="BM1064" s="31">
        <f t="shared" si="715"/>
        <v>2.312831606064711E-13</v>
      </c>
      <c r="BN1064" s="31">
        <f t="shared" si="716"/>
        <v>3.7005305697035376E-12</v>
      </c>
      <c r="BO1064" s="31">
        <f t="shared" si="717"/>
        <v>4.625663212129422E-12</v>
      </c>
      <c r="BP1064" s="31">
        <f t="shared" si="718"/>
        <v>1.8502652848517688E-12</v>
      </c>
      <c r="BQ1064" s="31">
        <f t="shared" si="719"/>
        <v>6.47592849698119E-12</v>
      </c>
      <c r="BR1064" s="31">
        <f t="shared" si="720"/>
        <v>2.0815484454582397E-12</v>
      </c>
      <c r="BS1064" s="31">
        <f t="shared" si="721"/>
        <v>5.0882295333423646E-12</v>
      </c>
      <c r="BT1064" s="31">
        <f t="shared" si="722"/>
        <v>4.625663212129422E-12</v>
      </c>
      <c r="BU1064" s="31">
        <f t="shared" si="723"/>
        <v>6.0133621757682482E-12</v>
      </c>
      <c r="BV1064" s="31">
        <f t="shared" si="724"/>
        <v>2.312831606064711E-12</v>
      </c>
      <c r="BW1064" s="31">
        <f t="shared" si="725"/>
        <v>2.312831606064711E-12</v>
      </c>
      <c r="BX1064" s="31">
        <f t="shared" si="726"/>
        <v>6.0133621757682482E-12</v>
      </c>
      <c r="BY1064" s="31">
        <f t="shared" si="727"/>
        <v>1.8502652848517688E-12</v>
      </c>
      <c r="BZ1064" s="31">
        <f t="shared" si="728"/>
        <v>4.8569463727358933E-12</v>
      </c>
      <c r="CA1064" s="31">
        <f t="shared" si="729"/>
        <v>4.1630968909164794E-12</v>
      </c>
      <c r="CB1064" s="31">
        <f t="shared" si="730"/>
        <v>3.237964248490595E-12</v>
      </c>
      <c r="CC1064" s="31">
        <f t="shared" si="731"/>
        <v>6.0133621757682482E-12</v>
      </c>
      <c r="CD1064" s="31">
        <f t="shared" si="732"/>
        <v>1.1564158030323555E-12</v>
      </c>
      <c r="CE1064" s="31">
        <f t="shared" si="733"/>
        <v>2.312831606064711E-12</v>
      </c>
    </row>
    <row r="1065" spans="35:83" x14ac:dyDescent="0.2">
      <c r="AI1065" s="29" t="s">
        <v>2246</v>
      </c>
      <c r="AJ1065" s="30">
        <v>72350</v>
      </c>
      <c r="AK1065">
        <v>662</v>
      </c>
      <c r="AL1065" t="s">
        <v>2247</v>
      </c>
      <c r="AM1065">
        <v>7.8005533946887014E-10</v>
      </c>
      <c r="AN1065">
        <f t="shared" si="691"/>
        <v>7.8005533946887021E-11</v>
      </c>
      <c r="AO1065">
        <f t="shared" si="692"/>
        <v>3.4386882400810637E-4</v>
      </c>
      <c r="AP1065" s="31">
        <f t="shared" si="693"/>
        <v>60</v>
      </c>
      <c r="AQ1065" s="31">
        <f t="shared" si="694"/>
        <v>3</v>
      </c>
      <c r="AR1065" s="31">
        <f t="shared" si="695"/>
        <v>36</v>
      </c>
      <c r="AS1065" s="31">
        <f t="shared" si="696"/>
        <v>48</v>
      </c>
      <c r="AT1065" s="31">
        <f t="shared" si="697"/>
        <v>29</v>
      </c>
      <c r="AU1065" s="31">
        <f t="shared" si="698"/>
        <v>65</v>
      </c>
      <c r="AV1065" s="31">
        <f t="shared" si="699"/>
        <v>12</v>
      </c>
      <c r="AW1065" s="31">
        <f t="shared" si="700"/>
        <v>41</v>
      </c>
      <c r="AX1065" s="31">
        <f t="shared" si="701"/>
        <v>33</v>
      </c>
      <c r="AY1065" s="31">
        <f t="shared" si="702"/>
        <v>61</v>
      </c>
      <c r="AZ1065" s="31">
        <f t="shared" si="703"/>
        <v>19</v>
      </c>
      <c r="BA1065" s="31">
        <f t="shared" si="704"/>
        <v>30</v>
      </c>
      <c r="BB1065" s="31">
        <f t="shared" si="705"/>
        <v>31</v>
      </c>
      <c r="BC1065" s="31">
        <f t="shared" si="706"/>
        <v>25</v>
      </c>
      <c r="BD1065" s="31">
        <f t="shared" si="707"/>
        <v>44</v>
      </c>
      <c r="BE1065" s="31">
        <f t="shared" si="708"/>
        <v>32</v>
      </c>
      <c r="BF1065" s="31">
        <f t="shared" si="709"/>
        <v>34</v>
      </c>
      <c r="BG1065" s="31">
        <f t="shared" si="710"/>
        <v>46</v>
      </c>
      <c r="BH1065" s="31">
        <f t="shared" si="711"/>
        <v>5</v>
      </c>
      <c r="BI1065" s="31">
        <f t="shared" si="712"/>
        <v>8</v>
      </c>
      <c r="BJ1065" s="6">
        <f t="shared" si="713"/>
        <v>662</v>
      </c>
      <c r="BL1065" s="31">
        <f t="shared" si="714"/>
        <v>7.0699879710169499E-12</v>
      </c>
      <c r="BM1065" s="31">
        <f t="shared" si="715"/>
        <v>3.5349939855084754E-13</v>
      </c>
      <c r="BN1065" s="31">
        <f t="shared" si="716"/>
        <v>4.2419927826101705E-12</v>
      </c>
      <c r="BO1065" s="31">
        <f t="shared" si="717"/>
        <v>5.6559903768135606E-12</v>
      </c>
      <c r="BP1065" s="31">
        <f t="shared" si="718"/>
        <v>3.417160852658193E-12</v>
      </c>
      <c r="BQ1065" s="31">
        <f t="shared" si="719"/>
        <v>7.6591536352683626E-12</v>
      </c>
      <c r="BR1065" s="31">
        <f t="shared" si="720"/>
        <v>1.4139975942033902E-12</v>
      </c>
      <c r="BS1065" s="31">
        <f t="shared" si="721"/>
        <v>4.8311584468615823E-12</v>
      </c>
      <c r="BT1065" s="31">
        <f t="shared" si="722"/>
        <v>3.8884933840593233E-12</v>
      </c>
      <c r="BU1065" s="31">
        <f t="shared" si="723"/>
        <v>7.1878211038672331E-12</v>
      </c>
      <c r="BV1065" s="31">
        <f t="shared" si="724"/>
        <v>2.2388295241553676E-12</v>
      </c>
      <c r="BW1065" s="31">
        <f t="shared" si="725"/>
        <v>3.534993985508475E-12</v>
      </c>
      <c r="BX1065" s="31">
        <f t="shared" si="726"/>
        <v>3.6528271183587578E-12</v>
      </c>
      <c r="BY1065" s="31">
        <f t="shared" si="727"/>
        <v>2.9458283212570627E-12</v>
      </c>
      <c r="BZ1065" s="31">
        <f t="shared" si="728"/>
        <v>5.1846578454124303E-12</v>
      </c>
      <c r="CA1065" s="31">
        <f t="shared" si="729"/>
        <v>3.7706602512090401E-12</v>
      </c>
      <c r="CB1065" s="31">
        <f t="shared" si="730"/>
        <v>4.0063265169096057E-12</v>
      </c>
      <c r="CC1065" s="31">
        <f t="shared" si="731"/>
        <v>5.4203241111129958E-12</v>
      </c>
      <c r="CD1065" s="31">
        <f t="shared" si="732"/>
        <v>5.891656642514126E-13</v>
      </c>
      <c r="CE1065" s="31">
        <f t="shared" si="733"/>
        <v>9.4266506280226003E-13</v>
      </c>
    </row>
    <row r="1066" spans="35:83" x14ac:dyDescent="0.2">
      <c r="AI1066" s="29" t="s">
        <v>2248</v>
      </c>
      <c r="AJ1066" s="30">
        <v>81384</v>
      </c>
      <c r="AK1066">
        <v>717</v>
      </c>
      <c r="AL1066" t="s">
        <v>2249</v>
      </c>
      <c r="AM1066">
        <v>7.8323461015103817E-10</v>
      </c>
      <c r="AN1066">
        <f t="shared" si="691"/>
        <v>7.8323461015103822E-11</v>
      </c>
      <c r="AO1066">
        <f t="shared" si="692"/>
        <v>3.4527032979284332E-4</v>
      </c>
      <c r="AP1066" s="31">
        <f t="shared" si="693"/>
        <v>54</v>
      </c>
      <c r="AQ1066" s="31">
        <f t="shared" si="694"/>
        <v>7</v>
      </c>
      <c r="AR1066" s="31">
        <f t="shared" si="695"/>
        <v>41</v>
      </c>
      <c r="AS1066" s="31">
        <f t="shared" si="696"/>
        <v>52</v>
      </c>
      <c r="AT1066" s="31">
        <f t="shared" si="697"/>
        <v>39</v>
      </c>
      <c r="AU1066" s="31">
        <f t="shared" si="698"/>
        <v>38</v>
      </c>
      <c r="AV1066" s="31">
        <f t="shared" si="699"/>
        <v>22</v>
      </c>
      <c r="AW1066" s="31">
        <f t="shared" si="700"/>
        <v>47</v>
      </c>
      <c r="AX1066" s="31">
        <f t="shared" si="701"/>
        <v>28</v>
      </c>
      <c r="AY1066" s="31">
        <f t="shared" si="702"/>
        <v>78</v>
      </c>
      <c r="AZ1066" s="31">
        <f t="shared" si="703"/>
        <v>17</v>
      </c>
      <c r="BA1066" s="31">
        <f t="shared" si="704"/>
        <v>28</v>
      </c>
      <c r="BB1066" s="31">
        <f t="shared" si="705"/>
        <v>38</v>
      </c>
      <c r="BC1066" s="31">
        <f t="shared" si="706"/>
        <v>33</v>
      </c>
      <c r="BD1066" s="31">
        <f t="shared" si="707"/>
        <v>52</v>
      </c>
      <c r="BE1066" s="31">
        <f t="shared" si="708"/>
        <v>45</v>
      </c>
      <c r="BF1066" s="31">
        <f t="shared" si="709"/>
        <v>23</v>
      </c>
      <c r="BG1066" s="31">
        <f t="shared" si="710"/>
        <v>53</v>
      </c>
      <c r="BH1066" s="31">
        <f t="shared" si="711"/>
        <v>7</v>
      </c>
      <c r="BI1066" s="31">
        <f t="shared" si="712"/>
        <v>15</v>
      </c>
      <c r="BJ1066" s="6">
        <f t="shared" si="713"/>
        <v>717</v>
      </c>
      <c r="BL1066" s="31">
        <f t="shared" si="714"/>
        <v>5.8988380680831335E-12</v>
      </c>
      <c r="BM1066" s="31">
        <f t="shared" si="715"/>
        <v>7.6466419401077646E-13</v>
      </c>
      <c r="BN1066" s="31">
        <f t="shared" si="716"/>
        <v>4.4787474220631189E-12</v>
      </c>
      <c r="BO1066" s="31">
        <f t="shared" si="717"/>
        <v>5.6803625840800538E-12</v>
      </c>
      <c r="BP1066" s="31">
        <f t="shared" si="718"/>
        <v>4.2602719380600407E-12</v>
      </c>
      <c r="BQ1066" s="31">
        <f t="shared" si="719"/>
        <v>4.1510341960585013E-12</v>
      </c>
      <c r="BR1066" s="31">
        <f t="shared" si="720"/>
        <v>2.403230324033869E-12</v>
      </c>
      <c r="BS1066" s="31">
        <f t="shared" si="721"/>
        <v>5.1341738740723573E-12</v>
      </c>
      <c r="BT1066" s="31">
        <f t="shared" si="722"/>
        <v>3.0586567760431058E-12</v>
      </c>
      <c r="BU1066" s="31">
        <f t="shared" si="723"/>
        <v>8.5205438761200815E-12</v>
      </c>
      <c r="BV1066" s="31">
        <f t="shared" si="724"/>
        <v>1.8570416140261713E-12</v>
      </c>
      <c r="BW1066" s="31">
        <f t="shared" si="725"/>
        <v>3.0586567760431058E-12</v>
      </c>
      <c r="BX1066" s="31">
        <f t="shared" si="726"/>
        <v>4.1510341960585013E-12</v>
      </c>
      <c r="BY1066" s="31">
        <f t="shared" si="727"/>
        <v>3.6048454860508036E-12</v>
      </c>
      <c r="BZ1066" s="31">
        <f t="shared" si="728"/>
        <v>5.6803625840800538E-12</v>
      </c>
      <c r="CA1066" s="31">
        <f t="shared" si="729"/>
        <v>4.9156983900692775E-12</v>
      </c>
      <c r="CB1066" s="31">
        <f t="shared" si="730"/>
        <v>2.5124680660354085E-12</v>
      </c>
      <c r="CC1066" s="31">
        <f t="shared" si="731"/>
        <v>5.7896003260815933E-12</v>
      </c>
      <c r="CD1066" s="31">
        <f t="shared" si="732"/>
        <v>7.6466419401077646E-13</v>
      </c>
      <c r="CE1066" s="31">
        <f t="shared" si="733"/>
        <v>1.6385661300230924E-12</v>
      </c>
    </row>
    <row r="1067" spans="35:83" x14ac:dyDescent="0.2">
      <c r="AI1067" s="29" t="s">
        <v>2250</v>
      </c>
      <c r="AJ1067" s="30">
        <v>28600</v>
      </c>
      <c r="AK1067">
        <v>263</v>
      </c>
      <c r="AL1067" t="s">
        <v>2251</v>
      </c>
      <c r="AM1067">
        <v>7.8715021127421675E-10</v>
      </c>
      <c r="AN1067">
        <f t="shared" si="691"/>
        <v>7.8715021127421683E-11</v>
      </c>
      <c r="AO1067">
        <f t="shared" si="692"/>
        <v>3.4699642932115244E-4</v>
      </c>
      <c r="AP1067" s="31">
        <f t="shared" si="693"/>
        <v>19</v>
      </c>
      <c r="AQ1067" s="31">
        <f t="shared" si="694"/>
        <v>0</v>
      </c>
      <c r="AR1067" s="31">
        <f t="shared" si="695"/>
        <v>11</v>
      </c>
      <c r="AS1067" s="31">
        <f t="shared" si="696"/>
        <v>13</v>
      </c>
      <c r="AT1067" s="31">
        <f t="shared" si="697"/>
        <v>6</v>
      </c>
      <c r="AU1067" s="31">
        <f t="shared" si="698"/>
        <v>25</v>
      </c>
      <c r="AV1067" s="31">
        <f t="shared" si="699"/>
        <v>0</v>
      </c>
      <c r="AW1067" s="31">
        <f t="shared" si="700"/>
        <v>20</v>
      </c>
      <c r="AX1067" s="31">
        <f t="shared" si="701"/>
        <v>4</v>
      </c>
      <c r="AY1067" s="31">
        <f t="shared" si="702"/>
        <v>19</v>
      </c>
      <c r="AZ1067" s="31">
        <f t="shared" si="703"/>
        <v>6</v>
      </c>
      <c r="BA1067" s="31">
        <f t="shared" si="704"/>
        <v>19</v>
      </c>
      <c r="BB1067" s="31">
        <f t="shared" si="705"/>
        <v>10</v>
      </c>
      <c r="BC1067" s="31">
        <f t="shared" si="706"/>
        <v>36</v>
      </c>
      <c r="BD1067" s="31">
        <f t="shared" si="707"/>
        <v>10</v>
      </c>
      <c r="BE1067" s="31">
        <f t="shared" si="708"/>
        <v>15</v>
      </c>
      <c r="BF1067" s="31">
        <f t="shared" si="709"/>
        <v>24</v>
      </c>
      <c r="BG1067" s="31">
        <f t="shared" si="710"/>
        <v>16</v>
      </c>
      <c r="BH1067" s="31">
        <f t="shared" si="711"/>
        <v>0</v>
      </c>
      <c r="BI1067" s="31">
        <f t="shared" si="712"/>
        <v>10</v>
      </c>
      <c r="BJ1067" s="6">
        <f t="shared" si="713"/>
        <v>263</v>
      </c>
      <c r="BL1067" s="31">
        <f t="shared" si="714"/>
        <v>5.6866365073042274E-12</v>
      </c>
      <c r="BM1067" s="31">
        <f t="shared" si="715"/>
        <v>0</v>
      </c>
      <c r="BN1067" s="31">
        <f t="shared" si="716"/>
        <v>3.2922632410708686E-12</v>
      </c>
      <c r="BO1067" s="31">
        <f t="shared" si="717"/>
        <v>3.8908565576292086E-12</v>
      </c>
      <c r="BP1067" s="31">
        <f t="shared" si="718"/>
        <v>1.7957799496750194E-12</v>
      </c>
      <c r="BQ1067" s="31">
        <f t="shared" si="719"/>
        <v>7.4824164569792463E-12</v>
      </c>
      <c r="BR1067" s="31">
        <f t="shared" si="720"/>
        <v>0</v>
      </c>
      <c r="BS1067" s="31">
        <f t="shared" si="721"/>
        <v>5.9859331655833977E-12</v>
      </c>
      <c r="BT1067" s="31">
        <f t="shared" si="722"/>
        <v>1.1971866331166796E-12</v>
      </c>
      <c r="BU1067" s="31">
        <f t="shared" si="723"/>
        <v>5.6866365073042274E-12</v>
      </c>
      <c r="BV1067" s="31">
        <f t="shared" si="724"/>
        <v>1.7957799496750194E-12</v>
      </c>
      <c r="BW1067" s="31">
        <f t="shared" si="725"/>
        <v>5.6866365073042274E-12</v>
      </c>
      <c r="BX1067" s="31">
        <f t="shared" si="726"/>
        <v>2.9929665827916988E-12</v>
      </c>
      <c r="BY1067" s="31">
        <f t="shared" si="727"/>
        <v>1.0774679698050116E-11</v>
      </c>
      <c r="BZ1067" s="31">
        <f t="shared" si="728"/>
        <v>2.9929665827916988E-12</v>
      </c>
      <c r="CA1067" s="31">
        <f t="shared" si="729"/>
        <v>4.4894498741875482E-12</v>
      </c>
      <c r="CB1067" s="31">
        <f t="shared" si="730"/>
        <v>7.1831197987000777E-12</v>
      </c>
      <c r="CC1067" s="31">
        <f t="shared" si="731"/>
        <v>4.7887465324667184E-12</v>
      </c>
      <c r="CD1067" s="31">
        <f t="shared" si="732"/>
        <v>0</v>
      </c>
      <c r="CE1067" s="31">
        <f t="shared" si="733"/>
        <v>2.9929665827916988E-12</v>
      </c>
    </row>
    <row r="1068" spans="35:83" x14ac:dyDescent="0.2">
      <c r="AI1068" s="29" t="s">
        <v>2252</v>
      </c>
      <c r="AJ1068" s="30">
        <v>30348</v>
      </c>
      <c r="AK1068">
        <v>276</v>
      </c>
      <c r="AL1068" t="s">
        <v>2253</v>
      </c>
      <c r="AM1068">
        <v>7.8860739549137559E-10</v>
      </c>
      <c r="AN1068">
        <f t="shared" si="691"/>
        <v>7.8860739549137569E-11</v>
      </c>
      <c r="AO1068">
        <f t="shared" si="692"/>
        <v>3.4763879428907738E-4</v>
      </c>
      <c r="AP1068" s="31">
        <f t="shared" si="693"/>
        <v>34</v>
      </c>
      <c r="AQ1068" s="31">
        <f t="shared" si="694"/>
        <v>3</v>
      </c>
      <c r="AR1068" s="31">
        <f t="shared" si="695"/>
        <v>14</v>
      </c>
      <c r="AS1068" s="31">
        <f t="shared" si="696"/>
        <v>17</v>
      </c>
      <c r="AT1068" s="31">
        <f t="shared" si="697"/>
        <v>5</v>
      </c>
      <c r="AU1068" s="31">
        <f t="shared" si="698"/>
        <v>20</v>
      </c>
      <c r="AV1068" s="31">
        <f t="shared" si="699"/>
        <v>8</v>
      </c>
      <c r="AW1068" s="31">
        <f t="shared" si="700"/>
        <v>15</v>
      </c>
      <c r="AX1068" s="31">
        <f t="shared" si="701"/>
        <v>16</v>
      </c>
      <c r="AY1068" s="31">
        <f t="shared" si="702"/>
        <v>34</v>
      </c>
      <c r="AZ1068" s="31">
        <f t="shared" si="703"/>
        <v>11</v>
      </c>
      <c r="BA1068" s="31">
        <f t="shared" si="704"/>
        <v>7</v>
      </c>
      <c r="BB1068" s="31">
        <f t="shared" si="705"/>
        <v>16</v>
      </c>
      <c r="BC1068" s="31">
        <f t="shared" si="706"/>
        <v>9</v>
      </c>
      <c r="BD1068" s="31">
        <f t="shared" si="707"/>
        <v>13</v>
      </c>
      <c r="BE1068" s="31">
        <f t="shared" si="708"/>
        <v>9</v>
      </c>
      <c r="BF1068" s="31">
        <f t="shared" si="709"/>
        <v>17</v>
      </c>
      <c r="BG1068" s="31">
        <f t="shared" si="710"/>
        <v>15</v>
      </c>
      <c r="BH1068" s="31">
        <f t="shared" si="711"/>
        <v>6</v>
      </c>
      <c r="BI1068" s="31">
        <f t="shared" si="712"/>
        <v>7</v>
      </c>
      <c r="BJ1068" s="6">
        <f t="shared" si="713"/>
        <v>276</v>
      </c>
      <c r="BL1068" s="31">
        <f t="shared" si="714"/>
        <v>9.7147287850386864E-12</v>
      </c>
      <c r="BM1068" s="31">
        <f t="shared" si="715"/>
        <v>8.5718195162106054E-13</v>
      </c>
      <c r="BN1068" s="31">
        <f t="shared" si="716"/>
        <v>4.0001824408982823E-12</v>
      </c>
      <c r="BO1068" s="31">
        <f t="shared" si="717"/>
        <v>4.8573643925193432E-12</v>
      </c>
      <c r="BP1068" s="31">
        <f t="shared" si="718"/>
        <v>1.428636586035101E-12</v>
      </c>
      <c r="BQ1068" s="31">
        <f t="shared" si="719"/>
        <v>5.714546344140404E-12</v>
      </c>
      <c r="BR1068" s="31">
        <f t="shared" si="720"/>
        <v>2.2858185376561615E-12</v>
      </c>
      <c r="BS1068" s="31">
        <f t="shared" si="721"/>
        <v>4.2859097581053026E-12</v>
      </c>
      <c r="BT1068" s="31">
        <f t="shared" si="722"/>
        <v>4.5716370753123229E-12</v>
      </c>
      <c r="BU1068" s="31">
        <f t="shared" si="723"/>
        <v>9.7147287850386864E-12</v>
      </c>
      <c r="BV1068" s="31">
        <f t="shared" si="724"/>
        <v>3.1430004892772215E-12</v>
      </c>
      <c r="BW1068" s="31">
        <f t="shared" si="725"/>
        <v>2.0000912204491412E-12</v>
      </c>
      <c r="BX1068" s="31">
        <f t="shared" si="726"/>
        <v>4.5716370753123229E-12</v>
      </c>
      <c r="BY1068" s="31">
        <f t="shared" si="727"/>
        <v>2.5715458548631813E-12</v>
      </c>
      <c r="BZ1068" s="31">
        <f t="shared" si="728"/>
        <v>3.7144551236912621E-12</v>
      </c>
      <c r="CA1068" s="31">
        <f t="shared" si="729"/>
        <v>2.5715458548631813E-12</v>
      </c>
      <c r="CB1068" s="31">
        <f t="shared" si="730"/>
        <v>4.8573643925193432E-12</v>
      </c>
      <c r="CC1068" s="31">
        <f t="shared" si="731"/>
        <v>4.2859097581053026E-12</v>
      </c>
      <c r="CD1068" s="31">
        <f t="shared" si="732"/>
        <v>1.7143639032421211E-12</v>
      </c>
      <c r="CE1068" s="31">
        <f t="shared" si="733"/>
        <v>2.0000912204491412E-12</v>
      </c>
    </row>
    <row r="1069" spans="35:83" x14ac:dyDescent="0.2">
      <c r="AI1069" s="29" t="s">
        <v>2254</v>
      </c>
      <c r="AJ1069" s="30">
        <v>40157</v>
      </c>
      <c r="AK1069">
        <v>363</v>
      </c>
      <c r="AL1069" t="s">
        <v>2255</v>
      </c>
      <c r="AM1069">
        <v>7.8947506957366812E-10</v>
      </c>
      <c r="AN1069">
        <f t="shared" si="691"/>
        <v>7.8947506957366812E-11</v>
      </c>
      <c r="AO1069">
        <f t="shared" si="692"/>
        <v>3.4802128774973794E-4</v>
      </c>
      <c r="AP1069" s="31">
        <f t="shared" si="693"/>
        <v>36</v>
      </c>
      <c r="AQ1069" s="31">
        <f t="shared" si="694"/>
        <v>1</v>
      </c>
      <c r="AR1069" s="31">
        <f t="shared" si="695"/>
        <v>23</v>
      </c>
      <c r="AS1069" s="31">
        <f t="shared" si="696"/>
        <v>26</v>
      </c>
      <c r="AT1069" s="31">
        <f t="shared" si="697"/>
        <v>9</v>
      </c>
      <c r="AU1069" s="31">
        <f t="shared" si="698"/>
        <v>28</v>
      </c>
      <c r="AV1069" s="31">
        <f t="shared" si="699"/>
        <v>3</v>
      </c>
      <c r="AW1069" s="31">
        <f t="shared" si="700"/>
        <v>25</v>
      </c>
      <c r="AX1069" s="31">
        <f t="shared" si="701"/>
        <v>11</v>
      </c>
      <c r="AY1069" s="31">
        <f t="shared" si="702"/>
        <v>37</v>
      </c>
      <c r="AZ1069" s="31">
        <f t="shared" si="703"/>
        <v>15</v>
      </c>
      <c r="BA1069" s="31">
        <f t="shared" si="704"/>
        <v>14</v>
      </c>
      <c r="BB1069" s="31">
        <f t="shared" si="705"/>
        <v>20</v>
      </c>
      <c r="BC1069" s="31">
        <f t="shared" si="706"/>
        <v>20</v>
      </c>
      <c r="BD1069" s="31">
        <f t="shared" si="707"/>
        <v>31</v>
      </c>
      <c r="BE1069" s="31">
        <f t="shared" si="708"/>
        <v>13</v>
      </c>
      <c r="BF1069" s="31">
        <f t="shared" si="709"/>
        <v>19</v>
      </c>
      <c r="BG1069" s="31">
        <f t="shared" si="710"/>
        <v>23</v>
      </c>
      <c r="BH1069" s="31">
        <f t="shared" si="711"/>
        <v>0</v>
      </c>
      <c r="BI1069" s="31">
        <f t="shared" si="712"/>
        <v>9</v>
      </c>
      <c r="BJ1069" s="6">
        <f t="shared" si="713"/>
        <v>363</v>
      </c>
      <c r="BL1069" s="31">
        <f t="shared" si="714"/>
        <v>7.8295048222181961E-12</v>
      </c>
      <c r="BM1069" s="31">
        <f t="shared" si="715"/>
        <v>2.1748624506161658E-13</v>
      </c>
      <c r="BN1069" s="31">
        <f t="shared" si="716"/>
        <v>5.0021836364171807E-12</v>
      </c>
      <c r="BO1069" s="31">
        <f t="shared" si="717"/>
        <v>5.6546423716020309E-12</v>
      </c>
      <c r="BP1069" s="31">
        <f t="shared" si="718"/>
        <v>1.957376205554549E-12</v>
      </c>
      <c r="BQ1069" s="31">
        <f t="shared" si="719"/>
        <v>6.0896148617252641E-12</v>
      </c>
      <c r="BR1069" s="31">
        <f t="shared" si="720"/>
        <v>6.5245873518484971E-13</v>
      </c>
      <c r="BS1069" s="31">
        <f t="shared" si="721"/>
        <v>5.4371561265404139E-12</v>
      </c>
      <c r="BT1069" s="31">
        <f t="shared" si="722"/>
        <v>2.3923486956777822E-12</v>
      </c>
      <c r="BU1069" s="31">
        <f t="shared" si="723"/>
        <v>8.0469910672798131E-12</v>
      </c>
      <c r="BV1069" s="31">
        <f t="shared" si="724"/>
        <v>3.2622936759242486E-12</v>
      </c>
      <c r="BW1069" s="31">
        <f t="shared" si="725"/>
        <v>3.044807430862632E-12</v>
      </c>
      <c r="BX1069" s="31">
        <f t="shared" si="726"/>
        <v>4.3497249012323313E-12</v>
      </c>
      <c r="BY1069" s="31">
        <f t="shared" si="727"/>
        <v>4.3497249012323313E-12</v>
      </c>
      <c r="BZ1069" s="31">
        <f t="shared" si="728"/>
        <v>6.7420735969101135E-12</v>
      </c>
      <c r="CA1069" s="31">
        <f t="shared" si="729"/>
        <v>2.8273211858010154E-12</v>
      </c>
      <c r="CB1069" s="31">
        <f t="shared" si="730"/>
        <v>4.1322386561707151E-12</v>
      </c>
      <c r="CC1069" s="31">
        <f t="shared" si="731"/>
        <v>5.0021836364171807E-12</v>
      </c>
      <c r="CD1069" s="31">
        <f t="shared" si="732"/>
        <v>0</v>
      </c>
      <c r="CE1069" s="31">
        <f t="shared" si="733"/>
        <v>1.957376205554549E-12</v>
      </c>
    </row>
    <row r="1070" spans="35:83" x14ac:dyDescent="0.2">
      <c r="AI1070" s="29" t="s">
        <v>2256</v>
      </c>
      <c r="AJ1070" s="30">
        <v>35495</v>
      </c>
      <c r="AK1070">
        <v>332</v>
      </c>
      <c r="AL1070" t="s">
        <v>2257</v>
      </c>
      <c r="AM1070">
        <v>7.9354047506961436E-10</v>
      </c>
      <c r="AN1070">
        <f t="shared" si="691"/>
        <v>7.9354047506961439E-11</v>
      </c>
      <c r="AO1070">
        <f t="shared" si="692"/>
        <v>3.4981342496907808E-4</v>
      </c>
      <c r="AP1070" s="31">
        <f t="shared" si="693"/>
        <v>42</v>
      </c>
      <c r="AQ1070" s="31">
        <f t="shared" si="694"/>
        <v>2</v>
      </c>
      <c r="AR1070" s="31">
        <f t="shared" si="695"/>
        <v>16</v>
      </c>
      <c r="AS1070" s="31">
        <f t="shared" si="696"/>
        <v>18</v>
      </c>
      <c r="AT1070" s="31">
        <f t="shared" si="697"/>
        <v>7</v>
      </c>
      <c r="AU1070" s="31">
        <f t="shared" si="698"/>
        <v>27</v>
      </c>
      <c r="AV1070" s="31">
        <f t="shared" si="699"/>
        <v>8</v>
      </c>
      <c r="AW1070" s="31">
        <f t="shared" si="700"/>
        <v>16</v>
      </c>
      <c r="AX1070" s="31">
        <f t="shared" si="701"/>
        <v>27</v>
      </c>
      <c r="AY1070" s="31">
        <f t="shared" si="702"/>
        <v>37</v>
      </c>
      <c r="AZ1070" s="31">
        <f t="shared" si="703"/>
        <v>5</v>
      </c>
      <c r="BA1070" s="31">
        <f t="shared" si="704"/>
        <v>8</v>
      </c>
      <c r="BB1070" s="31">
        <f t="shared" si="705"/>
        <v>16</v>
      </c>
      <c r="BC1070" s="31">
        <f t="shared" si="706"/>
        <v>7</v>
      </c>
      <c r="BD1070" s="31">
        <f t="shared" si="707"/>
        <v>11</v>
      </c>
      <c r="BE1070" s="31">
        <f t="shared" si="708"/>
        <v>23</v>
      </c>
      <c r="BF1070" s="31">
        <f t="shared" si="709"/>
        <v>16</v>
      </c>
      <c r="BG1070" s="31">
        <f t="shared" si="710"/>
        <v>31</v>
      </c>
      <c r="BH1070" s="31">
        <f t="shared" si="711"/>
        <v>5</v>
      </c>
      <c r="BI1070" s="31">
        <f t="shared" si="712"/>
        <v>10</v>
      </c>
      <c r="BJ1070" s="6">
        <f t="shared" si="713"/>
        <v>332</v>
      </c>
      <c r="BL1070" s="31">
        <f t="shared" si="714"/>
        <v>1.0038765046061386E-11</v>
      </c>
      <c r="BM1070" s="31">
        <f t="shared" si="715"/>
        <v>4.7803643076482799E-13</v>
      </c>
      <c r="BN1070" s="31">
        <f t="shared" si="716"/>
        <v>3.8242914461186239E-12</v>
      </c>
      <c r="BO1070" s="31">
        <f t="shared" si="717"/>
        <v>4.3023278768834518E-12</v>
      </c>
      <c r="BP1070" s="31">
        <f t="shared" si="718"/>
        <v>1.6731275076768976E-12</v>
      </c>
      <c r="BQ1070" s="31">
        <f t="shared" si="719"/>
        <v>6.4534918153251773E-12</v>
      </c>
      <c r="BR1070" s="31">
        <f t="shared" si="720"/>
        <v>1.9121457230593119E-12</v>
      </c>
      <c r="BS1070" s="31">
        <f t="shared" si="721"/>
        <v>3.8242914461186239E-12</v>
      </c>
      <c r="BT1070" s="31">
        <f t="shared" si="722"/>
        <v>6.4534918153251773E-12</v>
      </c>
      <c r="BU1070" s="31">
        <f t="shared" si="723"/>
        <v>8.8436739691493167E-12</v>
      </c>
      <c r="BV1070" s="31">
        <f t="shared" si="724"/>
        <v>1.1950910769120699E-12</v>
      </c>
      <c r="BW1070" s="31">
        <f t="shared" si="725"/>
        <v>1.9121457230593119E-12</v>
      </c>
      <c r="BX1070" s="31">
        <f t="shared" si="726"/>
        <v>3.8242914461186239E-12</v>
      </c>
      <c r="BY1070" s="31">
        <f t="shared" si="727"/>
        <v>1.6731275076768976E-12</v>
      </c>
      <c r="BZ1070" s="31">
        <f t="shared" si="728"/>
        <v>2.6292003692065538E-12</v>
      </c>
      <c r="CA1070" s="31">
        <f t="shared" si="729"/>
        <v>5.4974189537955215E-12</v>
      </c>
      <c r="CB1070" s="31">
        <f t="shared" si="730"/>
        <v>3.8242914461186239E-12</v>
      </c>
      <c r="CC1070" s="31">
        <f t="shared" si="731"/>
        <v>7.409564676854833E-12</v>
      </c>
      <c r="CD1070" s="31">
        <f t="shared" si="732"/>
        <v>1.1950910769120699E-12</v>
      </c>
      <c r="CE1070" s="31">
        <f t="shared" si="733"/>
        <v>2.3901821538241398E-12</v>
      </c>
    </row>
    <row r="1071" spans="35:83" x14ac:dyDescent="0.2">
      <c r="AI1071" s="29" t="s">
        <v>2258</v>
      </c>
      <c r="AJ1071" s="30">
        <v>50894</v>
      </c>
      <c r="AK1071">
        <v>460</v>
      </c>
      <c r="AL1071" t="s">
        <v>2259</v>
      </c>
      <c r="AM1071">
        <v>7.9480763358615351E-10</v>
      </c>
      <c r="AN1071">
        <f t="shared" si="691"/>
        <v>7.9480763358615354E-11</v>
      </c>
      <c r="AO1071">
        <f t="shared" si="692"/>
        <v>3.5037202163122112E-4</v>
      </c>
      <c r="AP1071" s="31">
        <f t="shared" si="693"/>
        <v>49</v>
      </c>
      <c r="AQ1071" s="31">
        <f t="shared" si="694"/>
        <v>1</v>
      </c>
      <c r="AR1071" s="31">
        <f t="shared" si="695"/>
        <v>35</v>
      </c>
      <c r="AS1071" s="31">
        <f t="shared" si="696"/>
        <v>44</v>
      </c>
      <c r="AT1071" s="31">
        <f t="shared" si="697"/>
        <v>15</v>
      </c>
      <c r="AU1071" s="31">
        <f t="shared" si="698"/>
        <v>34</v>
      </c>
      <c r="AV1071" s="31">
        <f t="shared" si="699"/>
        <v>11</v>
      </c>
      <c r="AW1071" s="31">
        <f t="shared" si="700"/>
        <v>24</v>
      </c>
      <c r="AX1071" s="31">
        <f t="shared" si="701"/>
        <v>12</v>
      </c>
      <c r="AY1071" s="31">
        <f t="shared" si="702"/>
        <v>49</v>
      </c>
      <c r="AZ1071" s="31">
        <f t="shared" si="703"/>
        <v>11</v>
      </c>
      <c r="BA1071" s="31">
        <f t="shared" si="704"/>
        <v>8</v>
      </c>
      <c r="BB1071" s="31">
        <f t="shared" si="705"/>
        <v>15</v>
      </c>
      <c r="BC1071" s="31">
        <f t="shared" si="706"/>
        <v>15</v>
      </c>
      <c r="BD1071" s="31">
        <f t="shared" si="707"/>
        <v>40</v>
      </c>
      <c r="BE1071" s="31">
        <f t="shared" si="708"/>
        <v>25</v>
      </c>
      <c r="BF1071" s="31">
        <f t="shared" si="709"/>
        <v>26</v>
      </c>
      <c r="BG1071" s="31">
        <f t="shared" si="710"/>
        <v>36</v>
      </c>
      <c r="BH1071" s="31">
        <f t="shared" si="711"/>
        <v>6</v>
      </c>
      <c r="BI1071" s="31">
        <f t="shared" si="712"/>
        <v>4</v>
      </c>
      <c r="BJ1071" s="6">
        <f t="shared" si="713"/>
        <v>460</v>
      </c>
      <c r="BL1071" s="31">
        <f t="shared" si="714"/>
        <v>8.466429140374244E-12</v>
      </c>
      <c r="BM1071" s="31">
        <f t="shared" si="715"/>
        <v>1.7278426817090295E-13</v>
      </c>
      <c r="BN1071" s="31">
        <f t="shared" si="716"/>
        <v>6.0474493859816035E-12</v>
      </c>
      <c r="BO1071" s="31">
        <f t="shared" si="717"/>
        <v>7.6025077995197296E-12</v>
      </c>
      <c r="BP1071" s="31">
        <f t="shared" si="718"/>
        <v>2.5917640225635441E-12</v>
      </c>
      <c r="BQ1071" s="31">
        <f t="shared" si="719"/>
        <v>5.8746651178107007E-12</v>
      </c>
      <c r="BR1071" s="31">
        <f t="shared" si="720"/>
        <v>1.9006269498799324E-12</v>
      </c>
      <c r="BS1071" s="31">
        <f t="shared" si="721"/>
        <v>4.1468224361016702E-12</v>
      </c>
      <c r="BT1071" s="31">
        <f t="shared" si="722"/>
        <v>2.0734112180508351E-12</v>
      </c>
      <c r="BU1071" s="31">
        <f t="shared" si="723"/>
        <v>8.466429140374244E-12</v>
      </c>
      <c r="BV1071" s="31">
        <f t="shared" si="724"/>
        <v>1.9006269498799324E-12</v>
      </c>
      <c r="BW1071" s="31">
        <f t="shared" si="725"/>
        <v>1.3822741453672236E-12</v>
      </c>
      <c r="BX1071" s="31">
        <f t="shared" si="726"/>
        <v>2.5917640225635441E-12</v>
      </c>
      <c r="BY1071" s="31">
        <f t="shared" si="727"/>
        <v>2.5917640225635441E-12</v>
      </c>
      <c r="BZ1071" s="31">
        <f t="shared" si="728"/>
        <v>6.9113707268361179E-12</v>
      </c>
      <c r="CA1071" s="31">
        <f t="shared" si="729"/>
        <v>4.3196067042725738E-12</v>
      </c>
      <c r="CB1071" s="31">
        <f t="shared" si="730"/>
        <v>4.4923909724434765E-12</v>
      </c>
      <c r="CC1071" s="31">
        <f t="shared" si="731"/>
        <v>6.2202336541525062E-12</v>
      </c>
      <c r="CD1071" s="31">
        <f t="shared" si="732"/>
        <v>1.0367056090254176E-12</v>
      </c>
      <c r="CE1071" s="31">
        <f t="shared" si="733"/>
        <v>6.9113707268361181E-13</v>
      </c>
    </row>
    <row r="1072" spans="35:83" x14ac:dyDescent="0.2">
      <c r="AI1072" s="29" t="s">
        <v>2260</v>
      </c>
      <c r="AJ1072" s="30">
        <v>50635</v>
      </c>
      <c r="AK1072">
        <v>444</v>
      </c>
      <c r="AL1072" t="s">
        <v>2261</v>
      </c>
      <c r="AM1072">
        <v>7.9654096930247416E-10</v>
      </c>
      <c r="AN1072">
        <f t="shared" si="691"/>
        <v>7.9654096930247424E-11</v>
      </c>
      <c r="AO1072">
        <f t="shared" si="692"/>
        <v>3.5113612141263954E-4</v>
      </c>
      <c r="AP1072" s="31">
        <f t="shared" si="693"/>
        <v>45</v>
      </c>
      <c r="AQ1072" s="31">
        <f t="shared" si="694"/>
        <v>1</v>
      </c>
      <c r="AR1072" s="31">
        <f t="shared" si="695"/>
        <v>35</v>
      </c>
      <c r="AS1072" s="31">
        <f t="shared" si="696"/>
        <v>35</v>
      </c>
      <c r="AT1072" s="31">
        <f t="shared" si="697"/>
        <v>16</v>
      </c>
      <c r="AU1072" s="31">
        <f t="shared" si="698"/>
        <v>20</v>
      </c>
      <c r="AV1072" s="31">
        <f t="shared" si="699"/>
        <v>16</v>
      </c>
      <c r="AW1072" s="31">
        <f t="shared" si="700"/>
        <v>34</v>
      </c>
      <c r="AX1072" s="31">
        <f t="shared" si="701"/>
        <v>24</v>
      </c>
      <c r="AY1072" s="31">
        <f t="shared" si="702"/>
        <v>50</v>
      </c>
      <c r="AZ1072" s="31">
        <f t="shared" si="703"/>
        <v>8</v>
      </c>
      <c r="BA1072" s="31">
        <f t="shared" si="704"/>
        <v>11</v>
      </c>
      <c r="BB1072" s="31">
        <f t="shared" si="705"/>
        <v>23</v>
      </c>
      <c r="BC1072" s="31">
        <f t="shared" si="706"/>
        <v>11</v>
      </c>
      <c r="BD1072" s="31">
        <f t="shared" si="707"/>
        <v>32</v>
      </c>
      <c r="BE1072" s="31">
        <f t="shared" si="708"/>
        <v>26</v>
      </c>
      <c r="BF1072" s="31">
        <f t="shared" si="709"/>
        <v>19</v>
      </c>
      <c r="BG1072" s="31">
        <f t="shared" si="710"/>
        <v>17</v>
      </c>
      <c r="BH1072" s="31">
        <f t="shared" si="711"/>
        <v>11</v>
      </c>
      <c r="BI1072" s="31">
        <f t="shared" si="712"/>
        <v>10</v>
      </c>
      <c r="BJ1072" s="6">
        <f t="shared" si="713"/>
        <v>444</v>
      </c>
      <c r="BL1072" s="31">
        <f t="shared" si="714"/>
        <v>8.0730503645521047E-12</v>
      </c>
      <c r="BM1072" s="31">
        <f t="shared" si="715"/>
        <v>1.7940111921226897E-13</v>
      </c>
      <c r="BN1072" s="31">
        <f t="shared" si="716"/>
        <v>6.2790391724294137E-12</v>
      </c>
      <c r="BO1072" s="31">
        <f t="shared" si="717"/>
        <v>6.2790391724294137E-12</v>
      </c>
      <c r="BP1072" s="31">
        <f t="shared" si="718"/>
        <v>2.8704179073963035E-12</v>
      </c>
      <c r="BQ1072" s="31">
        <f t="shared" si="719"/>
        <v>3.5880223842453792E-12</v>
      </c>
      <c r="BR1072" s="31">
        <f t="shared" si="720"/>
        <v>2.8704179073963035E-12</v>
      </c>
      <c r="BS1072" s="31">
        <f t="shared" si="721"/>
        <v>6.099638053217145E-12</v>
      </c>
      <c r="BT1072" s="31">
        <f t="shared" si="722"/>
        <v>4.3056268610944557E-12</v>
      </c>
      <c r="BU1072" s="31">
        <f t="shared" si="723"/>
        <v>8.9700559606134486E-12</v>
      </c>
      <c r="BV1072" s="31">
        <f t="shared" si="724"/>
        <v>1.4352089536981518E-12</v>
      </c>
      <c r="BW1072" s="31">
        <f t="shared" si="725"/>
        <v>1.9734123113349588E-12</v>
      </c>
      <c r="BX1072" s="31">
        <f t="shared" si="726"/>
        <v>4.1262257418821862E-12</v>
      </c>
      <c r="BY1072" s="31">
        <f t="shared" si="727"/>
        <v>1.9734123113349588E-12</v>
      </c>
      <c r="BZ1072" s="31">
        <f t="shared" si="728"/>
        <v>5.740835814792607E-12</v>
      </c>
      <c r="CA1072" s="31">
        <f t="shared" si="729"/>
        <v>4.6644290995189929E-12</v>
      </c>
      <c r="CB1072" s="31">
        <f t="shared" si="730"/>
        <v>3.4086212650331106E-12</v>
      </c>
      <c r="CC1072" s="31">
        <f t="shared" si="731"/>
        <v>3.0498190266085725E-12</v>
      </c>
      <c r="CD1072" s="31">
        <f t="shared" si="732"/>
        <v>1.9734123113349588E-12</v>
      </c>
      <c r="CE1072" s="31">
        <f t="shared" si="733"/>
        <v>1.7940111921226896E-12</v>
      </c>
    </row>
    <row r="1073" spans="35:83" x14ac:dyDescent="0.2">
      <c r="AI1073" s="29" t="s">
        <v>2262</v>
      </c>
      <c r="AJ1073" s="30">
        <v>29084</v>
      </c>
      <c r="AK1073">
        <v>266</v>
      </c>
      <c r="AL1073" t="s">
        <v>2263</v>
      </c>
      <c r="AM1073">
        <v>8.0565604457941014E-10</v>
      </c>
      <c r="AN1073">
        <f t="shared" si="691"/>
        <v>8.0565604457941024E-11</v>
      </c>
      <c r="AO1073">
        <f t="shared" si="692"/>
        <v>3.5515428532695813E-4</v>
      </c>
      <c r="AP1073" s="31">
        <f t="shared" si="693"/>
        <v>27</v>
      </c>
      <c r="AQ1073" s="31">
        <f t="shared" si="694"/>
        <v>2</v>
      </c>
      <c r="AR1073" s="31">
        <f t="shared" si="695"/>
        <v>25</v>
      </c>
      <c r="AS1073" s="31">
        <f t="shared" si="696"/>
        <v>11</v>
      </c>
      <c r="AT1073" s="31">
        <f t="shared" si="697"/>
        <v>8</v>
      </c>
      <c r="AU1073" s="31">
        <f t="shared" si="698"/>
        <v>18</v>
      </c>
      <c r="AV1073" s="31">
        <f t="shared" si="699"/>
        <v>2</v>
      </c>
      <c r="AW1073" s="31">
        <f t="shared" si="700"/>
        <v>18</v>
      </c>
      <c r="AX1073" s="31">
        <f t="shared" si="701"/>
        <v>15</v>
      </c>
      <c r="AY1073" s="31">
        <f t="shared" si="702"/>
        <v>28</v>
      </c>
      <c r="AZ1073" s="31">
        <f t="shared" si="703"/>
        <v>5</v>
      </c>
      <c r="BA1073" s="31">
        <f t="shared" si="704"/>
        <v>5</v>
      </c>
      <c r="BB1073" s="31">
        <f t="shared" si="705"/>
        <v>19</v>
      </c>
      <c r="BC1073" s="31">
        <f t="shared" si="706"/>
        <v>9</v>
      </c>
      <c r="BD1073" s="31">
        <f t="shared" si="707"/>
        <v>17</v>
      </c>
      <c r="BE1073" s="31">
        <f t="shared" si="708"/>
        <v>12</v>
      </c>
      <c r="BF1073" s="31">
        <f t="shared" si="709"/>
        <v>14</v>
      </c>
      <c r="BG1073" s="31">
        <f t="shared" si="710"/>
        <v>22</v>
      </c>
      <c r="BH1073" s="31">
        <f t="shared" si="711"/>
        <v>2</v>
      </c>
      <c r="BI1073" s="31">
        <f t="shared" si="712"/>
        <v>7</v>
      </c>
      <c r="BJ1073" s="6">
        <f t="shared" si="713"/>
        <v>266</v>
      </c>
      <c r="BL1073" s="31">
        <f t="shared" si="714"/>
        <v>8.1777117306932621E-12</v>
      </c>
      <c r="BM1073" s="31">
        <f t="shared" si="715"/>
        <v>6.0575642449579716E-13</v>
      </c>
      <c r="BN1073" s="31">
        <f t="shared" si="716"/>
        <v>7.5719553061974638E-12</v>
      </c>
      <c r="BO1073" s="31">
        <f t="shared" si="717"/>
        <v>3.3316603347268844E-12</v>
      </c>
      <c r="BP1073" s="31">
        <f t="shared" si="718"/>
        <v>2.4230256979831886E-12</v>
      </c>
      <c r="BQ1073" s="31">
        <f t="shared" si="719"/>
        <v>5.4518078204621739E-12</v>
      </c>
      <c r="BR1073" s="31">
        <f t="shared" si="720"/>
        <v>6.0575642449579716E-13</v>
      </c>
      <c r="BS1073" s="31">
        <f t="shared" si="721"/>
        <v>5.4518078204621739E-12</v>
      </c>
      <c r="BT1073" s="31">
        <f t="shared" si="722"/>
        <v>4.5431731837184789E-12</v>
      </c>
      <c r="BU1073" s="31">
        <f t="shared" si="723"/>
        <v>8.4805899429411596E-12</v>
      </c>
      <c r="BV1073" s="31">
        <f t="shared" si="724"/>
        <v>1.5143910612394928E-12</v>
      </c>
      <c r="BW1073" s="31">
        <f t="shared" si="725"/>
        <v>1.5143910612394928E-12</v>
      </c>
      <c r="BX1073" s="31">
        <f t="shared" si="726"/>
        <v>5.7546860327100731E-12</v>
      </c>
      <c r="BY1073" s="31">
        <f t="shared" si="727"/>
        <v>2.725903910231087E-12</v>
      </c>
      <c r="BZ1073" s="31">
        <f t="shared" si="728"/>
        <v>5.1489296082142756E-12</v>
      </c>
      <c r="CA1073" s="31">
        <f t="shared" si="729"/>
        <v>3.6345385469747828E-12</v>
      </c>
      <c r="CB1073" s="31">
        <f t="shared" si="730"/>
        <v>4.2402949714705798E-12</v>
      </c>
      <c r="CC1073" s="31">
        <f t="shared" si="731"/>
        <v>6.6633206694537688E-12</v>
      </c>
      <c r="CD1073" s="31">
        <f t="shared" si="732"/>
        <v>6.0575642449579716E-13</v>
      </c>
      <c r="CE1073" s="31">
        <f t="shared" si="733"/>
        <v>2.1201474857352899E-12</v>
      </c>
    </row>
    <row r="1074" spans="35:83" x14ac:dyDescent="0.2">
      <c r="AI1074" s="29" t="s">
        <v>2264</v>
      </c>
      <c r="AJ1074" s="30">
        <v>7307</v>
      </c>
      <c r="AK1074">
        <v>70</v>
      </c>
      <c r="AL1074" t="s">
        <v>2265</v>
      </c>
      <c r="AM1074">
        <v>8.0576284088779439E-10</v>
      </c>
      <c r="AN1074">
        <f t="shared" si="691"/>
        <v>8.0576284088779442E-11</v>
      </c>
      <c r="AO1074">
        <f t="shared" si="692"/>
        <v>3.5520136393678791E-4</v>
      </c>
      <c r="AP1074" s="31">
        <f t="shared" si="693"/>
        <v>11</v>
      </c>
      <c r="AQ1074" s="31">
        <f t="shared" si="694"/>
        <v>0</v>
      </c>
      <c r="AR1074" s="31">
        <f t="shared" si="695"/>
        <v>3</v>
      </c>
      <c r="AS1074" s="31">
        <f t="shared" si="696"/>
        <v>5</v>
      </c>
      <c r="AT1074" s="31">
        <f t="shared" si="697"/>
        <v>0</v>
      </c>
      <c r="AU1074" s="31">
        <f t="shared" si="698"/>
        <v>5</v>
      </c>
      <c r="AV1074" s="31">
        <f t="shared" si="699"/>
        <v>1</v>
      </c>
      <c r="AW1074" s="31">
        <f t="shared" si="700"/>
        <v>9</v>
      </c>
      <c r="AX1074" s="31">
        <f t="shared" si="701"/>
        <v>8</v>
      </c>
      <c r="AY1074" s="31">
        <f t="shared" si="702"/>
        <v>7</v>
      </c>
      <c r="AZ1074" s="31">
        <f t="shared" si="703"/>
        <v>3</v>
      </c>
      <c r="BA1074" s="31">
        <f t="shared" si="704"/>
        <v>2</v>
      </c>
      <c r="BB1074" s="31">
        <f t="shared" si="705"/>
        <v>0</v>
      </c>
      <c r="BC1074" s="31">
        <f t="shared" si="706"/>
        <v>1</v>
      </c>
      <c r="BD1074" s="31">
        <f t="shared" si="707"/>
        <v>1</v>
      </c>
      <c r="BE1074" s="31">
        <f t="shared" si="708"/>
        <v>4</v>
      </c>
      <c r="BF1074" s="31">
        <f t="shared" si="709"/>
        <v>6</v>
      </c>
      <c r="BG1074" s="31">
        <f t="shared" si="710"/>
        <v>4</v>
      </c>
      <c r="BH1074" s="31">
        <f t="shared" si="711"/>
        <v>0</v>
      </c>
      <c r="BI1074" s="31">
        <f t="shared" si="712"/>
        <v>0</v>
      </c>
      <c r="BJ1074" s="6">
        <f t="shared" si="713"/>
        <v>70</v>
      </c>
      <c r="BL1074" s="31">
        <f t="shared" si="714"/>
        <v>1.2661987499665341E-11</v>
      </c>
      <c r="BM1074" s="31">
        <f t="shared" si="715"/>
        <v>0</v>
      </c>
      <c r="BN1074" s="31">
        <f t="shared" si="716"/>
        <v>3.4532693180905477E-12</v>
      </c>
      <c r="BO1074" s="31">
        <f t="shared" si="717"/>
        <v>5.7554488634842454E-12</v>
      </c>
      <c r="BP1074" s="31">
        <f t="shared" si="718"/>
        <v>0</v>
      </c>
      <c r="BQ1074" s="31">
        <f t="shared" si="719"/>
        <v>5.7554488634842454E-12</v>
      </c>
      <c r="BR1074" s="31">
        <f t="shared" si="720"/>
        <v>1.151089772696849E-12</v>
      </c>
      <c r="BS1074" s="31">
        <f t="shared" si="721"/>
        <v>1.0359807954271641E-11</v>
      </c>
      <c r="BT1074" s="31">
        <f t="shared" si="722"/>
        <v>9.2087181815747923E-12</v>
      </c>
      <c r="BU1074" s="31">
        <f t="shared" si="723"/>
        <v>8.0576284088779439E-12</v>
      </c>
      <c r="BV1074" s="31">
        <f t="shared" si="724"/>
        <v>3.4532693180905477E-12</v>
      </c>
      <c r="BW1074" s="31">
        <f t="shared" si="725"/>
        <v>2.3021795453936981E-12</v>
      </c>
      <c r="BX1074" s="31">
        <f t="shared" si="726"/>
        <v>0</v>
      </c>
      <c r="BY1074" s="31">
        <f t="shared" si="727"/>
        <v>1.151089772696849E-12</v>
      </c>
      <c r="BZ1074" s="31">
        <f t="shared" si="728"/>
        <v>1.151089772696849E-12</v>
      </c>
      <c r="CA1074" s="31">
        <f t="shared" si="729"/>
        <v>4.6043590907873962E-12</v>
      </c>
      <c r="CB1074" s="31">
        <f t="shared" si="730"/>
        <v>6.9065386361810954E-12</v>
      </c>
      <c r="CC1074" s="31">
        <f t="shared" si="731"/>
        <v>4.6043590907873962E-12</v>
      </c>
      <c r="CD1074" s="31">
        <f t="shared" si="732"/>
        <v>0</v>
      </c>
      <c r="CE1074" s="31">
        <f t="shared" si="733"/>
        <v>0</v>
      </c>
    </row>
    <row r="1075" spans="35:83" x14ac:dyDescent="0.2">
      <c r="AI1075" s="29" t="s">
        <v>2266</v>
      </c>
      <c r="AJ1075" s="30">
        <v>19799</v>
      </c>
      <c r="AK1075">
        <v>183</v>
      </c>
      <c r="AL1075" t="s">
        <v>2267</v>
      </c>
      <c r="AM1075">
        <v>8.0846457858562584E-10</v>
      </c>
      <c r="AN1075">
        <f t="shared" si="691"/>
        <v>8.0846457858562592E-11</v>
      </c>
      <c r="AO1075">
        <f t="shared" si="692"/>
        <v>3.5639236067499912E-4</v>
      </c>
      <c r="AP1075" s="31">
        <f t="shared" si="693"/>
        <v>22</v>
      </c>
      <c r="AQ1075" s="31">
        <f t="shared" si="694"/>
        <v>1</v>
      </c>
      <c r="AR1075" s="31">
        <f t="shared" si="695"/>
        <v>7</v>
      </c>
      <c r="AS1075" s="31">
        <f t="shared" si="696"/>
        <v>13</v>
      </c>
      <c r="AT1075" s="31">
        <f t="shared" si="697"/>
        <v>7</v>
      </c>
      <c r="AU1075" s="31">
        <f t="shared" si="698"/>
        <v>15</v>
      </c>
      <c r="AV1075" s="31">
        <f t="shared" si="699"/>
        <v>0</v>
      </c>
      <c r="AW1075" s="31">
        <f t="shared" si="700"/>
        <v>7</v>
      </c>
      <c r="AX1075" s="31">
        <f t="shared" si="701"/>
        <v>8</v>
      </c>
      <c r="AY1075" s="31">
        <f t="shared" si="702"/>
        <v>20</v>
      </c>
      <c r="AZ1075" s="31">
        <f t="shared" si="703"/>
        <v>5</v>
      </c>
      <c r="BA1075" s="31">
        <f t="shared" si="704"/>
        <v>3</v>
      </c>
      <c r="BB1075" s="31">
        <f t="shared" si="705"/>
        <v>9</v>
      </c>
      <c r="BC1075" s="31">
        <f t="shared" si="706"/>
        <v>5</v>
      </c>
      <c r="BD1075" s="31">
        <f t="shared" si="707"/>
        <v>15</v>
      </c>
      <c r="BE1075" s="31">
        <f t="shared" si="708"/>
        <v>21</v>
      </c>
      <c r="BF1075" s="31">
        <f t="shared" si="709"/>
        <v>12</v>
      </c>
      <c r="BG1075" s="31">
        <f t="shared" si="710"/>
        <v>7</v>
      </c>
      <c r="BH1075" s="31">
        <f t="shared" si="711"/>
        <v>4</v>
      </c>
      <c r="BI1075" s="31">
        <f t="shared" si="712"/>
        <v>2</v>
      </c>
      <c r="BJ1075" s="6">
        <f t="shared" si="713"/>
        <v>183</v>
      </c>
      <c r="BL1075" s="31">
        <f t="shared" si="714"/>
        <v>9.7192462999364857E-12</v>
      </c>
      <c r="BM1075" s="31">
        <f t="shared" si="715"/>
        <v>4.4178392272438575E-13</v>
      </c>
      <c r="BN1075" s="31">
        <f t="shared" si="716"/>
        <v>3.0924874590707003E-12</v>
      </c>
      <c r="BO1075" s="31">
        <f t="shared" si="717"/>
        <v>5.7431909954170144E-12</v>
      </c>
      <c r="BP1075" s="31">
        <f t="shared" si="718"/>
        <v>3.0924874590707003E-12</v>
      </c>
      <c r="BQ1075" s="31">
        <f t="shared" si="719"/>
        <v>6.6267588408657859E-12</v>
      </c>
      <c r="BR1075" s="31">
        <f t="shared" si="720"/>
        <v>0</v>
      </c>
      <c r="BS1075" s="31">
        <f t="shared" si="721"/>
        <v>3.0924874590707003E-12</v>
      </c>
      <c r="BT1075" s="31">
        <f t="shared" si="722"/>
        <v>3.534271381795086E-12</v>
      </c>
      <c r="BU1075" s="31">
        <f t="shared" si="723"/>
        <v>8.835678454487715E-12</v>
      </c>
      <c r="BV1075" s="31">
        <f t="shared" si="724"/>
        <v>2.2089196136219288E-12</v>
      </c>
      <c r="BW1075" s="31">
        <f t="shared" si="725"/>
        <v>1.3253517681731573E-12</v>
      </c>
      <c r="BX1075" s="31">
        <f t="shared" si="726"/>
        <v>3.9760553045194714E-12</v>
      </c>
      <c r="BY1075" s="31">
        <f t="shared" si="727"/>
        <v>2.2089196136219288E-12</v>
      </c>
      <c r="BZ1075" s="31">
        <f t="shared" si="728"/>
        <v>6.6267588408657859E-12</v>
      </c>
      <c r="CA1075" s="31">
        <f t="shared" si="729"/>
        <v>9.2774623772121012E-12</v>
      </c>
      <c r="CB1075" s="31">
        <f t="shared" si="730"/>
        <v>5.301407072692629E-12</v>
      </c>
      <c r="CC1075" s="31">
        <f t="shared" si="731"/>
        <v>3.0924874590707003E-12</v>
      </c>
      <c r="CD1075" s="31">
        <f t="shared" si="732"/>
        <v>1.767135690897543E-12</v>
      </c>
      <c r="CE1075" s="31">
        <f t="shared" si="733"/>
        <v>8.835678454487715E-13</v>
      </c>
    </row>
    <row r="1076" spans="35:83" x14ac:dyDescent="0.2">
      <c r="AI1076" s="29" t="s">
        <v>2268</v>
      </c>
      <c r="AJ1076" s="30">
        <v>48083</v>
      </c>
      <c r="AK1076">
        <v>443</v>
      </c>
      <c r="AL1076" t="s">
        <v>2269</v>
      </c>
      <c r="AM1076">
        <v>8.0952530915077088E-10</v>
      </c>
      <c r="AN1076">
        <f t="shared" si="691"/>
        <v>8.0952530915077098E-11</v>
      </c>
      <c r="AO1076">
        <f t="shared" si="692"/>
        <v>3.5685995848962887E-4</v>
      </c>
      <c r="AP1076" s="31">
        <f t="shared" si="693"/>
        <v>60</v>
      </c>
      <c r="AQ1076" s="31">
        <f t="shared" si="694"/>
        <v>4</v>
      </c>
      <c r="AR1076" s="31">
        <f t="shared" si="695"/>
        <v>21</v>
      </c>
      <c r="AS1076" s="31">
        <f t="shared" si="696"/>
        <v>30</v>
      </c>
      <c r="AT1076" s="31">
        <f t="shared" si="697"/>
        <v>16</v>
      </c>
      <c r="AU1076" s="31">
        <f t="shared" si="698"/>
        <v>31</v>
      </c>
      <c r="AV1076" s="31">
        <f t="shared" si="699"/>
        <v>18</v>
      </c>
      <c r="AW1076" s="31">
        <f t="shared" si="700"/>
        <v>25</v>
      </c>
      <c r="AX1076" s="31">
        <f t="shared" si="701"/>
        <v>19</v>
      </c>
      <c r="AY1076" s="31">
        <f t="shared" si="702"/>
        <v>45</v>
      </c>
      <c r="AZ1076" s="31">
        <f t="shared" si="703"/>
        <v>6</v>
      </c>
      <c r="BA1076" s="31">
        <f t="shared" si="704"/>
        <v>15</v>
      </c>
      <c r="BB1076" s="31">
        <f t="shared" si="705"/>
        <v>29</v>
      </c>
      <c r="BC1076" s="31">
        <f t="shared" si="706"/>
        <v>16</v>
      </c>
      <c r="BD1076" s="31">
        <f t="shared" si="707"/>
        <v>21</v>
      </c>
      <c r="BE1076" s="31">
        <f t="shared" si="708"/>
        <v>26</v>
      </c>
      <c r="BF1076" s="31">
        <f t="shared" si="709"/>
        <v>15</v>
      </c>
      <c r="BG1076" s="31">
        <f t="shared" si="710"/>
        <v>30</v>
      </c>
      <c r="BH1076" s="31">
        <f t="shared" si="711"/>
        <v>6</v>
      </c>
      <c r="BI1076" s="31">
        <f t="shared" si="712"/>
        <v>10</v>
      </c>
      <c r="BJ1076" s="6">
        <f t="shared" si="713"/>
        <v>443</v>
      </c>
      <c r="BL1076" s="31">
        <f t="shared" si="714"/>
        <v>1.0964225406105252E-11</v>
      </c>
      <c r="BM1076" s="31">
        <f t="shared" si="715"/>
        <v>7.3094836040701666E-13</v>
      </c>
      <c r="BN1076" s="31">
        <f t="shared" si="716"/>
        <v>3.8374788921368382E-12</v>
      </c>
      <c r="BO1076" s="31">
        <f t="shared" si="717"/>
        <v>5.4821127030526259E-12</v>
      </c>
      <c r="BP1076" s="31">
        <f t="shared" si="718"/>
        <v>2.9237934416280666E-12</v>
      </c>
      <c r="BQ1076" s="31">
        <f t="shared" si="719"/>
        <v>5.6648497931543796E-12</v>
      </c>
      <c r="BR1076" s="31">
        <f t="shared" si="720"/>
        <v>3.2892676218315752E-12</v>
      </c>
      <c r="BS1076" s="31">
        <f t="shared" si="721"/>
        <v>4.5684272525438544E-12</v>
      </c>
      <c r="BT1076" s="31">
        <f t="shared" si="722"/>
        <v>3.4720047119333292E-12</v>
      </c>
      <c r="BU1076" s="31">
        <f t="shared" si="723"/>
        <v>8.2231690545789381E-12</v>
      </c>
      <c r="BV1076" s="31">
        <f t="shared" si="724"/>
        <v>1.096422540610525E-12</v>
      </c>
      <c r="BW1076" s="31">
        <f t="shared" si="725"/>
        <v>2.741056351526313E-12</v>
      </c>
      <c r="BX1076" s="31">
        <f t="shared" si="726"/>
        <v>5.2993756129508707E-12</v>
      </c>
      <c r="BY1076" s="31">
        <f t="shared" si="727"/>
        <v>2.9237934416280666E-12</v>
      </c>
      <c r="BZ1076" s="31">
        <f t="shared" si="728"/>
        <v>3.8374788921368382E-12</v>
      </c>
      <c r="CA1076" s="31">
        <f t="shared" si="729"/>
        <v>4.7511643426456089E-12</v>
      </c>
      <c r="CB1076" s="31">
        <f t="shared" si="730"/>
        <v>2.741056351526313E-12</v>
      </c>
      <c r="CC1076" s="31">
        <f t="shared" si="731"/>
        <v>5.4821127030526259E-12</v>
      </c>
      <c r="CD1076" s="31">
        <f t="shared" si="732"/>
        <v>1.096422540610525E-12</v>
      </c>
      <c r="CE1076" s="31">
        <f t="shared" si="733"/>
        <v>1.8273709010175418E-12</v>
      </c>
    </row>
    <row r="1077" spans="35:83" x14ac:dyDescent="0.2">
      <c r="AI1077" s="29" t="s">
        <v>2270</v>
      </c>
      <c r="AJ1077" s="30">
        <v>19878</v>
      </c>
      <c r="AK1077">
        <v>188</v>
      </c>
      <c r="AL1077" t="s">
        <v>2271</v>
      </c>
      <c r="AM1077">
        <v>8.1344852727178575E-10</v>
      </c>
      <c r="AN1077">
        <f t="shared" si="691"/>
        <v>8.1344852727178583E-11</v>
      </c>
      <c r="AO1077">
        <f t="shared" si="692"/>
        <v>3.585894157900804E-4</v>
      </c>
      <c r="AP1077" s="31">
        <f t="shared" si="693"/>
        <v>15</v>
      </c>
      <c r="AQ1077" s="31">
        <f t="shared" si="694"/>
        <v>3</v>
      </c>
      <c r="AR1077" s="31">
        <f t="shared" si="695"/>
        <v>10</v>
      </c>
      <c r="AS1077" s="31">
        <f t="shared" si="696"/>
        <v>7</v>
      </c>
      <c r="AT1077" s="31">
        <f t="shared" si="697"/>
        <v>7</v>
      </c>
      <c r="AU1077" s="31">
        <f t="shared" si="698"/>
        <v>17</v>
      </c>
      <c r="AV1077" s="31">
        <f t="shared" si="699"/>
        <v>4</v>
      </c>
      <c r="AW1077" s="31">
        <f t="shared" si="700"/>
        <v>9</v>
      </c>
      <c r="AX1077" s="31">
        <f t="shared" si="701"/>
        <v>10</v>
      </c>
      <c r="AY1077" s="31">
        <f t="shared" si="702"/>
        <v>16</v>
      </c>
      <c r="AZ1077" s="31">
        <f t="shared" si="703"/>
        <v>1</v>
      </c>
      <c r="BA1077" s="31">
        <f t="shared" si="704"/>
        <v>8</v>
      </c>
      <c r="BB1077" s="31">
        <f t="shared" si="705"/>
        <v>13</v>
      </c>
      <c r="BC1077" s="31">
        <f t="shared" si="706"/>
        <v>8</v>
      </c>
      <c r="BD1077" s="31">
        <f t="shared" si="707"/>
        <v>10</v>
      </c>
      <c r="BE1077" s="31">
        <f t="shared" si="708"/>
        <v>20</v>
      </c>
      <c r="BF1077" s="31">
        <f t="shared" si="709"/>
        <v>5</v>
      </c>
      <c r="BG1077" s="31">
        <f t="shared" si="710"/>
        <v>23</v>
      </c>
      <c r="BH1077" s="31">
        <f t="shared" si="711"/>
        <v>1</v>
      </c>
      <c r="BI1077" s="31">
        <f t="shared" si="712"/>
        <v>1</v>
      </c>
      <c r="BJ1077" s="6">
        <f t="shared" si="713"/>
        <v>188</v>
      </c>
      <c r="BL1077" s="31">
        <f t="shared" si="714"/>
        <v>6.4902808027004189E-12</v>
      </c>
      <c r="BM1077" s="31">
        <f t="shared" si="715"/>
        <v>1.2980561605400836E-12</v>
      </c>
      <c r="BN1077" s="31">
        <f t="shared" si="716"/>
        <v>4.3268538684669462E-12</v>
      </c>
      <c r="BO1077" s="31">
        <f t="shared" si="717"/>
        <v>3.0287977079268622E-12</v>
      </c>
      <c r="BP1077" s="31">
        <f t="shared" si="718"/>
        <v>3.0287977079268622E-12</v>
      </c>
      <c r="BQ1077" s="31">
        <f t="shared" si="719"/>
        <v>7.355651576393808E-12</v>
      </c>
      <c r="BR1077" s="31">
        <f t="shared" si="720"/>
        <v>1.7307415473867784E-12</v>
      </c>
      <c r="BS1077" s="31">
        <f t="shared" si="721"/>
        <v>3.8941684816202517E-12</v>
      </c>
      <c r="BT1077" s="31">
        <f t="shared" si="722"/>
        <v>4.3268538684669462E-12</v>
      </c>
      <c r="BU1077" s="31">
        <f t="shared" si="723"/>
        <v>6.9229661895471134E-12</v>
      </c>
      <c r="BV1077" s="31">
        <f t="shared" si="724"/>
        <v>4.3268538684669459E-13</v>
      </c>
      <c r="BW1077" s="31">
        <f t="shared" si="725"/>
        <v>3.4614830947735567E-12</v>
      </c>
      <c r="BX1077" s="31">
        <f t="shared" si="726"/>
        <v>5.6249100290070298E-12</v>
      </c>
      <c r="BY1077" s="31">
        <f t="shared" si="727"/>
        <v>3.4614830947735567E-12</v>
      </c>
      <c r="BZ1077" s="31">
        <f t="shared" si="728"/>
        <v>4.3268538684669462E-12</v>
      </c>
      <c r="CA1077" s="31">
        <f t="shared" si="729"/>
        <v>8.6537077369338924E-12</v>
      </c>
      <c r="CB1077" s="31">
        <f t="shared" si="730"/>
        <v>2.1634269342334731E-12</v>
      </c>
      <c r="CC1077" s="31">
        <f t="shared" si="731"/>
        <v>9.9517638974739752E-12</v>
      </c>
      <c r="CD1077" s="31">
        <f t="shared" si="732"/>
        <v>4.3268538684669459E-13</v>
      </c>
      <c r="CE1077" s="31">
        <f t="shared" si="733"/>
        <v>4.3268538684669459E-13</v>
      </c>
    </row>
    <row r="1078" spans="35:83" x14ac:dyDescent="0.2">
      <c r="AI1078" s="29" t="s">
        <v>2272</v>
      </c>
      <c r="AJ1078" s="30">
        <v>25342</v>
      </c>
      <c r="AK1078">
        <v>231</v>
      </c>
      <c r="AL1078" t="s">
        <v>2273</v>
      </c>
      <c r="AM1078">
        <v>8.184451829644069E-10</v>
      </c>
      <c r="AN1078">
        <f t="shared" si="691"/>
        <v>8.1844518296440693E-11</v>
      </c>
      <c r="AO1078">
        <f t="shared" si="692"/>
        <v>3.6079207248641804E-4</v>
      </c>
      <c r="AP1078" s="31">
        <f t="shared" si="693"/>
        <v>26</v>
      </c>
      <c r="AQ1078" s="31">
        <f t="shared" si="694"/>
        <v>1</v>
      </c>
      <c r="AR1078" s="31">
        <f t="shared" si="695"/>
        <v>10</v>
      </c>
      <c r="AS1078" s="31">
        <f t="shared" si="696"/>
        <v>15</v>
      </c>
      <c r="AT1078" s="31">
        <f t="shared" si="697"/>
        <v>5</v>
      </c>
      <c r="AU1078" s="31">
        <f t="shared" si="698"/>
        <v>10</v>
      </c>
      <c r="AV1078" s="31">
        <f t="shared" si="699"/>
        <v>4</v>
      </c>
      <c r="AW1078" s="31">
        <f t="shared" si="700"/>
        <v>16</v>
      </c>
      <c r="AX1078" s="31">
        <f t="shared" si="701"/>
        <v>15</v>
      </c>
      <c r="AY1078" s="31">
        <f t="shared" si="702"/>
        <v>39</v>
      </c>
      <c r="AZ1078" s="31">
        <f t="shared" si="703"/>
        <v>3</v>
      </c>
      <c r="BA1078" s="31">
        <f t="shared" si="704"/>
        <v>4</v>
      </c>
      <c r="BB1078" s="31">
        <f t="shared" si="705"/>
        <v>15</v>
      </c>
      <c r="BC1078" s="31">
        <f t="shared" si="706"/>
        <v>16</v>
      </c>
      <c r="BD1078" s="31">
        <f t="shared" si="707"/>
        <v>13</v>
      </c>
      <c r="BE1078" s="31">
        <f t="shared" si="708"/>
        <v>17</v>
      </c>
      <c r="BF1078" s="31">
        <f t="shared" si="709"/>
        <v>10</v>
      </c>
      <c r="BG1078" s="31">
        <f t="shared" si="710"/>
        <v>9</v>
      </c>
      <c r="BH1078" s="31">
        <f t="shared" si="711"/>
        <v>1</v>
      </c>
      <c r="BI1078" s="31">
        <f t="shared" si="712"/>
        <v>2</v>
      </c>
      <c r="BJ1078" s="6">
        <f t="shared" si="713"/>
        <v>231</v>
      </c>
      <c r="BL1078" s="31">
        <f t="shared" si="714"/>
        <v>9.2119371242747104E-12</v>
      </c>
      <c r="BM1078" s="31">
        <f t="shared" si="715"/>
        <v>3.5430527401056575E-13</v>
      </c>
      <c r="BN1078" s="31">
        <f t="shared" si="716"/>
        <v>3.5430527401056576E-12</v>
      </c>
      <c r="BO1078" s="31">
        <f t="shared" si="717"/>
        <v>5.3145791101584864E-12</v>
      </c>
      <c r="BP1078" s="31">
        <f t="shared" si="718"/>
        <v>1.7715263700528288E-12</v>
      </c>
      <c r="BQ1078" s="31">
        <f t="shared" si="719"/>
        <v>3.5430527401056576E-12</v>
      </c>
      <c r="BR1078" s="31">
        <f t="shared" si="720"/>
        <v>1.417221096042263E-12</v>
      </c>
      <c r="BS1078" s="31">
        <f t="shared" si="721"/>
        <v>5.668884384169052E-12</v>
      </c>
      <c r="BT1078" s="31">
        <f t="shared" si="722"/>
        <v>5.3145791101584864E-12</v>
      </c>
      <c r="BU1078" s="31">
        <f t="shared" si="723"/>
        <v>1.3817905686412066E-11</v>
      </c>
      <c r="BV1078" s="31">
        <f t="shared" si="724"/>
        <v>1.0629158220316974E-12</v>
      </c>
      <c r="BW1078" s="31">
        <f t="shared" si="725"/>
        <v>1.417221096042263E-12</v>
      </c>
      <c r="BX1078" s="31">
        <f t="shared" si="726"/>
        <v>5.3145791101584864E-12</v>
      </c>
      <c r="BY1078" s="31">
        <f t="shared" si="727"/>
        <v>5.668884384169052E-12</v>
      </c>
      <c r="BZ1078" s="31">
        <f t="shared" si="728"/>
        <v>4.6059685621373552E-12</v>
      </c>
      <c r="CA1078" s="31">
        <f t="shared" si="729"/>
        <v>6.0231896581796184E-12</v>
      </c>
      <c r="CB1078" s="31">
        <f t="shared" si="730"/>
        <v>3.5430527401056576E-12</v>
      </c>
      <c r="CC1078" s="31">
        <f t="shared" si="731"/>
        <v>3.188747466095092E-12</v>
      </c>
      <c r="CD1078" s="31">
        <f t="shared" si="732"/>
        <v>3.5430527401056575E-13</v>
      </c>
      <c r="CE1078" s="31">
        <f t="shared" si="733"/>
        <v>7.086105480211315E-13</v>
      </c>
    </row>
    <row r="1079" spans="35:83" x14ac:dyDescent="0.2">
      <c r="AI1079" s="29" t="s">
        <v>2274</v>
      </c>
      <c r="AJ1079" s="30">
        <v>14361</v>
      </c>
      <c r="AK1079">
        <v>134</v>
      </c>
      <c r="AL1079" t="s">
        <v>2275</v>
      </c>
      <c r="AM1079">
        <v>8.1934919786484275E-10</v>
      </c>
      <c r="AN1079">
        <f t="shared" si="691"/>
        <v>8.1934919786484281E-11</v>
      </c>
      <c r="AO1079">
        <f t="shared" si="692"/>
        <v>3.6119058593151587E-4</v>
      </c>
      <c r="AP1079" s="31">
        <f t="shared" si="693"/>
        <v>17</v>
      </c>
      <c r="AQ1079" s="31">
        <f t="shared" si="694"/>
        <v>4</v>
      </c>
      <c r="AR1079" s="31">
        <f t="shared" si="695"/>
        <v>4</v>
      </c>
      <c r="AS1079" s="31">
        <f t="shared" si="696"/>
        <v>9</v>
      </c>
      <c r="AT1079" s="31">
        <f t="shared" si="697"/>
        <v>5</v>
      </c>
      <c r="AU1079" s="31">
        <f t="shared" si="698"/>
        <v>12</v>
      </c>
      <c r="AV1079" s="31">
        <f t="shared" si="699"/>
        <v>0</v>
      </c>
      <c r="AW1079" s="31">
        <f t="shared" si="700"/>
        <v>4</v>
      </c>
      <c r="AX1079" s="31">
        <f t="shared" si="701"/>
        <v>6</v>
      </c>
      <c r="AY1079" s="31">
        <f t="shared" si="702"/>
        <v>7</v>
      </c>
      <c r="AZ1079" s="31">
        <f t="shared" si="703"/>
        <v>5</v>
      </c>
      <c r="BA1079" s="31">
        <f t="shared" si="704"/>
        <v>5</v>
      </c>
      <c r="BB1079" s="31">
        <f t="shared" si="705"/>
        <v>10</v>
      </c>
      <c r="BC1079" s="31">
        <f t="shared" si="706"/>
        <v>7</v>
      </c>
      <c r="BD1079" s="31">
        <f t="shared" si="707"/>
        <v>10</v>
      </c>
      <c r="BE1079" s="31">
        <f t="shared" si="708"/>
        <v>13</v>
      </c>
      <c r="BF1079" s="31">
        <f t="shared" si="709"/>
        <v>6</v>
      </c>
      <c r="BG1079" s="31">
        <f t="shared" si="710"/>
        <v>6</v>
      </c>
      <c r="BH1079" s="31">
        <f t="shared" si="711"/>
        <v>1</v>
      </c>
      <c r="BI1079" s="31">
        <f t="shared" si="712"/>
        <v>3</v>
      </c>
      <c r="BJ1079" s="6">
        <f t="shared" si="713"/>
        <v>134</v>
      </c>
      <c r="BL1079" s="31">
        <f t="shared" si="714"/>
        <v>1.0394728629628603E-11</v>
      </c>
      <c r="BM1079" s="31">
        <f t="shared" si="715"/>
        <v>2.4458185010890832E-12</v>
      </c>
      <c r="BN1079" s="31">
        <f t="shared" si="716"/>
        <v>2.4458185010890832E-12</v>
      </c>
      <c r="BO1079" s="31">
        <f t="shared" si="717"/>
        <v>5.5030916274504368E-12</v>
      </c>
      <c r="BP1079" s="31">
        <f t="shared" si="718"/>
        <v>3.0572731263613536E-12</v>
      </c>
      <c r="BQ1079" s="31">
        <f t="shared" si="719"/>
        <v>7.3374555032672491E-12</v>
      </c>
      <c r="BR1079" s="31">
        <f t="shared" si="720"/>
        <v>0</v>
      </c>
      <c r="BS1079" s="31">
        <f t="shared" si="721"/>
        <v>2.4458185010890832E-12</v>
      </c>
      <c r="BT1079" s="31">
        <f t="shared" si="722"/>
        <v>3.6687277516336245E-12</v>
      </c>
      <c r="BU1079" s="31">
        <f t="shared" si="723"/>
        <v>4.280182376905895E-12</v>
      </c>
      <c r="BV1079" s="31">
        <f t="shared" si="724"/>
        <v>3.0572731263613536E-12</v>
      </c>
      <c r="BW1079" s="31">
        <f t="shared" si="725"/>
        <v>3.0572731263613536E-12</v>
      </c>
      <c r="BX1079" s="31">
        <f t="shared" si="726"/>
        <v>6.1145462527227073E-12</v>
      </c>
      <c r="BY1079" s="31">
        <f t="shared" si="727"/>
        <v>4.280182376905895E-12</v>
      </c>
      <c r="BZ1079" s="31">
        <f t="shared" si="728"/>
        <v>6.1145462527227073E-12</v>
      </c>
      <c r="CA1079" s="31">
        <f t="shared" si="729"/>
        <v>7.9489101285395195E-12</v>
      </c>
      <c r="CB1079" s="31">
        <f t="shared" si="730"/>
        <v>3.6687277516336245E-12</v>
      </c>
      <c r="CC1079" s="31">
        <f t="shared" si="731"/>
        <v>3.6687277516336245E-12</v>
      </c>
      <c r="CD1079" s="31">
        <f t="shared" si="732"/>
        <v>6.1145462527227079E-13</v>
      </c>
      <c r="CE1079" s="31">
        <f t="shared" si="733"/>
        <v>1.8343638758168123E-12</v>
      </c>
    </row>
    <row r="1080" spans="35:83" x14ac:dyDescent="0.2">
      <c r="AI1080" s="29" t="s">
        <v>2276</v>
      </c>
      <c r="AJ1080" s="30">
        <v>26827</v>
      </c>
      <c r="AK1080">
        <v>241</v>
      </c>
      <c r="AL1080" t="s">
        <v>2277</v>
      </c>
      <c r="AM1080">
        <v>8.2716527637719481E-10</v>
      </c>
      <c r="AN1080">
        <f t="shared" si="691"/>
        <v>8.2716527637719486E-11</v>
      </c>
      <c r="AO1080">
        <f t="shared" si="692"/>
        <v>3.6463611805008012E-4</v>
      </c>
      <c r="AP1080" s="31">
        <f t="shared" si="693"/>
        <v>22</v>
      </c>
      <c r="AQ1080" s="31">
        <f t="shared" si="694"/>
        <v>4</v>
      </c>
      <c r="AR1080" s="31">
        <f t="shared" si="695"/>
        <v>16</v>
      </c>
      <c r="AS1080" s="31">
        <f t="shared" si="696"/>
        <v>17</v>
      </c>
      <c r="AT1080" s="31">
        <f t="shared" si="697"/>
        <v>9</v>
      </c>
      <c r="AU1080" s="31">
        <f t="shared" si="698"/>
        <v>17</v>
      </c>
      <c r="AV1080" s="31">
        <f t="shared" si="699"/>
        <v>12</v>
      </c>
      <c r="AW1080" s="31">
        <f t="shared" si="700"/>
        <v>17</v>
      </c>
      <c r="AX1080" s="31">
        <f t="shared" si="701"/>
        <v>16</v>
      </c>
      <c r="AY1080" s="31">
        <f t="shared" si="702"/>
        <v>18</v>
      </c>
      <c r="AZ1080" s="31">
        <f t="shared" si="703"/>
        <v>5</v>
      </c>
      <c r="BA1080" s="31">
        <f t="shared" si="704"/>
        <v>8</v>
      </c>
      <c r="BB1080" s="31">
        <f t="shared" si="705"/>
        <v>14</v>
      </c>
      <c r="BC1080" s="31">
        <f t="shared" si="706"/>
        <v>10</v>
      </c>
      <c r="BD1080" s="31">
        <f t="shared" si="707"/>
        <v>6</v>
      </c>
      <c r="BE1080" s="31">
        <f t="shared" si="708"/>
        <v>4</v>
      </c>
      <c r="BF1080" s="31">
        <f t="shared" si="709"/>
        <v>17</v>
      </c>
      <c r="BG1080" s="31">
        <f t="shared" si="710"/>
        <v>19</v>
      </c>
      <c r="BH1080" s="31">
        <f t="shared" si="711"/>
        <v>5</v>
      </c>
      <c r="BI1080" s="31">
        <f t="shared" si="712"/>
        <v>5</v>
      </c>
      <c r="BJ1080" s="6">
        <f t="shared" si="713"/>
        <v>241</v>
      </c>
      <c r="BL1080" s="31">
        <f t="shared" si="714"/>
        <v>7.5508863403727327E-12</v>
      </c>
      <c r="BM1080" s="31">
        <f t="shared" si="715"/>
        <v>1.3728884255223152E-12</v>
      </c>
      <c r="BN1080" s="31">
        <f t="shared" si="716"/>
        <v>5.4915537020892608E-12</v>
      </c>
      <c r="BO1080" s="31">
        <f t="shared" si="717"/>
        <v>5.834775808469839E-12</v>
      </c>
      <c r="BP1080" s="31">
        <f t="shared" si="718"/>
        <v>3.088998957425209E-12</v>
      </c>
      <c r="BQ1080" s="31">
        <f t="shared" si="719"/>
        <v>5.834775808469839E-12</v>
      </c>
      <c r="BR1080" s="31">
        <f t="shared" si="720"/>
        <v>4.1186652765669454E-12</v>
      </c>
      <c r="BS1080" s="31">
        <f t="shared" si="721"/>
        <v>5.834775808469839E-12</v>
      </c>
      <c r="BT1080" s="31">
        <f t="shared" si="722"/>
        <v>5.4915537020892608E-12</v>
      </c>
      <c r="BU1080" s="31">
        <f t="shared" si="723"/>
        <v>6.1779979148504181E-12</v>
      </c>
      <c r="BV1080" s="31">
        <f t="shared" si="724"/>
        <v>1.7161105319028938E-12</v>
      </c>
      <c r="BW1080" s="31">
        <f t="shared" si="725"/>
        <v>2.7457768510446304E-12</v>
      </c>
      <c r="BX1080" s="31">
        <f t="shared" si="726"/>
        <v>4.8051094893281027E-12</v>
      </c>
      <c r="BY1080" s="31">
        <f t="shared" si="727"/>
        <v>3.4322210638057877E-12</v>
      </c>
      <c r="BZ1080" s="31">
        <f t="shared" si="728"/>
        <v>2.0593326382834727E-12</v>
      </c>
      <c r="CA1080" s="31">
        <f t="shared" si="729"/>
        <v>1.3728884255223152E-12</v>
      </c>
      <c r="CB1080" s="31">
        <f t="shared" si="730"/>
        <v>5.834775808469839E-12</v>
      </c>
      <c r="CC1080" s="31">
        <f t="shared" si="731"/>
        <v>6.5212200212309963E-12</v>
      </c>
      <c r="CD1080" s="31">
        <f t="shared" si="732"/>
        <v>1.7161105319028938E-12</v>
      </c>
      <c r="CE1080" s="31">
        <f t="shared" si="733"/>
        <v>1.7161105319028938E-12</v>
      </c>
    </row>
    <row r="1081" spans="35:83" x14ac:dyDescent="0.2">
      <c r="AI1081" s="29" t="s">
        <v>2278</v>
      </c>
      <c r="AJ1081" s="30">
        <v>11461</v>
      </c>
      <c r="AK1081">
        <v>106</v>
      </c>
      <c r="AL1081" t="s">
        <v>2279</v>
      </c>
      <c r="AM1081">
        <v>8.294224076634987E-10</v>
      </c>
      <c r="AN1081">
        <f t="shared" si="691"/>
        <v>8.294224076634988E-11</v>
      </c>
      <c r="AO1081">
        <f t="shared" si="692"/>
        <v>3.6563112063743721E-4</v>
      </c>
      <c r="AP1081" s="31">
        <f t="shared" si="693"/>
        <v>10</v>
      </c>
      <c r="AQ1081" s="31">
        <f t="shared" si="694"/>
        <v>2</v>
      </c>
      <c r="AR1081" s="31">
        <f t="shared" si="695"/>
        <v>4</v>
      </c>
      <c r="AS1081" s="31">
        <f t="shared" si="696"/>
        <v>9</v>
      </c>
      <c r="AT1081" s="31">
        <f t="shared" si="697"/>
        <v>4</v>
      </c>
      <c r="AU1081" s="31">
        <f t="shared" si="698"/>
        <v>7</v>
      </c>
      <c r="AV1081" s="31">
        <f t="shared" si="699"/>
        <v>0</v>
      </c>
      <c r="AW1081" s="31">
        <f t="shared" si="700"/>
        <v>7</v>
      </c>
      <c r="AX1081" s="31">
        <f t="shared" si="701"/>
        <v>6</v>
      </c>
      <c r="AY1081" s="31">
        <f t="shared" si="702"/>
        <v>9</v>
      </c>
      <c r="AZ1081" s="31">
        <f t="shared" si="703"/>
        <v>2</v>
      </c>
      <c r="BA1081" s="31">
        <f t="shared" si="704"/>
        <v>5</v>
      </c>
      <c r="BB1081" s="31">
        <f t="shared" si="705"/>
        <v>6</v>
      </c>
      <c r="BC1081" s="31">
        <f t="shared" si="706"/>
        <v>2</v>
      </c>
      <c r="BD1081" s="31">
        <f t="shared" si="707"/>
        <v>4</v>
      </c>
      <c r="BE1081" s="31">
        <f t="shared" si="708"/>
        <v>9</v>
      </c>
      <c r="BF1081" s="31">
        <f t="shared" si="709"/>
        <v>6</v>
      </c>
      <c r="BG1081" s="31">
        <f t="shared" si="710"/>
        <v>11</v>
      </c>
      <c r="BH1081" s="31">
        <f t="shared" si="711"/>
        <v>3</v>
      </c>
      <c r="BI1081" s="31">
        <f t="shared" si="712"/>
        <v>0</v>
      </c>
      <c r="BJ1081" s="6">
        <f t="shared" si="713"/>
        <v>106</v>
      </c>
      <c r="BL1081" s="31">
        <f t="shared" si="714"/>
        <v>7.8247396949386687E-12</v>
      </c>
      <c r="BM1081" s="31">
        <f t="shared" si="715"/>
        <v>1.5649479389877335E-12</v>
      </c>
      <c r="BN1081" s="31">
        <f t="shared" si="716"/>
        <v>3.1298958779754671E-12</v>
      </c>
      <c r="BO1081" s="31">
        <f t="shared" si="717"/>
        <v>7.042265725444801E-12</v>
      </c>
      <c r="BP1081" s="31">
        <f t="shared" si="718"/>
        <v>3.1298958779754671E-12</v>
      </c>
      <c r="BQ1081" s="31">
        <f t="shared" si="719"/>
        <v>5.4773177864570673E-12</v>
      </c>
      <c r="BR1081" s="31">
        <f t="shared" si="720"/>
        <v>0</v>
      </c>
      <c r="BS1081" s="31">
        <f t="shared" si="721"/>
        <v>5.4773177864570673E-12</v>
      </c>
      <c r="BT1081" s="31">
        <f t="shared" si="722"/>
        <v>4.6948438169632012E-12</v>
      </c>
      <c r="BU1081" s="31">
        <f t="shared" si="723"/>
        <v>7.042265725444801E-12</v>
      </c>
      <c r="BV1081" s="31">
        <f t="shared" si="724"/>
        <v>1.5649479389877335E-12</v>
      </c>
      <c r="BW1081" s="31">
        <f t="shared" si="725"/>
        <v>3.9123698474693344E-12</v>
      </c>
      <c r="BX1081" s="31">
        <f t="shared" si="726"/>
        <v>4.6948438169632012E-12</v>
      </c>
      <c r="BY1081" s="31">
        <f t="shared" si="727"/>
        <v>1.5649479389877335E-12</v>
      </c>
      <c r="BZ1081" s="31">
        <f t="shared" si="728"/>
        <v>3.1298958779754671E-12</v>
      </c>
      <c r="CA1081" s="31">
        <f t="shared" si="729"/>
        <v>7.042265725444801E-12</v>
      </c>
      <c r="CB1081" s="31">
        <f t="shared" si="730"/>
        <v>4.6948438169632012E-12</v>
      </c>
      <c r="CC1081" s="31">
        <f t="shared" si="731"/>
        <v>8.6072136644325348E-12</v>
      </c>
      <c r="CD1081" s="31">
        <f t="shared" si="732"/>
        <v>2.3474219084816006E-12</v>
      </c>
      <c r="CE1081" s="31">
        <f t="shared" si="733"/>
        <v>0</v>
      </c>
    </row>
    <row r="1082" spans="35:83" x14ac:dyDescent="0.2">
      <c r="AI1082" s="29" t="s">
        <v>2280</v>
      </c>
      <c r="AJ1082" s="30">
        <v>28642</v>
      </c>
      <c r="AK1082">
        <v>259</v>
      </c>
      <c r="AL1082" t="s">
        <v>2281</v>
      </c>
      <c r="AM1082">
        <v>8.3383519578959599E-10</v>
      </c>
      <c r="AN1082">
        <f t="shared" si="691"/>
        <v>8.3383519578959604E-11</v>
      </c>
      <c r="AO1082">
        <f t="shared" si="692"/>
        <v>3.6757639321841995E-4</v>
      </c>
      <c r="AP1082" s="31">
        <f t="shared" si="693"/>
        <v>25</v>
      </c>
      <c r="AQ1082" s="31">
        <f t="shared" si="694"/>
        <v>4</v>
      </c>
      <c r="AR1082" s="31">
        <f t="shared" si="695"/>
        <v>21</v>
      </c>
      <c r="AS1082" s="31">
        <f t="shared" si="696"/>
        <v>18</v>
      </c>
      <c r="AT1082" s="31">
        <f t="shared" si="697"/>
        <v>10</v>
      </c>
      <c r="AU1082" s="31">
        <f t="shared" si="698"/>
        <v>23</v>
      </c>
      <c r="AV1082" s="31">
        <f t="shared" si="699"/>
        <v>9</v>
      </c>
      <c r="AW1082" s="31">
        <f t="shared" si="700"/>
        <v>18</v>
      </c>
      <c r="AX1082" s="31">
        <f t="shared" si="701"/>
        <v>8</v>
      </c>
      <c r="AY1082" s="31">
        <f t="shared" si="702"/>
        <v>28</v>
      </c>
      <c r="AZ1082" s="31">
        <f t="shared" si="703"/>
        <v>5</v>
      </c>
      <c r="BA1082" s="31">
        <f t="shared" si="704"/>
        <v>6</v>
      </c>
      <c r="BB1082" s="31">
        <f t="shared" si="705"/>
        <v>14</v>
      </c>
      <c r="BC1082" s="31">
        <f t="shared" si="706"/>
        <v>6</v>
      </c>
      <c r="BD1082" s="31">
        <f t="shared" si="707"/>
        <v>20</v>
      </c>
      <c r="BE1082" s="31">
        <f t="shared" si="708"/>
        <v>11</v>
      </c>
      <c r="BF1082" s="31">
        <f t="shared" si="709"/>
        <v>9</v>
      </c>
      <c r="BG1082" s="31">
        <f t="shared" si="710"/>
        <v>16</v>
      </c>
      <c r="BH1082" s="31">
        <f t="shared" si="711"/>
        <v>4</v>
      </c>
      <c r="BI1082" s="31">
        <f t="shared" si="712"/>
        <v>4</v>
      </c>
      <c r="BJ1082" s="6">
        <f t="shared" si="713"/>
        <v>259</v>
      </c>
      <c r="BL1082" s="31">
        <f t="shared" si="714"/>
        <v>8.0486022759613527E-12</v>
      </c>
      <c r="BM1082" s="31">
        <f t="shared" si="715"/>
        <v>1.2877763641538163E-12</v>
      </c>
      <c r="BN1082" s="31">
        <f t="shared" si="716"/>
        <v>6.760825911807536E-12</v>
      </c>
      <c r="BO1082" s="31">
        <f t="shared" si="717"/>
        <v>5.7949936386921735E-12</v>
      </c>
      <c r="BP1082" s="31">
        <f t="shared" si="718"/>
        <v>3.2194409103845405E-12</v>
      </c>
      <c r="BQ1082" s="31">
        <f t="shared" si="719"/>
        <v>7.4047140938844443E-12</v>
      </c>
      <c r="BR1082" s="31">
        <f t="shared" si="720"/>
        <v>2.8974968193460867E-12</v>
      </c>
      <c r="BS1082" s="31">
        <f t="shared" si="721"/>
        <v>5.7949936386921735E-12</v>
      </c>
      <c r="BT1082" s="31">
        <f t="shared" si="722"/>
        <v>2.5755527283076326E-12</v>
      </c>
      <c r="BU1082" s="31">
        <f t="shared" si="723"/>
        <v>9.0144345490767152E-12</v>
      </c>
      <c r="BV1082" s="31">
        <f t="shared" si="724"/>
        <v>1.6097204551922702E-12</v>
      </c>
      <c r="BW1082" s="31">
        <f t="shared" si="725"/>
        <v>1.9316645462307242E-12</v>
      </c>
      <c r="BX1082" s="31">
        <f t="shared" si="726"/>
        <v>4.5072172745383576E-12</v>
      </c>
      <c r="BY1082" s="31">
        <f t="shared" si="727"/>
        <v>1.9316645462307242E-12</v>
      </c>
      <c r="BZ1082" s="31">
        <f t="shared" si="728"/>
        <v>6.438881820769081E-12</v>
      </c>
      <c r="CA1082" s="31">
        <f t="shared" si="729"/>
        <v>3.5413850014229947E-12</v>
      </c>
      <c r="CB1082" s="31">
        <f t="shared" si="730"/>
        <v>2.8974968193460867E-12</v>
      </c>
      <c r="CC1082" s="31">
        <f t="shared" si="731"/>
        <v>5.1511054566152651E-12</v>
      </c>
      <c r="CD1082" s="31">
        <f t="shared" si="732"/>
        <v>1.2877763641538163E-12</v>
      </c>
      <c r="CE1082" s="31">
        <f t="shared" si="733"/>
        <v>1.2877763641538163E-12</v>
      </c>
    </row>
    <row r="1083" spans="35:83" x14ac:dyDescent="0.2">
      <c r="AI1083" s="29" t="s">
        <v>2282</v>
      </c>
      <c r="AJ1083" s="30">
        <v>49969</v>
      </c>
      <c r="AK1083">
        <v>459</v>
      </c>
      <c r="AL1083" t="s">
        <v>2283</v>
      </c>
      <c r="AM1083">
        <v>8.3436430034874134E-10</v>
      </c>
      <c r="AN1083">
        <f t="shared" si="691"/>
        <v>8.3436430034874134E-11</v>
      </c>
      <c r="AO1083">
        <f t="shared" si="692"/>
        <v>3.678096363658286E-4</v>
      </c>
      <c r="AP1083" s="31">
        <f t="shared" si="693"/>
        <v>32</v>
      </c>
      <c r="AQ1083" s="31">
        <f t="shared" si="694"/>
        <v>0</v>
      </c>
      <c r="AR1083" s="31">
        <f t="shared" si="695"/>
        <v>39</v>
      </c>
      <c r="AS1083" s="31">
        <f t="shared" si="696"/>
        <v>16</v>
      </c>
      <c r="AT1083" s="31">
        <f t="shared" si="697"/>
        <v>11</v>
      </c>
      <c r="AU1083" s="31">
        <f t="shared" si="698"/>
        <v>39</v>
      </c>
      <c r="AV1083" s="31">
        <f t="shared" si="699"/>
        <v>10</v>
      </c>
      <c r="AW1083" s="31">
        <f t="shared" si="700"/>
        <v>31</v>
      </c>
      <c r="AX1083" s="31">
        <f t="shared" si="701"/>
        <v>30</v>
      </c>
      <c r="AY1083" s="31">
        <f t="shared" si="702"/>
        <v>45</v>
      </c>
      <c r="AZ1083" s="31">
        <f t="shared" si="703"/>
        <v>11</v>
      </c>
      <c r="BA1083" s="31">
        <f t="shared" si="704"/>
        <v>16</v>
      </c>
      <c r="BB1083" s="31">
        <f t="shared" si="705"/>
        <v>23</v>
      </c>
      <c r="BC1083" s="31">
        <f t="shared" si="706"/>
        <v>22</v>
      </c>
      <c r="BD1083" s="31">
        <f t="shared" si="707"/>
        <v>23</v>
      </c>
      <c r="BE1083" s="31">
        <f t="shared" si="708"/>
        <v>38</v>
      </c>
      <c r="BF1083" s="31">
        <f t="shared" si="709"/>
        <v>30</v>
      </c>
      <c r="BG1083" s="31">
        <f t="shared" si="710"/>
        <v>29</v>
      </c>
      <c r="BH1083" s="31">
        <f t="shared" si="711"/>
        <v>2</v>
      </c>
      <c r="BI1083" s="31">
        <f t="shared" si="712"/>
        <v>12</v>
      </c>
      <c r="BJ1083" s="6">
        <f t="shared" si="713"/>
        <v>459</v>
      </c>
      <c r="BL1083" s="31">
        <f t="shared" si="714"/>
        <v>5.8169188695337094E-12</v>
      </c>
      <c r="BM1083" s="31">
        <f t="shared" si="715"/>
        <v>0</v>
      </c>
      <c r="BN1083" s="31">
        <f t="shared" si="716"/>
        <v>7.0893698722442078E-12</v>
      </c>
      <c r="BO1083" s="31">
        <f t="shared" si="717"/>
        <v>2.9084594347668547E-12</v>
      </c>
      <c r="BP1083" s="31">
        <f t="shared" si="718"/>
        <v>1.9995658614022123E-12</v>
      </c>
      <c r="BQ1083" s="31">
        <f t="shared" si="719"/>
        <v>7.0893698722442078E-12</v>
      </c>
      <c r="BR1083" s="31">
        <f t="shared" si="720"/>
        <v>1.8177871467292841E-12</v>
      </c>
      <c r="BS1083" s="31">
        <f t="shared" si="721"/>
        <v>5.6351401548607809E-12</v>
      </c>
      <c r="BT1083" s="31">
        <f t="shared" si="722"/>
        <v>5.4533614401878524E-12</v>
      </c>
      <c r="BU1083" s="31">
        <f t="shared" si="723"/>
        <v>8.180042160281777E-12</v>
      </c>
      <c r="BV1083" s="31">
        <f t="shared" si="724"/>
        <v>1.9995658614022123E-12</v>
      </c>
      <c r="BW1083" s="31">
        <f t="shared" si="725"/>
        <v>2.9084594347668547E-12</v>
      </c>
      <c r="BX1083" s="31">
        <f t="shared" si="726"/>
        <v>4.1809104374773532E-12</v>
      </c>
      <c r="BY1083" s="31">
        <f t="shared" si="727"/>
        <v>3.9991317228044247E-12</v>
      </c>
      <c r="BZ1083" s="31">
        <f t="shared" si="728"/>
        <v>4.1809104374773532E-12</v>
      </c>
      <c r="CA1083" s="31">
        <f t="shared" si="729"/>
        <v>6.9075911575712794E-12</v>
      </c>
      <c r="CB1083" s="31">
        <f t="shared" si="730"/>
        <v>5.4533614401878524E-12</v>
      </c>
      <c r="CC1083" s="31">
        <f t="shared" si="731"/>
        <v>5.271582725514924E-12</v>
      </c>
      <c r="CD1083" s="31">
        <f t="shared" si="732"/>
        <v>3.6355742934585684E-13</v>
      </c>
      <c r="CE1083" s="31">
        <f t="shared" si="733"/>
        <v>2.1813445760751408E-12</v>
      </c>
    </row>
    <row r="1084" spans="35:83" x14ac:dyDescent="0.2">
      <c r="AI1084" s="29" t="s">
        <v>2284</v>
      </c>
      <c r="AJ1084" s="30">
        <v>32491</v>
      </c>
      <c r="AK1084">
        <v>313</v>
      </c>
      <c r="AL1084" t="s">
        <v>2285</v>
      </c>
      <c r="AM1084">
        <v>8.3806529934998186E-10</v>
      </c>
      <c r="AN1084">
        <f t="shared" si="691"/>
        <v>8.3806529934998189E-11</v>
      </c>
      <c r="AO1084">
        <f t="shared" si="692"/>
        <v>3.6944113365815955E-4</v>
      </c>
      <c r="AP1084" s="31">
        <f t="shared" si="693"/>
        <v>31</v>
      </c>
      <c r="AQ1084" s="31">
        <f t="shared" si="694"/>
        <v>0</v>
      </c>
      <c r="AR1084" s="31">
        <f t="shared" si="695"/>
        <v>21</v>
      </c>
      <c r="AS1084" s="31">
        <f t="shared" si="696"/>
        <v>13</v>
      </c>
      <c r="AT1084" s="31">
        <f t="shared" si="697"/>
        <v>16</v>
      </c>
      <c r="AU1084" s="31">
        <f t="shared" si="698"/>
        <v>61</v>
      </c>
      <c r="AV1084" s="31">
        <f t="shared" si="699"/>
        <v>5</v>
      </c>
      <c r="AW1084" s="31">
        <f t="shared" si="700"/>
        <v>14</v>
      </c>
      <c r="AX1084" s="31">
        <f t="shared" si="701"/>
        <v>23</v>
      </c>
      <c r="AY1084" s="31">
        <f t="shared" si="702"/>
        <v>21</v>
      </c>
      <c r="AZ1084" s="31">
        <f t="shared" si="703"/>
        <v>4</v>
      </c>
      <c r="BA1084" s="31">
        <f t="shared" si="704"/>
        <v>12</v>
      </c>
      <c r="BB1084" s="31">
        <f t="shared" si="705"/>
        <v>15</v>
      </c>
      <c r="BC1084" s="31">
        <f t="shared" si="706"/>
        <v>12</v>
      </c>
      <c r="BD1084" s="31">
        <f t="shared" si="707"/>
        <v>18</v>
      </c>
      <c r="BE1084" s="31">
        <f t="shared" si="708"/>
        <v>14</v>
      </c>
      <c r="BF1084" s="31">
        <f t="shared" si="709"/>
        <v>10</v>
      </c>
      <c r="BG1084" s="31">
        <f t="shared" si="710"/>
        <v>15</v>
      </c>
      <c r="BH1084" s="31">
        <f t="shared" si="711"/>
        <v>1</v>
      </c>
      <c r="BI1084" s="31">
        <f t="shared" si="712"/>
        <v>7</v>
      </c>
      <c r="BJ1084" s="6">
        <f t="shared" si="713"/>
        <v>313</v>
      </c>
      <c r="BL1084" s="31">
        <f t="shared" si="714"/>
        <v>8.3003272459582869E-12</v>
      </c>
      <c r="BM1084" s="31">
        <f t="shared" si="715"/>
        <v>0</v>
      </c>
      <c r="BN1084" s="31">
        <f t="shared" si="716"/>
        <v>5.6228023279072268E-12</v>
      </c>
      <c r="BO1084" s="31">
        <f t="shared" si="717"/>
        <v>3.4807823934663784E-12</v>
      </c>
      <c r="BP1084" s="31">
        <f t="shared" si="718"/>
        <v>4.2840398688816967E-12</v>
      </c>
      <c r="BQ1084" s="31">
        <f t="shared" si="719"/>
        <v>1.6332902000111467E-11</v>
      </c>
      <c r="BR1084" s="31">
        <f t="shared" si="720"/>
        <v>1.3387624590255301E-12</v>
      </c>
      <c r="BS1084" s="31">
        <f t="shared" si="721"/>
        <v>3.7485348852714845E-12</v>
      </c>
      <c r="BT1084" s="31">
        <f t="shared" si="722"/>
        <v>6.1583073115174382E-12</v>
      </c>
      <c r="BU1084" s="31">
        <f t="shared" si="723"/>
        <v>5.6228023279072268E-12</v>
      </c>
      <c r="BV1084" s="31">
        <f t="shared" si="724"/>
        <v>1.0710099672204242E-12</v>
      </c>
      <c r="BW1084" s="31">
        <f t="shared" si="725"/>
        <v>3.2130299016612723E-12</v>
      </c>
      <c r="BX1084" s="31">
        <f t="shared" si="726"/>
        <v>4.0162873770765902E-12</v>
      </c>
      <c r="BY1084" s="31">
        <f t="shared" si="727"/>
        <v>3.2130299016612723E-12</v>
      </c>
      <c r="BZ1084" s="31">
        <f t="shared" si="728"/>
        <v>4.8195448524919081E-12</v>
      </c>
      <c r="CA1084" s="31">
        <f t="shared" si="729"/>
        <v>3.7485348852714845E-12</v>
      </c>
      <c r="CB1084" s="31">
        <f t="shared" si="730"/>
        <v>2.6775249180510601E-12</v>
      </c>
      <c r="CC1084" s="31">
        <f t="shared" si="731"/>
        <v>4.0162873770765902E-12</v>
      </c>
      <c r="CD1084" s="31">
        <f t="shared" si="732"/>
        <v>2.6775249180510605E-13</v>
      </c>
      <c r="CE1084" s="31">
        <f t="shared" si="733"/>
        <v>1.8742674426357423E-12</v>
      </c>
    </row>
    <row r="1085" spans="35:83" x14ac:dyDescent="0.2">
      <c r="AI1085" s="29" t="s">
        <v>2286</v>
      </c>
      <c r="AJ1085" s="30">
        <v>37052</v>
      </c>
      <c r="AK1085">
        <v>347</v>
      </c>
      <c r="AL1085" t="s">
        <v>2287</v>
      </c>
      <c r="AM1085">
        <v>8.4020029242233566E-10</v>
      </c>
      <c r="AN1085">
        <f t="shared" si="691"/>
        <v>8.4020029242233569E-11</v>
      </c>
      <c r="AO1085">
        <f t="shared" si="692"/>
        <v>3.7038229452189471E-4</v>
      </c>
      <c r="AP1085" s="31">
        <f t="shared" si="693"/>
        <v>34</v>
      </c>
      <c r="AQ1085" s="31">
        <f t="shared" si="694"/>
        <v>2</v>
      </c>
      <c r="AR1085" s="31">
        <f t="shared" si="695"/>
        <v>17</v>
      </c>
      <c r="AS1085" s="31">
        <f t="shared" si="696"/>
        <v>24</v>
      </c>
      <c r="AT1085" s="31">
        <f t="shared" si="697"/>
        <v>11</v>
      </c>
      <c r="AU1085" s="31">
        <f t="shared" si="698"/>
        <v>47</v>
      </c>
      <c r="AV1085" s="31">
        <f t="shared" si="699"/>
        <v>11</v>
      </c>
      <c r="AW1085" s="31">
        <f t="shared" si="700"/>
        <v>23</v>
      </c>
      <c r="AX1085" s="31">
        <f t="shared" si="701"/>
        <v>18</v>
      </c>
      <c r="AY1085" s="31">
        <f t="shared" si="702"/>
        <v>37</v>
      </c>
      <c r="AZ1085" s="31">
        <f t="shared" si="703"/>
        <v>2</v>
      </c>
      <c r="BA1085" s="31">
        <f t="shared" si="704"/>
        <v>10</v>
      </c>
      <c r="BB1085" s="31">
        <f t="shared" si="705"/>
        <v>16</v>
      </c>
      <c r="BC1085" s="31">
        <f t="shared" si="706"/>
        <v>16</v>
      </c>
      <c r="BD1085" s="31">
        <f t="shared" si="707"/>
        <v>16</v>
      </c>
      <c r="BE1085" s="31">
        <f t="shared" si="708"/>
        <v>18</v>
      </c>
      <c r="BF1085" s="31">
        <f t="shared" si="709"/>
        <v>16</v>
      </c>
      <c r="BG1085" s="31">
        <f t="shared" si="710"/>
        <v>17</v>
      </c>
      <c r="BH1085" s="31">
        <f t="shared" si="711"/>
        <v>5</v>
      </c>
      <c r="BI1085" s="31">
        <f t="shared" si="712"/>
        <v>7</v>
      </c>
      <c r="BJ1085" s="6">
        <f t="shared" si="713"/>
        <v>347</v>
      </c>
      <c r="BL1085" s="31">
        <f t="shared" si="714"/>
        <v>8.2325100698442116E-12</v>
      </c>
      <c r="BM1085" s="31">
        <f t="shared" si="715"/>
        <v>4.8426529822613009E-13</v>
      </c>
      <c r="BN1085" s="31">
        <f t="shared" si="716"/>
        <v>4.1162550349221058E-12</v>
      </c>
      <c r="BO1085" s="31">
        <f t="shared" si="717"/>
        <v>5.8111835787135615E-12</v>
      </c>
      <c r="BP1085" s="31">
        <f t="shared" si="718"/>
        <v>2.6634591402437156E-12</v>
      </c>
      <c r="BQ1085" s="31">
        <f t="shared" si="719"/>
        <v>1.1380234508314055E-11</v>
      </c>
      <c r="BR1085" s="31">
        <f t="shared" si="720"/>
        <v>2.6634591402437156E-12</v>
      </c>
      <c r="BS1085" s="31">
        <f t="shared" si="721"/>
        <v>5.5690509296004955E-12</v>
      </c>
      <c r="BT1085" s="31">
        <f t="shared" si="722"/>
        <v>4.3583876840351709E-12</v>
      </c>
      <c r="BU1085" s="31">
        <f t="shared" si="723"/>
        <v>8.9589080171834061E-12</v>
      </c>
      <c r="BV1085" s="31">
        <f t="shared" si="724"/>
        <v>4.8426529822613009E-13</v>
      </c>
      <c r="BW1085" s="31">
        <f t="shared" si="725"/>
        <v>2.4213264911306501E-12</v>
      </c>
      <c r="BX1085" s="31">
        <f t="shared" si="726"/>
        <v>3.8741223858090407E-12</v>
      </c>
      <c r="BY1085" s="31">
        <f t="shared" si="727"/>
        <v>3.8741223858090407E-12</v>
      </c>
      <c r="BZ1085" s="31">
        <f t="shared" si="728"/>
        <v>3.8741223858090407E-12</v>
      </c>
      <c r="CA1085" s="31">
        <f t="shared" si="729"/>
        <v>4.3583876840351709E-12</v>
      </c>
      <c r="CB1085" s="31">
        <f t="shared" si="730"/>
        <v>3.8741223858090407E-12</v>
      </c>
      <c r="CC1085" s="31">
        <f t="shared" si="731"/>
        <v>4.1162550349221058E-12</v>
      </c>
      <c r="CD1085" s="31">
        <f t="shared" si="732"/>
        <v>1.2106632455653251E-12</v>
      </c>
      <c r="CE1085" s="31">
        <f t="shared" si="733"/>
        <v>1.6949285437914553E-12</v>
      </c>
    </row>
    <row r="1086" spans="35:83" x14ac:dyDescent="0.2">
      <c r="AI1086" s="29" t="s">
        <v>2288</v>
      </c>
      <c r="AJ1086" s="30">
        <v>29872</v>
      </c>
      <c r="AK1086">
        <v>272</v>
      </c>
      <c r="AL1086" t="s">
        <v>2289</v>
      </c>
      <c r="AM1086">
        <v>8.4177855908674272E-10</v>
      </c>
      <c r="AN1086">
        <f t="shared" si="691"/>
        <v>8.4177855908674275E-11</v>
      </c>
      <c r="AO1086">
        <f t="shared" si="692"/>
        <v>3.7107803580382784E-4</v>
      </c>
      <c r="AP1086" s="31">
        <f t="shared" si="693"/>
        <v>27</v>
      </c>
      <c r="AQ1086" s="31">
        <f t="shared" si="694"/>
        <v>0</v>
      </c>
      <c r="AR1086" s="31">
        <f t="shared" si="695"/>
        <v>22</v>
      </c>
      <c r="AS1086" s="31">
        <f t="shared" si="696"/>
        <v>16</v>
      </c>
      <c r="AT1086" s="31">
        <f t="shared" si="697"/>
        <v>13</v>
      </c>
      <c r="AU1086" s="31">
        <f t="shared" si="698"/>
        <v>20</v>
      </c>
      <c r="AV1086" s="31">
        <f t="shared" si="699"/>
        <v>12</v>
      </c>
      <c r="AW1086" s="31">
        <f t="shared" si="700"/>
        <v>17</v>
      </c>
      <c r="AX1086" s="31">
        <f t="shared" si="701"/>
        <v>22</v>
      </c>
      <c r="AY1086" s="31">
        <f t="shared" si="702"/>
        <v>27</v>
      </c>
      <c r="AZ1086" s="31">
        <f t="shared" si="703"/>
        <v>7</v>
      </c>
      <c r="BA1086" s="31">
        <f t="shared" si="704"/>
        <v>6</v>
      </c>
      <c r="BB1086" s="31">
        <f t="shared" si="705"/>
        <v>14</v>
      </c>
      <c r="BC1086" s="31">
        <f t="shared" si="706"/>
        <v>6</v>
      </c>
      <c r="BD1086" s="31">
        <f t="shared" si="707"/>
        <v>10</v>
      </c>
      <c r="BE1086" s="31">
        <f t="shared" si="708"/>
        <v>23</v>
      </c>
      <c r="BF1086" s="31">
        <f t="shared" si="709"/>
        <v>5</v>
      </c>
      <c r="BG1086" s="31">
        <f t="shared" si="710"/>
        <v>17</v>
      </c>
      <c r="BH1086" s="31">
        <f t="shared" si="711"/>
        <v>2</v>
      </c>
      <c r="BI1086" s="31">
        <f t="shared" si="712"/>
        <v>6</v>
      </c>
      <c r="BJ1086" s="6">
        <f t="shared" si="713"/>
        <v>272</v>
      </c>
      <c r="BL1086" s="31">
        <f t="shared" si="714"/>
        <v>8.3558901085816369E-12</v>
      </c>
      <c r="BM1086" s="31">
        <f t="shared" si="715"/>
        <v>0</v>
      </c>
      <c r="BN1086" s="31">
        <f t="shared" si="716"/>
        <v>6.8085030514368899E-12</v>
      </c>
      <c r="BO1086" s="31">
        <f t="shared" si="717"/>
        <v>4.9516385828631923E-12</v>
      </c>
      <c r="BP1086" s="31">
        <f t="shared" si="718"/>
        <v>4.0232063485763435E-12</v>
      </c>
      <c r="BQ1086" s="31">
        <f t="shared" si="719"/>
        <v>6.189548228578991E-12</v>
      </c>
      <c r="BR1086" s="31">
        <f t="shared" si="720"/>
        <v>3.7137289371473944E-12</v>
      </c>
      <c r="BS1086" s="31">
        <f t="shared" si="721"/>
        <v>5.2611159942921422E-12</v>
      </c>
      <c r="BT1086" s="31">
        <f t="shared" si="722"/>
        <v>6.8085030514368899E-12</v>
      </c>
      <c r="BU1086" s="31">
        <f t="shared" si="723"/>
        <v>8.3558901085816369E-12</v>
      </c>
      <c r="BV1086" s="31">
        <f t="shared" si="724"/>
        <v>2.1663418800026467E-12</v>
      </c>
      <c r="BW1086" s="31">
        <f t="shared" si="725"/>
        <v>1.8568644685736972E-12</v>
      </c>
      <c r="BX1086" s="31">
        <f t="shared" si="726"/>
        <v>4.3326837600052934E-12</v>
      </c>
      <c r="BY1086" s="31">
        <f t="shared" si="727"/>
        <v>1.8568644685736972E-12</v>
      </c>
      <c r="BZ1086" s="31">
        <f t="shared" si="728"/>
        <v>3.0947741142894955E-12</v>
      </c>
      <c r="CA1086" s="31">
        <f t="shared" si="729"/>
        <v>7.1179804628658398E-12</v>
      </c>
      <c r="CB1086" s="31">
        <f t="shared" si="730"/>
        <v>1.5473870571447477E-12</v>
      </c>
      <c r="CC1086" s="31">
        <f t="shared" si="731"/>
        <v>5.2611159942921422E-12</v>
      </c>
      <c r="CD1086" s="31">
        <f t="shared" si="732"/>
        <v>6.1895482285789904E-13</v>
      </c>
      <c r="CE1086" s="31">
        <f t="shared" si="733"/>
        <v>1.8568644685736972E-12</v>
      </c>
    </row>
    <row r="1087" spans="35:83" x14ac:dyDescent="0.2">
      <c r="AI1087" s="29" t="s">
        <v>2290</v>
      </c>
      <c r="AJ1087" s="30">
        <v>33837</v>
      </c>
      <c r="AK1087">
        <v>312</v>
      </c>
      <c r="AL1087" t="s">
        <v>2291</v>
      </c>
      <c r="AM1087">
        <v>8.481728839113626E-10</v>
      </c>
      <c r="AN1087">
        <f t="shared" si="691"/>
        <v>8.4817288391136265E-11</v>
      </c>
      <c r="AO1087">
        <f t="shared" si="692"/>
        <v>3.7389682165979676E-4</v>
      </c>
      <c r="AP1087" s="31">
        <f t="shared" si="693"/>
        <v>31</v>
      </c>
      <c r="AQ1087" s="31">
        <f t="shared" si="694"/>
        <v>5</v>
      </c>
      <c r="AR1087" s="31">
        <f t="shared" si="695"/>
        <v>14</v>
      </c>
      <c r="AS1087" s="31">
        <f t="shared" si="696"/>
        <v>21</v>
      </c>
      <c r="AT1087" s="31">
        <f t="shared" si="697"/>
        <v>9</v>
      </c>
      <c r="AU1087" s="31">
        <f t="shared" si="698"/>
        <v>25</v>
      </c>
      <c r="AV1087" s="31">
        <f t="shared" si="699"/>
        <v>12</v>
      </c>
      <c r="AW1087" s="31">
        <f t="shared" si="700"/>
        <v>19</v>
      </c>
      <c r="AX1087" s="31">
        <f t="shared" si="701"/>
        <v>16</v>
      </c>
      <c r="AY1087" s="31">
        <f t="shared" si="702"/>
        <v>32</v>
      </c>
      <c r="AZ1087" s="31">
        <f t="shared" si="703"/>
        <v>9</v>
      </c>
      <c r="BA1087" s="31">
        <f t="shared" si="704"/>
        <v>9</v>
      </c>
      <c r="BB1087" s="31">
        <f t="shared" si="705"/>
        <v>16</v>
      </c>
      <c r="BC1087" s="31">
        <f t="shared" si="706"/>
        <v>12</v>
      </c>
      <c r="BD1087" s="31">
        <f t="shared" si="707"/>
        <v>16</v>
      </c>
      <c r="BE1087" s="31">
        <f t="shared" si="708"/>
        <v>24</v>
      </c>
      <c r="BF1087" s="31">
        <f t="shared" si="709"/>
        <v>18</v>
      </c>
      <c r="BG1087" s="31">
        <f t="shared" si="710"/>
        <v>17</v>
      </c>
      <c r="BH1087" s="31">
        <f t="shared" si="711"/>
        <v>1</v>
      </c>
      <c r="BI1087" s="31">
        <f t="shared" si="712"/>
        <v>6</v>
      </c>
      <c r="BJ1087" s="6">
        <f t="shared" si="713"/>
        <v>312</v>
      </c>
      <c r="BL1087" s="31">
        <f t="shared" si="714"/>
        <v>8.4273587824526419E-12</v>
      </c>
      <c r="BM1087" s="31">
        <f t="shared" si="715"/>
        <v>1.3592514165246195E-12</v>
      </c>
      <c r="BN1087" s="31">
        <f t="shared" si="716"/>
        <v>3.805903966268935E-12</v>
      </c>
      <c r="BO1087" s="31">
        <f t="shared" si="717"/>
        <v>5.7088559494034025E-12</v>
      </c>
      <c r="BP1087" s="31">
        <f t="shared" si="718"/>
        <v>2.4466525497443153E-12</v>
      </c>
      <c r="BQ1087" s="31">
        <f t="shared" si="719"/>
        <v>6.7962570826230989E-12</v>
      </c>
      <c r="BR1087" s="31">
        <f t="shared" si="720"/>
        <v>3.2622033996590872E-12</v>
      </c>
      <c r="BS1087" s="31">
        <f t="shared" si="721"/>
        <v>5.1651553827935543E-12</v>
      </c>
      <c r="BT1087" s="31">
        <f t="shared" si="722"/>
        <v>4.3496045328787824E-12</v>
      </c>
      <c r="BU1087" s="31">
        <f t="shared" si="723"/>
        <v>8.6992090657575648E-12</v>
      </c>
      <c r="BV1087" s="31">
        <f t="shared" si="724"/>
        <v>2.4466525497443153E-12</v>
      </c>
      <c r="BW1087" s="31">
        <f t="shared" si="725"/>
        <v>2.4466525497443153E-12</v>
      </c>
      <c r="BX1087" s="31">
        <f t="shared" si="726"/>
        <v>4.3496045328787824E-12</v>
      </c>
      <c r="BY1087" s="31">
        <f t="shared" si="727"/>
        <v>3.2622033996590872E-12</v>
      </c>
      <c r="BZ1087" s="31">
        <f t="shared" si="728"/>
        <v>4.3496045328787824E-12</v>
      </c>
      <c r="CA1087" s="31">
        <f t="shared" si="729"/>
        <v>6.5244067993181744E-12</v>
      </c>
      <c r="CB1087" s="31">
        <f t="shared" si="730"/>
        <v>4.8933050994886306E-12</v>
      </c>
      <c r="CC1087" s="31">
        <f t="shared" si="731"/>
        <v>4.6214548161837069E-12</v>
      </c>
      <c r="CD1087" s="31">
        <f t="shared" si="732"/>
        <v>2.718502833049239E-13</v>
      </c>
      <c r="CE1087" s="31">
        <f t="shared" si="733"/>
        <v>1.6311016998295436E-12</v>
      </c>
    </row>
    <row r="1088" spans="35:83" x14ac:dyDescent="0.2">
      <c r="AI1088" s="29" t="s">
        <v>2292</v>
      </c>
      <c r="AJ1088" s="30">
        <v>38332</v>
      </c>
      <c r="AK1088">
        <v>358</v>
      </c>
      <c r="AL1088" t="s">
        <v>2293</v>
      </c>
      <c r="AM1088">
        <v>8.4983612555654442E-10</v>
      </c>
      <c r="AN1088">
        <f t="shared" si="691"/>
        <v>8.4983612555654445E-11</v>
      </c>
      <c r="AO1088">
        <f t="shared" si="692"/>
        <v>3.7463002213882868E-4</v>
      </c>
      <c r="AP1088" s="31">
        <f t="shared" si="693"/>
        <v>45</v>
      </c>
      <c r="AQ1088" s="31">
        <f t="shared" si="694"/>
        <v>6</v>
      </c>
      <c r="AR1088" s="31">
        <f t="shared" si="695"/>
        <v>24</v>
      </c>
      <c r="AS1088" s="31">
        <f t="shared" si="696"/>
        <v>20</v>
      </c>
      <c r="AT1088" s="31">
        <f t="shared" si="697"/>
        <v>14</v>
      </c>
      <c r="AU1088" s="31">
        <f t="shared" si="698"/>
        <v>37</v>
      </c>
      <c r="AV1088" s="31">
        <f t="shared" si="699"/>
        <v>7</v>
      </c>
      <c r="AW1088" s="31">
        <f t="shared" si="700"/>
        <v>15</v>
      </c>
      <c r="AX1088" s="31">
        <f t="shared" si="701"/>
        <v>15</v>
      </c>
      <c r="AY1088" s="31">
        <f t="shared" si="702"/>
        <v>22</v>
      </c>
      <c r="AZ1088" s="31">
        <f t="shared" si="703"/>
        <v>5</v>
      </c>
      <c r="BA1088" s="31">
        <f t="shared" si="704"/>
        <v>11</v>
      </c>
      <c r="BB1088" s="31">
        <f t="shared" si="705"/>
        <v>19</v>
      </c>
      <c r="BC1088" s="31">
        <f t="shared" si="706"/>
        <v>11</v>
      </c>
      <c r="BD1088" s="31">
        <f t="shared" si="707"/>
        <v>29</v>
      </c>
      <c r="BE1088" s="31">
        <f t="shared" si="708"/>
        <v>21</v>
      </c>
      <c r="BF1088" s="31">
        <f t="shared" si="709"/>
        <v>14</v>
      </c>
      <c r="BG1088" s="31">
        <f t="shared" si="710"/>
        <v>33</v>
      </c>
      <c r="BH1088" s="31">
        <f t="shared" si="711"/>
        <v>3</v>
      </c>
      <c r="BI1088" s="31">
        <f t="shared" si="712"/>
        <v>7</v>
      </c>
      <c r="BJ1088" s="6">
        <f t="shared" si="713"/>
        <v>358</v>
      </c>
      <c r="BL1088" s="31">
        <f t="shared" si="714"/>
        <v>1.0682297667610196E-11</v>
      </c>
      <c r="BM1088" s="31">
        <f t="shared" si="715"/>
        <v>1.4243063556813593E-12</v>
      </c>
      <c r="BN1088" s="31">
        <f t="shared" si="716"/>
        <v>5.6972254227254372E-12</v>
      </c>
      <c r="BO1088" s="31">
        <f t="shared" si="717"/>
        <v>4.7476878522711976E-12</v>
      </c>
      <c r="BP1088" s="31">
        <f t="shared" si="718"/>
        <v>3.3233814965898389E-12</v>
      </c>
      <c r="BQ1088" s="31">
        <f t="shared" si="719"/>
        <v>8.7832225267017166E-12</v>
      </c>
      <c r="BR1088" s="31">
        <f t="shared" si="720"/>
        <v>1.6616907482949194E-12</v>
      </c>
      <c r="BS1088" s="31">
        <f t="shared" si="721"/>
        <v>3.5607658892033984E-12</v>
      </c>
      <c r="BT1088" s="31">
        <f t="shared" si="722"/>
        <v>3.5607658892033984E-12</v>
      </c>
      <c r="BU1088" s="31">
        <f t="shared" si="723"/>
        <v>5.2224566374983174E-12</v>
      </c>
      <c r="BV1088" s="31">
        <f t="shared" si="724"/>
        <v>1.1869219630677994E-12</v>
      </c>
      <c r="BW1088" s="31">
        <f t="shared" si="725"/>
        <v>2.6112283187491587E-12</v>
      </c>
      <c r="BX1088" s="31">
        <f t="shared" si="726"/>
        <v>4.510303459657638E-12</v>
      </c>
      <c r="BY1088" s="31">
        <f t="shared" si="727"/>
        <v>2.6112283187491587E-12</v>
      </c>
      <c r="BZ1088" s="31">
        <f t="shared" si="728"/>
        <v>6.8841473857932372E-12</v>
      </c>
      <c r="CA1088" s="31">
        <f t="shared" si="729"/>
        <v>4.9850722448847579E-12</v>
      </c>
      <c r="CB1088" s="31">
        <f t="shared" si="730"/>
        <v>3.3233814965898389E-12</v>
      </c>
      <c r="CC1088" s="31">
        <f t="shared" si="731"/>
        <v>7.8336849562474769E-12</v>
      </c>
      <c r="CD1088" s="31">
        <f t="shared" si="732"/>
        <v>7.1215317784067965E-13</v>
      </c>
      <c r="CE1088" s="31">
        <f t="shared" si="733"/>
        <v>1.6616907482949194E-12</v>
      </c>
    </row>
    <row r="1089" spans="35:83" x14ac:dyDescent="0.2">
      <c r="AI1089" s="29" t="s">
        <v>2294</v>
      </c>
      <c r="AJ1089" s="30">
        <v>76108</v>
      </c>
      <c r="AK1089">
        <v>672</v>
      </c>
      <c r="AL1089" t="s">
        <v>2295</v>
      </c>
      <c r="AM1089">
        <v>8.5230091399684445E-10</v>
      </c>
      <c r="AN1089">
        <f t="shared" si="691"/>
        <v>8.523009139968445E-11</v>
      </c>
      <c r="AO1089">
        <f t="shared" si="692"/>
        <v>3.7571656543840005E-4</v>
      </c>
      <c r="AP1089" s="31">
        <f t="shared" si="693"/>
        <v>55</v>
      </c>
      <c r="AQ1089" s="31">
        <f t="shared" si="694"/>
        <v>10</v>
      </c>
      <c r="AR1089" s="31">
        <f t="shared" si="695"/>
        <v>36</v>
      </c>
      <c r="AS1089" s="31">
        <f t="shared" si="696"/>
        <v>46</v>
      </c>
      <c r="AT1089" s="31">
        <f t="shared" si="697"/>
        <v>34</v>
      </c>
      <c r="AU1089" s="31">
        <f t="shared" si="698"/>
        <v>47</v>
      </c>
      <c r="AV1089" s="31">
        <f t="shared" si="699"/>
        <v>16</v>
      </c>
      <c r="AW1089" s="31">
        <f t="shared" si="700"/>
        <v>39</v>
      </c>
      <c r="AX1089" s="31">
        <f t="shared" si="701"/>
        <v>36</v>
      </c>
      <c r="AY1089" s="31">
        <f t="shared" si="702"/>
        <v>58</v>
      </c>
      <c r="AZ1089" s="31">
        <f t="shared" si="703"/>
        <v>18</v>
      </c>
      <c r="BA1089" s="31">
        <f t="shared" si="704"/>
        <v>35</v>
      </c>
      <c r="BB1089" s="31">
        <f t="shared" si="705"/>
        <v>30</v>
      </c>
      <c r="BC1089" s="31">
        <f t="shared" si="706"/>
        <v>28</v>
      </c>
      <c r="BD1089" s="31">
        <f t="shared" si="707"/>
        <v>41</v>
      </c>
      <c r="BE1089" s="31">
        <f t="shared" si="708"/>
        <v>34</v>
      </c>
      <c r="BF1089" s="31">
        <f t="shared" si="709"/>
        <v>41</v>
      </c>
      <c r="BG1089" s="31">
        <f t="shared" si="710"/>
        <v>32</v>
      </c>
      <c r="BH1089" s="31">
        <f t="shared" si="711"/>
        <v>8</v>
      </c>
      <c r="BI1089" s="31">
        <f t="shared" si="712"/>
        <v>28</v>
      </c>
      <c r="BJ1089" s="6">
        <f t="shared" si="713"/>
        <v>672</v>
      </c>
      <c r="BL1089" s="31">
        <f t="shared" si="714"/>
        <v>6.9756771234860789E-12</v>
      </c>
      <c r="BM1089" s="31">
        <f t="shared" si="715"/>
        <v>1.2683049315429233E-12</v>
      </c>
      <c r="BN1089" s="31">
        <f t="shared" si="716"/>
        <v>4.565897753554524E-12</v>
      </c>
      <c r="BO1089" s="31">
        <f t="shared" si="717"/>
        <v>5.8342026850974481E-12</v>
      </c>
      <c r="BP1089" s="31">
        <f t="shared" si="718"/>
        <v>4.3122367672459398E-12</v>
      </c>
      <c r="BQ1089" s="31">
        <f t="shared" si="719"/>
        <v>5.9610331782517398E-12</v>
      </c>
      <c r="BR1089" s="31">
        <f t="shared" si="720"/>
        <v>2.0292878904686774E-12</v>
      </c>
      <c r="BS1089" s="31">
        <f t="shared" si="721"/>
        <v>4.9463892330174015E-12</v>
      </c>
      <c r="BT1089" s="31">
        <f t="shared" si="722"/>
        <v>4.565897753554524E-12</v>
      </c>
      <c r="BU1089" s="31">
        <f t="shared" si="723"/>
        <v>7.3561686029489548E-12</v>
      </c>
      <c r="BV1089" s="31">
        <f t="shared" si="724"/>
        <v>2.282948876777262E-12</v>
      </c>
      <c r="BW1089" s="31">
        <f t="shared" si="725"/>
        <v>4.4390672604002323E-12</v>
      </c>
      <c r="BX1089" s="31">
        <f t="shared" si="726"/>
        <v>3.8049147946287699E-12</v>
      </c>
      <c r="BY1089" s="31">
        <f t="shared" si="727"/>
        <v>3.5512538083201853E-12</v>
      </c>
      <c r="BZ1089" s="31">
        <f t="shared" si="728"/>
        <v>5.2000502193259857E-12</v>
      </c>
      <c r="CA1089" s="31">
        <f t="shared" si="729"/>
        <v>4.3122367672459398E-12</v>
      </c>
      <c r="CB1089" s="31">
        <f t="shared" si="730"/>
        <v>5.2000502193259857E-12</v>
      </c>
      <c r="CC1089" s="31">
        <f t="shared" si="731"/>
        <v>4.0585757809373549E-12</v>
      </c>
      <c r="CD1089" s="31">
        <f t="shared" si="732"/>
        <v>1.0146439452343387E-12</v>
      </c>
      <c r="CE1089" s="31">
        <f t="shared" si="733"/>
        <v>3.5512538083201853E-12</v>
      </c>
    </row>
    <row r="1090" spans="35:83" x14ac:dyDescent="0.2">
      <c r="AI1090" s="29" t="s">
        <v>2296</v>
      </c>
      <c r="AJ1090" s="30">
        <v>49103</v>
      </c>
      <c r="AK1090">
        <v>450</v>
      </c>
      <c r="AL1090" t="s">
        <v>2297</v>
      </c>
      <c r="AM1090">
        <v>8.5387278935103337E-10</v>
      </c>
      <c r="AN1090">
        <f t="shared" si="691"/>
        <v>8.538727893510334E-11</v>
      </c>
      <c r="AO1090">
        <f t="shared" si="692"/>
        <v>3.7640948926339468E-4</v>
      </c>
      <c r="AP1090" s="31">
        <f t="shared" si="693"/>
        <v>49</v>
      </c>
      <c r="AQ1090" s="31">
        <f t="shared" si="694"/>
        <v>2</v>
      </c>
      <c r="AR1090" s="31">
        <f t="shared" si="695"/>
        <v>24</v>
      </c>
      <c r="AS1090" s="31">
        <f t="shared" si="696"/>
        <v>30</v>
      </c>
      <c r="AT1090" s="31">
        <f t="shared" si="697"/>
        <v>11</v>
      </c>
      <c r="AU1090" s="31">
        <f t="shared" si="698"/>
        <v>35</v>
      </c>
      <c r="AV1090" s="31">
        <f t="shared" si="699"/>
        <v>13</v>
      </c>
      <c r="AW1090" s="31">
        <f t="shared" si="700"/>
        <v>32</v>
      </c>
      <c r="AX1090" s="31">
        <f t="shared" si="701"/>
        <v>33</v>
      </c>
      <c r="AY1090" s="31">
        <f t="shared" si="702"/>
        <v>36</v>
      </c>
      <c r="AZ1090" s="31">
        <f t="shared" si="703"/>
        <v>5</v>
      </c>
      <c r="BA1090" s="31">
        <f t="shared" si="704"/>
        <v>19</v>
      </c>
      <c r="BB1090" s="31">
        <f t="shared" si="705"/>
        <v>18</v>
      </c>
      <c r="BC1090" s="31">
        <f t="shared" si="706"/>
        <v>15</v>
      </c>
      <c r="BD1090" s="31">
        <f t="shared" si="707"/>
        <v>24</v>
      </c>
      <c r="BE1090" s="31">
        <f t="shared" si="708"/>
        <v>27</v>
      </c>
      <c r="BF1090" s="31">
        <f t="shared" si="709"/>
        <v>24</v>
      </c>
      <c r="BG1090" s="31">
        <f t="shared" si="710"/>
        <v>37</v>
      </c>
      <c r="BH1090" s="31">
        <f t="shared" si="711"/>
        <v>6</v>
      </c>
      <c r="BI1090" s="31">
        <f t="shared" si="712"/>
        <v>10</v>
      </c>
      <c r="BJ1090" s="6">
        <f t="shared" si="713"/>
        <v>450</v>
      </c>
      <c r="BL1090" s="31">
        <f t="shared" si="714"/>
        <v>9.2977259284890295E-12</v>
      </c>
      <c r="BM1090" s="31">
        <f t="shared" si="715"/>
        <v>3.7949901748934816E-13</v>
      </c>
      <c r="BN1090" s="31">
        <f t="shared" si="716"/>
        <v>4.5539882098721783E-12</v>
      </c>
      <c r="BO1090" s="31">
        <f t="shared" si="717"/>
        <v>5.6924852623402223E-12</v>
      </c>
      <c r="BP1090" s="31">
        <f t="shared" si="718"/>
        <v>2.087244596191415E-12</v>
      </c>
      <c r="BQ1090" s="31">
        <f t="shared" si="719"/>
        <v>6.6412328060635933E-12</v>
      </c>
      <c r="BR1090" s="31">
        <f t="shared" si="720"/>
        <v>2.4667436136807629E-12</v>
      </c>
      <c r="BS1090" s="31">
        <f t="shared" si="721"/>
        <v>6.0719842798295705E-12</v>
      </c>
      <c r="BT1090" s="31">
        <f t="shared" si="722"/>
        <v>6.2617337885742451E-12</v>
      </c>
      <c r="BU1090" s="31">
        <f t="shared" si="723"/>
        <v>6.830982314808267E-12</v>
      </c>
      <c r="BV1090" s="31">
        <f t="shared" si="724"/>
        <v>9.4874754372337045E-13</v>
      </c>
      <c r="BW1090" s="31">
        <f t="shared" si="725"/>
        <v>3.6052406661488077E-12</v>
      </c>
      <c r="BX1090" s="31">
        <f t="shared" si="726"/>
        <v>3.4154911574041335E-12</v>
      </c>
      <c r="BY1090" s="31">
        <f t="shared" si="727"/>
        <v>2.8462426311701111E-12</v>
      </c>
      <c r="BZ1090" s="31">
        <f t="shared" si="728"/>
        <v>4.5539882098721783E-12</v>
      </c>
      <c r="CA1090" s="31">
        <f t="shared" si="729"/>
        <v>5.1232367361062003E-12</v>
      </c>
      <c r="CB1090" s="31">
        <f t="shared" si="730"/>
        <v>4.5539882098721783E-12</v>
      </c>
      <c r="CC1090" s="31">
        <f t="shared" si="731"/>
        <v>7.0207318235529416E-12</v>
      </c>
      <c r="CD1090" s="31">
        <f t="shared" si="732"/>
        <v>1.1384970524680446E-12</v>
      </c>
      <c r="CE1090" s="31">
        <f t="shared" si="733"/>
        <v>1.8974950874467409E-12</v>
      </c>
    </row>
    <row r="1091" spans="35:83" x14ac:dyDescent="0.2">
      <c r="AI1091" s="29" t="s">
        <v>2298</v>
      </c>
      <c r="AJ1091" s="30">
        <v>47545</v>
      </c>
      <c r="AK1091">
        <v>429</v>
      </c>
      <c r="AL1091" t="s">
        <v>2299</v>
      </c>
      <c r="AM1091">
        <v>8.5608074968703325E-10</v>
      </c>
      <c r="AN1091">
        <f t="shared" ref="AN1091:AN1154" si="734">AM1091*0.1</f>
        <v>8.5608074968703333E-11</v>
      </c>
      <c r="AO1091">
        <f t="shared" ref="AO1091:AO1154" si="735">AN1091/$AN$1588</f>
        <v>3.7738281600802509E-4</v>
      </c>
      <c r="AP1091" s="31">
        <f t="shared" ref="AP1091:AP1154" si="736">LEN(AL1091)-LEN(SUBSTITUTE(AL1091,"A",""))</f>
        <v>48</v>
      </c>
      <c r="AQ1091" s="31">
        <f t="shared" ref="AQ1091:AQ1154" si="737">LEN(AL1091)-LEN(SUBSTITUTE(AL1091,"C",""))</f>
        <v>5</v>
      </c>
      <c r="AR1091" s="31">
        <f t="shared" ref="AR1091:AR1154" si="738">LEN(AL1091)-LEN(SUBSTITUTE(AL1091,"D",""))</f>
        <v>21</v>
      </c>
      <c r="AS1091" s="31">
        <f t="shared" ref="AS1091:AS1154" si="739">LEN(AL1091)-LEN(SUBSTITUTE(AL1091,"E",""))</f>
        <v>22</v>
      </c>
      <c r="AT1091" s="31">
        <f t="shared" ref="AT1091:AT1154" si="740">LEN(AL1091)-LEN(SUBSTITUTE(AL1091,"F",""))</f>
        <v>21</v>
      </c>
      <c r="AU1091" s="31">
        <f t="shared" ref="AU1091:AU1154" si="741">LEN(AL1091)-LEN(SUBSTITUTE(AL1091,"G",""))</f>
        <v>29</v>
      </c>
      <c r="AV1091" s="31">
        <f t="shared" ref="AV1091:AV1154" si="742">LEN(AL1091)-LEN(SUBSTITUTE(AL1091,"H",""))</f>
        <v>14</v>
      </c>
      <c r="AW1091" s="31">
        <f t="shared" ref="AW1091:AW1154" si="743">LEN(AL1091)-LEN(SUBSTITUTE(AL1091,"I",""))</f>
        <v>29</v>
      </c>
      <c r="AX1091" s="31">
        <f t="shared" ref="AX1091:AX1154" si="744">LEN(AL1091)-LEN(SUBSTITUTE(AL1091,"K",""))</f>
        <v>15</v>
      </c>
      <c r="AY1091" s="31">
        <f t="shared" ref="AY1091:AY1154" si="745">LEN(AL1091)-LEN(SUBSTITUTE(AL1091,"L",""))</f>
        <v>37</v>
      </c>
      <c r="AZ1091" s="31">
        <f t="shared" ref="AZ1091:AZ1154" si="746">LEN(AL1091)-LEN(SUBSTITUTE(AL1091,"M",""))</f>
        <v>11</v>
      </c>
      <c r="BA1091" s="31">
        <f t="shared" ref="BA1091:BA1154" si="747">LEN(AL1091)-LEN(SUBSTITUTE(AL1091,"N",""))</f>
        <v>19</v>
      </c>
      <c r="BB1091" s="31">
        <f t="shared" ref="BB1091:BB1154" si="748">LEN(AL1091)-LEN(SUBSTITUTE(AL1091,"P",""))</f>
        <v>26</v>
      </c>
      <c r="BC1091" s="31">
        <f t="shared" ref="BC1091:BC1154" si="749">LEN(AL1091)-LEN(SUBSTITUTE(AL1091,"Q",""))</f>
        <v>12</v>
      </c>
      <c r="BD1091" s="31">
        <f t="shared" ref="BD1091:BD1154" si="750">LEN(AL1091)-LEN(SUBSTITUTE(AL1091,"R",""))</f>
        <v>25</v>
      </c>
      <c r="BE1091" s="31">
        <f t="shared" ref="BE1091:BE1154" si="751">LEN(AL1091)-LEN(SUBSTITUTE(AL1091,"S",""))</f>
        <v>30</v>
      </c>
      <c r="BF1091" s="31">
        <f t="shared" ref="BF1091:BF1154" si="752">LEN(AL1091)-LEN(SUBSTITUTE(AL1091,"T",""))</f>
        <v>23</v>
      </c>
      <c r="BG1091" s="31">
        <f t="shared" ref="BG1091:BG1154" si="753">LEN(AL1091)-LEN(SUBSTITUTE(AL1091,"V",""))</f>
        <v>18</v>
      </c>
      <c r="BH1091" s="31">
        <f t="shared" ref="BH1091:BH1154" si="754">LEN(AL1091)-LEN(SUBSTITUTE(AL1091,"W",""))</f>
        <v>3</v>
      </c>
      <c r="BI1091" s="31">
        <f t="shared" ref="BI1091:BI1154" si="755">LEN(AL1091)-LEN(SUBSTITUTE(AL1091,"Y",""))</f>
        <v>21</v>
      </c>
      <c r="BJ1091" s="6">
        <f t="shared" ref="BJ1091:BJ1154" si="756">SUM(AP1091:BI1091)</f>
        <v>429</v>
      </c>
      <c r="BL1091" s="31">
        <f t="shared" ref="BL1091:BL1154" si="757">(AP1091/$BJ1091)*$AN1091</f>
        <v>9.5785258706241487E-12</v>
      </c>
      <c r="BM1091" s="31">
        <f t="shared" ref="BM1091:BM1154" si="758">(AQ1091/$BJ1091)*$AN1091</f>
        <v>9.9776311152334886E-13</v>
      </c>
      <c r="BN1091" s="31">
        <f t="shared" ref="BN1091:BN1154" si="759">(AR1091/$BJ1091)*$AN1091</f>
        <v>4.1906050683980656E-12</v>
      </c>
      <c r="BO1091" s="31">
        <f t="shared" ref="BO1091:BO1154" si="760">(AS1091/$BJ1091)*$AN1091</f>
        <v>4.3901576907027349E-12</v>
      </c>
      <c r="BP1091" s="31">
        <f t="shared" ref="BP1091:BP1154" si="761">(AT1091/$BJ1091)*$AN1091</f>
        <v>4.1906050683980656E-12</v>
      </c>
      <c r="BQ1091" s="31">
        <f t="shared" ref="BQ1091:BQ1154" si="762">(AU1091/$BJ1091)*$AN1091</f>
        <v>5.7870260468354234E-12</v>
      </c>
      <c r="BR1091" s="31">
        <f t="shared" ref="BR1091:BR1154" si="763">(AV1091/$BJ1091)*$AN1091</f>
        <v>2.7937367122653767E-12</v>
      </c>
      <c r="BS1091" s="31">
        <f t="shared" ref="BS1091:BS1154" si="764">(AW1091/$BJ1091)*$AN1091</f>
        <v>5.7870260468354234E-12</v>
      </c>
      <c r="BT1091" s="31">
        <f t="shared" ref="BT1091:BT1154" si="765">(AX1091/$BJ1091)*$AN1091</f>
        <v>2.9932893345700468E-12</v>
      </c>
      <c r="BU1091" s="31">
        <f t="shared" ref="BU1091:BU1154" si="766">(AY1091/$BJ1091)*$AN1091</f>
        <v>7.3834470252727805E-12</v>
      </c>
      <c r="BV1091" s="31">
        <f t="shared" ref="BV1091:BV1154" si="767">(AZ1091/$BJ1091)*$AN1091</f>
        <v>2.1950788453513675E-12</v>
      </c>
      <c r="BW1091" s="31">
        <f t="shared" ref="BW1091:BW1154" si="768">(BA1091/$BJ1091)*$AN1091</f>
        <v>3.7914998237887253E-12</v>
      </c>
      <c r="BX1091" s="31">
        <f t="shared" ref="BX1091:BX1154" si="769">(BB1091/$BJ1091)*$AN1091</f>
        <v>5.1883681799214146E-12</v>
      </c>
      <c r="BY1091" s="31">
        <f t="shared" ref="BY1091:BY1154" si="770">(BC1091/$BJ1091)*$AN1091</f>
        <v>2.3946314676560372E-12</v>
      </c>
      <c r="BZ1091" s="31">
        <f t="shared" ref="BZ1091:BZ1154" si="771">(BD1091/$BJ1091)*$AN1091</f>
        <v>4.9888155576167445E-12</v>
      </c>
      <c r="CA1091" s="31">
        <f t="shared" ref="CA1091:CA1154" si="772">(BE1091/$BJ1091)*$AN1091</f>
        <v>5.9865786691400936E-12</v>
      </c>
      <c r="CB1091" s="31">
        <f t="shared" ref="CB1091:CB1154" si="773">(BF1091/$BJ1091)*$AN1091</f>
        <v>4.589710313007405E-12</v>
      </c>
      <c r="CC1091" s="31">
        <f t="shared" ref="CC1091:CC1154" si="774">(BG1091/$BJ1091)*$AN1091</f>
        <v>3.591947201484056E-12</v>
      </c>
      <c r="CD1091" s="31">
        <f t="shared" ref="CD1091:CD1154" si="775">(BH1091/$BJ1091)*$AN1091</f>
        <v>5.986578669140093E-13</v>
      </c>
      <c r="CE1091" s="31">
        <f t="shared" ref="CE1091:CE1154" si="776">(BI1091/$BJ1091)*$AN1091</f>
        <v>4.1906050683980656E-12</v>
      </c>
    </row>
    <row r="1092" spans="35:83" x14ac:dyDescent="0.2">
      <c r="AI1092" s="29" t="s">
        <v>2300</v>
      </c>
      <c r="AJ1092" s="30">
        <v>39450</v>
      </c>
      <c r="AK1092">
        <v>365</v>
      </c>
      <c r="AL1092" t="s">
        <v>2301</v>
      </c>
      <c r="AM1092">
        <v>8.6892987974166333E-10</v>
      </c>
      <c r="AN1092">
        <f t="shared" si="734"/>
        <v>8.6892987974166338E-11</v>
      </c>
      <c r="AO1092">
        <f t="shared" si="735"/>
        <v>3.8304704906669669E-4</v>
      </c>
      <c r="AP1092" s="31">
        <f t="shared" si="736"/>
        <v>50</v>
      </c>
      <c r="AQ1092" s="31">
        <f t="shared" si="737"/>
        <v>4</v>
      </c>
      <c r="AR1092" s="31">
        <f t="shared" si="738"/>
        <v>25</v>
      </c>
      <c r="AS1092" s="31">
        <f t="shared" si="739"/>
        <v>22</v>
      </c>
      <c r="AT1092" s="31">
        <f t="shared" si="740"/>
        <v>14</v>
      </c>
      <c r="AU1092" s="31">
        <f t="shared" si="741"/>
        <v>35</v>
      </c>
      <c r="AV1092" s="31">
        <f t="shared" si="742"/>
        <v>7</v>
      </c>
      <c r="AW1092" s="31">
        <f t="shared" si="743"/>
        <v>21</v>
      </c>
      <c r="AX1092" s="31">
        <f t="shared" si="744"/>
        <v>18</v>
      </c>
      <c r="AY1092" s="31">
        <f t="shared" si="745"/>
        <v>35</v>
      </c>
      <c r="AZ1092" s="31">
        <f t="shared" si="746"/>
        <v>7</v>
      </c>
      <c r="BA1092" s="31">
        <f t="shared" si="747"/>
        <v>5</v>
      </c>
      <c r="BB1092" s="31">
        <f t="shared" si="748"/>
        <v>22</v>
      </c>
      <c r="BC1092" s="31">
        <f t="shared" si="749"/>
        <v>10</v>
      </c>
      <c r="BD1092" s="31">
        <f t="shared" si="750"/>
        <v>20</v>
      </c>
      <c r="BE1092" s="31">
        <f t="shared" si="751"/>
        <v>18</v>
      </c>
      <c r="BF1092" s="31">
        <f t="shared" si="752"/>
        <v>19</v>
      </c>
      <c r="BG1092" s="31">
        <f t="shared" si="753"/>
        <v>16</v>
      </c>
      <c r="BH1092" s="31">
        <f t="shared" si="754"/>
        <v>9</v>
      </c>
      <c r="BI1092" s="31">
        <f t="shared" si="755"/>
        <v>8</v>
      </c>
      <c r="BJ1092" s="6">
        <f t="shared" si="756"/>
        <v>365</v>
      </c>
      <c r="BL1092" s="31">
        <f t="shared" si="757"/>
        <v>1.1903149037557032E-11</v>
      </c>
      <c r="BM1092" s="31">
        <f t="shared" si="758"/>
        <v>9.5225192300456269E-13</v>
      </c>
      <c r="BN1092" s="31">
        <f t="shared" si="759"/>
        <v>5.9515745187785158E-12</v>
      </c>
      <c r="BO1092" s="31">
        <f t="shared" si="760"/>
        <v>5.2373855765250949E-12</v>
      </c>
      <c r="BP1092" s="31">
        <f t="shared" si="761"/>
        <v>3.3328817305159691E-12</v>
      </c>
      <c r="BQ1092" s="31">
        <f t="shared" si="762"/>
        <v>8.3322043262899224E-12</v>
      </c>
      <c r="BR1092" s="31">
        <f t="shared" si="763"/>
        <v>1.6664408652579846E-12</v>
      </c>
      <c r="BS1092" s="31">
        <f t="shared" si="764"/>
        <v>4.9993225957739533E-12</v>
      </c>
      <c r="BT1092" s="31">
        <f t="shared" si="765"/>
        <v>4.2851336535205316E-12</v>
      </c>
      <c r="BU1092" s="31">
        <f t="shared" si="766"/>
        <v>8.3322043262899224E-12</v>
      </c>
      <c r="BV1092" s="31">
        <f t="shared" si="767"/>
        <v>1.6664408652579846E-12</v>
      </c>
      <c r="BW1092" s="31">
        <f t="shared" si="768"/>
        <v>1.1903149037557031E-12</v>
      </c>
      <c r="BX1092" s="31">
        <f t="shared" si="769"/>
        <v>5.2373855765250949E-12</v>
      </c>
      <c r="BY1092" s="31">
        <f t="shared" si="770"/>
        <v>2.3806298075114062E-12</v>
      </c>
      <c r="BZ1092" s="31">
        <f t="shared" si="771"/>
        <v>4.7612596150228124E-12</v>
      </c>
      <c r="CA1092" s="31">
        <f t="shared" si="772"/>
        <v>4.2851336535205316E-12</v>
      </c>
      <c r="CB1092" s="31">
        <f t="shared" si="773"/>
        <v>4.5231966342716724E-12</v>
      </c>
      <c r="CC1092" s="31">
        <f t="shared" si="774"/>
        <v>3.8090076920182508E-12</v>
      </c>
      <c r="CD1092" s="31">
        <f t="shared" si="775"/>
        <v>2.1425668267602658E-12</v>
      </c>
      <c r="CE1092" s="31">
        <f t="shared" si="776"/>
        <v>1.9045038460091254E-12</v>
      </c>
    </row>
    <row r="1093" spans="35:83" x14ac:dyDescent="0.2">
      <c r="AI1093" s="29" t="s">
        <v>2302</v>
      </c>
      <c r="AJ1093" s="30">
        <v>38553</v>
      </c>
      <c r="AK1093">
        <v>346</v>
      </c>
      <c r="AL1093" t="s">
        <v>2303</v>
      </c>
      <c r="AM1093">
        <v>8.7018021915190044E-10</v>
      </c>
      <c r="AN1093">
        <f t="shared" si="734"/>
        <v>8.7018021915190047E-11</v>
      </c>
      <c r="AO1093">
        <f t="shared" si="735"/>
        <v>3.8359823142627384E-4</v>
      </c>
      <c r="AP1093" s="31">
        <f t="shared" si="736"/>
        <v>47</v>
      </c>
      <c r="AQ1093" s="31">
        <f t="shared" si="737"/>
        <v>2</v>
      </c>
      <c r="AR1093" s="31">
        <f t="shared" si="738"/>
        <v>27</v>
      </c>
      <c r="AS1093" s="31">
        <f t="shared" si="739"/>
        <v>16</v>
      </c>
      <c r="AT1093" s="31">
        <f t="shared" si="740"/>
        <v>9</v>
      </c>
      <c r="AU1093" s="31">
        <f t="shared" si="741"/>
        <v>14</v>
      </c>
      <c r="AV1093" s="31">
        <f t="shared" si="742"/>
        <v>11</v>
      </c>
      <c r="AW1093" s="31">
        <f t="shared" si="743"/>
        <v>12</v>
      </c>
      <c r="AX1093" s="31">
        <f t="shared" si="744"/>
        <v>13</v>
      </c>
      <c r="AY1093" s="31">
        <f t="shared" si="745"/>
        <v>26</v>
      </c>
      <c r="AZ1093" s="31">
        <f t="shared" si="746"/>
        <v>10</v>
      </c>
      <c r="BA1093" s="31">
        <f t="shared" si="747"/>
        <v>16</v>
      </c>
      <c r="BB1093" s="31">
        <f t="shared" si="748"/>
        <v>23</v>
      </c>
      <c r="BC1093" s="31">
        <f t="shared" si="749"/>
        <v>16</v>
      </c>
      <c r="BD1093" s="31">
        <f t="shared" si="750"/>
        <v>22</v>
      </c>
      <c r="BE1093" s="31">
        <f t="shared" si="751"/>
        <v>24</v>
      </c>
      <c r="BF1093" s="31">
        <f t="shared" si="752"/>
        <v>21</v>
      </c>
      <c r="BG1093" s="31">
        <f t="shared" si="753"/>
        <v>15</v>
      </c>
      <c r="BH1093" s="31">
        <f t="shared" si="754"/>
        <v>3</v>
      </c>
      <c r="BI1093" s="31">
        <f t="shared" si="755"/>
        <v>19</v>
      </c>
      <c r="BJ1093" s="6">
        <f t="shared" si="756"/>
        <v>346</v>
      </c>
      <c r="BL1093" s="31">
        <f t="shared" si="757"/>
        <v>1.182036713876859E-11</v>
      </c>
      <c r="BM1093" s="31">
        <f t="shared" si="758"/>
        <v>5.0299434633057828E-13</v>
      </c>
      <c r="BN1093" s="31">
        <f t="shared" si="759"/>
        <v>6.7904236754628073E-12</v>
      </c>
      <c r="BO1093" s="31">
        <f t="shared" si="760"/>
        <v>4.0239547706446263E-12</v>
      </c>
      <c r="BP1093" s="31">
        <f t="shared" si="761"/>
        <v>2.2634745584876026E-12</v>
      </c>
      <c r="BQ1093" s="31">
        <f t="shared" si="762"/>
        <v>3.5209604243140482E-12</v>
      </c>
      <c r="BR1093" s="31">
        <f t="shared" si="763"/>
        <v>2.7664689048181807E-12</v>
      </c>
      <c r="BS1093" s="31">
        <f t="shared" si="764"/>
        <v>3.0179660779834697E-12</v>
      </c>
      <c r="BT1093" s="31">
        <f t="shared" si="765"/>
        <v>3.2694632511487591E-12</v>
      </c>
      <c r="BU1093" s="31">
        <f t="shared" si="766"/>
        <v>6.5389265022975183E-12</v>
      </c>
      <c r="BV1093" s="31">
        <f t="shared" si="767"/>
        <v>2.5149717316528916E-12</v>
      </c>
      <c r="BW1093" s="31">
        <f t="shared" si="768"/>
        <v>4.0239547706446263E-12</v>
      </c>
      <c r="BX1093" s="31">
        <f t="shared" si="769"/>
        <v>5.7844349828016503E-12</v>
      </c>
      <c r="BY1093" s="31">
        <f t="shared" si="770"/>
        <v>4.0239547706446263E-12</v>
      </c>
      <c r="BZ1093" s="31">
        <f t="shared" si="771"/>
        <v>5.5329378096363613E-12</v>
      </c>
      <c r="CA1093" s="31">
        <f t="shared" si="772"/>
        <v>6.0359321559669394E-12</v>
      </c>
      <c r="CB1093" s="31">
        <f t="shared" si="773"/>
        <v>5.2814406364710723E-12</v>
      </c>
      <c r="CC1093" s="31">
        <f t="shared" si="774"/>
        <v>3.7724575974793372E-12</v>
      </c>
      <c r="CD1093" s="31">
        <f t="shared" si="775"/>
        <v>7.5449151949586742E-13</v>
      </c>
      <c r="CE1093" s="31">
        <f t="shared" si="776"/>
        <v>4.7784462901404942E-12</v>
      </c>
    </row>
    <row r="1094" spans="35:83" x14ac:dyDescent="0.2">
      <c r="AI1094" s="29" t="s">
        <v>2304</v>
      </c>
      <c r="AJ1094" s="30">
        <v>14543</v>
      </c>
      <c r="AK1094">
        <v>133</v>
      </c>
      <c r="AL1094" t="s">
        <v>2305</v>
      </c>
      <c r="AM1094">
        <v>8.753985726508735E-10</v>
      </c>
      <c r="AN1094">
        <f t="shared" si="734"/>
        <v>8.753985726508735E-11</v>
      </c>
      <c r="AO1094">
        <f t="shared" si="735"/>
        <v>3.8589861832212183E-4</v>
      </c>
      <c r="AP1094" s="31">
        <f t="shared" si="736"/>
        <v>14</v>
      </c>
      <c r="AQ1094" s="31">
        <f t="shared" si="737"/>
        <v>0</v>
      </c>
      <c r="AR1094" s="31">
        <f t="shared" si="738"/>
        <v>12</v>
      </c>
      <c r="AS1094" s="31">
        <f t="shared" si="739"/>
        <v>6</v>
      </c>
      <c r="AT1094" s="31">
        <f t="shared" si="740"/>
        <v>4</v>
      </c>
      <c r="AU1094" s="31">
        <f t="shared" si="741"/>
        <v>7</v>
      </c>
      <c r="AV1094" s="31">
        <f t="shared" si="742"/>
        <v>1</v>
      </c>
      <c r="AW1094" s="31">
        <f t="shared" si="743"/>
        <v>9</v>
      </c>
      <c r="AX1094" s="31">
        <f t="shared" si="744"/>
        <v>6</v>
      </c>
      <c r="AY1094" s="31">
        <f t="shared" si="745"/>
        <v>13</v>
      </c>
      <c r="AZ1094" s="31">
        <f t="shared" si="746"/>
        <v>5</v>
      </c>
      <c r="BA1094" s="31">
        <f t="shared" si="747"/>
        <v>2</v>
      </c>
      <c r="BB1094" s="31">
        <f t="shared" si="748"/>
        <v>8</v>
      </c>
      <c r="BC1094" s="31">
        <f t="shared" si="749"/>
        <v>6</v>
      </c>
      <c r="BD1094" s="31">
        <f t="shared" si="750"/>
        <v>7</v>
      </c>
      <c r="BE1094" s="31">
        <f t="shared" si="751"/>
        <v>15</v>
      </c>
      <c r="BF1094" s="31">
        <f t="shared" si="752"/>
        <v>5</v>
      </c>
      <c r="BG1094" s="31">
        <f t="shared" si="753"/>
        <v>8</v>
      </c>
      <c r="BH1094" s="31">
        <f t="shared" si="754"/>
        <v>2</v>
      </c>
      <c r="BI1094" s="31">
        <f t="shared" si="755"/>
        <v>3</v>
      </c>
      <c r="BJ1094" s="6">
        <f t="shared" si="756"/>
        <v>133</v>
      </c>
      <c r="BL1094" s="31">
        <f t="shared" si="757"/>
        <v>9.2147218173776155E-12</v>
      </c>
      <c r="BM1094" s="31">
        <f t="shared" si="758"/>
        <v>0</v>
      </c>
      <c r="BN1094" s="31">
        <f t="shared" si="759"/>
        <v>7.8983329863236709E-12</v>
      </c>
      <c r="BO1094" s="31">
        <f t="shared" si="760"/>
        <v>3.9491664931618354E-12</v>
      </c>
      <c r="BP1094" s="31">
        <f t="shared" si="761"/>
        <v>2.63277766210789E-12</v>
      </c>
      <c r="BQ1094" s="31">
        <f t="shared" si="762"/>
        <v>4.6073609086888077E-12</v>
      </c>
      <c r="BR1094" s="31">
        <f t="shared" si="763"/>
        <v>6.581944155269725E-13</v>
      </c>
      <c r="BS1094" s="31">
        <f t="shared" si="764"/>
        <v>5.9237497397427523E-12</v>
      </c>
      <c r="BT1094" s="31">
        <f t="shared" si="765"/>
        <v>3.9491664931618354E-12</v>
      </c>
      <c r="BU1094" s="31">
        <f t="shared" si="766"/>
        <v>8.5565274018506432E-12</v>
      </c>
      <c r="BV1094" s="31">
        <f t="shared" si="767"/>
        <v>3.2909720776348627E-12</v>
      </c>
      <c r="BW1094" s="31">
        <f t="shared" si="768"/>
        <v>1.316388831053945E-12</v>
      </c>
      <c r="BX1094" s="31">
        <f t="shared" si="769"/>
        <v>5.26555532421578E-12</v>
      </c>
      <c r="BY1094" s="31">
        <f t="shared" si="770"/>
        <v>3.9491664931618354E-12</v>
      </c>
      <c r="BZ1094" s="31">
        <f t="shared" si="771"/>
        <v>4.6073609086888077E-12</v>
      </c>
      <c r="CA1094" s="31">
        <f t="shared" si="772"/>
        <v>9.8729162329045878E-12</v>
      </c>
      <c r="CB1094" s="31">
        <f t="shared" si="773"/>
        <v>3.2909720776348627E-12</v>
      </c>
      <c r="CC1094" s="31">
        <f t="shared" si="774"/>
        <v>5.26555532421578E-12</v>
      </c>
      <c r="CD1094" s="31">
        <f t="shared" si="775"/>
        <v>1.316388831053945E-12</v>
      </c>
      <c r="CE1094" s="31">
        <f t="shared" si="776"/>
        <v>1.9745832465809177E-12</v>
      </c>
    </row>
    <row r="1095" spans="35:83" x14ac:dyDescent="0.2">
      <c r="AI1095" s="29" t="s">
        <v>2306</v>
      </c>
      <c r="AJ1095" s="30">
        <v>48679</v>
      </c>
      <c r="AK1095">
        <v>446</v>
      </c>
      <c r="AL1095" t="s">
        <v>2307</v>
      </c>
      <c r="AM1095">
        <v>8.7685939508402056E-10</v>
      </c>
      <c r="AN1095">
        <f t="shared" si="734"/>
        <v>8.7685939508402056E-11</v>
      </c>
      <c r="AO1095">
        <f t="shared" si="735"/>
        <v>3.8654258711094263E-4</v>
      </c>
      <c r="AP1095" s="31">
        <f t="shared" si="736"/>
        <v>46</v>
      </c>
      <c r="AQ1095" s="31">
        <f t="shared" si="737"/>
        <v>6</v>
      </c>
      <c r="AR1095" s="31">
        <f t="shared" si="738"/>
        <v>26</v>
      </c>
      <c r="AS1095" s="31">
        <f t="shared" si="739"/>
        <v>28</v>
      </c>
      <c r="AT1095" s="31">
        <f t="shared" si="740"/>
        <v>11</v>
      </c>
      <c r="AU1095" s="31">
        <f t="shared" si="741"/>
        <v>40</v>
      </c>
      <c r="AV1095" s="31">
        <f t="shared" si="742"/>
        <v>17</v>
      </c>
      <c r="AW1095" s="31">
        <f t="shared" si="743"/>
        <v>25</v>
      </c>
      <c r="AX1095" s="31">
        <f t="shared" si="744"/>
        <v>24</v>
      </c>
      <c r="AY1095" s="31">
        <f t="shared" si="745"/>
        <v>49</v>
      </c>
      <c r="AZ1095" s="31">
        <f t="shared" si="746"/>
        <v>11</v>
      </c>
      <c r="BA1095" s="31">
        <f t="shared" si="747"/>
        <v>10</v>
      </c>
      <c r="BB1095" s="31">
        <f t="shared" si="748"/>
        <v>26</v>
      </c>
      <c r="BC1095" s="31">
        <f t="shared" si="749"/>
        <v>17</v>
      </c>
      <c r="BD1095" s="31">
        <f t="shared" si="750"/>
        <v>25</v>
      </c>
      <c r="BE1095" s="31">
        <f t="shared" si="751"/>
        <v>25</v>
      </c>
      <c r="BF1095" s="31">
        <f t="shared" si="752"/>
        <v>22</v>
      </c>
      <c r="BG1095" s="31">
        <f t="shared" si="753"/>
        <v>23</v>
      </c>
      <c r="BH1095" s="31">
        <f t="shared" si="754"/>
        <v>7</v>
      </c>
      <c r="BI1095" s="31">
        <f t="shared" si="755"/>
        <v>8</v>
      </c>
      <c r="BJ1095" s="6">
        <f t="shared" si="756"/>
        <v>446</v>
      </c>
      <c r="BL1095" s="31">
        <f t="shared" si="757"/>
        <v>9.0438412945885532E-12</v>
      </c>
      <c r="BM1095" s="31">
        <f t="shared" si="758"/>
        <v>1.1796314732072027E-12</v>
      </c>
      <c r="BN1095" s="31">
        <f t="shared" si="759"/>
        <v>5.1117363838978782E-12</v>
      </c>
      <c r="BO1095" s="31">
        <f t="shared" si="760"/>
        <v>5.5049468749669456E-12</v>
      </c>
      <c r="BP1095" s="31">
        <f t="shared" si="761"/>
        <v>2.1626577008798713E-12</v>
      </c>
      <c r="BQ1095" s="31">
        <f t="shared" si="762"/>
        <v>7.8642098213813502E-12</v>
      </c>
      <c r="BR1095" s="31">
        <f t="shared" si="763"/>
        <v>3.3422891740870739E-12</v>
      </c>
      <c r="BS1095" s="31">
        <f t="shared" si="764"/>
        <v>4.915131138363344E-12</v>
      </c>
      <c r="BT1095" s="31">
        <f t="shared" si="765"/>
        <v>4.7185258928288107E-12</v>
      </c>
      <c r="BU1095" s="31">
        <f t="shared" si="766"/>
        <v>9.6336570311921548E-12</v>
      </c>
      <c r="BV1095" s="31">
        <f t="shared" si="767"/>
        <v>2.1626577008798713E-12</v>
      </c>
      <c r="BW1095" s="31">
        <f t="shared" si="768"/>
        <v>1.9660524553453375E-12</v>
      </c>
      <c r="BX1095" s="31">
        <f t="shared" si="769"/>
        <v>5.1117363838978782E-12</v>
      </c>
      <c r="BY1095" s="31">
        <f t="shared" si="770"/>
        <v>3.3422891740870739E-12</v>
      </c>
      <c r="BZ1095" s="31">
        <f t="shared" si="771"/>
        <v>4.915131138363344E-12</v>
      </c>
      <c r="CA1095" s="31">
        <f t="shared" si="772"/>
        <v>4.915131138363344E-12</v>
      </c>
      <c r="CB1095" s="31">
        <f t="shared" si="773"/>
        <v>4.3253154017597425E-12</v>
      </c>
      <c r="CC1095" s="31">
        <f t="shared" si="774"/>
        <v>4.5219206472942766E-12</v>
      </c>
      <c r="CD1095" s="31">
        <f t="shared" si="775"/>
        <v>1.3762367187417364E-12</v>
      </c>
      <c r="CE1095" s="31">
        <f t="shared" si="776"/>
        <v>1.5728419642762701E-12</v>
      </c>
    </row>
    <row r="1096" spans="35:83" x14ac:dyDescent="0.2">
      <c r="AI1096" s="29" t="s">
        <v>2308</v>
      </c>
      <c r="AJ1096" s="30">
        <v>9380</v>
      </c>
      <c r="AK1096">
        <v>87</v>
      </c>
      <c r="AL1096" t="s">
        <v>2309</v>
      </c>
      <c r="AM1096">
        <v>8.7688854085399261E-10</v>
      </c>
      <c r="AN1096">
        <f t="shared" si="734"/>
        <v>8.7688854085399271E-11</v>
      </c>
      <c r="AO1096">
        <f t="shared" si="735"/>
        <v>3.8655543532970096E-4</v>
      </c>
      <c r="AP1096" s="31">
        <f t="shared" si="736"/>
        <v>7</v>
      </c>
      <c r="AQ1096" s="31">
        <f t="shared" si="737"/>
        <v>0</v>
      </c>
      <c r="AR1096" s="31">
        <f t="shared" si="738"/>
        <v>5</v>
      </c>
      <c r="AS1096" s="31">
        <f t="shared" si="739"/>
        <v>3</v>
      </c>
      <c r="AT1096" s="31">
        <f t="shared" si="740"/>
        <v>4</v>
      </c>
      <c r="AU1096" s="31">
        <f t="shared" si="741"/>
        <v>7</v>
      </c>
      <c r="AV1096" s="31">
        <f t="shared" si="742"/>
        <v>1</v>
      </c>
      <c r="AW1096" s="31">
        <f t="shared" si="743"/>
        <v>5</v>
      </c>
      <c r="AX1096" s="31">
        <f t="shared" si="744"/>
        <v>6</v>
      </c>
      <c r="AY1096" s="31">
        <f t="shared" si="745"/>
        <v>2</v>
      </c>
      <c r="AZ1096" s="31">
        <f t="shared" si="746"/>
        <v>6</v>
      </c>
      <c r="BA1096" s="31">
        <f t="shared" si="747"/>
        <v>7</v>
      </c>
      <c r="BB1096" s="31">
        <f t="shared" si="748"/>
        <v>10</v>
      </c>
      <c r="BC1096" s="31">
        <f t="shared" si="749"/>
        <v>4</v>
      </c>
      <c r="BD1096" s="31">
        <f t="shared" si="750"/>
        <v>2</v>
      </c>
      <c r="BE1096" s="31">
        <f t="shared" si="751"/>
        <v>4</v>
      </c>
      <c r="BF1096" s="31">
        <f t="shared" si="752"/>
        <v>5</v>
      </c>
      <c r="BG1096" s="31">
        <f t="shared" si="753"/>
        <v>8</v>
      </c>
      <c r="BH1096" s="31">
        <f t="shared" si="754"/>
        <v>1</v>
      </c>
      <c r="BI1096" s="31">
        <f t="shared" si="755"/>
        <v>0</v>
      </c>
      <c r="BJ1096" s="6">
        <f t="shared" si="756"/>
        <v>87</v>
      </c>
      <c r="BL1096" s="31">
        <f t="shared" si="757"/>
        <v>7.055425041353964E-12</v>
      </c>
      <c r="BM1096" s="31">
        <f t="shared" si="758"/>
        <v>0</v>
      </c>
      <c r="BN1096" s="31">
        <f t="shared" si="759"/>
        <v>5.0395893152528316E-12</v>
      </c>
      <c r="BO1096" s="31">
        <f t="shared" si="760"/>
        <v>3.0237535891516991E-12</v>
      </c>
      <c r="BP1096" s="31">
        <f t="shared" si="761"/>
        <v>4.0316714522022649E-12</v>
      </c>
      <c r="BQ1096" s="31">
        <f t="shared" si="762"/>
        <v>7.055425041353964E-12</v>
      </c>
      <c r="BR1096" s="31">
        <f t="shared" si="763"/>
        <v>1.0079178630505662E-12</v>
      </c>
      <c r="BS1096" s="31">
        <f t="shared" si="764"/>
        <v>5.0395893152528316E-12</v>
      </c>
      <c r="BT1096" s="31">
        <f t="shared" si="765"/>
        <v>6.0475071783033982E-12</v>
      </c>
      <c r="BU1096" s="31">
        <f t="shared" si="766"/>
        <v>2.0158357261011325E-12</v>
      </c>
      <c r="BV1096" s="31">
        <f t="shared" si="767"/>
        <v>6.0475071783033982E-12</v>
      </c>
      <c r="BW1096" s="31">
        <f t="shared" si="768"/>
        <v>7.055425041353964E-12</v>
      </c>
      <c r="BX1096" s="31">
        <f t="shared" si="769"/>
        <v>1.0079178630505663E-11</v>
      </c>
      <c r="BY1096" s="31">
        <f t="shared" si="770"/>
        <v>4.0316714522022649E-12</v>
      </c>
      <c r="BZ1096" s="31">
        <f t="shared" si="771"/>
        <v>2.0158357261011325E-12</v>
      </c>
      <c r="CA1096" s="31">
        <f t="shared" si="772"/>
        <v>4.0316714522022649E-12</v>
      </c>
      <c r="CB1096" s="31">
        <f t="shared" si="773"/>
        <v>5.0395893152528316E-12</v>
      </c>
      <c r="CC1096" s="31">
        <f t="shared" si="774"/>
        <v>8.0633429044045299E-12</v>
      </c>
      <c r="CD1096" s="31">
        <f t="shared" si="775"/>
        <v>1.0079178630505662E-12</v>
      </c>
      <c r="CE1096" s="31">
        <f t="shared" si="776"/>
        <v>0</v>
      </c>
    </row>
    <row r="1097" spans="35:83" x14ac:dyDescent="0.2">
      <c r="AI1097" s="29" t="s">
        <v>2310</v>
      </c>
      <c r="AJ1097" s="30">
        <v>33514</v>
      </c>
      <c r="AK1097">
        <v>306</v>
      </c>
      <c r="AL1097" t="s">
        <v>2311</v>
      </c>
      <c r="AM1097">
        <v>8.827727546865118E-10</v>
      </c>
      <c r="AN1097">
        <f t="shared" si="734"/>
        <v>8.8277275468651185E-11</v>
      </c>
      <c r="AO1097">
        <f t="shared" si="735"/>
        <v>3.8914935090007358E-4</v>
      </c>
      <c r="AP1097" s="31">
        <f t="shared" si="736"/>
        <v>38</v>
      </c>
      <c r="AQ1097" s="31">
        <f t="shared" si="737"/>
        <v>2</v>
      </c>
      <c r="AR1097" s="31">
        <f t="shared" si="738"/>
        <v>18</v>
      </c>
      <c r="AS1097" s="31">
        <f t="shared" si="739"/>
        <v>22</v>
      </c>
      <c r="AT1097" s="31">
        <f t="shared" si="740"/>
        <v>6</v>
      </c>
      <c r="AU1097" s="31">
        <f t="shared" si="741"/>
        <v>17</v>
      </c>
      <c r="AV1097" s="31">
        <f t="shared" si="742"/>
        <v>9</v>
      </c>
      <c r="AW1097" s="31">
        <f t="shared" si="743"/>
        <v>22</v>
      </c>
      <c r="AX1097" s="31">
        <f t="shared" si="744"/>
        <v>21</v>
      </c>
      <c r="AY1097" s="31">
        <f t="shared" si="745"/>
        <v>30</v>
      </c>
      <c r="AZ1097" s="31">
        <f t="shared" si="746"/>
        <v>7</v>
      </c>
      <c r="BA1097" s="31">
        <f t="shared" si="747"/>
        <v>7</v>
      </c>
      <c r="BB1097" s="31">
        <f t="shared" si="748"/>
        <v>14</v>
      </c>
      <c r="BC1097" s="31">
        <f t="shared" si="749"/>
        <v>14</v>
      </c>
      <c r="BD1097" s="31">
        <f t="shared" si="750"/>
        <v>15</v>
      </c>
      <c r="BE1097" s="31">
        <f t="shared" si="751"/>
        <v>15</v>
      </c>
      <c r="BF1097" s="31">
        <f t="shared" si="752"/>
        <v>16</v>
      </c>
      <c r="BG1097" s="31">
        <f t="shared" si="753"/>
        <v>25</v>
      </c>
      <c r="BH1097" s="31">
        <f t="shared" si="754"/>
        <v>4</v>
      </c>
      <c r="BI1097" s="31">
        <f t="shared" si="755"/>
        <v>4</v>
      </c>
      <c r="BJ1097" s="6">
        <f t="shared" si="756"/>
        <v>306</v>
      </c>
      <c r="BL1097" s="31">
        <f t="shared" si="757"/>
        <v>1.0962537476499167E-11</v>
      </c>
      <c r="BM1097" s="31">
        <f t="shared" si="758"/>
        <v>5.7697565665785088E-13</v>
      </c>
      <c r="BN1097" s="31">
        <f t="shared" si="759"/>
        <v>5.1927809099206579E-12</v>
      </c>
      <c r="BO1097" s="31">
        <f t="shared" si="760"/>
        <v>6.3467322232363589E-12</v>
      </c>
      <c r="BP1097" s="31">
        <f t="shared" si="761"/>
        <v>1.7309269699735526E-12</v>
      </c>
      <c r="BQ1097" s="31">
        <f t="shared" si="762"/>
        <v>4.9042930815917325E-12</v>
      </c>
      <c r="BR1097" s="31">
        <f t="shared" si="763"/>
        <v>2.596390454960329E-12</v>
      </c>
      <c r="BS1097" s="31">
        <f t="shared" si="764"/>
        <v>6.3467322232363589E-12</v>
      </c>
      <c r="BT1097" s="31">
        <f t="shared" si="765"/>
        <v>6.0582443949074351E-12</v>
      </c>
      <c r="BU1097" s="31">
        <f t="shared" si="766"/>
        <v>8.6546348498677632E-12</v>
      </c>
      <c r="BV1097" s="31">
        <f t="shared" si="767"/>
        <v>2.0194147983024781E-12</v>
      </c>
      <c r="BW1097" s="31">
        <f t="shared" si="768"/>
        <v>2.0194147983024781E-12</v>
      </c>
      <c r="BX1097" s="31">
        <f t="shared" si="769"/>
        <v>4.0388295966049562E-12</v>
      </c>
      <c r="BY1097" s="31">
        <f t="shared" si="770"/>
        <v>4.0388295966049562E-12</v>
      </c>
      <c r="BZ1097" s="31">
        <f t="shared" si="771"/>
        <v>4.3273174249338816E-12</v>
      </c>
      <c r="CA1097" s="31">
        <f t="shared" si="772"/>
        <v>4.3273174249338816E-12</v>
      </c>
      <c r="CB1097" s="31">
        <f t="shared" si="773"/>
        <v>4.615805253262807E-12</v>
      </c>
      <c r="CC1097" s="31">
        <f t="shared" si="774"/>
        <v>7.212195708223136E-12</v>
      </c>
      <c r="CD1097" s="31">
        <f t="shared" si="775"/>
        <v>1.1539513133157018E-12</v>
      </c>
      <c r="CE1097" s="31">
        <f t="shared" si="776"/>
        <v>1.1539513133157018E-12</v>
      </c>
    </row>
    <row r="1098" spans="35:83" x14ac:dyDescent="0.2">
      <c r="AI1098" s="29" t="s">
        <v>2312</v>
      </c>
      <c r="AJ1098" s="30">
        <v>45832</v>
      </c>
      <c r="AK1098">
        <v>421</v>
      </c>
      <c r="AL1098" t="s">
        <v>2313</v>
      </c>
      <c r="AM1098">
        <v>8.8456430922987827E-10</v>
      </c>
      <c r="AN1098">
        <f t="shared" si="734"/>
        <v>8.8456430922987829E-11</v>
      </c>
      <c r="AO1098">
        <f t="shared" si="735"/>
        <v>3.8993911506525865E-4</v>
      </c>
      <c r="AP1098" s="31">
        <f t="shared" si="736"/>
        <v>46</v>
      </c>
      <c r="AQ1098" s="31">
        <f t="shared" si="737"/>
        <v>3</v>
      </c>
      <c r="AR1098" s="31">
        <f t="shared" si="738"/>
        <v>24</v>
      </c>
      <c r="AS1098" s="31">
        <f t="shared" si="739"/>
        <v>18</v>
      </c>
      <c r="AT1098" s="31">
        <f t="shared" si="740"/>
        <v>14</v>
      </c>
      <c r="AU1098" s="31">
        <f t="shared" si="741"/>
        <v>28</v>
      </c>
      <c r="AV1098" s="31">
        <f t="shared" si="742"/>
        <v>5</v>
      </c>
      <c r="AW1098" s="31">
        <f t="shared" si="743"/>
        <v>23</v>
      </c>
      <c r="AX1098" s="31">
        <f t="shared" si="744"/>
        <v>16</v>
      </c>
      <c r="AY1098" s="31">
        <f t="shared" si="745"/>
        <v>44</v>
      </c>
      <c r="AZ1098" s="31">
        <f t="shared" si="746"/>
        <v>10</v>
      </c>
      <c r="BA1098" s="31">
        <f t="shared" si="747"/>
        <v>23</v>
      </c>
      <c r="BB1098" s="31">
        <f t="shared" si="748"/>
        <v>24</v>
      </c>
      <c r="BC1098" s="31">
        <f t="shared" si="749"/>
        <v>14</v>
      </c>
      <c r="BD1098" s="31">
        <f t="shared" si="750"/>
        <v>32</v>
      </c>
      <c r="BE1098" s="31">
        <f t="shared" si="751"/>
        <v>31</v>
      </c>
      <c r="BF1098" s="31">
        <f t="shared" si="752"/>
        <v>20</v>
      </c>
      <c r="BG1098" s="31">
        <f t="shared" si="753"/>
        <v>33</v>
      </c>
      <c r="BH1098" s="31">
        <f t="shared" si="754"/>
        <v>0</v>
      </c>
      <c r="BI1098" s="31">
        <f t="shared" si="755"/>
        <v>13</v>
      </c>
      <c r="BJ1098" s="6">
        <f t="shared" si="756"/>
        <v>421</v>
      </c>
      <c r="BL1098" s="31">
        <f t="shared" si="757"/>
        <v>9.6650732124879812E-12</v>
      </c>
      <c r="BM1098" s="31">
        <f t="shared" si="758"/>
        <v>6.3033086168399884E-13</v>
      </c>
      <c r="BN1098" s="31">
        <f t="shared" si="759"/>
        <v>5.0426468934719907E-12</v>
      </c>
      <c r="BO1098" s="31">
        <f t="shared" si="760"/>
        <v>3.7819851701039924E-12</v>
      </c>
      <c r="BP1098" s="31">
        <f t="shared" si="761"/>
        <v>2.9415440211919944E-12</v>
      </c>
      <c r="BQ1098" s="31">
        <f t="shared" si="762"/>
        <v>5.8830880423839888E-12</v>
      </c>
      <c r="BR1098" s="31">
        <f t="shared" si="763"/>
        <v>1.050551436139998E-12</v>
      </c>
      <c r="BS1098" s="31">
        <f t="shared" si="764"/>
        <v>4.8325366062439906E-12</v>
      </c>
      <c r="BT1098" s="31">
        <f t="shared" si="765"/>
        <v>3.3617645956479938E-12</v>
      </c>
      <c r="BU1098" s="31">
        <f t="shared" si="766"/>
        <v>9.2448526380319826E-12</v>
      </c>
      <c r="BV1098" s="31">
        <f t="shared" si="767"/>
        <v>2.1011028722799959E-12</v>
      </c>
      <c r="BW1098" s="31">
        <f t="shared" si="768"/>
        <v>4.8325366062439906E-12</v>
      </c>
      <c r="BX1098" s="31">
        <f t="shared" si="769"/>
        <v>5.0426468934719907E-12</v>
      </c>
      <c r="BY1098" s="31">
        <f t="shared" si="770"/>
        <v>2.9415440211919944E-12</v>
      </c>
      <c r="BZ1098" s="31">
        <f t="shared" si="771"/>
        <v>6.7235291912959876E-12</v>
      </c>
      <c r="CA1098" s="31">
        <f t="shared" si="772"/>
        <v>6.5134189040679867E-12</v>
      </c>
      <c r="CB1098" s="31">
        <f t="shared" si="773"/>
        <v>4.2022057445599919E-12</v>
      </c>
      <c r="CC1098" s="31">
        <f t="shared" si="774"/>
        <v>6.9336394785239861E-12</v>
      </c>
      <c r="CD1098" s="31">
        <f t="shared" si="775"/>
        <v>0</v>
      </c>
      <c r="CE1098" s="31">
        <f t="shared" si="776"/>
        <v>2.7314337339639947E-12</v>
      </c>
    </row>
    <row r="1099" spans="35:83" x14ac:dyDescent="0.2">
      <c r="AI1099" s="29" t="s">
        <v>2314</v>
      </c>
      <c r="AJ1099" s="30">
        <v>25341</v>
      </c>
      <c r="AK1099">
        <v>233</v>
      </c>
      <c r="AL1099" t="s">
        <v>2315</v>
      </c>
      <c r="AM1099">
        <v>8.8648327656780436E-10</v>
      </c>
      <c r="AN1099">
        <f t="shared" si="734"/>
        <v>8.8648327656780446E-11</v>
      </c>
      <c r="AO1099">
        <f t="shared" si="735"/>
        <v>3.907850461273445E-4</v>
      </c>
      <c r="AP1099" s="31">
        <f t="shared" si="736"/>
        <v>22</v>
      </c>
      <c r="AQ1099" s="31">
        <f t="shared" si="737"/>
        <v>3</v>
      </c>
      <c r="AR1099" s="31">
        <f t="shared" si="738"/>
        <v>16</v>
      </c>
      <c r="AS1099" s="31">
        <f t="shared" si="739"/>
        <v>8</v>
      </c>
      <c r="AT1099" s="31">
        <f t="shared" si="740"/>
        <v>13</v>
      </c>
      <c r="AU1099" s="31">
        <f t="shared" si="741"/>
        <v>15</v>
      </c>
      <c r="AV1099" s="31">
        <f t="shared" si="742"/>
        <v>7</v>
      </c>
      <c r="AW1099" s="31">
        <f t="shared" si="743"/>
        <v>11</v>
      </c>
      <c r="AX1099" s="31">
        <f t="shared" si="744"/>
        <v>7</v>
      </c>
      <c r="AY1099" s="31">
        <f t="shared" si="745"/>
        <v>18</v>
      </c>
      <c r="AZ1099" s="31">
        <f t="shared" si="746"/>
        <v>8</v>
      </c>
      <c r="BA1099" s="31">
        <f t="shared" si="747"/>
        <v>4</v>
      </c>
      <c r="BB1099" s="31">
        <f t="shared" si="748"/>
        <v>13</v>
      </c>
      <c r="BC1099" s="31">
        <f t="shared" si="749"/>
        <v>8</v>
      </c>
      <c r="BD1099" s="31">
        <f t="shared" si="750"/>
        <v>16</v>
      </c>
      <c r="BE1099" s="31">
        <f t="shared" si="751"/>
        <v>17</v>
      </c>
      <c r="BF1099" s="31">
        <f t="shared" si="752"/>
        <v>22</v>
      </c>
      <c r="BG1099" s="31">
        <f t="shared" si="753"/>
        <v>22</v>
      </c>
      <c r="BH1099" s="31">
        <f t="shared" si="754"/>
        <v>0</v>
      </c>
      <c r="BI1099" s="31">
        <f t="shared" si="755"/>
        <v>3</v>
      </c>
      <c r="BJ1099" s="6">
        <f t="shared" si="756"/>
        <v>233</v>
      </c>
      <c r="BL1099" s="31">
        <f t="shared" si="757"/>
        <v>8.3702283624427903E-12</v>
      </c>
      <c r="BM1099" s="31">
        <f t="shared" si="758"/>
        <v>1.1413947766967439E-12</v>
      </c>
      <c r="BN1099" s="31">
        <f t="shared" si="759"/>
        <v>6.0874388090493008E-12</v>
      </c>
      <c r="BO1099" s="31">
        <f t="shared" si="760"/>
        <v>3.0437194045246504E-12</v>
      </c>
      <c r="BP1099" s="31">
        <f t="shared" si="761"/>
        <v>4.9460440323525577E-12</v>
      </c>
      <c r="BQ1099" s="31">
        <f t="shared" si="762"/>
        <v>5.7069738834837195E-12</v>
      </c>
      <c r="BR1099" s="31">
        <f t="shared" si="763"/>
        <v>2.6632544789590691E-12</v>
      </c>
      <c r="BS1099" s="31">
        <f t="shared" si="764"/>
        <v>4.1851141812213951E-12</v>
      </c>
      <c r="BT1099" s="31">
        <f t="shared" si="765"/>
        <v>2.6632544789590691E-12</v>
      </c>
      <c r="BU1099" s="31">
        <f t="shared" si="766"/>
        <v>6.8483686601804643E-12</v>
      </c>
      <c r="BV1099" s="31">
        <f t="shared" si="767"/>
        <v>3.0437194045246504E-12</v>
      </c>
      <c r="BW1099" s="31">
        <f t="shared" si="768"/>
        <v>1.5218597022623252E-12</v>
      </c>
      <c r="BX1099" s="31">
        <f t="shared" si="769"/>
        <v>4.9460440323525577E-12</v>
      </c>
      <c r="BY1099" s="31">
        <f t="shared" si="770"/>
        <v>3.0437194045246504E-12</v>
      </c>
      <c r="BZ1099" s="31">
        <f t="shared" si="771"/>
        <v>6.0874388090493008E-12</v>
      </c>
      <c r="CA1099" s="31">
        <f t="shared" si="772"/>
        <v>6.467903734614883E-12</v>
      </c>
      <c r="CB1099" s="31">
        <f t="shared" si="773"/>
        <v>8.3702283624427903E-12</v>
      </c>
      <c r="CC1099" s="31">
        <f t="shared" si="774"/>
        <v>8.3702283624427903E-12</v>
      </c>
      <c r="CD1099" s="31">
        <f t="shared" si="775"/>
        <v>0</v>
      </c>
      <c r="CE1099" s="31">
        <f t="shared" si="776"/>
        <v>1.1413947766967439E-12</v>
      </c>
    </row>
    <row r="1100" spans="35:83" x14ac:dyDescent="0.2">
      <c r="AI1100" s="29" t="s">
        <v>2316</v>
      </c>
      <c r="AJ1100" s="30">
        <v>31169</v>
      </c>
      <c r="AK1100">
        <v>281</v>
      </c>
      <c r="AL1100" t="s">
        <v>2317</v>
      </c>
      <c r="AM1100">
        <v>8.8651795241417431E-10</v>
      </c>
      <c r="AN1100">
        <f t="shared" si="734"/>
        <v>8.8651795241417439E-11</v>
      </c>
      <c r="AO1100">
        <f t="shared" si="735"/>
        <v>3.9080033214861684E-4</v>
      </c>
      <c r="AP1100" s="31">
        <f t="shared" si="736"/>
        <v>31</v>
      </c>
      <c r="AQ1100" s="31">
        <f t="shared" si="737"/>
        <v>0</v>
      </c>
      <c r="AR1100" s="31">
        <f t="shared" si="738"/>
        <v>15</v>
      </c>
      <c r="AS1100" s="31">
        <f t="shared" si="739"/>
        <v>20</v>
      </c>
      <c r="AT1100" s="31">
        <f t="shared" si="740"/>
        <v>11</v>
      </c>
      <c r="AU1100" s="31">
        <f t="shared" si="741"/>
        <v>22</v>
      </c>
      <c r="AV1100" s="31">
        <f t="shared" si="742"/>
        <v>14</v>
      </c>
      <c r="AW1100" s="31">
        <f t="shared" si="743"/>
        <v>17</v>
      </c>
      <c r="AX1100" s="31">
        <f t="shared" si="744"/>
        <v>12</v>
      </c>
      <c r="AY1100" s="31">
        <f t="shared" si="745"/>
        <v>29</v>
      </c>
      <c r="AZ1100" s="31">
        <f t="shared" si="746"/>
        <v>8</v>
      </c>
      <c r="BA1100" s="31">
        <f t="shared" si="747"/>
        <v>8</v>
      </c>
      <c r="BB1100" s="31">
        <f t="shared" si="748"/>
        <v>17</v>
      </c>
      <c r="BC1100" s="31">
        <f t="shared" si="749"/>
        <v>5</v>
      </c>
      <c r="BD1100" s="31">
        <f t="shared" si="750"/>
        <v>20</v>
      </c>
      <c r="BE1100" s="31">
        <f t="shared" si="751"/>
        <v>8</v>
      </c>
      <c r="BF1100" s="31">
        <f t="shared" si="752"/>
        <v>10</v>
      </c>
      <c r="BG1100" s="31">
        <f t="shared" si="753"/>
        <v>25</v>
      </c>
      <c r="BH1100" s="31">
        <f t="shared" si="754"/>
        <v>3</v>
      </c>
      <c r="BI1100" s="31">
        <f t="shared" si="755"/>
        <v>6</v>
      </c>
      <c r="BJ1100" s="6">
        <f t="shared" si="756"/>
        <v>281</v>
      </c>
      <c r="BL1100" s="31">
        <f t="shared" si="757"/>
        <v>9.7800912899784372E-12</v>
      </c>
      <c r="BM1100" s="31">
        <f t="shared" si="758"/>
        <v>0</v>
      </c>
      <c r="BN1100" s="31">
        <f t="shared" si="759"/>
        <v>4.7323022370863402E-12</v>
      </c>
      <c r="BO1100" s="31">
        <f t="shared" si="760"/>
        <v>6.3097363161151206E-12</v>
      </c>
      <c r="BP1100" s="31">
        <f t="shared" si="761"/>
        <v>3.4703549738633158E-12</v>
      </c>
      <c r="BQ1100" s="31">
        <f t="shared" si="762"/>
        <v>6.9407099477266316E-12</v>
      </c>
      <c r="BR1100" s="31">
        <f t="shared" si="763"/>
        <v>4.4168154212805843E-12</v>
      </c>
      <c r="BS1100" s="31">
        <f t="shared" si="764"/>
        <v>5.3632758686978521E-12</v>
      </c>
      <c r="BT1100" s="31">
        <f t="shared" si="765"/>
        <v>3.7858417896690725E-12</v>
      </c>
      <c r="BU1100" s="31">
        <f t="shared" si="766"/>
        <v>9.1491176583669238E-12</v>
      </c>
      <c r="BV1100" s="31">
        <f t="shared" si="767"/>
        <v>2.5238945264460481E-12</v>
      </c>
      <c r="BW1100" s="31">
        <f t="shared" si="768"/>
        <v>2.5238945264460481E-12</v>
      </c>
      <c r="BX1100" s="31">
        <f t="shared" si="769"/>
        <v>5.3632758686978521E-12</v>
      </c>
      <c r="BY1100" s="31">
        <f t="shared" si="770"/>
        <v>1.5774340790287801E-12</v>
      </c>
      <c r="BZ1100" s="31">
        <f t="shared" si="771"/>
        <v>6.3097363161151206E-12</v>
      </c>
      <c r="CA1100" s="31">
        <f t="shared" si="772"/>
        <v>2.5238945264460481E-12</v>
      </c>
      <c r="CB1100" s="31">
        <f t="shared" si="773"/>
        <v>3.1548681580575603E-12</v>
      </c>
      <c r="CC1100" s="31">
        <f t="shared" si="774"/>
        <v>7.8871703951439001E-12</v>
      </c>
      <c r="CD1100" s="31">
        <f t="shared" si="775"/>
        <v>9.4646044741726813E-13</v>
      </c>
      <c r="CE1100" s="31">
        <f t="shared" si="776"/>
        <v>1.8929208948345363E-12</v>
      </c>
    </row>
    <row r="1101" spans="35:83" x14ac:dyDescent="0.2">
      <c r="AI1101" s="29" t="s">
        <v>2318</v>
      </c>
      <c r="AJ1101" s="30">
        <v>25643</v>
      </c>
      <c r="AK1101">
        <v>237</v>
      </c>
      <c r="AL1101" t="s">
        <v>2319</v>
      </c>
      <c r="AM1101">
        <v>8.8901936868586352E-10</v>
      </c>
      <c r="AN1101">
        <f t="shared" si="734"/>
        <v>8.8901936868586357E-11</v>
      </c>
      <c r="AO1101">
        <f t="shared" si="735"/>
        <v>3.9190302195558127E-4</v>
      </c>
      <c r="AP1101" s="31">
        <f t="shared" si="736"/>
        <v>24</v>
      </c>
      <c r="AQ1101" s="31">
        <f t="shared" si="737"/>
        <v>4</v>
      </c>
      <c r="AR1101" s="31">
        <f t="shared" si="738"/>
        <v>13</v>
      </c>
      <c r="AS1101" s="31">
        <f t="shared" si="739"/>
        <v>16</v>
      </c>
      <c r="AT1101" s="31">
        <f t="shared" si="740"/>
        <v>4</v>
      </c>
      <c r="AU1101" s="31">
        <f t="shared" si="741"/>
        <v>24</v>
      </c>
      <c r="AV1101" s="31">
        <f t="shared" si="742"/>
        <v>2</v>
      </c>
      <c r="AW1101" s="31">
        <f t="shared" si="743"/>
        <v>13</v>
      </c>
      <c r="AX1101" s="31">
        <f t="shared" si="744"/>
        <v>7</v>
      </c>
      <c r="AY1101" s="31">
        <f t="shared" si="745"/>
        <v>26</v>
      </c>
      <c r="AZ1101" s="31">
        <f t="shared" si="746"/>
        <v>5</v>
      </c>
      <c r="BA1101" s="31">
        <f t="shared" si="747"/>
        <v>3</v>
      </c>
      <c r="BB1101" s="31">
        <f t="shared" si="748"/>
        <v>7</v>
      </c>
      <c r="BC1101" s="31">
        <f t="shared" si="749"/>
        <v>14</v>
      </c>
      <c r="BD1101" s="31">
        <f t="shared" si="750"/>
        <v>22</v>
      </c>
      <c r="BE1101" s="31">
        <f t="shared" si="751"/>
        <v>20</v>
      </c>
      <c r="BF1101" s="31">
        <f t="shared" si="752"/>
        <v>14</v>
      </c>
      <c r="BG1101" s="31">
        <f t="shared" si="753"/>
        <v>13</v>
      </c>
      <c r="BH1101" s="31">
        <f t="shared" si="754"/>
        <v>3</v>
      </c>
      <c r="BI1101" s="31">
        <f t="shared" si="755"/>
        <v>3</v>
      </c>
      <c r="BJ1101" s="6">
        <f t="shared" si="756"/>
        <v>237</v>
      </c>
      <c r="BL1101" s="31">
        <f t="shared" si="757"/>
        <v>9.0027277841606439E-12</v>
      </c>
      <c r="BM1101" s="31">
        <f t="shared" si="758"/>
        <v>1.5004546306934405E-12</v>
      </c>
      <c r="BN1101" s="31">
        <f t="shared" si="759"/>
        <v>4.876477549753682E-12</v>
      </c>
      <c r="BO1101" s="31">
        <f t="shared" si="760"/>
        <v>6.001818522773762E-12</v>
      </c>
      <c r="BP1101" s="31">
        <f t="shared" si="761"/>
        <v>1.5004546306934405E-12</v>
      </c>
      <c r="BQ1101" s="31">
        <f t="shared" si="762"/>
        <v>9.0027277841606439E-12</v>
      </c>
      <c r="BR1101" s="31">
        <f t="shared" si="763"/>
        <v>7.5022731534672026E-13</v>
      </c>
      <c r="BS1101" s="31">
        <f t="shared" si="764"/>
        <v>4.876477549753682E-12</v>
      </c>
      <c r="BT1101" s="31">
        <f t="shared" si="765"/>
        <v>2.625795603713521E-12</v>
      </c>
      <c r="BU1101" s="31">
        <f t="shared" si="766"/>
        <v>9.7529550995073639E-12</v>
      </c>
      <c r="BV1101" s="31">
        <f t="shared" si="767"/>
        <v>1.8755682883668005E-12</v>
      </c>
      <c r="BW1101" s="31">
        <f t="shared" si="768"/>
        <v>1.1253409730200805E-12</v>
      </c>
      <c r="BX1101" s="31">
        <f t="shared" si="769"/>
        <v>2.625795603713521E-12</v>
      </c>
      <c r="BY1101" s="31">
        <f t="shared" si="770"/>
        <v>5.251591207427042E-12</v>
      </c>
      <c r="BZ1101" s="31">
        <f t="shared" si="771"/>
        <v>8.2525004688139238E-12</v>
      </c>
      <c r="CA1101" s="31">
        <f t="shared" si="772"/>
        <v>7.5022731534672022E-12</v>
      </c>
      <c r="CB1101" s="31">
        <f t="shared" si="773"/>
        <v>5.251591207427042E-12</v>
      </c>
      <c r="CC1101" s="31">
        <f t="shared" si="774"/>
        <v>4.876477549753682E-12</v>
      </c>
      <c r="CD1101" s="31">
        <f t="shared" si="775"/>
        <v>1.1253409730200805E-12</v>
      </c>
      <c r="CE1101" s="31">
        <f t="shared" si="776"/>
        <v>1.1253409730200805E-12</v>
      </c>
    </row>
    <row r="1102" spans="35:83" x14ac:dyDescent="0.2">
      <c r="AI1102" s="29" t="s">
        <v>2320</v>
      </c>
      <c r="AJ1102" s="30">
        <v>14714</v>
      </c>
      <c r="AK1102">
        <v>129</v>
      </c>
      <c r="AL1102" t="s">
        <v>2321</v>
      </c>
      <c r="AM1102">
        <v>8.8924075290970857E-10</v>
      </c>
      <c r="AN1102">
        <f t="shared" si="734"/>
        <v>8.8924075290970857E-11</v>
      </c>
      <c r="AO1102">
        <f t="shared" si="735"/>
        <v>3.9200061391970954E-4</v>
      </c>
      <c r="AP1102" s="31">
        <f t="shared" si="736"/>
        <v>7</v>
      </c>
      <c r="AQ1102" s="31">
        <f t="shared" si="737"/>
        <v>2</v>
      </c>
      <c r="AR1102" s="31">
        <f t="shared" si="738"/>
        <v>7</v>
      </c>
      <c r="AS1102" s="31">
        <f t="shared" si="739"/>
        <v>7</v>
      </c>
      <c r="AT1102" s="31">
        <f t="shared" si="740"/>
        <v>4</v>
      </c>
      <c r="AU1102" s="31">
        <f t="shared" si="741"/>
        <v>8</v>
      </c>
      <c r="AV1102" s="31">
        <f t="shared" si="742"/>
        <v>5</v>
      </c>
      <c r="AW1102" s="31">
        <f t="shared" si="743"/>
        <v>9</v>
      </c>
      <c r="AX1102" s="31">
        <f t="shared" si="744"/>
        <v>10</v>
      </c>
      <c r="AY1102" s="31">
        <f t="shared" si="745"/>
        <v>16</v>
      </c>
      <c r="AZ1102" s="31">
        <f t="shared" si="746"/>
        <v>1</v>
      </c>
      <c r="BA1102" s="31">
        <f t="shared" si="747"/>
        <v>8</v>
      </c>
      <c r="BB1102" s="31">
        <f t="shared" si="748"/>
        <v>1</v>
      </c>
      <c r="BC1102" s="31">
        <f t="shared" si="749"/>
        <v>4</v>
      </c>
      <c r="BD1102" s="31">
        <f t="shared" si="750"/>
        <v>6</v>
      </c>
      <c r="BE1102" s="31">
        <f t="shared" si="751"/>
        <v>13</v>
      </c>
      <c r="BF1102" s="31">
        <f t="shared" si="752"/>
        <v>7</v>
      </c>
      <c r="BG1102" s="31">
        <f t="shared" si="753"/>
        <v>5</v>
      </c>
      <c r="BH1102" s="31">
        <f t="shared" si="754"/>
        <v>2</v>
      </c>
      <c r="BI1102" s="31">
        <f t="shared" si="755"/>
        <v>7</v>
      </c>
      <c r="BJ1102" s="6">
        <f t="shared" si="756"/>
        <v>129</v>
      </c>
      <c r="BL1102" s="31">
        <f t="shared" si="757"/>
        <v>4.8253374188898917E-12</v>
      </c>
      <c r="BM1102" s="31">
        <f t="shared" si="758"/>
        <v>1.3786678339685404E-12</v>
      </c>
      <c r="BN1102" s="31">
        <f t="shared" si="759"/>
        <v>4.8253374188898917E-12</v>
      </c>
      <c r="BO1102" s="31">
        <f t="shared" si="760"/>
        <v>4.8253374188898917E-12</v>
      </c>
      <c r="BP1102" s="31">
        <f t="shared" si="761"/>
        <v>2.7573356679370807E-12</v>
      </c>
      <c r="BQ1102" s="31">
        <f t="shared" si="762"/>
        <v>5.5146713358741615E-12</v>
      </c>
      <c r="BR1102" s="31">
        <f t="shared" si="763"/>
        <v>3.4466695849213509E-12</v>
      </c>
      <c r="BS1102" s="31">
        <f t="shared" si="764"/>
        <v>6.2040052528584321E-12</v>
      </c>
      <c r="BT1102" s="31">
        <f t="shared" si="765"/>
        <v>6.8933391698427019E-12</v>
      </c>
      <c r="BU1102" s="31">
        <f t="shared" si="766"/>
        <v>1.1029342671748323E-11</v>
      </c>
      <c r="BV1102" s="31">
        <f t="shared" si="767"/>
        <v>6.8933391698427019E-13</v>
      </c>
      <c r="BW1102" s="31">
        <f t="shared" si="768"/>
        <v>5.5146713358741615E-12</v>
      </c>
      <c r="BX1102" s="31">
        <f t="shared" si="769"/>
        <v>6.8933391698427019E-13</v>
      </c>
      <c r="BY1102" s="31">
        <f t="shared" si="770"/>
        <v>2.7573356679370807E-12</v>
      </c>
      <c r="BZ1102" s="31">
        <f t="shared" si="771"/>
        <v>4.1360035019056211E-12</v>
      </c>
      <c r="CA1102" s="31">
        <f t="shared" si="772"/>
        <v>8.961340920795512E-12</v>
      </c>
      <c r="CB1102" s="31">
        <f t="shared" si="773"/>
        <v>4.8253374188898917E-12</v>
      </c>
      <c r="CC1102" s="31">
        <f t="shared" si="774"/>
        <v>3.4466695849213509E-12</v>
      </c>
      <c r="CD1102" s="31">
        <f t="shared" si="775"/>
        <v>1.3786678339685404E-12</v>
      </c>
      <c r="CE1102" s="31">
        <f t="shared" si="776"/>
        <v>4.8253374188898917E-12</v>
      </c>
    </row>
    <row r="1103" spans="35:83" x14ac:dyDescent="0.2">
      <c r="AI1103" s="29" t="s">
        <v>2322</v>
      </c>
      <c r="AJ1103" s="30">
        <v>36253</v>
      </c>
      <c r="AK1103">
        <v>332</v>
      </c>
      <c r="AL1103" t="s">
        <v>2323</v>
      </c>
      <c r="AM1103">
        <v>8.9105771354970597E-10</v>
      </c>
      <c r="AN1103">
        <f t="shared" si="734"/>
        <v>8.9105771354970599E-11</v>
      </c>
      <c r="AO1103">
        <f t="shared" si="735"/>
        <v>3.9280157775769875E-4</v>
      </c>
      <c r="AP1103" s="31">
        <f t="shared" si="736"/>
        <v>42</v>
      </c>
      <c r="AQ1103" s="31">
        <f t="shared" si="737"/>
        <v>9</v>
      </c>
      <c r="AR1103" s="31">
        <f t="shared" si="738"/>
        <v>23</v>
      </c>
      <c r="AS1103" s="31">
        <f t="shared" si="739"/>
        <v>23</v>
      </c>
      <c r="AT1103" s="31">
        <f t="shared" si="740"/>
        <v>8</v>
      </c>
      <c r="AU1103" s="31">
        <f t="shared" si="741"/>
        <v>13</v>
      </c>
      <c r="AV1103" s="31">
        <f t="shared" si="742"/>
        <v>10</v>
      </c>
      <c r="AW1103" s="31">
        <f t="shared" si="743"/>
        <v>24</v>
      </c>
      <c r="AX1103" s="31">
        <f t="shared" si="744"/>
        <v>22</v>
      </c>
      <c r="AY1103" s="31">
        <f t="shared" si="745"/>
        <v>33</v>
      </c>
      <c r="AZ1103" s="31">
        <f t="shared" si="746"/>
        <v>12</v>
      </c>
      <c r="BA1103" s="31">
        <f t="shared" si="747"/>
        <v>13</v>
      </c>
      <c r="BB1103" s="31">
        <f t="shared" si="748"/>
        <v>21</v>
      </c>
      <c r="BC1103" s="31">
        <f t="shared" si="749"/>
        <v>9</v>
      </c>
      <c r="BD1103" s="31">
        <f t="shared" si="750"/>
        <v>10</v>
      </c>
      <c r="BE1103" s="31">
        <f t="shared" si="751"/>
        <v>19</v>
      </c>
      <c r="BF1103" s="31">
        <f t="shared" si="752"/>
        <v>16</v>
      </c>
      <c r="BG1103" s="31">
        <f t="shared" si="753"/>
        <v>17</v>
      </c>
      <c r="BH1103" s="31">
        <f t="shared" si="754"/>
        <v>3</v>
      </c>
      <c r="BI1103" s="31">
        <f t="shared" si="755"/>
        <v>5</v>
      </c>
      <c r="BJ1103" s="6">
        <f t="shared" si="756"/>
        <v>332</v>
      </c>
      <c r="BL1103" s="31">
        <f t="shared" si="757"/>
        <v>1.1272416858158931E-11</v>
      </c>
      <c r="BM1103" s="31">
        <f t="shared" si="758"/>
        <v>2.4155178981769139E-12</v>
      </c>
      <c r="BN1103" s="31">
        <f t="shared" si="759"/>
        <v>6.1729901842298909E-12</v>
      </c>
      <c r="BO1103" s="31">
        <f t="shared" si="760"/>
        <v>6.1729901842298909E-12</v>
      </c>
      <c r="BP1103" s="31">
        <f t="shared" si="761"/>
        <v>2.1471270206017012E-12</v>
      </c>
      <c r="BQ1103" s="31">
        <f t="shared" si="762"/>
        <v>3.4890814084777647E-12</v>
      </c>
      <c r="BR1103" s="31">
        <f t="shared" si="763"/>
        <v>2.6839087757521266E-12</v>
      </c>
      <c r="BS1103" s="31">
        <f t="shared" si="764"/>
        <v>6.4413810618051032E-12</v>
      </c>
      <c r="BT1103" s="31">
        <f t="shared" si="765"/>
        <v>5.9045993066546786E-12</v>
      </c>
      <c r="BU1103" s="31">
        <f t="shared" si="766"/>
        <v>8.8568989599820171E-12</v>
      </c>
      <c r="BV1103" s="31">
        <f t="shared" si="767"/>
        <v>3.2206905309025516E-12</v>
      </c>
      <c r="BW1103" s="31">
        <f t="shared" si="768"/>
        <v>3.4890814084777647E-12</v>
      </c>
      <c r="BX1103" s="31">
        <f t="shared" si="769"/>
        <v>5.6362084290794655E-12</v>
      </c>
      <c r="BY1103" s="31">
        <f t="shared" si="770"/>
        <v>2.4155178981769139E-12</v>
      </c>
      <c r="BZ1103" s="31">
        <f t="shared" si="771"/>
        <v>2.6839087757521266E-12</v>
      </c>
      <c r="CA1103" s="31">
        <f t="shared" si="772"/>
        <v>5.0994266739290401E-12</v>
      </c>
      <c r="CB1103" s="31">
        <f t="shared" si="773"/>
        <v>4.2942540412034024E-12</v>
      </c>
      <c r="CC1103" s="31">
        <f t="shared" si="774"/>
        <v>4.5626449187786147E-12</v>
      </c>
      <c r="CD1103" s="31">
        <f t="shared" si="775"/>
        <v>8.051726327256379E-13</v>
      </c>
      <c r="CE1103" s="31">
        <f t="shared" si="776"/>
        <v>1.3419543878760633E-12</v>
      </c>
    </row>
    <row r="1104" spans="35:83" x14ac:dyDescent="0.2">
      <c r="AI1104" s="29" t="s">
        <v>2324</v>
      </c>
      <c r="AJ1104" s="30">
        <v>31724</v>
      </c>
      <c r="AK1104">
        <v>282</v>
      </c>
      <c r="AL1104" t="s">
        <v>2325</v>
      </c>
      <c r="AM1104">
        <v>8.9182703767480756E-10</v>
      </c>
      <c r="AN1104">
        <f t="shared" si="734"/>
        <v>8.9182703767480764E-11</v>
      </c>
      <c r="AO1104">
        <f t="shared" si="735"/>
        <v>3.9314071598135335E-4</v>
      </c>
      <c r="AP1104" s="31">
        <f t="shared" si="736"/>
        <v>26</v>
      </c>
      <c r="AQ1104" s="31">
        <f t="shared" si="737"/>
        <v>4</v>
      </c>
      <c r="AR1104" s="31">
        <f t="shared" si="738"/>
        <v>18</v>
      </c>
      <c r="AS1104" s="31">
        <f t="shared" si="739"/>
        <v>20</v>
      </c>
      <c r="AT1104" s="31">
        <f t="shared" si="740"/>
        <v>17</v>
      </c>
      <c r="AU1104" s="31">
        <f t="shared" si="741"/>
        <v>21</v>
      </c>
      <c r="AV1104" s="31">
        <f t="shared" si="742"/>
        <v>10</v>
      </c>
      <c r="AW1104" s="31">
        <f t="shared" si="743"/>
        <v>19</v>
      </c>
      <c r="AX1104" s="31">
        <f t="shared" si="744"/>
        <v>11</v>
      </c>
      <c r="AY1104" s="31">
        <f t="shared" si="745"/>
        <v>19</v>
      </c>
      <c r="AZ1104" s="31">
        <f t="shared" si="746"/>
        <v>8</v>
      </c>
      <c r="BA1104" s="31">
        <f t="shared" si="747"/>
        <v>7</v>
      </c>
      <c r="BB1104" s="31">
        <f t="shared" si="748"/>
        <v>16</v>
      </c>
      <c r="BC1104" s="31">
        <f t="shared" si="749"/>
        <v>10</v>
      </c>
      <c r="BD1104" s="31">
        <f t="shared" si="750"/>
        <v>18</v>
      </c>
      <c r="BE1104" s="31">
        <f t="shared" si="751"/>
        <v>15</v>
      </c>
      <c r="BF1104" s="31">
        <f t="shared" si="752"/>
        <v>11</v>
      </c>
      <c r="BG1104" s="31">
        <f t="shared" si="753"/>
        <v>19</v>
      </c>
      <c r="BH1104" s="31">
        <f t="shared" si="754"/>
        <v>4</v>
      </c>
      <c r="BI1104" s="31">
        <f t="shared" si="755"/>
        <v>9</v>
      </c>
      <c r="BJ1104" s="6">
        <f t="shared" si="756"/>
        <v>282</v>
      </c>
      <c r="BL1104" s="31">
        <f t="shared" si="757"/>
        <v>8.2225187870726939E-12</v>
      </c>
      <c r="BM1104" s="31">
        <f t="shared" si="758"/>
        <v>1.265002890318876E-12</v>
      </c>
      <c r="BN1104" s="31">
        <f t="shared" si="759"/>
        <v>5.6925130064349418E-12</v>
      </c>
      <c r="BO1104" s="31">
        <f t="shared" si="760"/>
        <v>6.325014451594381E-12</v>
      </c>
      <c r="BP1104" s="31">
        <f t="shared" si="761"/>
        <v>5.376262283855223E-12</v>
      </c>
      <c r="BQ1104" s="31">
        <f t="shared" si="762"/>
        <v>6.641265174174099E-12</v>
      </c>
      <c r="BR1104" s="31">
        <f t="shared" si="763"/>
        <v>3.1625072257971905E-12</v>
      </c>
      <c r="BS1104" s="31">
        <f t="shared" si="764"/>
        <v>6.0087637290146614E-12</v>
      </c>
      <c r="BT1104" s="31">
        <f t="shared" si="765"/>
        <v>3.4787579483769093E-12</v>
      </c>
      <c r="BU1104" s="31">
        <f t="shared" si="766"/>
        <v>6.0087637290146614E-12</v>
      </c>
      <c r="BV1104" s="31">
        <f t="shared" si="767"/>
        <v>2.5300057806377521E-12</v>
      </c>
      <c r="BW1104" s="31">
        <f t="shared" si="768"/>
        <v>2.2137550580580333E-12</v>
      </c>
      <c r="BX1104" s="31">
        <f t="shared" si="769"/>
        <v>5.0600115612755042E-12</v>
      </c>
      <c r="BY1104" s="31">
        <f t="shared" si="770"/>
        <v>3.1625072257971905E-12</v>
      </c>
      <c r="BZ1104" s="31">
        <f t="shared" si="771"/>
        <v>5.6925130064349418E-12</v>
      </c>
      <c r="CA1104" s="31">
        <f t="shared" si="772"/>
        <v>4.7437608386957854E-12</v>
      </c>
      <c r="CB1104" s="31">
        <f t="shared" si="773"/>
        <v>3.4787579483769093E-12</v>
      </c>
      <c r="CC1104" s="31">
        <f t="shared" si="774"/>
        <v>6.0087637290146614E-12</v>
      </c>
      <c r="CD1104" s="31">
        <f t="shared" si="775"/>
        <v>1.265002890318876E-12</v>
      </c>
      <c r="CE1104" s="31">
        <f t="shared" si="776"/>
        <v>2.8462565032174709E-12</v>
      </c>
    </row>
    <row r="1105" spans="35:83" x14ac:dyDescent="0.2">
      <c r="AI1105" s="29" t="s">
        <v>2326</v>
      </c>
      <c r="AJ1105" s="30">
        <v>25205</v>
      </c>
      <c r="AK1105">
        <v>243</v>
      </c>
      <c r="AL1105" t="s">
        <v>2327</v>
      </c>
      <c r="AM1105">
        <v>8.93643296228341E-10</v>
      </c>
      <c r="AN1105">
        <f t="shared" si="734"/>
        <v>8.9364329622834108E-11</v>
      </c>
      <c r="AO1105">
        <f t="shared" si="735"/>
        <v>3.9394137032124088E-4</v>
      </c>
      <c r="AP1105" s="31">
        <f t="shared" si="736"/>
        <v>33</v>
      </c>
      <c r="AQ1105" s="31">
        <f t="shared" si="737"/>
        <v>3</v>
      </c>
      <c r="AR1105" s="31">
        <f t="shared" si="738"/>
        <v>16</v>
      </c>
      <c r="AS1105" s="31">
        <f t="shared" si="739"/>
        <v>9</v>
      </c>
      <c r="AT1105" s="31">
        <f t="shared" si="740"/>
        <v>10</v>
      </c>
      <c r="AU1105" s="31">
        <f t="shared" si="741"/>
        <v>26</v>
      </c>
      <c r="AV1105" s="31">
        <f t="shared" si="742"/>
        <v>3</v>
      </c>
      <c r="AW1105" s="31">
        <f t="shared" si="743"/>
        <v>24</v>
      </c>
      <c r="AX1105" s="31">
        <f t="shared" si="744"/>
        <v>12</v>
      </c>
      <c r="AY1105" s="31">
        <f t="shared" si="745"/>
        <v>15</v>
      </c>
      <c r="AZ1105" s="31">
        <f t="shared" si="746"/>
        <v>5</v>
      </c>
      <c r="BA1105" s="31">
        <f t="shared" si="747"/>
        <v>11</v>
      </c>
      <c r="BB1105" s="31">
        <f t="shared" si="748"/>
        <v>6</v>
      </c>
      <c r="BC1105" s="31">
        <f t="shared" si="749"/>
        <v>8</v>
      </c>
      <c r="BD1105" s="31">
        <f t="shared" si="750"/>
        <v>10</v>
      </c>
      <c r="BE1105" s="31">
        <f t="shared" si="751"/>
        <v>20</v>
      </c>
      <c r="BF1105" s="31">
        <f t="shared" si="752"/>
        <v>12</v>
      </c>
      <c r="BG1105" s="31">
        <f t="shared" si="753"/>
        <v>17</v>
      </c>
      <c r="BH1105" s="31">
        <f t="shared" si="754"/>
        <v>0</v>
      </c>
      <c r="BI1105" s="31">
        <f t="shared" si="755"/>
        <v>3</v>
      </c>
      <c r="BJ1105" s="6">
        <f t="shared" si="756"/>
        <v>243</v>
      </c>
      <c r="BL1105" s="31">
        <f t="shared" si="757"/>
        <v>1.2135896615446607E-11</v>
      </c>
      <c r="BM1105" s="31">
        <f t="shared" si="758"/>
        <v>1.1032633286769642E-12</v>
      </c>
      <c r="BN1105" s="31">
        <f t="shared" si="759"/>
        <v>5.8840710862771433E-12</v>
      </c>
      <c r="BO1105" s="31">
        <f t="shared" si="760"/>
        <v>3.3097899860308927E-12</v>
      </c>
      <c r="BP1105" s="31">
        <f t="shared" si="761"/>
        <v>3.6775444289232141E-12</v>
      </c>
      <c r="BQ1105" s="31">
        <f t="shared" si="762"/>
        <v>9.5616155152003574E-12</v>
      </c>
      <c r="BR1105" s="31">
        <f t="shared" si="763"/>
        <v>1.1032633286769642E-12</v>
      </c>
      <c r="BS1105" s="31">
        <f t="shared" si="764"/>
        <v>8.8261066294157138E-12</v>
      </c>
      <c r="BT1105" s="31">
        <f t="shared" si="765"/>
        <v>4.4130533147078569E-12</v>
      </c>
      <c r="BU1105" s="31">
        <f t="shared" si="766"/>
        <v>5.5163166433848215E-12</v>
      </c>
      <c r="BV1105" s="31">
        <f t="shared" si="767"/>
        <v>1.838772214461607E-12</v>
      </c>
      <c r="BW1105" s="31">
        <f t="shared" si="768"/>
        <v>4.0452988718155359E-12</v>
      </c>
      <c r="BX1105" s="31">
        <f t="shared" si="769"/>
        <v>2.2065266573539284E-12</v>
      </c>
      <c r="BY1105" s="31">
        <f t="shared" si="770"/>
        <v>2.9420355431385717E-12</v>
      </c>
      <c r="BZ1105" s="31">
        <f t="shared" si="771"/>
        <v>3.6775444289232141E-12</v>
      </c>
      <c r="CA1105" s="31">
        <f t="shared" si="772"/>
        <v>7.3550888578464281E-12</v>
      </c>
      <c r="CB1105" s="31">
        <f t="shared" si="773"/>
        <v>4.4130533147078569E-12</v>
      </c>
      <c r="CC1105" s="31">
        <f t="shared" si="774"/>
        <v>6.2518255291694643E-12</v>
      </c>
      <c r="CD1105" s="31">
        <f t="shared" si="775"/>
        <v>0</v>
      </c>
      <c r="CE1105" s="31">
        <f t="shared" si="776"/>
        <v>1.1032633286769642E-12</v>
      </c>
    </row>
    <row r="1106" spans="35:83" x14ac:dyDescent="0.2">
      <c r="AI1106" s="29" t="s">
        <v>2328</v>
      </c>
      <c r="AJ1106" s="30">
        <v>27263</v>
      </c>
      <c r="AK1106">
        <v>250</v>
      </c>
      <c r="AL1106" t="s">
        <v>2329</v>
      </c>
      <c r="AM1106">
        <v>8.9698473435645766E-10</v>
      </c>
      <c r="AN1106">
        <f t="shared" si="734"/>
        <v>8.9698473435645774E-11</v>
      </c>
      <c r="AO1106">
        <f t="shared" si="735"/>
        <v>3.9541436376346728E-4</v>
      </c>
      <c r="AP1106" s="31">
        <f t="shared" si="736"/>
        <v>24</v>
      </c>
      <c r="AQ1106" s="31">
        <f t="shared" si="737"/>
        <v>1</v>
      </c>
      <c r="AR1106" s="31">
        <f t="shared" si="738"/>
        <v>10</v>
      </c>
      <c r="AS1106" s="31">
        <f t="shared" si="739"/>
        <v>22</v>
      </c>
      <c r="AT1106" s="31">
        <f t="shared" si="740"/>
        <v>7</v>
      </c>
      <c r="AU1106" s="31">
        <f t="shared" si="741"/>
        <v>25</v>
      </c>
      <c r="AV1106" s="31">
        <f t="shared" si="742"/>
        <v>6</v>
      </c>
      <c r="AW1106" s="31">
        <f t="shared" si="743"/>
        <v>15</v>
      </c>
      <c r="AX1106" s="31">
        <f t="shared" si="744"/>
        <v>16</v>
      </c>
      <c r="AY1106" s="31">
        <f t="shared" si="745"/>
        <v>30</v>
      </c>
      <c r="AZ1106" s="31">
        <f t="shared" si="746"/>
        <v>10</v>
      </c>
      <c r="BA1106" s="31">
        <f t="shared" si="747"/>
        <v>10</v>
      </c>
      <c r="BB1106" s="31">
        <f t="shared" si="748"/>
        <v>9</v>
      </c>
      <c r="BC1106" s="31">
        <f t="shared" si="749"/>
        <v>8</v>
      </c>
      <c r="BD1106" s="31">
        <f t="shared" si="750"/>
        <v>15</v>
      </c>
      <c r="BE1106" s="31">
        <f t="shared" si="751"/>
        <v>14</v>
      </c>
      <c r="BF1106" s="31">
        <f t="shared" si="752"/>
        <v>6</v>
      </c>
      <c r="BG1106" s="31">
        <f t="shared" si="753"/>
        <v>17</v>
      </c>
      <c r="BH1106" s="31">
        <f t="shared" si="754"/>
        <v>0</v>
      </c>
      <c r="BI1106" s="31">
        <f t="shared" si="755"/>
        <v>5</v>
      </c>
      <c r="BJ1106" s="6">
        <f t="shared" si="756"/>
        <v>250</v>
      </c>
      <c r="BL1106" s="31">
        <f t="shared" si="757"/>
        <v>8.6110534498219951E-12</v>
      </c>
      <c r="BM1106" s="31">
        <f t="shared" si="758"/>
        <v>3.587938937425831E-13</v>
      </c>
      <c r="BN1106" s="31">
        <f t="shared" si="759"/>
        <v>3.5879389374258312E-12</v>
      </c>
      <c r="BO1106" s="31">
        <f t="shared" si="760"/>
        <v>7.8934656623368271E-12</v>
      </c>
      <c r="BP1106" s="31">
        <f t="shared" si="761"/>
        <v>2.5115572561980816E-12</v>
      </c>
      <c r="BQ1106" s="31">
        <f t="shared" si="762"/>
        <v>8.9698473435645783E-12</v>
      </c>
      <c r="BR1106" s="31">
        <f t="shared" si="763"/>
        <v>2.1527633624554988E-12</v>
      </c>
      <c r="BS1106" s="31">
        <f t="shared" si="764"/>
        <v>5.3819084061387464E-12</v>
      </c>
      <c r="BT1106" s="31">
        <f t="shared" si="765"/>
        <v>5.7407022998813296E-12</v>
      </c>
      <c r="BU1106" s="31">
        <f t="shared" si="766"/>
        <v>1.0763816812277493E-11</v>
      </c>
      <c r="BV1106" s="31">
        <f t="shared" si="767"/>
        <v>3.5879389374258312E-12</v>
      </c>
      <c r="BW1106" s="31">
        <f t="shared" si="768"/>
        <v>3.5879389374258312E-12</v>
      </c>
      <c r="BX1106" s="31">
        <f t="shared" si="769"/>
        <v>3.2291450436832476E-12</v>
      </c>
      <c r="BY1106" s="31">
        <f t="shared" si="770"/>
        <v>2.8703511499406648E-12</v>
      </c>
      <c r="BZ1106" s="31">
        <f t="shared" si="771"/>
        <v>5.3819084061387464E-12</v>
      </c>
      <c r="CA1106" s="31">
        <f t="shared" si="772"/>
        <v>5.0231145123961632E-12</v>
      </c>
      <c r="CB1106" s="31">
        <f t="shared" si="773"/>
        <v>2.1527633624554988E-12</v>
      </c>
      <c r="CC1106" s="31">
        <f t="shared" si="774"/>
        <v>6.0994961936239127E-12</v>
      </c>
      <c r="CD1106" s="31">
        <f t="shared" si="775"/>
        <v>0</v>
      </c>
      <c r="CE1106" s="31">
        <f t="shared" si="776"/>
        <v>1.7939694687129156E-12</v>
      </c>
    </row>
    <row r="1107" spans="35:83" x14ac:dyDescent="0.2">
      <c r="AI1107" s="29" t="s">
        <v>2330</v>
      </c>
      <c r="AJ1107" s="30">
        <v>31710</v>
      </c>
      <c r="AK1107">
        <v>301</v>
      </c>
      <c r="AL1107" t="s">
        <v>2331</v>
      </c>
      <c r="AM1107">
        <v>8.9911270358289782E-10</v>
      </c>
      <c r="AN1107">
        <f t="shared" si="734"/>
        <v>8.9911270358289792E-11</v>
      </c>
      <c r="AO1107">
        <f t="shared" si="735"/>
        <v>3.9635242833196272E-4</v>
      </c>
      <c r="AP1107" s="31">
        <f t="shared" si="736"/>
        <v>32</v>
      </c>
      <c r="AQ1107" s="31">
        <f t="shared" si="737"/>
        <v>1</v>
      </c>
      <c r="AR1107" s="31">
        <f t="shared" si="738"/>
        <v>23</v>
      </c>
      <c r="AS1107" s="31">
        <f t="shared" si="739"/>
        <v>16</v>
      </c>
      <c r="AT1107" s="31">
        <f t="shared" si="740"/>
        <v>6</v>
      </c>
      <c r="AU1107" s="31">
        <f t="shared" si="741"/>
        <v>33</v>
      </c>
      <c r="AV1107" s="31">
        <f t="shared" si="742"/>
        <v>4</v>
      </c>
      <c r="AW1107" s="31">
        <f t="shared" si="743"/>
        <v>26</v>
      </c>
      <c r="AX1107" s="31">
        <f t="shared" si="744"/>
        <v>20</v>
      </c>
      <c r="AY1107" s="31">
        <f t="shared" si="745"/>
        <v>30</v>
      </c>
      <c r="AZ1107" s="31">
        <f t="shared" si="746"/>
        <v>7</v>
      </c>
      <c r="BA1107" s="31">
        <f t="shared" si="747"/>
        <v>7</v>
      </c>
      <c r="BB1107" s="31">
        <f t="shared" si="748"/>
        <v>11</v>
      </c>
      <c r="BC1107" s="31">
        <f t="shared" si="749"/>
        <v>8</v>
      </c>
      <c r="BD1107" s="31">
        <f t="shared" si="750"/>
        <v>12</v>
      </c>
      <c r="BE1107" s="31">
        <f t="shared" si="751"/>
        <v>15</v>
      </c>
      <c r="BF1107" s="31">
        <f t="shared" si="752"/>
        <v>16</v>
      </c>
      <c r="BG1107" s="31">
        <f t="shared" si="753"/>
        <v>28</v>
      </c>
      <c r="BH1107" s="31">
        <f t="shared" si="754"/>
        <v>1</v>
      </c>
      <c r="BI1107" s="31">
        <f t="shared" si="755"/>
        <v>5</v>
      </c>
      <c r="BJ1107" s="6">
        <f t="shared" si="756"/>
        <v>301</v>
      </c>
      <c r="BL1107" s="31">
        <f t="shared" si="757"/>
        <v>9.5586732606819717E-12</v>
      </c>
      <c r="BM1107" s="31">
        <f t="shared" si="758"/>
        <v>2.9870853939631162E-13</v>
      </c>
      <c r="BN1107" s="31">
        <f t="shared" si="759"/>
        <v>6.8702964061151672E-12</v>
      </c>
      <c r="BO1107" s="31">
        <f t="shared" si="760"/>
        <v>4.7793366303409858E-12</v>
      </c>
      <c r="BP1107" s="31">
        <f t="shared" si="761"/>
        <v>1.7922512363778696E-12</v>
      </c>
      <c r="BQ1107" s="31">
        <f t="shared" si="762"/>
        <v>9.8573818000782828E-12</v>
      </c>
      <c r="BR1107" s="31">
        <f t="shared" si="763"/>
        <v>1.1948341575852465E-12</v>
      </c>
      <c r="BS1107" s="31">
        <f t="shared" si="764"/>
        <v>7.7664220243041015E-12</v>
      </c>
      <c r="BT1107" s="31">
        <f t="shared" si="765"/>
        <v>5.9741707879262321E-12</v>
      </c>
      <c r="BU1107" s="31">
        <f t="shared" si="766"/>
        <v>8.9612561818893478E-12</v>
      </c>
      <c r="BV1107" s="31">
        <f t="shared" si="767"/>
        <v>2.0909597757741814E-12</v>
      </c>
      <c r="BW1107" s="31">
        <f t="shared" si="768"/>
        <v>2.0909597757741814E-12</v>
      </c>
      <c r="BX1107" s="31">
        <f t="shared" si="769"/>
        <v>3.285793933359428E-12</v>
      </c>
      <c r="BY1107" s="31">
        <f t="shared" si="770"/>
        <v>2.3896683151704929E-12</v>
      </c>
      <c r="BZ1107" s="31">
        <f t="shared" si="771"/>
        <v>3.5845024727557392E-12</v>
      </c>
      <c r="CA1107" s="31">
        <f t="shared" si="772"/>
        <v>4.4806280909446739E-12</v>
      </c>
      <c r="CB1107" s="31">
        <f t="shared" si="773"/>
        <v>4.7793366303409858E-12</v>
      </c>
      <c r="CC1107" s="31">
        <f t="shared" si="774"/>
        <v>8.3638391030967254E-12</v>
      </c>
      <c r="CD1107" s="31">
        <f t="shared" si="775"/>
        <v>2.9870853939631162E-13</v>
      </c>
      <c r="CE1107" s="31">
        <f t="shared" si="776"/>
        <v>1.493542696981558E-12</v>
      </c>
    </row>
    <row r="1108" spans="35:83" x14ac:dyDescent="0.2">
      <c r="AI1108" s="29" t="s">
        <v>2332</v>
      </c>
      <c r="AJ1108" s="30">
        <v>18443</v>
      </c>
      <c r="AK1108">
        <v>161</v>
      </c>
      <c r="AL1108" t="s">
        <v>2333</v>
      </c>
      <c r="AM1108">
        <v>8.9931543371809896E-10</v>
      </c>
      <c r="AN1108">
        <f t="shared" si="734"/>
        <v>8.9931543371809903E-11</v>
      </c>
      <c r="AO1108">
        <f t="shared" si="735"/>
        <v>3.9644179708524897E-4</v>
      </c>
      <c r="AP1108" s="31">
        <f t="shared" si="736"/>
        <v>9</v>
      </c>
      <c r="AQ1108" s="31">
        <f t="shared" si="737"/>
        <v>1</v>
      </c>
      <c r="AR1108" s="31">
        <f t="shared" si="738"/>
        <v>10</v>
      </c>
      <c r="AS1108" s="31">
        <f t="shared" si="739"/>
        <v>8</v>
      </c>
      <c r="AT1108" s="31">
        <f t="shared" si="740"/>
        <v>9</v>
      </c>
      <c r="AU1108" s="31">
        <f t="shared" si="741"/>
        <v>5</v>
      </c>
      <c r="AV1108" s="31">
        <f t="shared" si="742"/>
        <v>3</v>
      </c>
      <c r="AW1108" s="31">
        <f t="shared" si="743"/>
        <v>8</v>
      </c>
      <c r="AX1108" s="31">
        <f t="shared" si="744"/>
        <v>8</v>
      </c>
      <c r="AY1108" s="31">
        <f t="shared" si="745"/>
        <v>21</v>
      </c>
      <c r="AZ1108" s="31">
        <f t="shared" si="746"/>
        <v>7</v>
      </c>
      <c r="BA1108" s="31">
        <f t="shared" si="747"/>
        <v>6</v>
      </c>
      <c r="BB1108" s="31">
        <f t="shared" si="748"/>
        <v>5</v>
      </c>
      <c r="BC1108" s="31">
        <f t="shared" si="749"/>
        <v>12</v>
      </c>
      <c r="BD1108" s="31">
        <f t="shared" si="750"/>
        <v>10</v>
      </c>
      <c r="BE1108" s="31">
        <f t="shared" si="751"/>
        <v>10</v>
      </c>
      <c r="BF1108" s="31">
        <f t="shared" si="752"/>
        <v>11</v>
      </c>
      <c r="BG1108" s="31">
        <f t="shared" si="753"/>
        <v>15</v>
      </c>
      <c r="BH1108" s="31">
        <f t="shared" si="754"/>
        <v>1</v>
      </c>
      <c r="BI1108" s="31">
        <f t="shared" si="755"/>
        <v>2</v>
      </c>
      <c r="BJ1108" s="6">
        <f t="shared" si="756"/>
        <v>161</v>
      </c>
      <c r="BL1108" s="31">
        <f t="shared" si="757"/>
        <v>5.027229132585647E-12</v>
      </c>
      <c r="BM1108" s="31">
        <f t="shared" si="758"/>
        <v>5.5858101473173845E-13</v>
      </c>
      <c r="BN1108" s="31">
        <f t="shared" si="759"/>
        <v>5.5858101473173855E-12</v>
      </c>
      <c r="BO1108" s="31">
        <f t="shared" si="760"/>
        <v>4.4686481178539076E-12</v>
      </c>
      <c r="BP1108" s="31">
        <f t="shared" si="761"/>
        <v>5.027229132585647E-12</v>
      </c>
      <c r="BQ1108" s="31">
        <f t="shared" si="762"/>
        <v>2.7929050736586928E-12</v>
      </c>
      <c r="BR1108" s="31">
        <f t="shared" si="763"/>
        <v>1.6757430441952157E-12</v>
      </c>
      <c r="BS1108" s="31">
        <f t="shared" si="764"/>
        <v>4.4686481178539076E-12</v>
      </c>
      <c r="BT1108" s="31">
        <f t="shared" si="765"/>
        <v>4.4686481178539076E-12</v>
      </c>
      <c r="BU1108" s="31">
        <f t="shared" si="766"/>
        <v>1.173020130936651E-11</v>
      </c>
      <c r="BV1108" s="31">
        <f t="shared" si="767"/>
        <v>3.9100671031221699E-12</v>
      </c>
      <c r="BW1108" s="31">
        <f t="shared" si="768"/>
        <v>3.3514860883904313E-12</v>
      </c>
      <c r="BX1108" s="31">
        <f t="shared" si="769"/>
        <v>2.7929050736586928E-12</v>
      </c>
      <c r="BY1108" s="31">
        <f t="shared" si="770"/>
        <v>6.7029721767808626E-12</v>
      </c>
      <c r="BZ1108" s="31">
        <f t="shared" si="771"/>
        <v>5.5858101473173855E-12</v>
      </c>
      <c r="CA1108" s="31">
        <f t="shared" si="772"/>
        <v>5.5858101473173855E-12</v>
      </c>
      <c r="CB1108" s="31">
        <f t="shared" si="773"/>
        <v>6.1443911620491241E-12</v>
      </c>
      <c r="CC1108" s="31">
        <f t="shared" si="774"/>
        <v>8.3787152209760783E-12</v>
      </c>
      <c r="CD1108" s="31">
        <f t="shared" si="775"/>
        <v>5.5858101473173845E-13</v>
      </c>
      <c r="CE1108" s="31">
        <f t="shared" si="776"/>
        <v>1.1171620294634769E-12</v>
      </c>
    </row>
    <row r="1109" spans="35:83" x14ac:dyDescent="0.2">
      <c r="AI1109" s="29" t="s">
        <v>2334</v>
      </c>
      <c r="AJ1109" s="30">
        <v>44044</v>
      </c>
      <c r="AK1109">
        <v>417</v>
      </c>
      <c r="AL1109" t="s">
        <v>2335</v>
      </c>
      <c r="AM1109">
        <v>9.0256413882915921E-10</v>
      </c>
      <c r="AN1109">
        <f t="shared" si="734"/>
        <v>9.0256413882915924E-11</v>
      </c>
      <c r="AO1109">
        <f t="shared" si="735"/>
        <v>3.9787391138479346E-4</v>
      </c>
      <c r="AP1109" s="31">
        <f t="shared" si="736"/>
        <v>60</v>
      </c>
      <c r="AQ1109" s="31">
        <f t="shared" si="737"/>
        <v>4</v>
      </c>
      <c r="AR1109" s="31">
        <f t="shared" si="738"/>
        <v>25</v>
      </c>
      <c r="AS1109" s="31">
        <f t="shared" si="739"/>
        <v>24</v>
      </c>
      <c r="AT1109" s="31">
        <f t="shared" si="740"/>
        <v>15</v>
      </c>
      <c r="AU1109" s="31">
        <f t="shared" si="741"/>
        <v>43</v>
      </c>
      <c r="AV1109" s="31">
        <f t="shared" si="742"/>
        <v>3</v>
      </c>
      <c r="AW1109" s="31">
        <f t="shared" si="743"/>
        <v>23</v>
      </c>
      <c r="AX1109" s="31">
        <f t="shared" si="744"/>
        <v>20</v>
      </c>
      <c r="AY1109" s="31">
        <f t="shared" si="745"/>
        <v>34</v>
      </c>
      <c r="AZ1109" s="31">
        <f t="shared" si="746"/>
        <v>10</v>
      </c>
      <c r="BA1109" s="31">
        <f t="shared" si="747"/>
        <v>15</v>
      </c>
      <c r="BB1109" s="31">
        <f t="shared" si="748"/>
        <v>21</v>
      </c>
      <c r="BC1109" s="31">
        <f t="shared" si="749"/>
        <v>17</v>
      </c>
      <c r="BD1109" s="31">
        <f t="shared" si="750"/>
        <v>19</v>
      </c>
      <c r="BE1109" s="31">
        <f t="shared" si="751"/>
        <v>15</v>
      </c>
      <c r="BF1109" s="31">
        <f t="shared" si="752"/>
        <v>27</v>
      </c>
      <c r="BG1109" s="31">
        <f t="shared" si="753"/>
        <v>29</v>
      </c>
      <c r="BH1109" s="31">
        <f t="shared" si="754"/>
        <v>2</v>
      </c>
      <c r="BI1109" s="31">
        <f t="shared" si="755"/>
        <v>11</v>
      </c>
      <c r="BJ1109" s="6">
        <f t="shared" si="756"/>
        <v>417</v>
      </c>
      <c r="BL1109" s="31">
        <f t="shared" si="757"/>
        <v>1.2986534371642578E-11</v>
      </c>
      <c r="BM1109" s="31">
        <f t="shared" si="758"/>
        <v>8.6576895810950521E-13</v>
      </c>
      <c r="BN1109" s="31">
        <f t="shared" si="759"/>
        <v>5.4110559881844078E-12</v>
      </c>
      <c r="BO1109" s="31">
        <f t="shared" si="760"/>
        <v>5.1946137486570314E-12</v>
      </c>
      <c r="BP1109" s="31">
        <f t="shared" si="761"/>
        <v>3.2466335929106444E-12</v>
      </c>
      <c r="BQ1109" s="31">
        <f t="shared" si="762"/>
        <v>9.307016299677181E-12</v>
      </c>
      <c r="BR1109" s="31">
        <f t="shared" si="763"/>
        <v>6.4932671858212893E-13</v>
      </c>
      <c r="BS1109" s="31">
        <f t="shared" si="764"/>
        <v>4.9781715091296551E-12</v>
      </c>
      <c r="BT1109" s="31">
        <f t="shared" si="765"/>
        <v>4.3288447905475259E-12</v>
      </c>
      <c r="BU1109" s="31">
        <f t="shared" si="766"/>
        <v>7.3590361439307952E-12</v>
      </c>
      <c r="BV1109" s="31">
        <f t="shared" si="767"/>
        <v>2.164422395273763E-12</v>
      </c>
      <c r="BW1109" s="31">
        <f t="shared" si="768"/>
        <v>3.2466335929106444E-12</v>
      </c>
      <c r="BX1109" s="31">
        <f t="shared" si="769"/>
        <v>4.5452870300749023E-12</v>
      </c>
      <c r="BY1109" s="31">
        <f t="shared" si="770"/>
        <v>3.6795180719653976E-12</v>
      </c>
      <c r="BZ1109" s="31">
        <f t="shared" si="771"/>
        <v>4.1124025510201504E-12</v>
      </c>
      <c r="CA1109" s="31">
        <f t="shared" si="772"/>
        <v>3.2466335929106444E-12</v>
      </c>
      <c r="CB1109" s="31">
        <f t="shared" si="773"/>
        <v>5.8439404672391606E-12</v>
      </c>
      <c r="CC1109" s="31">
        <f t="shared" si="774"/>
        <v>6.2768249462939133E-12</v>
      </c>
      <c r="CD1109" s="31">
        <f t="shared" si="775"/>
        <v>4.328844790547526E-13</v>
      </c>
      <c r="CE1109" s="31">
        <f t="shared" si="776"/>
        <v>2.3808646348011393E-12</v>
      </c>
    </row>
    <row r="1110" spans="35:83" x14ac:dyDescent="0.2">
      <c r="AI1110" s="29" t="s">
        <v>2336</v>
      </c>
      <c r="AJ1110" s="30">
        <v>42373</v>
      </c>
      <c r="AK1110">
        <v>398</v>
      </c>
      <c r="AL1110" t="s">
        <v>2337</v>
      </c>
      <c r="AM1110">
        <v>9.083323272019697E-10</v>
      </c>
      <c r="AN1110">
        <f t="shared" si="734"/>
        <v>9.0833232720196978E-11</v>
      </c>
      <c r="AO1110">
        <f t="shared" si="735"/>
        <v>4.0041667989371247E-4</v>
      </c>
      <c r="AP1110" s="31">
        <f t="shared" si="736"/>
        <v>56</v>
      </c>
      <c r="AQ1110" s="31">
        <f t="shared" si="737"/>
        <v>4</v>
      </c>
      <c r="AR1110" s="31">
        <f t="shared" si="738"/>
        <v>6</v>
      </c>
      <c r="AS1110" s="31">
        <f t="shared" si="739"/>
        <v>11</v>
      </c>
      <c r="AT1110" s="31">
        <f t="shared" si="740"/>
        <v>24</v>
      </c>
      <c r="AU1110" s="31">
        <f t="shared" si="741"/>
        <v>38</v>
      </c>
      <c r="AV1110" s="31">
        <f t="shared" si="742"/>
        <v>5</v>
      </c>
      <c r="AW1110" s="31">
        <f t="shared" si="743"/>
        <v>38</v>
      </c>
      <c r="AX1110" s="31">
        <f t="shared" si="744"/>
        <v>9</v>
      </c>
      <c r="AY1110" s="31">
        <f t="shared" si="745"/>
        <v>43</v>
      </c>
      <c r="AZ1110" s="31">
        <f t="shared" si="746"/>
        <v>29</v>
      </c>
      <c r="BA1110" s="31">
        <f t="shared" si="747"/>
        <v>13</v>
      </c>
      <c r="BB1110" s="31">
        <f t="shared" si="748"/>
        <v>17</v>
      </c>
      <c r="BC1110" s="31">
        <f t="shared" si="749"/>
        <v>17</v>
      </c>
      <c r="BD1110" s="31">
        <f t="shared" si="750"/>
        <v>12</v>
      </c>
      <c r="BE1110" s="31">
        <f t="shared" si="751"/>
        <v>24</v>
      </c>
      <c r="BF1110" s="31">
        <f t="shared" si="752"/>
        <v>13</v>
      </c>
      <c r="BG1110" s="31">
        <f t="shared" si="753"/>
        <v>27</v>
      </c>
      <c r="BH1110" s="31">
        <f t="shared" si="754"/>
        <v>5</v>
      </c>
      <c r="BI1110" s="31">
        <f t="shared" si="755"/>
        <v>7</v>
      </c>
      <c r="BJ1110" s="6">
        <f t="shared" si="756"/>
        <v>398</v>
      </c>
      <c r="BL1110" s="31">
        <f t="shared" si="757"/>
        <v>1.2780555357615656E-11</v>
      </c>
      <c r="BM1110" s="31">
        <f t="shared" si="758"/>
        <v>9.128968112582612E-13</v>
      </c>
      <c r="BN1110" s="31">
        <f t="shared" si="759"/>
        <v>1.3693452168873915E-12</v>
      </c>
      <c r="BO1110" s="31">
        <f t="shared" si="760"/>
        <v>2.5104662309602181E-12</v>
      </c>
      <c r="BP1110" s="31">
        <f t="shared" si="761"/>
        <v>5.477380867549566E-12</v>
      </c>
      <c r="BQ1110" s="31">
        <f t="shared" si="762"/>
        <v>8.6725197069534803E-12</v>
      </c>
      <c r="BR1110" s="31">
        <f t="shared" si="763"/>
        <v>1.1411210140728264E-12</v>
      </c>
      <c r="BS1110" s="31">
        <f t="shared" si="764"/>
        <v>8.6725197069534803E-12</v>
      </c>
      <c r="BT1110" s="31">
        <f t="shared" si="765"/>
        <v>2.0540178253310876E-12</v>
      </c>
      <c r="BU1110" s="31">
        <f t="shared" si="766"/>
        <v>9.8136407210263069E-12</v>
      </c>
      <c r="BV1110" s="31">
        <f t="shared" si="767"/>
        <v>6.6185018816223926E-12</v>
      </c>
      <c r="BW1110" s="31">
        <f t="shared" si="768"/>
        <v>2.9669146365893486E-12</v>
      </c>
      <c r="BX1110" s="31">
        <f t="shared" si="769"/>
        <v>3.8798114478476096E-12</v>
      </c>
      <c r="BY1110" s="31">
        <f t="shared" si="770"/>
        <v>3.8798114478476096E-12</v>
      </c>
      <c r="BZ1110" s="31">
        <f t="shared" si="771"/>
        <v>2.738690433774783E-12</v>
      </c>
      <c r="CA1110" s="31">
        <f t="shared" si="772"/>
        <v>5.477380867549566E-12</v>
      </c>
      <c r="CB1110" s="31">
        <f t="shared" si="773"/>
        <v>2.9669146365893486E-12</v>
      </c>
      <c r="CC1110" s="31">
        <f t="shared" si="774"/>
        <v>6.1620534759932629E-12</v>
      </c>
      <c r="CD1110" s="31">
        <f t="shared" si="775"/>
        <v>1.1411210140728264E-12</v>
      </c>
      <c r="CE1110" s="31">
        <f t="shared" si="776"/>
        <v>1.5975694197019569E-12</v>
      </c>
    </row>
    <row r="1111" spans="35:83" x14ac:dyDescent="0.2">
      <c r="AI1111" s="29" t="s">
        <v>2338</v>
      </c>
      <c r="AJ1111" s="30">
        <v>17750</v>
      </c>
      <c r="AK1111">
        <v>160</v>
      </c>
      <c r="AL1111" t="s">
        <v>2339</v>
      </c>
      <c r="AM1111">
        <v>9.0983996233796609E-10</v>
      </c>
      <c r="AN1111">
        <f t="shared" si="734"/>
        <v>9.0983996233796615E-11</v>
      </c>
      <c r="AO1111">
        <f t="shared" si="735"/>
        <v>4.0108128494801719E-4</v>
      </c>
      <c r="AP1111" s="31">
        <f t="shared" si="736"/>
        <v>25</v>
      </c>
      <c r="AQ1111" s="31">
        <f t="shared" si="737"/>
        <v>1</v>
      </c>
      <c r="AR1111" s="31">
        <f t="shared" si="738"/>
        <v>5</v>
      </c>
      <c r="AS1111" s="31">
        <f t="shared" si="739"/>
        <v>8</v>
      </c>
      <c r="AT1111" s="31">
        <f t="shared" si="740"/>
        <v>7</v>
      </c>
      <c r="AU1111" s="31">
        <f t="shared" si="741"/>
        <v>8</v>
      </c>
      <c r="AV1111" s="31">
        <f t="shared" si="742"/>
        <v>4</v>
      </c>
      <c r="AW1111" s="31">
        <f t="shared" si="743"/>
        <v>14</v>
      </c>
      <c r="AX1111" s="31">
        <f t="shared" si="744"/>
        <v>12</v>
      </c>
      <c r="AY1111" s="31">
        <f t="shared" si="745"/>
        <v>19</v>
      </c>
      <c r="AZ1111" s="31">
        <f t="shared" si="746"/>
        <v>6</v>
      </c>
      <c r="BA1111" s="31">
        <f t="shared" si="747"/>
        <v>8</v>
      </c>
      <c r="BB1111" s="31">
        <f t="shared" si="748"/>
        <v>7</v>
      </c>
      <c r="BC1111" s="31">
        <f t="shared" si="749"/>
        <v>7</v>
      </c>
      <c r="BD1111" s="31">
        <f t="shared" si="750"/>
        <v>4</v>
      </c>
      <c r="BE1111" s="31">
        <f t="shared" si="751"/>
        <v>6</v>
      </c>
      <c r="BF1111" s="31">
        <f t="shared" si="752"/>
        <v>3</v>
      </c>
      <c r="BG1111" s="31">
        <f t="shared" si="753"/>
        <v>7</v>
      </c>
      <c r="BH1111" s="31">
        <f t="shared" si="754"/>
        <v>2</v>
      </c>
      <c r="BI1111" s="31">
        <f t="shared" si="755"/>
        <v>7</v>
      </c>
      <c r="BJ1111" s="6">
        <f t="shared" si="756"/>
        <v>160</v>
      </c>
      <c r="BL1111" s="31">
        <f t="shared" si="757"/>
        <v>1.421624941153072E-11</v>
      </c>
      <c r="BM1111" s="31">
        <f t="shared" si="758"/>
        <v>5.6864997646122888E-13</v>
      </c>
      <c r="BN1111" s="31">
        <f t="shared" si="759"/>
        <v>2.8432498823061442E-12</v>
      </c>
      <c r="BO1111" s="31">
        <f t="shared" si="760"/>
        <v>4.5491998116898311E-12</v>
      </c>
      <c r="BP1111" s="31">
        <f t="shared" si="761"/>
        <v>3.9805498352286016E-12</v>
      </c>
      <c r="BQ1111" s="31">
        <f t="shared" si="762"/>
        <v>4.5491998116898311E-12</v>
      </c>
      <c r="BR1111" s="31">
        <f t="shared" si="763"/>
        <v>2.2745999058449155E-12</v>
      </c>
      <c r="BS1111" s="31">
        <f t="shared" si="764"/>
        <v>7.9610996704572031E-12</v>
      </c>
      <c r="BT1111" s="31">
        <f t="shared" si="765"/>
        <v>6.8237997175347458E-12</v>
      </c>
      <c r="BU1111" s="31">
        <f t="shared" si="766"/>
        <v>1.0804349552763348E-11</v>
      </c>
      <c r="BV1111" s="31">
        <f t="shared" si="767"/>
        <v>3.4118998587673729E-12</v>
      </c>
      <c r="BW1111" s="31">
        <f t="shared" si="768"/>
        <v>4.5491998116898311E-12</v>
      </c>
      <c r="BX1111" s="31">
        <f t="shared" si="769"/>
        <v>3.9805498352286016E-12</v>
      </c>
      <c r="BY1111" s="31">
        <f t="shared" si="770"/>
        <v>3.9805498352286016E-12</v>
      </c>
      <c r="BZ1111" s="31">
        <f t="shared" si="771"/>
        <v>2.2745999058449155E-12</v>
      </c>
      <c r="CA1111" s="31">
        <f t="shared" si="772"/>
        <v>3.4118998587673729E-12</v>
      </c>
      <c r="CB1111" s="31">
        <f t="shared" si="773"/>
        <v>1.7059499293836864E-12</v>
      </c>
      <c r="CC1111" s="31">
        <f t="shared" si="774"/>
        <v>3.9805498352286016E-12</v>
      </c>
      <c r="CD1111" s="31">
        <f t="shared" si="775"/>
        <v>1.1372999529224578E-12</v>
      </c>
      <c r="CE1111" s="31">
        <f t="shared" si="776"/>
        <v>3.9805498352286016E-12</v>
      </c>
    </row>
    <row r="1112" spans="35:83" x14ac:dyDescent="0.2">
      <c r="AI1112" s="29" t="s">
        <v>2340</v>
      </c>
      <c r="AJ1112" s="30">
        <v>45809</v>
      </c>
      <c r="AK1112">
        <v>428</v>
      </c>
      <c r="AL1112" t="s">
        <v>2341</v>
      </c>
      <c r="AM1112">
        <v>9.0992793984524475E-10</v>
      </c>
      <c r="AN1112">
        <f t="shared" si="734"/>
        <v>9.0992793984524483E-11</v>
      </c>
      <c r="AO1112">
        <f t="shared" si="735"/>
        <v>4.0112006773743782E-4</v>
      </c>
      <c r="AP1112" s="31">
        <f t="shared" si="736"/>
        <v>61</v>
      </c>
      <c r="AQ1112" s="31">
        <f t="shared" si="737"/>
        <v>2</v>
      </c>
      <c r="AR1112" s="31">
        <f t="shared" si="738"/>
        <v>24</v>
      </c>
      <c r="AS1112" s="31">
        <f t="shared" si="739"/>
        <v>30</v>
      </c>
      <c r="AT1112" s="31">
        <f t="shared" si="740"/>
        <v>4</v>
      </c>
      <c r="AU1112" s="31">
        <f t="shared" si="741"/>
        <v>33</v>
      </c>
      <c r="AV1112" s="31">
        <f t="shared" si="742"/>
        <v>10</v>
      </c>
      <c r="AW1112" s="31">
        <f t="shared" si="743"/>
        <v>31</v>
      </c>
      <c r="AX1112" s="31">
        <f t="shared" si="744"/>
        <v>18</v>
      </c>
      <c r="AY1112" s="31">
        <f t="shared" si="745"/>
        <v>39</v>
      </c>
      <c r="AZ1112" s="31">
        <f t="shared" si="746"/>
        <v>12</v>
      </c>
      <c r="BA1112" s="31">
        <f t="shared" si="747"/>
        <v>14</v>
      </c>
      <c r="BB1112" s="31">
        <f t="shared" si="748"/>
        <v>15</v>
      </c>
      <c r="BC1112" s="31">
        <f t="shared" si="749"/>
        <v>16</v>
      </c>
      <c r="BD1112" s="31">
        <f t="shared" si="750"/>
        <v>28</v>
      </c>
      <c r="BE1112" s="31">
        <f t="shared" si="751"/>
        <v>24</v>
      </c>
      <c r="BF1112" s="31">
        <f t="shared" si="752"/>
        <v>25</v>
      </c>
      <c r="BG1112" s="31">
        <f t="shared" si="753"/>
        <v>32</v>
      </c>
      <c r="BH1112" s="31">
        <f t="shared" si="754"/>
        <v>3</v>
      </c>
      <c r="BI1112" s="31">
        <f t="shared" si="755"/>
        <v>7</v>
      </c>
      <c r="BJ1112" s="6">
        <f t="shared" si="756"/>
        <v>428</v>
      </c>
      <c r="BL1112" s="31">
        <f t="shared" si="757"/>
        <v>1.2968599142654189E-11</v>
      </c>
      <c r="BM1112" s="31">
        <f t="shared" si="758"/>
        <v>4.2519997189030131E-13</v>
      </c>
      <c r="BN1112" s="31">
        <f t="shared" si="759"/>
        <v>5.1023996626836155E-12</v>
      </c>
      <c r="BO1112" s="31">
        <f t="shared" si="760"/>
        <v>6.3779995783545189E-12</v>
      </c>
      <c r="BP1112" s="31">
        <f t="shared" si="761"/>
        <v>8.5039994378060261E-13</v>
      </c>
      <c r="BQ1112" s="31">
        <f t="shared" si="762"/>
        <v>7.0157995361899715E-12</v>
      </c>
      <c r="BR1112" s="31">
        <f t="shared" si="763"/>
        <v>2.1259998594515066E-12</v>
      </c>
      <c r="BS1112" s="31">
        <f t="shared" si="764"/>
        <v>6.5905995642996703E-12</v>
      </c>
      <c r="BT1112" s="31">
        <f t="shared" si="765"/>
        <v>3.826799747012712E-12</v>
      </c>
      <c r="BU1112" s="31">
        <f t="shared" si="766"/>
        <v>8.2913994518608749E-12</v>
      </c>
      <c r="BV1112" s="31">
        <f t="shared" si="767"/>
        <v>2.5511998313418077E-12</v>
      </c>
      <c r="BW1112" s="31">
        <f t="shared" si="768"/>
        <v>2.9763998032321089E-12</v>
      </c>
      <c r="BX1112" s="31">
        <f t="shared" si="769"/>
        <v>3.1889997891772595E-12</v>
      </c>
      <c r="BY1112" s="31">
        <f t="shared" si="770"/>
        <v>3.4015997751224104E-12</v>
      </c>
      <c r="BZ1112" s="31">
        <f t="shared" si="771"/>
        <v>5.9527996064642178E-12</v>
      </c>
      <c r="CA1112" s="31">
        <f t="shared" si="772"/>
        <v>5.1023996626836155E-12</v>
      </c>
      <c r="CB1112" s="31">
        <f t="shared" si="773"/>
        <v>5.3149996486287669E-12</v>
      </c>
      <c r="CC1112" s="31">
        <f t="shared" si="774"/>
        <v>6.8031995502448209E-12</v>
      </c>
      <c r="CD1112" s="31">
        <f t="shared" si="775"/>
        <v>6.3779995783545193E-13</v>
      </c>
      <c r="CE1112" s="31">
        <f t="shared" si="776"/>
        <v>1.4881999016160544E-12</v>
      </c>
    </row>
    <row r="1113" spans="35:83" x14ac:dyDescent="0.2">
      <c r="AI1113" s="29" t="s">
        <v>2342</v>
      </c>
      <c r="AJ1113" s="30">
        <v>48763</v>
      </c>
      <c r="AK1113">
        <v>453</v>
      </c>
      <c r="AL1113" t="s">
        <v>2343</v>
      </c>
      <c r="AM1113">
        <v>9.1285388619302972E-10</v>
      </c>
      <c r="AN1113">
        <f t="shared" si="734"/>
        <v>9.128538861930298E-11</v>
      </c>
      <c r="AO1113">
        <f t="shared" si="735"/>
        <v>4.0240990152078034E-4</v>
      </c>
      <c r="AP1113" s="31">
        <f t="shared" si="736"/>
        <v>55</v>
      </c>
      <c r="AQ1113" s="31">
        <f t="shared" si="737"/>
        <v>6</v>
      </c>
      <c r="AR1113" s="31">
        <f t="shared" si="738"/>
        <v>24</v>
      </c>
      <c r="AS1113" s="31">
        <f t="shared" si="739"/>
        <v>33</v>
      </c>
      <c r="AT1113" s="31">
        <f t="shared" si="740"/>
        <v>12</v>
      </c>
      <c r="AU1113" s="31">
        <f t="shared" si="741"/>
        <v>41</v>
      </c>
      <c r="AV1113" s="31">
        <f t="shared" si="742"/>
        <v>11</v>
      </c>
      <c r="AW1113" s="31">
        <f t="shared" si="743"/>
        <v>43</v>
      </c>
      <c r="AX1113" s="31">
        <f t="shared" si="744"/>
        <v>15</v>
      </c>
      <c r="AY1113" s="31">
        <f t="shared" si="745"/>
        <v>43</v>
      </c>
      <c r="AZ1113" s="31">
        <f t="shared" si="746"/>
        <v>11</v>
      </c>
      <c r="BA1113" s="31">
        <f t="shared" si="747"/>
        <v>19</v>
      </c>
      <c r="BB1113" s="31">
        <f t="shared" si="748"/>
        <v>19</v>
      </c>
      <c r="BC1113" s="31">
        <f t="shared" si="749"/>
        <v>17</v>
      </c>
      <c r="BD1113" s="31">
        <f t="shared" si="750"/>
        <v>26</v>
      </c>
      <c r="BE1113" s="31">
        <f t="shared" si="751"/>
        <v>26</v>
      </c>
      <c r="BF1113" s="31">
        <f t="shared" si="752"/>
        <v>19</v>
      </c>
      <c r="BG1113" s="31">
        <f t="shared" si="753"/>
        <v>22</v>
      </c>
      <c r="BH1113" s="31">
        <f t="shared" si="754"/>
        <v>3</v>
      </c>
      <c r="BI1113" s="31">
        <f t="shared" si="755"/>
        <v>8</v>
      </c>
      <c r="BJ1113" s="6">
        <f t="shared" si="756"/>
        <v>453</v>
      </c>
      <c r="BL1113" s="31">
        <f t="shared" si="757"/>
        <v>1.1083214953778508E-11</v>
      </c>
      <c r="BM1113" s="31">
        <f t="shared" si="758"/>
        <v>1.2090779949576554E-12</v>
      </c>
      <c r="BN1113" s="31">
        <f t="shared" si="759"/>
        <v>4.8363119798306216E-12</v>
      </c>
      <c r="BO1113" s="31">
        <f t="shared" si="760"/>
        <v>6.6499289722671038E-12</v>
      </c>
      <c r="BP1113" s="31">
        <f t="shared" si="761"/>
        <v>2.4181559899153108E-12</v>
      </c>
      <c r="BQ1113" s="31">
        <f t="shared" si="762"/>
        <v>8.2620329655439788E-12</v>
      </c>
      <c r="BR1113" s="31">
        <f t="shared" si="763"/>
        <v>2.2166429907557015E-12</v>
      </c>
      <c r="BS1113" s="31">
        <f t="shared" si="764"/>
        <v>8.6650589638631965E-12</v>
      </c>
      <c r="BT1113" s="31">
        <f t="shared" si="765"/>
        <v>3.0226949873941386E-12</v>
      </c>
      <c r="BU1113" s="31">
        <f t="shared" si="766"/>
        <v>8.6650589638631965E-12</v>
      </c>
      <c r="BV1113" s="31">
        <f t="shared" si="767"/>
        <v>2.2166429907557015E-12</v>
      </c>
      <c r="BW1113" s="31">
        <f t="shared" si="768"/>
        <v>3.8287469840325749E-12</v>
      </c>
      <c r="BX1113" s="31">
        <f t="shared" si="769"/>
        <v>3.8287469840325749E-12</v>
      </c>
      <c r="BY1113" s="31">
        <f t="shared" si="770"/>
        <v>3.4257209857133568E-12</v>
      </c>
      <c r="BZ1113" s="31">
        <f t="shared" si="771"/>
        <v>5.2393379781498402E-12</v>
      </c>
      <c r="CA1113" s="31">
        <f t="shared" si="772"/>
        <v>5.2393379781498402E-12</v>
      </c>
      <c r="CB1113" s="31">
        <f t="shared" si="773"/>
        <v>3.8287469840325749E-12</v>
      </c>
      <c r="CC1113" s="31">
        <f t="shared" si="774"/>
        <v>4.4332859815114031E-12</v>
      </c>
      <c r="CD1113" s="31">
        <f t="shared" si="775"/>
        <v>6.045389974788277E-13</v>
      </c>
      <c r="CE1113" s="31">
        <f t="shared" si="776"/>
        <v>1.6121039932768737E-12</v>
      </c>
    </row>
    <row r="1114" spans="35:83" x14ac:dyDescent="0.2">
      <c r="AI1114" s="29" t="s">
        <v>2344</v>
      </c>
      <c r="AJ1114" s="30">
        <v>34923</v>
      </c>
      <c r="AK1114">
        <v>309</v>
      </c>
      <c r="AL1114" t="s">
        <v>2345</v>
      </c>
      <c r="AM1114">
        <v>9.1385253204472865E-10</v>
      </c>
      <c r="AN1114">
        <f t="shared" si="734"/>
        <v>9.138525320447287E-11</v>
      </c>
      <c r="AO1114">
        <f t="shared" si="735"/>
        <v>4.0285013076766694E-4</v>
      </c>
      <c r="AP1114" s="31">
        <f t="shared" si="736"/>
        <v>21</v>
      </c>
      <c r="AQ1114" s="31">
        <f t="shared" si="737"/>
        <v>5</v>
      </c>
      <c r="AR1114" s="31">
        <f t="shared" si="738"/>
        <v>24</v>
      </c>
      <c r="AS1114" s="31">
        <f t="shared" si="739"/>
        <v>30</v>
      </c>
      <c r="AT1114" s="31">
        <f t="shared" si="740"/>
        <v>19</v>
      </c>
      <c r="AU1114" s="31">
        <f t="shared" si="741"/>
        <v>20</v>
      </c>
      <c r="AV1114" s="31">
        <f t="shared" si="742"/>
        <v>8</v>
      </c>
      <c r="AW1114" s="31">
        <f t="shared" si="743"/>
        <v>19</v>
      </c>
      <c r="AX1114" s="31">
        <f t="shared" si="744"/>
        <v>15</v>
      </c>
      <c r="AY1114" s="31">
        <f t="shared" si="745"/>
        <v>27</v>
      </c>
      <c r="AZ1114" s="31">
        <f t="shared" si="746"/>
        <v>9</v>
      </c>
      <c r="BA1114" s="31">
        <f t="shared" si="747"/>
        <v>11</v>
      </c>
      <c r="BB1114" s="31">
        <f t="shared" si="748"/>
        <v>18</v>
      </c>
      <c r="BC1114" s="31">
        <f t="shared" si="749"/>
        <v>5</v>
      </c>
      <c r="BD1114" s="31">
        <f t="shared" si="750"/>
        <v>19</v>
      </c>
      <c r="BE1114" s="31">
        <f t="shared" si="751"/>
        <v>16</v>
      </c>
      <c r="BF1114" s="31">
        <f t="shared" si="752"/>
        <v>14</v>
      </c>
      <c r="BG1114" s="31">
        <f t="shared" si="753"/>
        <v>20</v>
      </c>
      <c r="BH1114" s="31">
        <f t="shared" si="754"/>
        <v>2</v>
      </c>
      <c r="BI1114" s="31">
        <f t="shared" si="755"/>
        <v>7</v>
      </c>
      <c r="BJ1114" s="6">
        <f t="shared" si="756"/>
        <v>309</v>
      </c>
      <c r="BL1114" s="31">
        <f t="shared" si="757"/>
        <v>6.2106482760321362E-12</v>
      </c>
      <c r="BM1114" s="31">
        <f t="shared" si="758"/>
        <v>1.4787257800076516E-12</v>
      </c>
      <c r="BN1114" s="31">
        <f t="shared" si="759"/>
        <v>7.0978837440367271E-12</v>
      </c>
      <c r="BO1114" s="31">
        <f t="shared" si="760"/>
        <v>8.8723546800459089E-12</v>
      </c>
      <c r="BP1114" s="31">
        <f t="shared" si="761"/>
        <v>5.6191579640290762E-12</v>
      </c>
      <c r="BQ1114" s="31">
        <f t="shared" si="762"/>
        <v>5.9149031200306062E-12</v>
      </c>
      <c r="BR1114" s="31">
        <f t="shared" si="763"/>
        <v>2.3659612480122426E-12</v>
      </c>
      <c r="BS1114" s="31">
        <f t="shared" si="764"/>
        <v>5.6191579640290762E-12</v>
      </c>
      <c r="BT1114" s="31">
        <f t="shared" si="765"/>
        <v>4.4361773400229544E-12</v>
      </c>
      <c r="BU1114" s="31">
        <f t="shared" si="766"/>
        <v>7.9851192120413196E-12</v>
      </c>
      <c r="BV1114" s="31">
        <f t="shared" si="767"/>
        <v>2.6617064040137731E-12</v>
      </c>
      <c r="BW1114" s="31">
        <f t="shared" si="768"/>
        <v>3.2531967160168335E-12</v>
      </c>
      <c r="BX1114" s="31">
        <f t="shared" si="769"/>
        <v>5.3234128080275461E-12</v>
      </c>
      <c r="BY1114" s="31">
        <f t="shared" si="770"/>
        <v>1.4787257800076516E-12</v>
      </c>
      <c r="BZ1114" s="31">
        <f t="shared" si="771"/>
        <v>5.6191579640290762E-12</v>
      </c>
      <c r="CA1114" s="31">
        <f t="shared" si="772"/>
        <v>4.7319224960244853E-12</v>
      </c>
      <c r="CB1114" s="31">
        <f t="shared" si="773"/>
        <v>4.1404321840214244E-12</v>
      </c>
      <c r="CC1114" s="31">
        <f t="shared" si="774"/>
        <v>5.9149031200306062E-12</v>
      </c>
      <c r="CD1114" s="31">
        <f t="shared" si="775"/>
        <v>5.9149031200306066E-13</v>
      </c>
      <c r="CE1114" s="31">
        <f t="shared" si="776"/>
        <v>2.0702160920107122E-12</v>
      </c>
    </row>
    <row r="1115" spans="35:83" x14ac:dyDescent="0.2">
      <c r="AI1115" s="29" t="s">
        <v>2346</v>
      </c>
      <c r="AJ1115" s="30">
        <v>26629</v>
      </c>
      <c r="AK1115">
        <v>249</v>
      </c>
      <c r="AL1115" t="s">
        <v>2347</v>
      </c>
      <c r="AM1115">
        <v>9.1797688971540507E-10</v>
      </c>
      <c r="AN1115">
        <f t="shared" si="734"/>
        <v>9.1797688971540514E-11</v>
      </c>
      <c r="AO1115">
        <f t="shared" si="735"/>
        <v>4.0466825564964003E-4</v>
      </c>
      <c r="AP1115" s="31">
        <f t="shared" si="736"/>
        <v>24</v>
      </c>
      <c r="AQ1115" s="31">
        <f t="shared" si="737"/>
        <v>0</v>
      </c>
      <c r="AR1115" s="31">
        <f t="shared" si="738"/>
        <v>18</v>
      </c>
      <c r="AS1115" s="31">
        <f t="shared" si="739"/>
        <v>13</v>
      </c>
      <c r="AT1115" s="31">
        <f t="shared" si="740"/>
        <v>3</v>
      </c>
      <c r="AU1115" s="31">
        <f t="shared" si="741"/>
        <v>22</v>
      </c>
      <c r="AV1115" s="31">
        <f t="shared" si="742"/>
        <v>1</v>
      </c>
      <c r="AW1115" s="31">
        <f t="shared" si="743"/>
        <v>13</v>
      </c>
      <c r="AX1115" s="31">
        <f t="shared" si="744"/>
        <v>8</v>
      </c>
      <c r="AY1115" s="31">
        <f t="shared" si="745"/>
        <v>21</v>
      </c>
      <c r="AZ1115" s="31">
        <f t="shared" si="746"/>
        <v>9</v>
      </c>
      <c r="BA1115" s="31">
        <f t="shared" si="747"/>
        <v>10</v>
      </c>
      <c r="BB1115" s="31">
        <f t="shared" si="748"/>
        <v>11</v>
      </c>
      <c r="BC1115" s="31">
        <f t="shared" si="749"/>
        <v>18</v>
      </c>
      <c r="BD1115" s="31">
        <f t="shared" si="750"/>
        <v>15</v>
      </c>
      <c r="BE1115" s="31">
        <f t="shared" si="751"/>
        <v>23</v>
      </c>
      <c r="BF1115" s="31">
        <f t="shared" si="752"/>
        <v>17</v>
      </c>
      <c r="BG1115" s="31">
        <f t="shared" si="753"/>
        <v>17</v>
      </c>
      <c r="BH1115" s="31">
        <f t="shared" si="754"/>
        <v>1</v>
      </c>
      <c r="BI1115" s="31">
        <f t="shared" si="755"/>
        <v>5</v>
      </c>
      <c r="BJ1115" s="6">
        <f t="shared" si="756"/>
        <v>249</v>
      </c>
      <c r="BL1115" s="31">
        <f t="shared" si="757"/>
        <v>8.8479700213533023E-12</v>
      </c>
      <c r="BM1115" s="31">
        <f t="shared" si="758"/>
        <v>0</v>
      </c>
      <c r="BN1115" s="31">
        <f t="shared" si="759"/>
        <v>6.6359775160149763E-12</v>
      </c>
      <c r="BO1115" s="31">
        <f t="shared" si="760"/>
        <v>4.7926504282330383E-12</v>
      </c>
      <c r="BP1115" s="31">
        <f t="shared" si="761"/>
        <v>1.1059962526691628E-12</v>
      </c>
      <c r="BQ1115" s="31">
        <f t="shared" si="762"/>
        <v>8.1106391862405281E-12</v>
      </c>
      <c r="BR1115" s="31">
        <f t="shared" si="763"/>
        <v>3.6866541755638758E-13</v>
      </c>
      <c r="BS1115" s="31">
        <f t="shared" si="764"/>
        <v>4.7926504282330383E-12</v>
      </c>
      <c r="BT1115" s="31">
        <f t="shared" si="765"/>
        <v>2.9493233404511006E-12</v>
      </c>
      <c r="BU1115" s="31">
        <f t="shared" si="766"/>
        <v>7.7419737686841385E-12</v>
      </c>
      <c r="BV1115" s="31">
        <f t="shared" si="767"/>
        <v>3.3179887580074882E-12</v>
      </c>
      <c r="BW1115" s="31">
        <f t="shared" si="768"/>
        <v>3.6866541755638761E-12</v>
      </c>
      <c r="BX1115" s="31">
        <f t="shared" si="769"/>
        <v>4.055319593120264E-12</v>
      </c>
      <c r="BY1115" s="31">
        <f t="shared" si="770"/>
        <v>6.6359775160149763E-12</v>
      </c>
      <c r="BZ1115" s="31">
        <f t="shared" si="771"/>
        <v>5.5299812633458141E-12</v>
      </c>
      <c r="CA1115" s="31">
        <f t="shared" si="772"/>
        <v>8.4793046037969144E-12</v>
      </c>
      <c r="CB1115" s="31">
        <f t="shared" si="773"/>
        <v>6.2673120984585892E-12</v>
      </c>
      <c r="CC1115" s="31">
        <f t="shared" si="774"/>
        <v>6.2673120984585892E-12</v>
      </c>
      <c r="CD1115" s="31">
        <f t="shared" si="775"/>
        <v>3.6866541755638758E-13</v>
      </c>
      <c r="CE1115" s="31">
        <f t="shared" si="776"/>
        <v>1.843327087781938E-12</v>
      </c>
    </row>
    <row r="1116" spans="35:83" x14ac:dyDescent="0.2">
      <c r="AI1116" s="29" t="s">
        <v>2348</v>
      </c>
      <c r="AJ1116" s="30">
        <v>29638</v>
      </c>
      <c r="AK1116">
        <v>283</v>
      </c>
      <c r="AL1116" t="s">
        <v>2349</v>
      </c>
      <c r="AM1116">
        <v>9.207949114732634E-10</v>
      </c>
      <c r="AN1116">
        <f t="shared" si="734"/>
        <v>9.2079491147326351E-11</v>
      </c>
      <c r="AO1116">
        <f t="shared" si="735"/>
        <v>4.0591051344709809E-4</v>
      </c>
      <c r="AP1116" s="31">
        <f t="shared" si="736"/>
        <v>32</v>
      </c>
      <c r="AQ1116" s="31">
        <f t="shared" si="737"/>
        <v>3</v>
      </c>
      <c r="AR1116" s="31">
        <f t="shared" si="738"/>
        <v>18</v>
      </c>
      <c r="AS1116" s="31">
        <f t="shared" si="739"/>
        <v>12</v>
      </c>
      <c r="AT1116" s="31">
        <f t="shared" si="740"/>
        <v>3</v>
      </c>
      <c r="AU1116" s="31">
        <f t="shared" si="741"/>
        <v>27</v>
      </c>
      <c r="AV1116" s="31">
        <f t="shared" si="742"/>
        <v>6</v>
      </c>
      <c r="AW1116" s="31">
        <f t="shared" si="743"/>
        <v>30</v>
      </c>
      <c r="AX1116" s="31">
        <f t="shared" si="744"/>
        <v>9</v>
      </c>
      <c r="AY1116" s="31">
        <f t="shared" si="745"/>
        <v>24</v>
      </c>
      <c r="AZ1116" s="31">
        <f t="shared" si="746"/>
        <v>7</v>
      </c>
      <c r="BA1116" s="31">
        <f t="shared" si="747"/>
        <v>6</v>
      </c>
      <c r="BB1116" s="31">
        <f t="shared" si="748"/>
        <v>15</v>
      </c>
      <c r="BC1116" s="31">
        <f t="shared" si="749"/>
        <v>15</v>
      </c>
      <c r="BD1116" s="31">
        <f t="shared" si="750"/>
        <v>11</v>
      </c>
      <c r="BE1116" s="31">
        <f t="shared" si="751"/>
        <v>22</v>
      </c>
      <c r="BF1116" s="31">
        <f t="shared" si="752"/>
        <v>19</v>
      </c>
      <c r="BG1116" s="31">
        <f t="shared" si="753"/>
        <v>18</v>
      </c>
      <c r="BH1116" s="31">
        <f t="shared" si="754"/>
        <v>2</v>
      </c>
      <c r="BI1116" s="31">
        <f t="shared" si="755"/>
        <v>4</v>
      </c>
      <c r="BJ1116" s="6">
        <f t="shared" si="756"/>
        <v>283</v>
      </c>
      <c r="BL1116" s="31">
        <f t="shared" si="757"/>
        <v>1.0411815253407926E-11</v>
      </c>
      <c r="BM1116" s="31">
        <f t="shared" si="758"/>
        <v>9.7610768000699315E-13</v>
      </c>
      <c r="BN1116" s="31">
        <f t="shared" si="759"/>
        <v>5.8566460800419581E-12</v>
      </c>
      <c r="BO1116" s="31">
        <f t="shared" si="760"/>
        <v>3.9044307200279726E-12</v>
      </c>
      <c r="BP1116" s="31">
        <f t="shared" si="761"/>
        <v>9.7610768000699315E-13</v>
      </c>
      <c r="BQ1116" s="31">
        <f t="shared" si="762"/>
        <v>8.784969120062938E-12</v>
      </c>
      <c r="BR1116" s="31">
        <f t="shared" si="763"/>
        <v>1.9522153600139863E-12</v>
      </c>
      <c r="BS1116" s="31">
        <f t="shared" si="764"/>
        <v>9.7610768000699323E-12</v>
      </c>
      <c r="BT1116" s="31">
        <f t="shared" si="765"/>
        <v>2.928323040020979E-12</v>
      </c>
      <c r="BU1116" s="31">
        <f t="shared" si="766"/>
        <v>7.8088614400559452E-12</v>
      </c>
      <c r="BV1116" s="31">
        <f t="shared" si="767"/>
        <v>2.2775845866829838E-12</v>
      </c>
      <c r="BW1116" s="31">
        <f t="shared" si="768"/>
        <v>1.9522153600139863E-12</v>
      </c>
      <c r="BX1116" s="31">
        <f t="shared" si="769"/>
        <v>4.8805384000349662E-12</v>
      </c>
      <c r="BY1116" s="31">
        <f t="shared" si="770"/>
        <v>4.8805384000349662E-12</v>
      </c>
      <c r="BZ1116" s="31">
        <f t="shared" si="771"/>
        <v>3.5790614933589748E-12</v>
      </c>
      <c r="CA1116" s="31">
        <f t="shared" si="772"/>
        <v>7.1581229867179495E-12</v>
      </c>
      <c r="CB1116" s="31">
        <f t="shared" si="773"/>
        <v>6.1820153067109568E-12</v>
      </c>
      <c r="CC1116" s="31">
        <f t="shared" si="774"/>
        <v>5.8566460800419581E-12</v>
      </c>
      <c r="CD1116" s="31">
        <f t="shared" si="775"/>
        <v>6.507384533379954E-13</v>
      </c>
      <c r="CE1116" s="31">
        <f t="shared" si="776"/>
        <v>1.3014769066759908E-12</v>
      </c>
    </row>
    <row r="1117" spans="35:83" x14ac:dyDescent="0.2">
      <c r="AI1117" s="29" t="s">
        <v>2350</v>
      </c>
      <c r="AJ1117" s="30">
        <v>7621</v>
      </c>
      <c r="AK1117">
        <v>69</v>
      </c>
      <c r="AL1117" t="s">
        <v>2351</v>
      </c>
      <c r="AM1117">
        <v>9.2155937929109877E-10</v>
      </c>
      <c r="AN1117">
        <f t="shared" si="734"/>
        <v>9.2155937929109887E-11</v>
      </c>
      <c r="AO1117">
        <f t="shared" si="735"/>
        <v>4.062475108833186E-4</v>
      </c>
      <c r="AP1117" s="31">
        <f t="shared" si="736"/>
        <v>4</v>
      </c>
      <c r="AQ1117" s="31">
        <f t="shared" si="737"/>
        <v>2</v>
      </c>
      <c r="AR1117" s="31">
        <f t="shared" si="738"/>
        <v>5</v>
      </c>
      <c r="AS1117" s="31">
        <f t="shared" si="739"/>
        <v>6</v>
      </c>
      <c r="AT1117" s="31">
        <f t="shared" si="740"/>
        <v>1</v>
      </c>
      <c r="AU1117" s="31">
        <f t="shared" si="741"/>
        <v>5</v>
      </c>
      <c r="AV1117" s="31">
        <f t="shared" si="742"/>
        <v>2</v>
      </c>
      <c r="AW1117" s="31">
        <f t="shared" si="743"/>
        <v>5</v>
      </c>
      <c r="AX1117" s="31">
        <f t="shared" si="744"/>
        <v>5</v>
      </c>
      <c r="AY1117" s="31">
        <f t="shared" si="745"/>
        <v>5</v>
      </c>
      <c r="AZ1117" s="31">
        <f t="shared" si="746"/>
        <v>2</v>
      </c>
      <c r="BA1117" s="31">
        <f t="shared" si="747"/>
        <v>3</v>
      </c>
      <c r="BB1117" s="31">
        <f t="shared" si="748"/>
        <v>1</v>
      </c>
      <c r="BC1117" s="31">
        <f t="shared" si="749"/>
        <v>3</v>
      </c>
      <c r="BD1117" s="31">
        <f t="shared" si="750"/>
        <v>2</v>
      </c>
      <c r="BE1117" s="31">
        <f t="shared" si="751"/>
        <v>3</v>
      </c>
      <c r="BF1117" s="31">
        <f t="shared" si="752"/>
        <v>4</v>
      </c>
      <c r="BG1117" s="31">
        <f t="shared" si="753"/>
        <v>9</v>
      </c>
      <c r="BH1117" s="31">
        <f t="shared" si="754"/>
        <v>0</v>
      </c>
      <c r="BI1117" s="31">
        <f t="shared" si="755"/>
        <v>2</v>
      </c>
      <c r="BJ1117" s="6">
        <f t="shared" si="756"/>
        <v>69</v>
      </c>
      <c r="BL1117" s="31">
        <f t="shared" si="757"/>
        <v>5.3423732132817324E-12</v>
      </c>
      <c r="BM1117" s="31">
        <f t="shared" si="758"/>
        <v>2.6711866066408662E-12</v>
      </c>
      <c r="BN1117" s="31">
        <f t="shared" si="759"/>
        <v>6.6779665166021656E-12</v>
      </c>
      <c r="BO1117" s="31">
        <f t="shared" si="760"/>
        <v>8.0135598199225981E-12</v>
      </c>
      <c r="BP1117" s="31">
        <f t="shared" si="761"/>
        <v>1.3355933033204331E-12</v>
      </c>
      <c r="BQ1117" s="31">
        <f t="shared" si="762"/>
        <v>6.6779665166021656E-12</v>
      </c>
      <c r="BR1117" s="31">
        <f t="shared" si="763"/>
        <v>2.6711866066408662E-12</v>
      </c>
      <c r="BS1117" s="31">
        <f t="shared" si="764"/>
        <v>6.6779665166021656E-12</v>
      </c>
      <c r="BT1117" s="31">
        <f t="shared" si="765"/>
        <v>6.6779665166021656E-12</v>
      </c>
      <c r="BU1117" s="31">
        <f t="shared" si="766"/>
        <v>6.6779665166021656E-12</v>
      </c>
      <c r="BV1117" s="31">
        <f t="shared" si="767"/>
        <v>2.6711866066408662E-12</v>
      </c>
      <c r="BW1117" s="31">
        <f t="shared" si="768"/>
        <v>4.0067799099612991E-12</v>
      </c>
      <c r="BX1117" s="31">
        <f t="shared" si="769"/>
        <v>1.3355933033204331E-12</v>
      </c>
      <c r="BY1117" s="31">
        <f t="shared" si="770"/>
        <v>4.0067799099612991E-12</v>
      </c>
      <c r="BZ1117" s="31">
        <f t="shared" si="771"/>
        <v>2.6711866066408662E-12</v>
      </c>
      <c r="CA1117" s="31">
        <f t="shared" si="772"/>
        <v>4.0067799099612991E-12</v>
      </c>
      <c r="CB1117" s="31">
        <f t="shared" si="773"/>
        <v>5.3423732132817324E-12</v>
      </c>
      <c r="CC1117" s="31">
        <f t="shared" si="774"/>
        <v>1.2020339729883898E-11</v>
      </c>
      <c r="CD1117" s="31">
        <f t="shared" si="775"/>
        <v>0</v>
      </c>
      <c r="CE1117" s="31">
        <f t="shared" si="776"/>
        <v>2.6711866066408662E-12</v>
      </c>
    </row>
    <row r="1118" spans="35:83" x14ac:dyDescent="0.2">
      <c r="AI1118" s="29" t="s">
        <v>2352</v>
      </c>
      <c r="AJ1118" s="30">
        <v>68199</v>
      </c>
      <c r="AK1118">
        <v>630</v>
      </c>
      <c r="AL1118" t="s">
        <v>2353</v>
      </c>
      <c r="AM1118">
        <v>9.2163381014693206E-10</v>
      </c>
      <c r="AN1118">
        <f t="shared" si="734"/>
        <v>9.2163381014693211E-11</v>
      </c>
      <c r="AO1118">
        <f t="shared" si="735"/>
        <v>4.0628032195398275E-4</v>
      </c>
      <c r="AP1118" s="31">
        <f t="shared" si="736"/>
        <v>90</v>
      </c>
      <c r="AQ1118" s="31">
        <f t="shared" si="737"/>
        <v>0</v>
      </c>
      <c r="AR1118" s="31">
        <f t="shared" si="738"/>
        <v>32</v>
      </c>
      <c r="AS1118" s="31">
        <f t="shared" si="739"/>
        <v>48</v>
      </c>
      <c r="AT1118" s="31">
        <f t="shared" si="740"/>
        <v>16</v>
      </c>
      <c r="AU1118" s="31">
        <f t="shared" si="741"/>
        <v>34</v>
      </c>
      <c r="AV1118" s="31">
        <f t="shared" si="742"/>
        <v>2</v>
      </c>
      <c r="AW1118" s="31">
        <f t="shared" si="743"/>
        <v>44</v>
      </c>
      <c r="AX1118" s="31">
        <f t="shared" si="744"/>
        <v>31</v>
      </c>
      <c r="AY1118" s="31">
        <f t="shared" si="745"/>
        <v>46</v>
      </c>
      <c r="AZ1118" s="31">
        <f t="shared" si="746"/>
        <v>20</v>
      </c>
      <c r="BA1118" s="31">
        <f t="shared" si="747"/>
        <v>33</v>
      </c>
      <c r="BB1118" s="31">
        <f t="shared" si="748"/>
        <v>15</v>
      </c>
      <c r="BC1118" s="31">
        <f t="shared" si="749"/>
        <v>41</v>
      </c>
      <c r="BD1118" s="31">
        <f t="shared" si="750"/>
        <v>37</v>
      </c>
      <c r="BE1118" s="31">
        <f t="shared" si="751"/>
        <v>50</v>
      </c>
      <c r="BF1118" s="31">
        <f t="shared" si="752"/>
        <v>32</v>
      </c>
      <c r="BG1118" s="31">
        <f t="shared" si="753"/>
        <v>47</v>
      </c>
      <c r="BH1118" s="31">
        <f t="shared" si="754"/>
        <v>4</v>
      </c>
      <c r="BI1118" s="31">
        <f t="shared" si="755"/>
        <v>8</v>
      </c>
      <c r="BJ1118" s="6">
        <f t="shared" si="756"/>
        <v>630</v>
      </c>
      <c r="BL1118" s="31">
        <f t="shared" si="757"/>
        <v>1.3166197287813315E-11</v>
      </c>
      <c r="BM1118" s="31">
        <f t="shared" si="758"/>
        <v>0</v>
      </c>
      <c r="BN1118" s="31">
        <f t="shared" si="759"/>
        <v>4.6813145912225125E-12</v>
      </c>
      <c r="BO1118" s="31">
        <f t="shared" si="760"/>
        <v>7.0219718868337691E-12</v>
      </c>
      <c r="BP1118" s="31">
        <f t="shared" si="761"/>
        <v>2.3406572956112562E-12</v>
      </c>
      <c r="BQ1118" s="31">
        <f t="shared" si="762"/>
        <v>4.9738967531739193E-12</v>
      </c>
      <c r="BR1118" s="31">
        <f t="shared" si="763"/>
        <v>2.9258216195140703E-13</v>
      </c>
      <c r="BS1118" s="31">
        <f t="shared" si="764"/>
        <v>6.4368075629309548E-12</v>
      </c>
      <c r="BT1118" s="31">
        <f t="shared" si="765"/>
        <v>4.5350235102468083E-12</v>
      </c>
      <c r="BU1118" s="31">
        <f t="shared" si="766"/>
        <v>6.7293897248823615E-12</v>
      </c>
      <c r="BV1118" s="31">
        <f t="shared" si="767"/>
        <v>2.9258216195140702E-12</v>
      </c>
      <c r="BW1118" s="31">
        <f t="shared" si="768"/>
        <v>4.8276056721982159E-12</v>
      </c>
      <c r="BX1118" s="31">
        <f t="shared" si="769"/>
        <v>2.1943662146355524E-12</v>
      </c>
      <c r="BY1118" s="31">
        <f t="shared" si="770"/>
        <v>5.9979343200038446E-12</v>
      </c>
      <c r="BZ1118" s="31">
        <f t="shared" si="771"/>
        <v>5.4127699961010294E-12</v>
      </c>
      <c r="CA1118" s="31">
        <f t="shared" si="772"/>
        <v>7.3145540487851743E-12</v>
      </c>
      <c r="CB1118" s="31">
        <f t="shared" si="773"/>
        <v>4.6813145912225125E-12</v>
      </c>
      <c r="CC1118" s="31">
        <f t="shared" si="774"/>
        <v>6.8756808058580649E-12</v>
      </c>
      <c r="CD1118" s="31">
        <f t="shared" si="775"/>
        <v>5.8516432390281406E-13</v>
      </c>
      <c r="CE1118" s="31">
        <f t="shared" si="776"/>
        <v>1.1703286478056281E-12</v>
      </c>
    </row>
    <row r="1119" spans="35:83" x14ac:dyDescent="0.2">
      <c r="AI1119" s="29" t="s">
        <v>2354</v>
      </c>
      <c r="AJ1119" s="30">
        <v>20606</v>
      </c>
      <c r="AK1119">
        <v>184</v>
      </c>
      <c r="AL1119" t="s">
        <v>2355</v>
      </c>
      <c r="AM1119">
        <v>9.2582276288731478E-10</v>
      </c>
      <c r="AN1119">
        <f t="shared" si="734"/>
        <v>9.2582276288731478E-11</v>
      </c>
      <c r="AO1119">
        <f t="shared" si="735"/>
        <v>4.0812692203448693E-4</v>
      </c>
      <c r="AP1119" s="31">
        <f t="shared" si="736"/>
        <v>11</v>
      </c>
      <c r="AQ1119" s="31">
        <f t="shared" si="737"/>
        <v>6</v>
      </c>
      <c r="AR1119" s="31">
        <f t="shared" si="738"/>
        <v>10</v>
      </c>
      <c r="AS1119" s="31">
        <f t="shared" si="739"/>
        <v>11</v>
      </c>
      <c r="AT1119" s="31">
        <f t="shared" si="740"/>
        <v>10</v>
      </c>
      <c r="AU1119" s="31">
        <f t="shared" si="741"/>
        <v>14</v>
      </c>
      <c r="AV1119" s="31">
        <f t="shared" si="742"/>
        <v>1</v>
      </c>
      <c r="AW1119" s="31">
        <f t="shared" si="743"/>
        <v>12</v>
      </c>
      <c r="AX1119" s="31">
        <f t="shared" si="744"/>
        <v>8</v>
      </c>
      <c r="AY1119" s="31">
        <f t="shared" si="745"/>
        <v>11</v>
      </c>
      <c r="AZ1119" s="31">
        <f t="shared" si="746"/>
        <v>4</v>
      </c>
      <c r="BA1119" s="31">
        <f t="shared" si="747"/>
        <v>7</v>
      </c>
      <c r="BB1119" s="31">
        <f t="shared" si="748"/>
        <v>11</v>
      </c>
      <c r="BC1119" s="31">
        <f t="shared" si="749"/>
        <v>6</v>
      </c>
      <c r="BD1119" s="31">
        <f t="shared" si="750"/>
        <v>12</v>
      </c>
      <c r="BE1119" s="31">
        <f t="shared" si="751"/>
        <v>15</v>
      </c>
      <c r="BF1119" s="31">
        <f t="shared" si="752"/>
        <v>10</v>
      </c>
      <c r="BG1119" s="31">
        <f t="shared" si="753"/>
        <v>14</v>
      </c>
      <c r="BH1119" s="31">
        <f t="shared" si="754"/>
        <v>2</v>
      </c>
      <c r="BI1119" s="31">
        <f t="shared" si="755"/>
        <v>9</v>
      </c>
      <c r="BJ1119" s="6">
        <f t="shared" si="756"/>
        <v>184</v>
      </c>
      <c r="BL1119" s="31">
        <f t="shared" si="757"/>
        <v>5.534809995521991E-12</v>
      </c>
      <c r="BM1119" s="31">
        <f t="shared" si="758"/>
        <v>3.0189872702847218E-12</v>
      </c>
      <c r="BN1119" s="31">
        <f t="shared" si="759"/>
        <v>5.0316454504745368E-12</v>
      </c>
      <c r="BO1119" s="31">
        <f t="shared" si="760"/>
        <v>5.534809995521991E-12</v>
      </c>
      <c r="BP1119" s="31">
        <f t="shared" si="761"/>
        <v>5.0316454504745368E-12</v>
      </c>
      <c r="BQ1119" s="31">
        <f t="shared" si="762"/>
        <v>7.0443036306643521E-12</v>
      </c>
      <c r="BR1119" s="31">
        <f t="shared" si="763"/>
        <v>5.0316454504745364E-13</v>
      </c>
      <c r="BS1119" s="31">
        <f t="shared" si="764"/>
        <v>6.0379745405694437E-12</v>
      </c>
      <c r="BT1119" s="31">
        <f t="shared" si="765"/>
        <v>4.0253163603796291E-12</v>
      </c>
      <c r="BU1119" s="31">
        <f t="shared" si="766"/>
        <v>5.534809995521991E-12</v>
      </c>
      <c r="BV1119" s="31">
        <f t="shared" si="767"/>
        <v>2.0126581801898146E-12</v>
      </c>
      <c r="BW1119" s="31">
        <f t="shared" si="768"/>
        <v>3.5221518153321761E-12</v>
      </c>
      <c r="BX1119" s="31">
        <f t="shared" si="769"/>
        <v>5.534809995521991E-12</v>
      </c>
      <c r="BY1119" s="31">
        <f t="shared" si="770"/>
        <v>3.0189872702847218E-12</v>
      </c>
      <c r="BZ1119" s="31">
        <f t="shared" si="771"/>
        <v>6.0379745405694437E-12</v>
      </c>
      <c r="CA1119" s="31">
        <f t="shared" si="772"/>
        <v>7.5474681757118056E-12</v>
      </c>
      <c r="CB1119" s="31">
        <f t="shared" si="773"/>
        <v>5.0316454504745368E-12</v>
      </c>
      <c r="CC1119" s="31">
        <f t="shared" si="774"/>
        <v>7.0443036306643521E-12</v>
      </c>
      <c r="CD1119" s="31">
        <f t="shared" si="775"/>
        <v>1.0063290900949073E-12</v>
      </c>
      <c r="CE1119" s="31">
        <f t="shared" si="776"/>
        <v>4.5284809054270834E-12</v>
      </c>
    </row>
    <row r="1120" spans="35:83" x14ac:dyDescent="0.2">
      <c r="AI1120" s="29" t="s">
        <v>2356</v>
      </c>
      <c r="AJ1120" s="30">
        <v>20216</v>
      </c>
      <c r="AK1120">
        <v>180</v>
      </c>
      <c r="AL1120" t="s">
        <v>2357</v>
      </c>
      <c r="AM1120">
        <v>9.2605835956189076E-10</v>
      </c>
      <c r="AN1120">
        <f t="shared" si="734"/>
        <v>9.2605835956189081E-11</v>
      </c>
      <c r="AO1120">
        <f t="shared" si="735"/>
        <v>4.0823077921913468E-4</v>
      </c>
      <c r="AP1120" s="31">
        <f t="shared" si="736"/>
        <v>18</v>
      </c>
      <c r="AQ1120" s="31">
        <f t="shared" si="737"/>
        <v>4</v>
      </c>
      <c r="AR1120" s="31">
        <f t="shared" si="738"/>
        <v>13</v>
      </c>
      <c r="AS1120" s="31">
        <f t="shared" si="739"/>
        <v>11</v>
      </c>
      <c r="AT1120" s="31">
        <f t="shared" si="740"/>
        <v>9</v>
      </c>
      <c r="AU1120" s="31">
        <f t="shared" si="741"/>
        <v>11</v>
      </c>
      <c r="AV1120" s="31">
        <f t="shared" si="742"/>
        <v>5</v>
      </c>
      <c r="AW1120" s="31">
        <f t="shared" si="743"/>
        <v>20</v>
      </c>
      <c r="AX1120" s="31">
        <f t="shared" si="744"/>
        <v>15</v>
      </c>
      <c r="AY1120" s="31">
        <f t="shared" si="745"/>
        <v>6</v>
      </c>
      <c r="AZ1120" s="31">
        <f t="shared" si="746"/>
        <v>1</v>
      </c>
      <c r="BA1120" s="31">
        <f t="shared" si="747"/>
        <v>3</v>
      </c>
      <c r="BB1120" s="31">
        <f t="shared" si="748"/>
        <v>9</v>
      </c>
      <c r="BC1120" s="31">
        <f t="shared" si="749"/>
        <v>14</v>
      </c>
      <c r="BD1120" s="31">
        <f t="shared" si="750"/>
        <v>6</v>
      </c>
      <c r="BE1120" s="31">
        <f t="shared" si="751"/>
        <v>11</v>
      </c>
      <c r="BF1120" s="31">
        <f t="shared" si="752"/>
        <v>4</v>
      </c>
      <c r="BG1120" s="31">
        <f t="shared" si="753"/>
        <v>10</v>
      </c>
      <c r="BH1120" s="31">
        <f t="shared" si="754"/>
        <v>1</v>
      </c>
      <c r="BI1120" s="31">
        <f t="shared" si="755"/>
        <v>9</v>
      </c>
      <c r="BJ1120" s="6">
        <f t="shared" si="756"/>
        <v>180</v>
      </c>
      <c r="BL1120" s="31">
        <f t="shared" si="757"/>
        <v>9.2605835956189087E-12</v>
      </c>
      <c r="BM1120" s="31">
        <f t="shared" si="758"/>
        <v>2.0579074656930907E-12</v>
      </c>
      <c r="BN1120" s="31">
        <f t="shared" si="759"/>
        <v>6.6881992635025442E-12</v>
      </c>
      <c r="BO1120" s="31">
        <f t="shared" si="760"/>
        <v>5.6592455306559989E-12</v>
      </c>
      <c r="BP1120" s="31">
        <f t="shared" si="761"/>
        <v>4.6302917978094544E-12</v>
      </c>
      <c r="BQ1120" s="31">
        <f t="shared" si="762"/>
        <v>5.6592455306559989E-12</v>
      </c>
      <c r="BR1120" s="31">
        <f t="shared" si="763"/>
        <v>2.5723843321163633E-12</v>
      </c>
      <c r="BS1120" s="31">
        <f t="shared" si="764"/>
        <v>1.0289537328465453E-11</v>
      </c>
      <c r="BT1120" s="31">
        <f t="shared" si="765"/>
        <v>7.7171529963490895E-12</v>
      </c>
      <c r="BU1120" s="31">
        <f t="shared" si="766"/>
        <v>3.086861198539636E-12</v>
      </c>
      <c r="BV1120" s="31">
        <f t="shared" si="767"/>
        <v>5.1447686642327266E-13</v>
      </c>
      <c r="BW1120" s="31">
        <f t="shared" si="768"/>
        <v>1.543430599269818E-12</v>
      </c>
      <c r="BX1120" s="31">
        <f t="shared" si="769"/>
        <v>4.6302917978094544E-12</v>
      </c>
      <c r="BY1120" s="31">
        <f t="shared" si="770"/>
        <v>7.2026761299258173E-12</v>
      </c>
      <c r="BZ1120" s="31">
        <f t="shared" si="771"/>
        <v>3.086861198539636E-12</v>
      </c>
      <c r="CA1120" s="31">
        <f t="shared" si="772"/>
        <v>5.6592455306559989E-12</v>
      </c>
      <c r="CB1120" s="31">
        <f t="shared" si="773"/>
        <v>2.0579074656930907E-12</v>
      </c>
      <c r="CC1120" s="31">
        <f t="shared" si="774"/>
        <v>5.1447686642327266E-12</v>
      </c>
      <c r="CD1120" s="31">
        <f t="shared" si="775"/>
        <v>5.1447686642327266E-13</v>
      </c>
      <c r="CE1120" s="31">
        <f t="shared" si="776"/>
        <v>4.6302917978094544E-12</v>
      </c>
    </row>
    <row r="1121" spans="35:83" x14ac:dyDescent="0.2">
      <c r="AI1121" s="29" t="s">
        <v>2358</v>
      </c>
      <c r="AJ1121" s="30">
        <v>39489</v>
      </c>
      <c r="AK1121">
        <v>358</v>
      </c>
      <c r="AL1121" t="s">
        <v>2359</v>
      </c>
      <c r="AM1121">
        <v>9.2736285763281372E-10</v>
      </c>
      <c r="AN1121">
        <f t="shared" si="734"/>
        <v>9.2736285763281378E-11</v>
      </c>
      <c r="AO1121">
        <f t="shared" si="735"/>
        <v>4.0880583613480754E-4</v>
      </c>
      <c r="AP1121" s="31">
        <f t="shared" si="736"/>
        <v>39</v>
      </c>
      <c r="AQ1121" s="31">
        <f t="shared" si="737"/>
        <v>0</v>
      </c>
      <c r="AR1121" s="31">
        <f t="shared" si="738"/>
        <v>26</v>
      </c>
      <c r="AS1121" s="31">
        <f t="shared" si="739"/>
        <v>19</v>
      </c>
      <c r="AT1121" s="31">
        <f t="shared" si="740"/>
        <v>15</v>
      </c>
      <c r="AU1121" s="31">
        <f t="shared" si="741"/>
        <v>31</v>
      </c>
      <c r="AV1121" s="31">
        <f t="shared" si="742"/>
        <v>9</v>
      </c>
      <c r="AW1121" s="31">
        <f t="shared" si="743"/>
        <v>23</v>
      </c>
      <c r="AX1121" s="31">
        <f t="shared" si="744"/>
        <v>15</v>
      </c>
      <c r="AY1121" s="31">
        <f t="shared" si="745"/>
        <v>28</v>
      </c>
      <c r="AZ1121" s="31">
        <f t="shared" si="746"/>
        <v>8</v>
      </c>
      <c r="BA1121" s="31">
        <f t="shared" si="747"/>
        <v>8</v>
      </c>
      <c r="BB1121" s="31">
        <f t="shared" si="748"/>
        <v>26</v>
      </c>
      <c r="BC1121" s="31">
        <f t="shared" si="749"/>
        <v>14</v>
      </c>
      <c r="BD1121" s="31">
        <f t="shared" si="750"/>
        <v>23</v>
      </c>
      <c r="BE1121" s="31">
        <f t="shared" si="751"/>
        <v>16</v>
      </c>
      <c r="BF1121" s="31">
        <f t="shared" si="752"/>
        <v>21</v>
      </c>
      <c r="BG1121" s="31">
        <f t="shared" si="753"/>
        <v>19</v>
      </c>
      <c r="BH1121" s="31">
        <f t="shared" si="754"/>
        <v>6</v>
      </c>
      <c r="BI1121" s="31">
        <f t="shared" si="755"/>
        <v>12</v>
      </c>
      <c r="BJ1121" s="6">
        <f t="shared" si="756"/>
        <v>358</v>
      </c>
      <c r="BL1121" s="31">
        <f t="shared" si="757"/>
        <v>1.0102556270301602E-11</v>
      </c>
      <c r="BM1121" s="31">
        <f t="shared" si="758"/>
        <v>0</v>
      </c>
      <c r="BN1121" s="31">
        <f t="shared" si="759"/>
        <v>6.7350375135344024E-12</v>
      </c>
      <c r="BO1121" s="31">
        <f t="shared" si="760"/>
        <v>4.9217581829674477E-12</v>
      </c>
      <c r="BP1121" s="31">
        <f t="shared" si="761"/>
        <v>3.8855985655006162E-12</v>
      </c>
      <c r="BQ1121" s="31">
        <f t="shared" si="762"/>
        <v>8.0302370353679406E-12</v>
      </c>
      <c r="BR1121" s="31">
        <f t="shared" si="763"/>
        <v>2.3313591393003701E-12</v>
      </c>
      <c r="BS1121" s="31">
        <f t="shared" si="764"/>
        <v>5.9579178004342784E-12</v>
      </c>
      <c r="BT1121" s="31">
        <f t="shared" si="765"/>
        <v>3.8855985655006162E-12</v>
      </c>
      <c r="BU1121" s="31">
        <f t="shared" si="766"/>
        <v>7.2531173222678174E-12</v>
      </c>
      <c r="BV1121" s="31">
        <f t="shared" si="767"/>
        <v>2.0723192349336622E-12</v>
      </c>
      <c r="BW1121" s="31">
        <f t="shared" si="768"/>
        <v>2.0723192349336622E-12</v>
      </c>
      <c r="BX1121" s="31">
        <f t="shared" si="769"/>
        <v>6.7350375135344024E-12</v>
      </c>
      <c r="BY1121" s="31">
        <f t="shared" si="770"/>
        <v>3.6265586611339087E-12</v>
      </c>
      <c r="BZ1121" s="31">
        <f t="shared" si="771"/>
        <v>5.9579178004342784E-12</v>
      </c>
      <c r="CA1121" s="31">
        <f t="shared" si="772"/>
        <v>4.1446384698673244E-12</v>
      </c>
      <c r="CB1121" s="31">
        <f t="shared" si="773"/>
        <v>5.4398379917008626E-12</v>
      </c>
      <c r="CC1121" s="31">
        <f t="shared" si="774"/>
        <v>4.9217581829674477E-12</v>
      </c>
      <c r="CD1121" s="31">
        <f t="shared" si="775"/>
        <v>1.5542394262002465E-12</v>
      </c>
      <c r="CE1121" s="31">
        <f t="shared" si="776"/>
        <v>3.1084788524004929E-12</v>
      </c>
    </row>
    <row r="1122" spans="35:83" x14ac:dyDescent="0.2">
      <c r="AI1122" s="29" t="s">
        <v>2360</v>
      </c>
      <c r="AJ1122" s="30">
        <v>41966</v>
      </c>
      <c r="AK1122">
        <v>382</v>
      </c>
      <c r="AL1122" t="s">
        <v>2361</v>
      </c>
      <c r="AM1122">
        <v>9.2792936694552217E-10</v>
      </c>
      <c r="AN1122">
        <f t="shared" si="734"/>
        <v>9.2792936694552217E-11</v>
      </c>
      <c r="AO1122">
        <f t="shared" si="735"/>
        <v>4.0905556827725188E-4</v>
      </c>
      <c r="AP1122" s="31">
        <f t="shared" si="736"/>
        <v>50</v>
      </c>
      <c r="AQ1122" s="31">
        <f t="shared" si="737"/>
        <v>2</v>
      </c>
      <c r="AR1122" s="31">
        <f t="shared" si="738"/>
        <v>19</v>
      </c>
      <c r="AS1122" s="31">
        <f t="shared" si="739"/>
        <v>17</v>
      </c>
      <c r="AT1122" s="31">
        <f t="shared" si="740"/>
        <v>24</v>
      </c>
      <c r="AU1122" s="31">
        <f t="shared" si="741"/>
        <v>20</v>
      </c>
      <c r="AV1122" s="31">
        <f t="shared" si="742"/>
        <v>8</v>
      </c>
      <c r="AW1122" s="31">
        <f t="shared" si="743"/>
        <v>17</v>
      </c>
      <c r="AX1122" s="31">
        <f t="shared" si="744"/>
        <v>23</v>
      </c>
      <c r="AY1122" s="31">
        <f t="shared" si="745"/>
        <v>29</v>
      </c>
      <c r="AZ1122" s="31">
        <f t="shared" si="746"/>
        <v>15</v>
      </c>
      <c r="BA1122" s="31">
        <f t="shared" si="747"/>
        <v>19</v>
      </c>
      <c r="BB1122" s="31">
        <f t="shared" si="748"/>
        <v>29</v>
      </c>
      <c r="BC1122" s="31">
        <f t="shared" si="749"/>
        <v>7</v>
      </c>
      <c r="BD1122" s="31">
        <f t="shared" si="750"/>
        <v>16</v>
      </c>
      <c r="BE1122" s="31">
        <f t="shared" si="751"/>
        <v>28</v>
      </c>
      <c r="BF1122" s="31">
        <f t="shared" si="752"/>
        <v>13</v>
      </c>
      <c r="BG1122" s="31">
        <f t="shared" si="753"/>
        <v>28</v>
      </c>
      <c r="BH1122" s="31">
        <f t="shared" si="754"/>
        <v>3</v>
      </c>
      <c r="BI1122" s="31">
        <f t="shared" si="755"/>
        <v>15</v>
      </c>
      <c r="BJ1122" s="6">
        <f t="shared" si="756"/>
        <v>382</v>
      </c>
      <c r="BL1122" s="31">
        <f t="shared" si="757"/>
        <v>1.2145672342218876E-11</v>
      </c>
      <c r="BM1122" s="31">
        <f t="shared" si="758"/>
        <v>4.858268936887551E-13</v>
      </c>
      <c r="BN1122" s="31">
        <f t="shared" si="759"/>
        <v>4.6153554900431729E-12</v>
      </c>
      <c r="BO1122" s="31">
        <f t="shared" si="760"/>
        <v>4.1295285963544176E-12</v>
      </c>
      <c r="BP1122" s="31">
        <f t="shared" si="761"/>
        <v>5.8299227242650603E-12</v>
      </c>
      <c r="BQ1122" s="31">
        <f t="shared" si="762"/>
        <v>4.8582689368875506E-12</v>
      </c>
      <c r="BR1122" s="31">
        <f t="shared" si="763"/>
        <v>1.9433075747550204E-12</v>
      </c>
      <c r="BS1122" s="31">
        <f t="shared" si="764"/>
        <v>4.1295285963544176E-12</v>
      </c>
      <c r="BT1122" s="31">
        <f t="shared" si="765"/>
        <v>5.5870092774206835E-12</v>
      </c>
      <c r="BU1122" s="31">
        <f t="shared" si="766"/>
        <v>7.0444899584869478E-12</v>
      </c>
      <c r="BV1122" s="31">
        <f t="shared" si="767"/>
        <v>3.6437017026656631E-12</v>
      </c>
      <c r="BW1122" s="31">
        <f t="shared" si="768"/>
        <v>4.6153554900431729E-12</v>
      </c>
      <c r="BX1122" s="31">
        <f t="shared" si="769"/>
        <v>7.0444899584869478E-12</v>
      </c>
      <c r="BY1122" s="31">
        <f t="shared" si="770"/>
        <v>1.7003941279106425E-12</v>
      </c>
      <c r="BZ1122" s="31">
        <f t="shared" si="771"/>
        <v>3.8866151495100408E-12</v>
      </c>
      <c r="CA1122" s="31">
        <f t="shared" si="772"/>
        <v>6.8015765116425701E-12</v>
      </c>
      <c r="CB1122" s="31">
        <f t="shared" si="773"/>
        <v>3.1578748089769078E-12</v>
      </c>
      <c r="CC1122" s="31">
        <f t="shared" si="774"/>
        <v>6.8015765116425701E-12</v>
      </c>
      <c r="CD1122" s="31">
        <f t="shared" si="775"/>
        <v>7.2874034053313254E-13</v>
      </c>
      <c r="CE1122" s="31">
        <f t="shared" si="776"/>
        <v>3.6437017026656631E-12</v>
      </c>
    </row>
    <row r="1123" spans="35:83" x14ac:dyDescent="0.2">
      <c r="AI1123" s="29" t="s">
        <v>2362</v>
      </c>
      <c r="AJ1123" s="30">
        <v>26958</v>
      </c>
      <c r="AK1123">
        <v>241</v>
      </c>
      <c r="AL1123" t="s">
        <v>2363</v>
      </c>
      <c r="AM1123">
        <v>9.2867311558542568E-10</v>
      </c>
      <c r="AN1123">
        <f t="shared" si="734"/>
        <v>9.2867311558542571E-11</v>
      </c>
      <c r="AO1123">
        <f t="shared" si="735"/>
        <v>4.0938343215718556E-4</v>
      </c>
      <c r="AP1123" s="31">
        <f t="shared" si="736"/>
        <v>15</v>
      </c>
      <c r="AQ1123" s="31">
        <f t="shared" si="737"/>
        <v>1</v>
      </c>
      <c r="AR1123" s="31">
        <f t="shared" si="738"/>
        <v>18</v>
      </c>
      <c r="AS1123" s="31">
        <f t="shared" si="739"/>
        <v>19</v>
      </c>
      <c r="AT1123" s="31">
        <f t="shared" si="740"/>
        <v>6</v>
      </c>
      <c r="AU1123" s="31">
        <f t="shared" si="741"/>
        <v>18</v>
      </c>
      <c r="AV1123" s="31">
        <f t="shared" si="742"/>
        <v>4</v>
      </c>
      <c r="AW1123" s="31">
        <f t="shared" si="743"/>
        <v>13</v>
      </c>
      <c r="AX1123" s="31">
        <f t="shared" si="744"/>
        <v>7</v>
      </c>
      <c r="AY1123" s="31">
        <f t="shared" si="745"/>
        <v>30</v>
      </c>
      <c r="AZ1123" s="31">
        <f t="shared" si="746"/>
        <v>8</v>
      </c>
      <c r="BA1123" s="31">
        <f t="shared" si="747"/>
        <v>4</v>
      </c>
      <c r="BB1123" s="31">
        <f t="shared" si="748"/>
        <v>10</v>
      </c>
      <c r="BC1123" s="31">
        <f t="shared" si="749"/>
        <v>9</v>
      </c>
      <c r="BD1123" s="31">
        <f t="shared" si="750"/>
        <v>24</v>
      </c>
      <c r="BE1123" s="31">
        <f t="shared" si="751"/>
        <v>21</v>
      </c>
      <c r="BF1123" s="31">
        <f t="shared" si="752"/>
        <v>8</v>
      </c>
      <c r="BG1123" s="31">
        <f t="shared" si="753"/>
        <v>20</v>
      </c>
      <c r="BH1123" s="31">
        <f t="shared" si="754"/>
        <v>2</v>
      </c>
      <c r="BI1123" s="31">
        <f t="shared" si="755"/>
        <v>4</v>
      </c>
      <c r="BJ1123" s="6">
        <f t="shared" si="756"/>
        <v>241</v>
      </c>
      <c r="BL1123" s="31">
        <f t="shared" si="757"/>
        <v>5.7801231260503675E-12</v>
      </c>
      <c r="BM1123" s="31">
        <f t="shared" si="758"/>
        <v>3.8534154173669114E-13</v>
      </c>
      <c r="BN1123" s="31">
        <f t="shared" si="759"/>
        <v>6.9361477512604407E-12</v>
      </c>
      <c r="BO1123" s="31">
        <f t="shared" si="760"/>
        <v>7.3214892929971315E-12</v>
      </c>
      <c r="BP1123" s="31">
        <f t="shared" si="761"/>
        <v>2.3120492504201468E-12</v>
      </c>
      <c r="BQ1123" s="31">
        <f t="shared" si="762"/>
        <v>6.9361477512604407E-12</v>
      </c>
      <c r="BR1123" s="31">
        <f t="shared" si="763"/>
        <v>1.5413661669467646E-12</v>
      </c>
      <c r="BS1123" s="31">
        <f t="shared" si="764"/>
        <v>5.0094400425769851E-12</v>
      </c>
      <c r="BT1123" s="31">
        <f t="shared" si="765"/>
        <v>2.6973907921568384E-12</v>
      </c>
      <c r="BU1123" s="31">
        <f t="shared" si="766"/>
        <v>1.1560246252100735E-11</v>
      </c>
      <c r="BV1123" s="31">
        <f t="shared" si="767"/>
        <v>3.0827323338935292E-12</v>
      </c>
      <c r="BW1123" s="31">
        <f t="shared" si="768"/>
        <v>1.5413661669467646E-12</v>
      </c>
      <c r="BX1123" s="31">
        <f t="shared" si="769"/>
        <v>3.8534154173669111E-12</v>
      </c>
      <c r="BY1123" s="31">
        <f t="shared" si="770"/>
        <v>3.4680738756302203E-12</v>
      </c>
      <c r="BZ1123" s="31">
        <f t="shared" si="771"/>
        <v>9.248197001680587E-12</v>
      </c>
      <c r="CA1123" s="31">
        <f t="shared" si="772"/>
        <v>8.0921723764705147E-12</v>
      </c>
      <c r="CB1123" s="31">
        <f t="shared" si="773"/>
        <v>3.0827323338935292E-12</v>
      </c>
      <c r="CC1123" s="31">
        <f t="shared" si="774"/>
        <v>7.7068308347338223E-12</v>
      </c>
      <c r="CD1123" s="31">
        <f t="shared" si="775"/>
        <v>7.7068308347338229E-13</v>
      </c>
      <c r="CE1123" s="31">
        <f t="shared" si="776"/>
        <v>1.5413661669467646E-12</v>
      </c>
    </row>
    <row r="1124" spans="35:83" x14ac:dyDescent="0.2">
      <c r="AI1124" s="29" t="s">
        <v>2364</v>
      </c>
      <c r="AJ1124" s="30">
        <v>50128</v>
      </c>
      <c r="AK1124">
        <v>454</v>
      </c>
      <c r="AL1124" t="s">
        <v>2365</v>
      </c>
      <c r="AM1124">
        <v>9.3022877680348982E-10</v>
      </c>
      <c r="AN1124">
        <f t="shared" si="734"/>
        <v>9.302287768034899E-11</v>
      </c>
      <c r="AO1124">
        <f t="shared" si="735"/>
        <v>4.1006920836631318E-4</v>
      </c>
      <c r="AP1124" s="31">
        <f t="shared" si="736"/>
        <v>36</v>
      </c>
      <c r="AQ1124" s="31">
        <f t="shared" si="737"/>
        <v>2</v>
      </c>
      <c r="AR1124" s="31">
        <f t="shared" si="738"/>
        <v>32</v>
      </c>
      <c r="AS1124" s="31">
        <f t="shared" si="739"/>
        <v>35</v>
      </c>
      <c r="AT1124" s="31">
        <f t="shared" si="740"/>
        <v>16</v>
      </c>
      <c r="AU1124" s="31">
        <f t="shared" si="741"/>
        <v>41</v>
      </c>
      <c r="AV1124" s="31">
        <f t="shared" si="742"/>
        <v>4</v>
      </c>
      <c r="AW1124" s="31">
        <f t="shared" si="743"/>
        <v>31</v>
      </c>
      <c r="AX1124" s="31">
        <f t="shared" si="744"/>
        <v>18</v>
      </c>
      <c r="AY1124" s="31">
        <f t="shared" si="745"/>
        <v>51</v>
      </c>
      <c r="AZ1124" s="31">
        <f t="shared" si="746"/>
        <v>7</v>
      </c>
      <c r="BA1124" s="31">
        <f t="shared" si="747"/>
        <v>11</v>
      </c>
      <c r="BB1124" s="31">
        <f t="shared" si="748"/>
        <v>27</v>
      </c>
      <c r="BC1124" s="31">
        <f t="shared" si="749"/>
        <v>12</v>
      </c>
      <c r="BD1124" s="31">
        <f t="shared" si="750"/>
        <v>42</v>
      </c>
      <c r="BE1124" s="31">
        <f t="shared" si="751"/>
        <v>24</v>
      </c>
      <c r="BF1124" s="31">
        <f t="shared" si="752"/>
        <v>23</v>
      </c>
      <c r="BG1124" s="31">
        <f t="shared" si="753"/>
        <v>31</v>
      </c>
      <c r="BH1124" s="31">
        <f t="shared" si="754"/>
        <v>6</v>
      </c>
      <c r="BI1124" s="31">
        <f t="shared" si="755"/>
        <v>5</v>
      </c>
      <c r="BJ1124" s="6">
        <f t="shared" si="756"/>
        <v>454</v>
      </c>
      <c r="BL1124" s="31">
        <f t="shared" si="757"/>
        <v>7.3762634283977173E-12</v>
      </c>
      <c r="BM1124" s="31">
        <f t="shared" si="758"/>
        <v>4.0979241268876211E-13</v>
      </c>
      <c r="BN1124" s="31">
        <f t="shared" si="759"/>
        <v>6.5566786030201938E-12</v>
      </c>
      <c r="BO1124" s="31">
        <f t="shared" si="760"/>
        <v>7.1713672220533367E-12</v>
      </c>
      <c r="BP1124" s="31">
        <f t="shared" si="761"/>
        <v>3.2783393015100969E-12</v>
      </c>
      <c r="BQ1124" s="31">
        <f t="shared" si="762"/>
        <v>8.4007444601196223E-12</v>
      </c>
      <c r="BR1124" s="31">
        <f t="shared" si="763"/>
        <v>8.1958482537752423E-13</v>
      </c>
      <c r="BS1124" s="31">
        <f t="shared" si="764"/>
        <v>6.3517823966758123E-12</v>
      </c>
      <c r="BT1124" s="31">
        <f t="shared" si="765"/>
        <v>3.6881317141988587E-12</v>
      </c>
      <c r="BU1124" s="31">
        <f t="shared" si="766"/>
        <v>1.0449706523563432E-11</v>
      </c>
      <c r="BV1124" s="31">
        <f t="shared" si="767"/>
        <v>1.4342734444106672E-12</v>
      </c>
      <c r="BW1124" s="31">
        <f t="shared" si="768"/>
        <v>2.2538582697881915E-12</v>
      </c>
      <c r="BX1124" s="31">
        <f t="shared" si="769"/>
        <v>5.532197571298288E-12</v>
      </c>
      <c r="BY1124" s="31">
        <f t="shared" si="770"/>
        <v>2.4587544761325726E-12</v>
      </c>
      <c r="BZ1124" s="31">
        <f t="shared" si="771"/>
        <v>8.605640666464003E-12</v>
      </c>
      <c r="CA1124" s="31">
        <f t="shared" si="772"/>
        <v>4.9175089522651452E-12</v>
      </c>
      <c r="CB1124" s="31">
        <f t="shared" si="773"/>
        <v>4.7126127459207637E-12</v>
      </c>
      <c r="CC1124" s="31">
        <f t="shared" si="774"/>
        <v>6.3517823966758123E-12</v>
      </c>
      <c r="CD1124" s="31">
        <f t="shared" si="775"/>
        <v>1.2293772380662863E-12</v>
      </c>
      <c r="CE1124" s="31">
        <f t="shared" si="776"/>
        <v>1.0244810317219052E-12</v>
      </c>
    </row>
    <row r="1125" spans="35:83" x14ac:dyDescent="0.2">
      <c r="AI1125" s="29" t="s">
        <v>2366</v>
      </c>
      <c r="AJ1125" s="30">
        <v>29849</v>
      </c>
      <c r="AK1125">
        <v>276</v>
      </c>
      <c r="AL1125" t="s">
        <v>2367</v>
      </c>
      <c r="AM1125">
        <v>9.3141977252727364E-10</v>
      </c>
      <c r="AN1125">
        <f t="shared" si="734"/>
        <v>9.3141977252727366E-11</v>
      </c>
      <c r="AO1125">
        <f t="shared" si="735"/>
        <v>4.1059423047463576E-4</v>
      </c>
      <c r="AP1125" s="31">
        <f t="shared" si="736"/>
        <v>24</v>
      </c>
      <c r="AQ1125" s="31">
        <f t="shared" si="737"/>
        <v>5</v>
      </c>
      <c r="AR1125" s="31">
        <f t="shared" si="738"/>
        <v>21</v>
      </c>
      <c r="AS1125" s="31">
        <f t="shared" si="739"/>
        <v>12</v>
      </c>
      <c r="AT1125" s="31">
        <f t="shared" si="740"/>
        <v>8</v>
      </c>
      <c r="AU1125" s="31">
        <f t="shared" si="741"/>
        <v>31</v>
      </c>
      <c r="AV1125" s="31">
        <f t="shared" si="742"/>
        <v>11</v>
      </c>
      <c r="AW1125" s="31">
        <f t="shared" si="743"/>
        <v>23</v>
      </c>
      <c r="AX1125" s="31">
        <f t="shared" si="744"/>
        <v>18</v>
      </c>
      <c r="AY1125" s="31">
        <f t="shared" si="745"/>
        <v>19</v>
      </c>
      <c r="AZ1125" s="31">
        <f t="shared" si="746"/>
        <v>6</v>
      </c>
      <c r="BA1125" s="31">
        <f t="shared" si="747"/>
        <v>5</v>
      </c>
      <c r="BB1125" s="31">
        <f t="shared" si="748"/>
        <v>14</v>
      </c>
      <c r="BC1125" s="31">
        <f t="shared" si="749"/>
        <v>6</v>
      </c>
      <c r="BD1125" s="31">
        <f t="shared" si="750"/>
        <v>12</v>
      </c>
      <c r="BE1125" s="31">
        <f t="shared" si="751"/>
        <v>10</v>
      </c>
      <c r="BF1125" s="31">
        <f t="shared" si="752"/>
        <v>14</v>
      </c>
      <c r="BG1125" s="31">
        <f t="shared" si="753"/>
        <v>25</v>
      </c>
      <c r="BH1125" s="31">
        <f t="shared" si="754"/>
        <v>2</v>
      </c>
      <c r="BI1125" s="31">
        <f t="shared" si="755"/>
        <v>10</v>
      </c>
      <c r="BJ1125" s="6">
        <f t="shared" si="756"/>
        <v>276</v>
      </c>
      <c r="BL1125" s="31">
        <f t="shared" si="757"/>
        <v>8.0993023698023801E-12</v>
      </c>
      <c r="BM1125" s="31">
        <f t="shared" si="758"/>
        <v>1.6873546603754958E-12</v>
      </c>
      <c r="BN1125" s="31">
        <f t="shared" si="759"/>
        <v>7.086889573577083E-12</v>
      </c>
      <c r="BO1125" s="31">
        <f t="shared" si="760"/>
        <v>4.0496511849011901E-12</v>
      </c>
      <c r="BP1125" s="31">
        <f t="shared" si="761"/>
        <v>2.6997674566007931E-12</v>
      </c>
      <c r="BQ1125" s="31">
        <f t="shared" si="762"/>
        <v>1.0461598894328073E-11</v>
      </c>
      <c r="BR1125" s="31">
        <f t="shared" si="763"/>
        <v>3.7121802528260902E-12</v>
      </c>
      <c r="BS1125" s="31">
        <f t="shared" si="764"/>
        <v>7.7618314377272795E-12</v>
      </c>
      <c r="BT1125" s="31">
        <f t="shared" si="765"/>
        <v>6.0744767773517843E-12</v>
      </c>
      <c r="BU1125" s="31">
        <f t="shared" si="766"/>
        <v>6.4119477094268841E-12</v>
      </c>
      <c r="BV1125" s="31">
        <f t="shared" si="767"/>
        <v>2.024825592450595E-12</v>
      </c>
      <c r="BW1125" s="31">
        <f t="shared" si="768"/>
        <v>1.6873546603754958E-12</v>
      </c>
      <c r="BX1125" s="31">
        <f t="shared" si="769"/>
        <v>4.7245930490513881E-12</v>
      </c>
      <c r="BY1125" s="31">
        <f t="shared" si="770"/>
        <v>2.024825592450595E-12</v>
      </c>
      <c r="BZ1125" s="31">
        <f t="shared" si="771"/>
        <v>4.0496511849011901E-12</v>
      </c>
      <c r="CA1125" s="31">
        <f t="shared" si="772"/>
        <v>3.3747093207509916E-12</v>
      </c>
      <c r="CB1125" s="31">
        <f t="shared" si="773"/>
        <v>4.7245930490513881E-12</v>
      </c>
      <c r="CC1125" s="31">
        <f t="shared" si="774"/>
        <v>8.4367733018774792E-12</v>
      </c>
      <c r="CD1125" s="31">
        <f t="shared" si="775"/>
        <v>6.7494186415019828E-13</v>
      </c>
      <c r="CE1125" s="31">
        <f t="shared" si="776"/>
        <v>3.3747093207509916E-12</v>
      </c>
    </row>
    <row r="1126" spans="35:83" x14ac:dyDescent="0.2">
      <c r="AI1126" s="29" t="s">
        <v>2368</v>
      </c>
      <c r="AJ1126" s="30">
        <v>39583</v>
      </c>
      <c r="AK1126">
        <v>369</v>
      </c>
      <c r="AL1126" t="s">
        <v>2369</v>
      </c>
      <c r="AM1126">
        <v>9.3239196174285752E-10</v>
      </c>
      <c r="AN1126">
        <f t="shared" si="734"/>
        <v>9.323919617428576E-11</v>
      </c>
      <c r="AO1126">
        <f t="shared" si="735"/>
        <v>4.1102279694339917E-4</v>
      </c>
      <c r="AP1126" s="31">
        <f t="shared" si="736"/>
        <v>29</v>
      </c>
      <c r="AQ1126" s="31">
        <f t="shared" si="737"/>
        <v>11</v>
      </c>
      <c r="AR1126" s="31">
        <f t="shared" si="738"/>
        <v>19</v>
      </c>
      <c r="AS1126" s="31">
        <f t="shared" si="739"/>
        <v>24</v>
      </c>
      <c r="AT1126" s="31">
        <f t="shared" si="740"/>
        <v>15</v>
      </c>
      <c r="AU1126" s="31">
        <f t="shared" si="741"/>
        <v>46</v>
      </c>
      <c r="AV1126" s="31">
        <f t="shared" si="742"/>
        <v>8</v>
      </c>
      <c r="AW1126" s="31">
        <f t="shared" si="743"/>
        <v>26</v>
      </c>
      <c r="AX1126" s="31">
        <f t="shared" si="744"/>
        <v>22</v>
      </c>
      <c r="AY1126" s="31">
        <f t="shared" si="745"/>
        <v>21</v>
      </c>
      <c r="AZ1126" s="31">
        <f t="shared" si="746"/>
        <v>10</v>
      </c>
      <c r="BA1126" s="31">
        <f t="shared" si="747"/>
        <v>10</v>
      </c>
      <c r="BB1126" s="31">
        <f t="shared" si="748"/>
        <v>14</v>
      </c>
      <c r="BC1126" s="31">
        <f t="shared" si="749"/>
        <v>7</v>
      </c>
      <c r="BD1126" s="31">
        <f t="shared" si="750"/>
        <v>17</v>
      </c>
      <c r="BE1126" s="31">
        <f t="shared" si="751"/>
        <v>15</v>
      </c>
      <c r="BF1126" s="31">
        <f t="shared" si="752"/>
        <v>25</v>
      </c>
      <c r="BG1126" s="31">
        <f t="shared" si="753"/>
        <v>38</v>
      </c>
      <c r="BH1126" s="31">
        <f t="shared" si="754"/>
        <v>4</v>
      </c>
      <c r="BI1126" s="31">
        <f t="shared" si="755"/>
        <v>8</v>
      </c>
      <c r="BJ1126" s="6">
        <f t="shared" si="756"/>
        <v>369</v>
      </c>
      <c r="BL1126" s="31">
        <f t="shared" si="757"/>
        <v>7.3277417047541646E-12</v>
      </c>
      <c r="BM1126" s="31">
        <f t="shared" si="758"/>
        <v>2.7794882328377868E-12</v>
      </c>
      <c r="BN1126" s="31">
        <f t="shared" si="759"/>
        <v>4.8009342203561776E-12</v>
      </c>
      <c r="BO1126" s="31">
        <f t="shared" si="760"/>
        <v>6.0643379625551723E-12</v>
      </c>
      <c r="BP1126" s="31">
        <f t="shared" si="761"/>
        <v>3.7902112265969818E-12</v>
      </c>
      <c r="BQ1126" s="31">
        <f t="shared" si="762"/>
        <v>1.1623314428230745E-11</v>
      </c>
      <c r="BR1126" s="31">
        <f t="shared" si="763"/>
        <v>2.0214459875183904E-12</v>
      </c>
      <c r="BS1126" s="31">
        <f t="shared" si="764"/>
        <v>6.5696994594347686E-12</v>
      </c>
      <c r="BT1126" s="31">
        <f t="shared" si="765"/>
        <v>5.5589764656755736E-12</v>
      </c>
      <c r="BU1126" s="31">
        <f t="shared" si="766"/>
        <v>5.3062957172357747E-12</v>
      </c>
      <c r="BV1126" s="31">
        <f t="shared" si="767"/>
        <v>2.5268074843979883E-12</v>
      </c>
      <c r="BW1126" s="31">
        <f t="shared" si="768"/>
        <v>2.5268074843979883E-12</v>
      </c>
      <c r="BX1126" s="31">
        <f t="shared" si="769"/>
        <v>3.5375304781571832E-12</v>
      </c>
      <c r="BY1126" s="31">
        <f t="shared" si="770"/>
        <v>1.7687652390785916E-12</v>
      </c>
      <c r="BZ1126" s="31">
        <f t="shared" si="771"/>
        <v>4.2955727234765797E-12</v>
      </c>
      <c r="CA1126" s="31">
        <f t="shared" si="772"/>
        <v>3.7902112265969818E-12</v>
      </c>
      <c r="CB1126" s="31">
        <f t="shared" si="773"/>
        <v>6.3170187109949697E-12</v>
      </c>
      <c r="CC1126" s="31">
        <f t="shared" si="774"/>
        <v>9.6018684407123552E-12</v>
      </c>
      <c r="CD1126" s="31">
        <f t="shared" si="775"/>
        <v>1.0107229937591952E-12</v>
      </c>
      <c r="CE1126" s="31">
        <f t="shared" si="776"/>
        <v>2.0214459875183904E-12</v>
      </c>
    </row>
    <row r="1127" spans="35:83" x14ac:dyDescent="0.2">
      <c r="AI1127" s="29" t="s">
        <v>2370</v>
      </c>
      <c r="AJ1127" s="30">
        <v>47350</v>
      </c>
      <c r="AK1127">
        <v>437</v>
      </c>
      <c r="AL1127" t="s">
        <v>2371</v>
      </c>
      <c r="AM1127">
        <v>9.3723583629617498E-10</v>
      </c>
      <c r="AN1127">
        <f t="shared" si="734"/>
        <v>9.37235836296175E-11</v>
      </c>
      <c r="AO1127">
        <f t="shared" si="735"/>
        <v>4.1315810371205251E-4</v>
      </c>
      <c r="AP1127" s="31">
        <f t="shared" si="736"/>
        <v>51</v>
      </c>
      <c r="AQ1127" s="31">
        <f t="shared" si="737"/>
        <v>4</v>
      </c>
      <c r="AR1127" s="31">
        <f t="shared" si="738"/>
        <v>30</v>
      </c>
      <c r="AS1127" s="31">
        <f t="shared" si="739"/>
        <v>27</v>
      </c>
      <c r="AT1127" s="31">
        <f t="shared" si="740"/>
        <v>16</v>
      </c>
      <c r="AU1127" s="31">
        <f t="shared" si="741"/>
        <v>37</v>
      </c>
      <c r="AV1127" s="31">
        <f t="shared" si="742"/>
        <v>7</v>
      </c>
      <c r="AW1127" s="31">
        <f t="shared" si="743"/>
        <v>33</v>
      </c>
      <c r="AX1127" s="31">
        <f t="shared" si="744"/>
        <v>25</v>
      </c>
      <c r="AY1127" s="31">
        <f t="shared" si="745"/>
        <v>38</v>
      </c>
      <c r="AZ1127" s="31">
        <f t="shared" si="746"/>
        <v>10</v>
      </c>
      <c r="BA1127" s="31">
        <f t="shared" si="747"/>
        <v>17</v>
      </c>
      <c r="BB1127" s="31">
        <f t="shared" si="748"/>
        <v>21</v>
      </c>
      <c r="BC1127" s="31">
        <f t="shared" si="749"/>
        <v>9</v>
      </c>
      <c r="BD1127" s="31">
        <f t="shared" si="750"/>
        <v>26</v>
      </c>
      <c r="BE1127" s="31">
        <f t="shared" si="751"/>
        <v>21</v>
      </c>
      <c r="BF1127" s="31">
        <f t="shared" si="752"/>
        <v>18</v>
      </c>
      <c r="BG1127" s="31">
        <f t="shared" si="753"/>
        <v>34</v>
      </c>
      <c r="BH1127" s="31">
        <f t="shared" si="754"/>
        <v>2</v>
      </c>
      <c r="BI1127" s="31">
        <f t="shared" si="755"/>
        <v>11</v>
      </c>
      <c r="BJ1127" s="6">
        <f t="shared" si="756"/>
        <v>437</v>
      </c>
      <c r="BL1127" s="31">
        <f t="shared" si="757"/>
        <v>1.0937992597506848E-11</v>
      </c>
      <c r="BM1127" s="31">
        <f t="shared" si="758"/>
        <v>8.5788177235347823E-13</v>
      </c>
      <c r="BN1127" s="31">
        <f t="shared" si="759"/>
        <v>6.4341132926510869E-12</v>
      </c>
      <c r="BO1127" s="31">
        <f t="shared" si="760"/>
        <v>5.7907019633859786E-12</v>
      </c>
      <c r="BP1127" s="31">
        <f t="shared" si="761"/>
        <v>3.4315270894139129E-12</v>
      </c>
      <c r="BQ1127" s="31">
        <f t="shared" si="762"/>
        <v>7.9354063942696739E-12</v>
      </c>
      <c r="BR1127" s="31">
        <f t="shared" si="763"/>
        <v>1.501293101618587E-12</v>
      </c>
      <c r="BS1127" s="31">
        <f t="shared" si="764"/>
        <v>7.0775246219161961E-12</v>
      </c>
      <c r="BT1127" s="31">
        <f t="shared" si="765"/>
        <v>5.3617610772092397E-12</v>
      </c>
      <c r="BU1127" s="31">
        <f t="shared" si="766"/>
        <v>8.1498768373580426E-12</v>
      </c>
      <c r="BV1127" s="31">
        <f t="shared" si="767"/>
        <v>2.1447044308836958E-12</v>
      </c>
      <c r="BW1127" s="31">
        <f t="shared" si="768"/>
        <v>3.6459975325022824E-12</v>
      </c>
      <c r="BX1127" s="31">
        <f t="shared" si="769"/>
        <v>4.503879304855761E-12</v>
      </c>
      <c r="BY1127" s="31">
        <f t="shared" si="770"/>
        <v>1.9302339877953259E-12</v>
      </c>
      <c r="BZ1127" s="31">
        <f t="shared" si="771"/>
        <v>5.5762315202976091E-12</v>
      </c>
      <c r="CA1127" s="31">
        <f t="shared" si="772"/>
        <v>4.503879304855761E-12</v>
      </c>
      <c r="CB1127" s="31">
        <f t="shared" si="773"/>
        <v>3.8604679755906518E-12</v>
      </c>
      <c r="CC1127" s="31">
        <f t="shared" si="774"/>
        <v>7.2919950650045648E-12</v>
      </c>
      <c r="CD1127" s="31">
        <f t="shared" si="775"/>
        <v>4.2894088617673912E-13</v>
      </c>
      <c r="CE1127" s="31">
        <f t="shared" si="776"/>
        <v>2.3591748739720652E-12</v>
      </c>
    </row>
    <row r="1128" spans="35:83" x14ac:dyDescent="0.2">
      <c r="AI1128" s="29" t="s">
        <v>2372</v>
      </c>
      <c r="AJ1128" s="30">
        <v>37498</v>
      </c>
      <c r="AK1128">
        <v>344</v>
      </c>
      <c r="AL1128" t="s">
        <v>2373</v>
      </c>
      <c r="AM1128">
        <v>9.3810568077557898E-10</v>
      </c>
      <c r="AN1128">
        <f t="shared" si="734"/>
        <v>9.3810568077557904E-11</v>
      </c>
      <c r="AO1128">
        <f t="shared" si="735"/>
        <v>4.1354155394060456E-4</v>
      </c>
      <c r="AP1128" s="31">
        <f t="shared" si="736"/>
        <v>44</v>
      </c>
      <c r="AQ1128" s="31">
        <f t="shared" si="737"/>
        <v>2</v>
      </c>
      <c r="AR1128" s="31">
        <f t="shared" si="738"/>
        <v>30</v>
      </c>
      <c r="AS1128" s="31">
        <f t="shared" si="739"/>
        <v>30</v>
      </c>
      <c r="AT1128" s="31">
        <f t="shared" si="740"/>
        <v>5</v>
      </c>
      <c r="AU1128" s="31">
        <f t="shared" si="741"/>
        <v>21</v>
      </c>
      <c r="AV1128" s="31">
        <f t="shared" si="742"/>
        <v>3</v>
      </c>
      <c r="AW1128" s="31">
        <f t="shared" si="743"/>
        <v>23</v>
      </c>
      <c r="AX1128" s="31">
        <f t="shared" si="744"/>
        <v>13</v>
      </c>
      <c r="AY1128" s="31">
        <f t="shared" si="745"/>
        <v>39</v>
      </c>
      <c r="AZ1128" s="31">
        <f t="shared" si="746"/>
        <v>17</v>
      </c>
      <c r="BA1128" s="31">
        <f t="shared" si="747"/>
        <v>12</v>
      </c>
      <c r="BB1128" s="31">
        <f t="shared" si="748"/>
        <v>6</v>
      </c>
      <c r="BC1128" s="31">
        <f t="shared" si="749"/>
        <v>16</v>
      </c>
      <c r="BD1128" s="31">
        <f t="shared" si="750"/>
        <v>23</v>
      </c>
      <c r="BE1128" s="31">
        <f t="shared" si="751"/>
        <v>19</v>
      </c>
      <c r="BF1128" s="31">
        <f t="shared" si="752"/>
        <v>17</v>
      </c>
      <c r="BG1128" s="31">
        <f t="shared" si="753"/>
        <v>21</v>
      </c>
      <c r="BH1128" s="31">
        <f t="shared" si="754"/>
        <v>1</v>
      </c>
      <c r="BI1128" s="31">
        <f t="shared" si="755"/>
        <v>2</v>
      </c>
      <c r="BJ1128" s="6">
        <f t="shared" si="756"/>
        <v>344</v>
      </c>
      <c r="BL1128" s="31">
        <f t="shared" si="757"/>
        <v>1.1999026149455081E-11</v>
      </c>
      <c r="BM1128" s="31">
        <f t="shared" si="758"/>
        <v>5.4541027952068548E-13</v>
      </c>
      <c r="BN1128" s="31">
        <f t="shared" si="759"/>
        <v>8.181154192810282E-12</v>
      </c>
      <c r="BO1128" s="31">
        <f t="shared" si="760"/>
        <v>8.181154192810282E-12</v>
      </c>
      <c r="BP1128" s="31">
        <f t="shared" si="761"/>
        <v>1.3635256988017137E-12</v>
      </c>
      <c r="BQ1128" s="31">
        <f t="shared" si="762"/>
        <v>5.7268079349671975E-12</v>
      </c>
      <c r="BR1128" s="31">
        <f t="shared" si="763"/>
        <v>8.1811541928102818E-13</v>
      </c>
      <c r="BS1128" s="31">
        <f t="shared" si="764"/>
        <v>6.2722182144878825E-12</v>
      </c>
      <c r="BT1128" s="31">
        <f t="shared" si="765"/>
        <v>3.5451668168844556E-12</v>
      </c>
      <c r="BU1128" s="31">
        <f t="shared" si="766"/>
        <v>1.0635500450653366E-11</v>
      </c>
      <c r="BV1128" s="31">
        <f t="shared" si="767"/>
        <v>4.6359873759258268E-12</v>
      </c>
      <c r="BW1128" s="31">
        <f t="shared" si="768"/>
        <v>3.2724616771241127E-12</v>
      </c>
      <c r="BX1128" s="31">
        <f t="shared" si="769"/>
        <v>1.6362308385620564E-12</v>
      </c>
      <c r="BY1128" s="31">
        <f t="shared" si="770"/>
        <v>4.3632822361654839E-12</v>
      </c>
      <c r="BZ1128" s="31">
        <f t="shared" si="771"/>
        <v>6.2722182144878825E-12</v>
      </c>
      <c r="CA1128" s="31">
        <f t="shared" si="772"/>
        <v>5.1813976554465126E-12</v>
      </c>
      <c r="CB1128" s="31">
        <f t="shared" si="773"/>
        <v>4.6359873759258268E-12</v>
      </c>
      <c r="CC1128" s="31">
        <f t="shared" si="774"/>
        <v>5.7268079349671975E-12</v>
      </c>
      <c r="CD1128" s="31">
        <f t="shared" si="775"/>
        <v>2.7270513976034274E-13</v>
      </c>
      <c r="CE1128" s="31">
        <f t="shared" si="776"/>
        <v>5.4541027952068548E-13</v>
      </c>
    </row>
    <row r="1129" spans="35:83" x14ac:dyDescent="0.2">
      <c r="AI1129" s="29" t="s">
        <v>2374</v>
      </c>
      <c r="AJ1129" s="30">
        <v>36738</v>
      </c>
      <c r="AK1129">
        <v>320</v>
      </c>
      <c r="AL1129" t="s">
        <v>2375</v>
      </c>
      <c r="AM1129">
        <v>9.3870656639447375E-10</v>
      </c>
      <c r="AN1129">
        <f t="shared" si="734"/>
        <v>9.3870656639447383E-11</v>
      </c>
      <c r="AO1129">
        <f t="shared" si="735"/>
        <v>4.1380644005916306E-4</v>
      </c>
      <c r="AP1129" s="31">
        <f t="shared" si="736"/>
        <v>28</v>
      </c>
      <c r="AQ1129" s="31">
        <f t="shared" si="737"/>
        <v>4</v>
      </c>
      <c r="AR1129" s="31">
        <f t="shared" si="738"/>
        <v>23</v>
      </c>
      <c r="AS1129" s="31">
        <f t="shared" si="739"/>
        <v>26</v>
      </c>
      <c r="AT1129" s="31">
        <f t="shared" si="740"/>
        <v>20</v>
      </c>
      <c r="AU1129" s="31">
        <f t="shared" si="741"/>
        <v>15</v>
      </c>
      <c r="AV1129" s="31">
        <f t="shared" si="742"/>
        <v>9</v>
      </c>
      <c r="AW1129" s="31">
        <f t="shared" si="743"/>
        <v>13</v>
      </c>
      <c r="AX1129" s="31">
        <f t="shared" si="744"/>
        <v>18</v>
      </c>
      <c r="AY1129" s="31">
        <f t="shared" si="745"/>
        <v>38</v>
      </c>
      <c r="AZ1129" s="31">
        <f t="shared" si="746"/>
        <v>6</v>
      </c>
      <c r="BA1129" s="31">
        <f t="shared" si="747"/>
        <v>11</v>
      </c>
      <c r="BB1129" s="31">
        <f t="shared" si="748"/>
        <v>15</v>
      </c>
      <c r="BC1129" s="31">
        <f t="shared" si="749"/>
        <v>7</v>
      </c>
      <c r="BD1129" s="31">
        <f t="shared" si="750"/>
        <v>18</v>
      </c>
      <c r="BE1129" s="31">
        <f t="shared" si="751"/>
        <v>18</v>
      </c>
      <c r="BF1129" s="31">
        <f t="shared" si="752"/>
        <v>17</v>
      </c>
      <c r="BG1129" s="31">
        <f t="shared" si="753"/>
        <v>16</v>
      </c>
      <c r="BH1129" s="31">
        <f t="shared" si="754"/>
        <v>8</v>
      </c>
      <c r="BI1129" s="31">
        <f t="shared" si="755"/>
        <v>10</v>
      </c>
      <c r="BJ1129" s="6">
        <f t="shared" si="756"/>
        <v>320</v>
      </c>
      <c r="BL1129" s="31">
        <f t="shared" si="757"/>
        <v>8.2136824559516449E-12</v>
      </c>
      <c r="BM1129" s="31">
        <f t="shared" si="758"/>
        <v>1.1733832079930923E-12</v>
      </c>
      <c r="BN1129" s="31">
        <f t="shared" si="759"/>
        <v>6.7469534459602801E-12</v>
      </c>
      <c r="BO1129" s="31">
        <f t="shared" si="760"/>
        <v>7.6269908519550996E-12</v>
      </c>
      <c r="BP1129" s="31">
        <f t="shared" si="761"/>
        <v>5.8669160399654614E-12</v>
      </c>
      <c r="BQ1129" s="31">
        <f t="shared" si="762"/>
        <v>4.4001870299740959E-12</v>
      </c>
      <c r="BR1129" s="31">
        <f t="shared" si="763"/>
        <v>2.6401122179844577E-12</v>
      </c>
      <c r="BS1129" s="31">
        <f t="shared" si="764"/>
        <v>3.8134954259775498E-12</v>
      </c>
      <c r="BT1129" s="31">
        <f t="shared" si="765"/>
        <v>5.2802244359689154E-12</v>
      </c>
      <c r="BU1129" s="31">
        <f t="shared" si="766"/>
        <v>1.1147140475934376E-11</v>
      </c>
      <c r="BV1129" s="31">
        <f t="shared" si="767"/>
        <v>1.7600748119896384E-12</v>
      </c>
      <c r="BW1129" s="31">
        <f t="shared" si="768"/>
        <v>3.2268038219810042E-12</v>
      </c>
      <c r="BX1129" s="31">
        <f t="shared" si="769"/>
        <v>4.4001870299740959E-12</v>
      </c>
      <c r="BY1129" s="31">
        <f t="shared" si="770"/>
        <v>2.0534206139879112E-12</v>
      </c>
      <c r="BZ1129" s="31">
        <f t="shared" si="771"/>
        <v>5.2802244359689154E-12</v>
      </c>
      <c r="CA1129" s="31">
        <f t="shared" si="772"/>
        <v>5.2802244359689154E-12</v>
      </c>
      <c r="CB1129" s="31">
        <f t="shared" si="773"/>
        <v>4.9868786339706419E-12</v>
      </c>
      <c r="CC1129" s="31">
        <f t="shared" si="774"/>
        <v>4.6935328319723693E-12</v>
      </c>
      <c r="CD1129" s="31">
        <f t="shared" si="775"/>
        <v>2.3467664159861847E-12</v>
      </c>
      <c r="CE1129" s="31">
        <f t="shared" si="776"/>
        <v>2.9334580199827307E-12</v>
      </c>
    </row>
    <row r="1130" spans="35:83" x14ac:dyDescent="0.2">
      <c r="AI1130" s="29" t="s">
        <v>2376</v>
      </c>
      <c r="AJ1130" s="30">
        <v>53323</v>
      </c>
      <c r="AK1130">
        <v>494</v>
      </c>
      <c r="AL1130" t="s">
        <v>2377</v>
      </c>
      <c r="AM1130">
        <v>9.401221267043975E-10</v>
      </c>
      <c r="AN1130">
        <f t="shared" si="734"/>
        <v>9.4012212670439752E-11</v>
      </c>
      <c r="AO1130">
        <f t="shared" si="735"/>
        <v>4.1443045611861014E-4</v>
      </c>
      <c r="AP1130" s="31">
        <f t="shared" si="736"/>
        <v>48</v>
      </c>
      <c r="AQ1130" s="31">
        <f t="shared" si="737"/>
        <v>3</v>
      </c>
      <c r="AR1130" s="31">
        <f t="shared" si="738"/>
        <v>25</v>
      </c>
      <c r="AS1130" s="31">
        <f t="shared" si="739"/>
        <v>24</v>
      </c>
      <c r="AT1130" s="31">
        <f t="shared" si="740"/>
        <v>13</v>
      </c>
      <c r="AU1130" s="31">
        <f t="shared" si="741"/>
        <v>54</v>
      </c>
      <c r="AV1130" s="31">
        <f t="shared" si="742"/>
        <v>10</v>
      </c>
      <c r="AW1130" s="31">
        <f t="shared" si="743"/>
        <v>27</v>
      </c>
      <c r="AX1130" s="31">
        <f t="shared" si="744"/>
        <v>24</v>
      </c>
      <c r="AY1130" s="31">
        <f t="shared" si="745"/>
        <v>43</v>
      </c>
      <c r="AZ1130" s="31">
        <f t="shared" si="746"/>
        <v>12</v>
      </c>
      <c r="BA1130" s="31">
        <f t="shared" si="747"/>
        <v>24</v>
      </c>
      <c r="BB1130" s="31">
        <f t="shared" si="748"/>
        <v>24</v>
      </c>
      <c r="BC1130" s="31">
        <f t="shared" si="749"/>
        <v>13</v>
      </c>
      <c r="BD1130" s="31">
        <f t="shared" si="750"/>
        <v>29</v>
      </c>
      <c r="BE1130" s="31">
        <f t="shared" si="751"/>
        <v>36</v>
      </c>
      <c r="BF1130" s="31">
        <f t="shared" si="752"/>
        <v>25</v>
      </c>
      <c r="BG1130" s="31">
        <f t="shared" si="753"/>
        <v>37</v>
      </c>
      <c r="BH1130" s="31">
        <f t="shared" si="754"/>
        <v>14</v>
      </c>
      <c r="BI1130" s="31">
        <f t="shared" si="755"/>
        <v>9</v>
      </c>
      <c r="BJ1130" s="6">
        <f t="shared" si="756"/>
        <v>494</v>
      </c>
      <c r="BL1130" s="31">
        <f t="shared" si="757"/>
        <v>9.1347898951034584E-12</v>
      </c>
      <c r="BM1130" s="31">
        <f t="shared" si="758"/>
        <v>5.7092436844396615E-13</v>
      </c>
      <c r="BN1130" s="31">
        <f t="shared" si="759"/>
        <v>4.7577030703663842E-12</v>
      </c>
      <c r="BO1130" s="31">
        <f t="shared" si="760"/>
        <v>4.5673949475517292E-12</v>
      </c>
      <c r="BP1130" s="31">
        <f t="shared" si="761"/>
        <v>2.4740055965905196E-12</v>
      </c>
      <c r="BQ1130" s="31">
        <f t="shared" si="762"/>
        <v>1.027663863199139E-11</v>
      </c>
      <c r="BR1130" s="31">
        <f t="shared" si="763"/>
        <v>1.9030812281465538E-12</v>
      </c>
      <c r="BS1130" s="31">
        <f t="shared" si="764"/>
        <v>5.138319315995695E-12</v>
      </c>
      <c r="BT1130" s="31">
        <f t="shared" si="765"/>
        <v>4.5673949475517292E-12</v>
      </c>
      <c r="BU1130" s="31">
        <f t="shared" si="766"/>
        <v>8.1832492810301809E-12</v>
      </c>
      <c r="BV1130" s="31">
        <f t="shared" si="767"/>
        <v>2.2836974737758646E-12</v>
      </c>
      <c r="BW1130" s="31">
        <f t="shared" si="768"/>
        <v>4.5673949475517292E-12</v>
      </c>
      <c r="BX1130" s="31">
        <f t="shared" si="769"/>
        <v>4.5673949475517292E-12</v>
      </c>
      <c r="BY1130" s="31">
        <f t="shared" si="770"/>
        <v>2.4740055965905196E-12</v>
      </c>
      <c r="BZ1130" s="31">
        <f t="shared" si="771"/>
        <v>5.5189355616250059E-12</v>
      </c>
      <c r="CA1130" s="31">
        <f t="shared" si="772"/>
        <v>6.8510924213275926E-12</v>
      </c>
      <c r="CB1130" s="31">
        <f t="shared" si="773"/>
        <v>4.7577030703663842E-12</v>
      </c>
      <c r="CC1130" s="31">
        <f t="shared" si="774"/>
        <v>7.0414005441422484E-12</v>
      </c>
      <c r="CD1130" s="31">
        <f t="shared" si="775"/>
        <v>2.664313719405175E-12</v>
      </c>
      <c r="CE1130" s="31">
        <f t="shared" si="776"/>
        <v>1.7127731053318981E-12</v>
      </c>
    </row>
    <row r="1131" spans="35:83" x14ac:dyDescent="0.2">
      <c r="AI1131" s="29" t="s">
        <v>2378</v>
      </c>
      <c r="AJ1131" s="30">
        <v>59445</v>
      </c>
      <c r="AK1131">
        <v>563</v>
      </c>
      <c r="AL1131" t="s">
        <v>2379</v>
      </c>
      <c r="AM1131">
        <v>9.4320722884778493E-10</v>
      </c>
      <c r="AN1131">
        <f t="shared" si="734"/>
        <v>9.4320722884778498E-11</v>
      </c>
      <c r="AO1131">
        <f t="shared" si="735"/>
        <v>4.1579044994509158E-4</v>
      </c>
      <c r="AP1131" s="31">
        <f t="shared" si="736"/>
        <v>82</v>
      </c>
      <c r="AQ1131" s="31">
        <f t="shared" si="737"/>
        <v>2</v>
      </c>
      <c r="AR1131" s="31">
        <f t="shared" si="738"/>
        <v>35</v>
      </c>
      <c r="AS1131" s="31">
        <f t="shared" si="739"/>
        <v>22</v>
      </c>
      <c r="AT1131" s="31">
        <f t="shared" si="740"/>
        <v>19</v>
      </c>
      <c r="AU1131" s="31">
        <f t="shared" si="741"/>
        <v>52</v>
      </c>
      <c r="AV1131" s="31">
        <f t="shared" si="742"/>
        <v>14</v>
      </c>
      <c r="AW1131" s="31">
        <f t="shared" si="743"/>
        <v>22</v>
      </c>
      <c r="AX1131" s="31">
        <f t="shared" si="744"/>
        <v>29</v>
      </c>
      <c r="AY1131" s="31">
        <f t="shared" si="745"/>
        <v>46</v>
      </c>
      <c r="AZ1131" s="31">
        <f t="shared" si="746"/>
        <v>13</v>
      </c>
      <c r="BA1131" s="31">
        <f t="shared" si="747"/>
        <v>21</v>
      </c>
      <c r="BB1131" s="31">
        <f t="shared" si="748"/>
        <v>37</v>
      </c>
      <c r="BC1131" s="31">
        <f t="shared" si="749"/>
        <v>21</v>
      </c>
      <c r="BD1131" s="31">
        <f t="shared" si="750"/>
        <v>20</v>
      </c>
      <c r="BE1131" s="31">
        <f t="shared" si="751"/>
        <v>33</v>
      </c>
      <c r="BF1131" s="31">
        <f t="shared" si="752"/>
        <v>32</v>
      </c>
      <c r="BG1131" s="31">
        <f t="shared" si="753"/>
        <v>40</v>
      </c>
      <c r="BH1131" s="31">
        <f t="shared" si="754"/>
        <v>4</v>
      </c>
      <c r="BI1131" s="31">
        <f t="shared" si="755"/>
        <v>19</v>
      </c>
      <c r="BJ1131" s="6">
        <f t="shared" si="756"/>
        <v>563</v>
      </c>
      <c r="BL1131" s="31">
        <f t="shared" si="757"/>
        <v>1.3737654132418894E-11</v>
      </c>
      <c r="BM1131" s="31">
        <f t="shared" si="758"/>
        <v>3.350647349370462E-13</v>
      </c>
      <c r="BN1131" s="31">
        <f t="shared" si="759"/>
        <v>5.8636328613983079E-12</v>
      </c>
      <c r="BO1131" s="31">
        <f t="shared" si="760"/>
        <v>3.6857120843075086E-12</v>
      </c>
      <c r="BP1131" s="31">
        <f t="shared" si="761"/>
        <v>3.1831149819019387E-12</v>
      </c>
      <c r="BQ1131" s="31">
        <f t="shared" si="762"/>
        <v>8.7116831083632004E-12</v>
      </c>
      <c r="BR1131" s="31">
        <f t="shared" si="763"/>
        <v>2.345453144559323E-12</v>
      </c>
      <c r="BS1131" s="31">
        <f t="shared" si="764"/>
        <v>3.6857120843075086E-12</v>
      </c>
      <c r="BT1131" s="31">
        <f t="shared" si="765"/>
        <v>4.8584386565871697E-12</v>
      </c>
      <c r="BU1131" s="31">
        <f t="shared" si="766"/>
        <v>7.706488903552063E-12</v>
      </c>
      <c r="BV1131" s="31">
        <f t="shared" si="767"/>
        <v>2.1779207770908001E-12</v>
      </c>
      <c r="BW1131" s="31">
        <f t="shared" si="768"/>
        <v>3.5181797168389845E-12</v>
      </c>
      <c r="BX1131" s="31">
        <f t="shared" si="769"/>
        <v>6.1986975963353545E-12</v>
      </c>
      <c r="BY1131" s="31">
        <f t="shared" si="770"/>
        <v>3.5181797168389845E-12</v>
      </c>
      <c r="BZ1131" s="31">
        <f t="shared" si="771"/>
        <v>3.3506473493704616E-12</v>
      </c>
      <c r="CA1131" s="31">
        <f t="shared" si="772"/>
        <v>5.5285681264612621E-12</v>
      </c>
      <c r="CB1131" s="31">
        <f t="shared" si="773"/>
        <v>5.3610357589927392E-12</v>
      </c>
      <c r="CC1131" s="31">
        <f t="shared" si="774"/>
        <v>6.7012946987409232E-12</v>
      </c>
      <c r="CD1131" s="31">
        <f t="shared" si="775"/>
        <v>6.701294698740924E-13</v>
      </c>
      <c r="CE1131" s="31">
        <f t="shared" si="776"/>
        <v>3.1831149819019387E-12</v>
      </c>
    </row>
    <row r="1132" spans="35:83" x14ac:dyDescent="0.2">
      <c r="AI1132" s="29" t="s">
        <v>2380</v>
      </c>
      <c r="AJ1132" s="30">
        <v>52472</v>
      </c>
      <c r="AK1132">
        <v>476</v>
      </c>
      <c r="AL1132" t="s">
        <v>2381</v>
      </c>
      <c r="AM1132">
        <v>9.4552539451913944E-10</v>
      </c>
      <c r="AN1132">
        <f t="shared" si="734"/>
        <v>9.4552539451913944E-11</v>
      </c>
      <c r="AO1132">
        <f t="shared" si="735"/>
        <v>4.1681235808792587E-4</v>
      </c>
      <c r="AP1132" s="31">
        <f t="shared" si="736"/>
        <v>45</v>
      </c>
      <c r="AQ1132" s="31">
        <f t="shared" si="737"/>
        <v>3</v>
      </c>
      <c r="AR1132" s="31">
        <f t="shared" si="738"/>
        <v>11</v>
      </c>
      <c r="AS1132" s="31">
        <f t="shared" si="739"/>
        <v>14</v>
      </c>
      <c r="AT1132" s="31">
        <f t="shared" si="740"/>
        <v>37</v>
      </c>
      <c r="AU1132" s="31">
        <f t="shared" si="741"/>
        <v>45</v>
      </c>
      <c r="AV1132" s="31">
        <f t="shared" si="742"/>
        <v>11</v>
      </c>
      <c r="AW1132" s="31">
        <f t="shared" si="743"/>
        <v>28</v>
      </c>
      <c r="AX1132" s="31">
        <f t="shared" si="744"/>
        <v>19</v>
      </c>
      <c r="AY1132" s="31">
        <f t="shared" si="745"/>
        <v>60</v>
      </c>
      <c r="AZ1132" s="31">
        <f t="shared" si="746"/>
        <v>24</v>
      </c>
      <c r="BA1132" s="31">
        <f t="shared" si="747"/>
        <v>12</v>
      </c>
      <c r="BB1132" s="31">
        <f t="shared" si="748"/>
        <v>27</v>
      </c>
      <c r="BC1132" s="31">
        <f t="shared" si="749"/>
        <v>13</v>
      </c>
      <c r="BD1132" s="31">
        <f t="shared" si="750"/>
        <v>17</v>
      </c>
      <c r="BE1132" s="31">
        <f t="shared" si="751"/>
        <v>31</v>
      </c>
      <c r="BF1132" s="31">
        <f t="shared" si="752"/>
        <v>24</v>
      </c>
      <c r="BG1132" s="31">
        <f t="shared" si="753"/>
        <v>29</v>
      </c>
      <c r="BH1132" s="31">
        <f t="shared" si="754"/>
        <v>11</v>
      </c>
      <c r="BI1132" s="31">
        <f t="shared" si="755"/>
        <v>15</v>
      </c>
      <c r="BJ1132" s="6">
        <f t="shared" si="756"/>
        <v>476</v>
      </c>
      <c r="BL1132" s="31">
        <f t="shared" si="757"/>
        <v>8.9387904944036288E-12</v>
      </c>
      <c r="BM1132" s="31">
        <f t="shared" si="758"/>
        <v>5.9591936629357528E-13</v>
      </c>
      <c r="BN1132" s="31">
        <f t="shared" si="759"/>
        <v>2.1850376764097763E-12</v>
      </c>
      <c r="BO1132" s="31">
        <f t="shared" si="760"/>
        <v>2.7809570427033512E-12</v>
      </c>
      <c r="BP1132" s="31">
        <f t="shared" si="761"/>
        <v>7.3496721842874286E-12</v>
      </c>
      <c r="BQ1132" s="31">
        <f t="shared" si="762"/>
        <v>8.9387904944036288E-12</v>
      </c>
      <c r="BR1132" s="31">
        <f t="shared" si="763"/>
        <v>2.1850376764097763E-12</v>
      </c>
      <c r="BS1132" s="31">
        <f t="shared" si="764"/>
        <v>5.5619140854067023E-12</v>
      </c>
      <c r="BT1132" s="31">
        <f t="shared" si="765"/>
        <v>3.7741559865259761E-12</v>
      </c>
      <c r="BU1132" s="31">
        <f t="shared" si="766"/>
        <v>1.1918387325871506E-11</v>
      </c>
      <c r="BV1132" s="31">
        <f t="shared" si="767"/>
        <v>4.7673549303486022E-12</v>
      </c>
      <c r="BW1132" s="31">
        <f t="shared" si="768"/>
        <v>2.3836774651743011E-12</v>
      </c>
      <c r="BX1132" s="31">
        <f t="shared" si="769"/>
        <v>5.3632742966421771E-12</v>
      </c>
      <c r="BY1132" s="31">
        <f t="shared" si="770"/>
        <v>2.5823172539388263E-12</v>
      </c>
      <c r="BZ1132" s="31">
        <f t="shared" si="771"/>
        <v>3.3768764089969265E-12</v>
      </c>
      <c r="CA1132" s="31">
        <f t="shared" si="772"/>
        <v>6.157833451700278E-12</v>
      </c>
      <c r="CB1132" s="31">
        <f t="shared" si="773"/>
        <v>4.7673549303486022E-12</v>
      </c>
      <c r="CC1132" s="31">
        <f t="shared" si="774"/>
        <v>5.7605538741712276E-12</v>
      </c>
      <c r="CD1132" s="31">
        <f t="shared" si="775"/>
        <v>2.1850376764097763E-12</v>
      </c>
      <c r="CE1132" s="31">
        <f t="shared" si="776"/>
        <v>2.9795968314678764E-12</v>
      </c>
    </row>
    <row r="1133" spans="35:83" x14ac:dyDescent="0.2">
      <c r="AI1133" s="29" t="s">
        <v>2382</v>
      </c>
      <c r="AJ1133" s="30">
        <v>34087</v>
      </c>
      <c r="AK1133">
        <v>315</v>
      </c>
      <c r="AL1133" t="s">
        <v>2383</v>
      </c>
      <c r="AM1133">
        <v>9.4969535212557325E-10</v>
      </c>
      <c r="AN1133">
        <f t="shared" si="734"/>
        <v>9.4969535212557325E-11</v>
      </c>
      <c r="AO1133">
        <f t="shared" si="735"/>
        <v>4.1865058461588528E-4</v>
      </c>
      <c r="AP1133" s="31">
        <f t="shared" si="736"/>
        <v>21</v>
      </c>
      <c r="AQ1133" s="31">
        <f t="shared" si="737"/>
        <v>0</v>
      </c>
      <c r="AR1133" s="31">
        <f t="shared" si="738"/>
        <v>20</v>
      </c>
      <c r="AS1133" s="31">
        <f t="shared" si="739"/>
        <v>11</v>
      </c>
      <c r="AT1133" s="31">
        <f t="shared" si="740"/>
        <v>7</v>
      </c>
      <c r="AU1133" s="31">
        <f t="shared" si="741"/>
        <v>24</v>
      </c>
      <c r="AV1133" s="31">
        <f t="shared" si="742"/>
        <v>12</v>
      </c>
      <c r="AW1133" s="31">
        <f t="shared" si="743"/>
        <v>20</v>
      </c>
      <c r="AX1133" s="31">
        <f t="shared" si="744"/>
        <v>11</v>
      </c>
      <c r="AY1133" s="31">
        <f t="shared" si="745"/>
        <v>36</v>
      </c>
      <c r="AZ1133" s="31">
        <f t="shared" si="746"/>
        <v>12</v>
      </c>
      <c r="BA1133" s="31">
        <f t="shared" si="747"/>
        <v>19</v>
      </c>
      <c r="BB1133" s="31">
        <f t="shared" si="748"/>
        <v>16</v>
      </c>
      <c r="BC1133" s="31">
        <f t="shared" si="749"/>
        <v>18</v>
      </c>
      <c r="BD1133" s="31">
        <f t="shared" si="750"/>
        <v>12</v>
      </c>
      <c r="BE1133" s="31">
        <f t="shared" si="751"/>
        <v>28</v>
      </c>
      <c r="BF1133" s="31">
        <f t="shared" si="752"/>
        <v>23</v>
      </c>
      <c r="BG1133" s="31">
        <f t="shared" si="753"/>
        <v>20</v>
      </c>
      <c r="BH1133" s="31">
        <f t="shared" si="754"/>
        <v>1</v>
      </c>
      <c r="BI1133" s="31">
        <f t="shared" si="755"/>
        <v>4</v>
      </c>
      <c r="BJ1133" s="6">
        <f t="shared" si="756"/>
        <v>315</v>
      </c>
      <c r="BL1133" s="31">
        <f t="shared" si="757"/>
        <v>6.3313023475038214E-12</v>
      </c>
      <c r="BM1133" s="31">
        <f t="shared" si="758"/>
        <v>0</v>
      </c>
      <c r="BN1133" s="31">
        <f t="shared" si="759"/>
        <v>6.0298117595274489E-12</v>
      </c>
      <c r="BO1133" s="31">
        <f t="shared" si="760"/>
        <v>3.316396467740097E-12</v>
      </c>
      <c r="BP1133" s="31">
        <f t="shared" si="761"/>
        <v>2.1104341158346073E-12</v>
      </c>
      <c r="BQ1133" s="31">
        <f t="shared" si="762"/>
        <v>7.2357741114329398E-12</v>
      </c>
      <c r="BR1133" s="31">
        <f t="shared" si="763"/>
        <v>3.6178870557164699E-12</v>
      </c>
      <c r="BS1133" s="31">
        <f t="shared" si="764"/>
        <v>6.0298117595274489E-12</v>
      </c>
      <c r="BT1133" s="31">
        <f t="shared" si="765"/>
        <v>3.316396467740097E-12</v>
      </c>
      <c r="BU1133" s="31">
        <f t="shared" si="766"/>
        <v>1.0853661167149408E-11</v>
      </c>
      <c r="BV1133" s="31">
        <f t="shared" si="767"/>
        <v>3.6178870557164699E-12</v>
      </c>
      <c r="BW1133" s="31">
        <f t="shared" si="768"/>
        <v>5.7283211715510771E-12</v>
      </c>
      <c r="BX1133" s="31">
        <f t="shared" si="769"/>
        <v>4.8238494076219596E-12</v>
      </c>
      <c r="BY1133" s="31">
        <f t="shared" si="770"/>
        <v>5.4268305835747038E-12</v>
      </c>
      <c r="BZ1133" s="31">
        <f t="shared" si="771"/>
        <v>3.6178870557164699E-12</v>
      </c>
      <c r="CA1133" s="31">
        <f t="shared" si="772"/>
        <v>8.441736463338429E-12</v>
      </c>
      <c r="CB1133" s="31">
        <f t="shared" si="773"/>
        <v>6.9342835234565672E-12</v>
      </c>
      <c r="CC1133" s="31">
        <f t="shared" si="774"/>
        <v>6.0298117595274489E-12</v>
      </c>
      <c r="CD1133" s="31">
        <f t="shared" si="775"/>
        <v>3.0149058797637247E-13</v>
      </c>
      <c r="CE1133" s="31">
        <f t="shared" si="776"/>
        <v>1.2059623519054899E-12</v>
      </c>
    </row>
    <row r="1134" spans="35:83" x14ac:dyDescent="0.2">
      <c r="AI1134" s="29" t="s">
        <v>2384</v>
      </c>
      <c r="AJ1134" s="30">
        <v>11279</v>
      </c>
      <c r="AK1134">
        <v>98</v>
      </c>
      <c r="AL1134" t="s">
        <v>2385</v>
      </c>
      <c r="AM1134">
        <v>9.5449250724968805E-10</v>
      </c>
      <c r="AN1134">
        <f t="shared" si="734"/>
        <v>9.544925072496881E-11</v>
      </c>
      <c r="AO1134">
        <f t="shared" si="735"/>
        <v>4.2076529623652107E-4</v>
      </c>
      <c r="AP1134" s="31">
        <f t="shared" si="736"/>
        <v>7</v>
      </c>
      <c r="AQ1134" s="31">
        <f t="shared" si="737"/>
        <v>2</v>
      </c>
      <c r="AR1134" s="31">
        <f t="shared" si="738"/>
        <v>2</v>
      </c>
      <c r="AS1134" s="31">
        <f t="shared" si="739"/>
        <v>13</v>
      </c>
      <c r="AT1134" s="31">
        <f t="shared" si="740"/>
        <v>7</v>
      </c>
      <c r="AU1134" s="31">
        <f t="shared" si="741"/>
        <v>5</v>
      </c>
      <c r="AV1134" s="31">
        <f t="shared" si="742"/>
        <v>4</v>
      </c>
      <c r="AW1134" s="31">
        <f t="shared" si="743"/>
        <v>7</v>
      </c>
      <c r="AX1134" s="31">
        <f t="shared" si="744"/>
        <v>6</v>
      </c>
      <c r="AY1134" s="31">
        <f t="shared" si="745"/>
        <v>8</v>
      </c>
      <c r="AZ1134" s="31">
        <f t="shared" si="746"/>
        <v>2</v>
      </c>
      <c r="BA1134" s="31">
        <f t="shared" si="747"/>
        <v>3</v>
      </c>
      <c r="BB1134" s="31">
        <f t="shared" si="748"/>
        <v>6</v>
      </c>
      <c r="BC1134" s="31">
        <f t="shared" si="749"/>
        <v>2</v>
      </c>
      <c r="BD1134" s="31">
        <f t="shared" si="750"/>
        <v>5</v>
      </c>
      <c r="BE1134" s="31">
        <f t="shared" si="751"/>
        <v>8</v>
      </c>
      <c r="BF1134" s="31">
        <f t="shared" si="752"/>
        <v>2</v>
      </c>
      <c r="BG1134" s="31">
        <f t="shared" si="753"/>
        <v>5</v>
      </c>
      <c r="BH1134" s="31">
        <f t="shared" si="754"/>
        <v>2</v>
      </c>
      <c r="BI1134" s="31">
        <f t="shared" si="755"/>
        <v>2</v>
      </c>
      <c r="BJ1134" s="6">
        <f t="shared" si="756"/>
        <v>98</v>
      </c>
      <c r="BL1134" s="31">
        <f t="shared" si="757"/>
        <v>6.8178036232120571E-12</v>
      </c>
      <c r="BM1134" s="31">
        <f t="shared" si="758"/>
        <v>1.9479438923463023E-12</v>
      </c>
      <c r="BN1134" s="31">
        <f t="shared" si="759"/>
        <v>1.9479438923463023E-12</v>
      </c>
      <c r="BO1134" s="31">
        <f t="shared" si="760"/>
        <v>1.2661635300250966E-11</v>
      </c>
      <c r="BP1134" s="31">
        <f t="shared" si="761"/>
        <v>6.8178036232120571E-12</v>
      </c>
      <c r="BQ1134" s="31">
        <f t="shared" si="762"/>
        <v>4.8698597308657557E-12</v>
      </c>
      <c r="BR1134" s="31">
        <f t="shared" si="763"/>
        <v>3.8958877846926045E-12</v>
      </c>
      <c r="BS1134" s="31">
        <f t="shared" si="764"/>
        <v>6.8178036232120571E-12</v>
      </c>
      <c r="BT1134" s="31">
        <f t="shared" si="765"/>
        <v>5.8438316770389068E-12</v>
      </c>
      <c r="BU1134" s="31">
        <f t="shared" si="766"/>
        <v>7.7917755693852091E-12</v>
      </c>
      <c r="BV1134" s="31">
        <f t="shared" si="767"/>
        <v>1.9479438923463023E-12</v>
      </c>
      <c r="BW1134" s="31">
        <f t="shared" si="768"/>
        <v>2.9219158385194534E-12</v>
      </c>
      <c r="BX1134" s="31">
        <f t="shared" si="769"/>
        <v>5.8438316770389068E-12</v>
      </c>
      <c r="BY1134" s="31">
        <f t="shared" si="770"/>
        <v>1.9479438923463023E-12</v>
      </c>
      <c r="BZ1134" s="31">
        <f t="shared" si="771"/>
        <v>4.8698597308657557E-12</v>
      </c>
      <c r="CA1134" s="31">
        <f t="shared" si="772"/>
        <v>7.7917755693852091E-12</v>
      </c>
      <c r="CB1134" s="31">
        <f t="shared" si="773"/>
        <v>1.9479438923463023E-12</v>
      </c>
      <c r="CC1134" s="31">
        <f t="shared" si="774"/>
        <v>4.8698597308657557E-12</v>
      </c>
      <c r="CD1134" s="31">
        <f t="shared" si="775"/>
        <v>1.9479438923463023E-12</v>
      </c>
      <c r="CE1134" s="31">
        <f t="shared" si="776"/>
        <v>1.9479438923463023E-12</v>
      </c>
    </row>
    <row r="1135" spans="35:83" x14ac:dyDescent="0.2">
      <c r="AI1135" s="29" t="s">
        <v>2386</v>
      </c>
      <c r="AJ1135" s="30">
        <v>53476</v>
      </c>
      <c r="AK1135">
        <v>483</v>
      </c>
      <c r="AL1135" t="s">
        <v>2387</v>
      </c>
      <c r="AM1135">
        <v>9.5679972301931722E-10</v>
      </c>
      <c r="AN1135">
        <f t="shared" si="734"/>
        <v>9.5679972301931725E-11</v>
      </c>
      <c r="AO1135">
        <f t="shared" si="735"/>
        <v>4.2178237737588683E-4</v>
      </c>
      <c r="AP1135" s="31">
        <f t="shared" si="736"/>
        <v>47</v>
      </c>
      <c r="AQ1135" s="31">
        <f t="shared" si="737"/>
        <v>1</v>
      </c>
      <c r="AR1135" s="31">
        <f t="shared" si="738"/>
        <v>23</v>
      </c>
      <c r="AS1135" s="31">
        <f t="shared" si="739"/>
        <v>25</v>
      </c>
      <c r="AT1135" s="31">
        <f t="shared" si="740"/>
        <v>14</v>
      </c>
      <c r="AU1135" s="31">
        <f t="shared" si="741"/>
        <v>39</v>
      </c>
      <c r="AV1135" s="31">
        <f t="shared" si="742"/>
        <v>10</v>
      </c>
      <c r="AW1135" s="31">
        <f t="shared" si="743"/>
        <v>19</v>
      </c>
      <c r="AX1135" s="31">
        <f t="shared" si="744"/>
        <v>27</v>
      </c>
      <c r="AY1135" s="31">
        <f t="shared" si="745"/>
        <v>45</v>
      </c>
      <c r="AZ1135" s="31">
        <f t="shared" si="746"/>
        <v>8</v>
      </c>
      <c r="BA1135" s="31">
        <f t="shared" si="747"/>
        <v>34</v>
      </c>
      <c r="BB1135" s="31">
        <f t="shared" si="748"/>
        <v>35</v>
      </c>
      <c r="BC1135" s="31">
        <f t="shared" si="749"/>
        <v>24</v>
      </c>
      <c r="BD1135" s="31">
        <f t="shared" si="750"/>
        <v>31</v>
      </c>
      <c r="BE1135" s="31">
        <f t="shared" si="751"/>
        <v>31</v>
      </c>
      <c r="BF1135" s="31">
        <f t="shared" si="752"/>
        <v>21</v>
      </c>
      <c r="BG1135" s="31">
        <f t="shared" si="753"/>
        <v>24</v>
      </c>
      <c r="BH1135" s="31">
        <f t="shared" si="754"/>
        <v>11</v>
      </c>
      <c r="BI1135" s="31">
        <f t="shared" si="755"/>
        <v>14</v>
      </c>
      <c r="BJ1135" s="6">
        <f t="shared" si="756"/>
        <v>483</v>
      </c>
      <c r="BL1135" s="31">
        <f t="shared" si="757"/>
        <v>9.3104734952190285E-12</v>
      </c>
      <c r="BM1135" s="31">
        <f t="shared" si="758"/>
        <v>1.9809518074934106E-13</v>
      </c>
      <c r="BN1135" s="31">
        <f t="shared" si="759"/>
        <v>4.5561891572348437E-12</v>
      </c>
      <c r="BO1135" s="31">
        <f t="shared" si="760"/>
        <v>4.9523795187335261E-12</v>
      </c>
      <c r="BP1135" s="31">
        <f t="shared" si="761"/>
        <v>2.7733325304907745E-12</v>
      </c>
      <c r="BQ1135" s="31">
        <f t="shared" si="762"/>
        <v>7.7257120492243003E-12</v>
      </c>
      <c r="BR1135" s="31">
        <f t="shared" si="763"/>
        <v>1.9809518074934104E-12</v>
      </c>
      <c r="BS1135" s="31">
        <f t="shared" si="764"/>
        <v>3.7638084342374795E-12</v>
      </c>
      <c r="BT1135" s="31">
        <f t="shared" si="765"/>
        <v>5.3485698802322086E-12</v>
      </c>
      <c r="BU1135" s="31">
        <f t="shared" si="766"/>
        <v>8.9142831337203461E-12</v>
      </c>
      <c r="BV1135" s="31">
        <f t="shared" si="767"/>
        <v>1.5847614459947285E-12</v>
      </c>
      <c r="BW1135" s="31">
        <f t="shared" si="768"/>
        <v>6.7352361454775957E-12</v>
      </c>
      <c r="BX1135" s="31">
        <f t="shared" si="769"/>
        <v>6.9333313262269369E-12</v>
      </c>
      <c r="BY1135" s="31">
        <f t="shared" si="770"/>
        <v>4.7542843379841849E-12</v>
      </c>
      <c r="BZ1135" s="31">
        <f t="shared" si="771"/>
        <v>6.1409506032295728E-12</v>
      </c>
      <c r="CA1135" s="31">
        <f t="shared" si="772"/>
        <v>6.1409506032295728E-12</v>
      </c>
      <c r="CB1135" s="31">
        <f t="shared" si="773"/>
        <v>4.159998795736162E-12</v>
      </c>
      <c r="CC1135" s="31">
        <f t="shared" si="774"/>
        <v>4.7542843379841849E-12</v>
      </c>
      <c r="CD1135" s="31">
        <f t="shared" si="775"/>
        <v>2.1790469882427512E-12</v>
      </c>
      <c r="CE1135" s="31">
        <f t="shared" si="776"/>
        <v>2.7733325304907745E-12</v>
      </c>
    </row>
    <row r="1136" spans="35:83" x14ac:dyDescent="0.2">
      <c r="AI1136" s="29" t="s">
        <v>2388</v>
      </c>
      <c r="AJ1136" s="30">
        <v>8625</v>
      </c>
      <c r="AK1136">
        <v>77</v>
      </c>
      <c r="AL1136" t="s">
        <v>2389</v>
      </c>
      <c r="AM1136">
        <v>9.598426015642137E-10</v>
      </c>
      <c r="AN1136">
        <f t="shared" si="734"/>
        <v>9.598426015642137E-11</v>
      </c>
      <c r="AO1136">
        <f t="shared" si="735"/>
        <v>4.2312375793427835E-4</v>
      </c>
      <c r="AP1136" s="31">
        <f t="shared" si="736"/>
        <v>5</v>
      </c>
      <c r="AQ1136" s="31">
        <f t="shared" si="737"/>
        <v>1</v>
      </c>
      <c r="AR1136" s="31">
        <f t="shared" si="738"/>
        <v>6</v>
      </c>
      <c r="AS1136" s="31">
        <f t="shared" si="739"/>
        <v>6</v>
      </c>
      <c r="AT1136" s="31">
        <f t="shared" si="740"/>
        <v>2</v>
      </c>
      <c r="AU1136" s="31">
        <f t="shared" si="741"/>
        <v>5</v>
      </c>
      <c r="AV1136" s="31">
        <f t="shared" si="742"/>
        <v>3</v>
      </c>
      <c r="AW1136" s="31">
        <f t="shared" si="743"/>
        <v>5</v>
      </c>
      <c r="AX1136" s="31">
        <f t="shared" si="744"/>
        <v>5</v>
      </c>
      <c r="AY1136" s="31">
        <f t="shared" si="745"/>
        <v>9</v>
      </c>
      <c r="AZ1136" s="31">
        <f t="shared" si="746"/>
        <v>3</v>
      </c>
      <c r="BA1136" s="31">
        <f t="shared" si="747"/>
        <v>6</v>
      </c>
      <c r="BB1136" s="31">
        <f t="shared" si="748"/>
        <v>1</v>
      </c>
      <c r="BC1136" s="31">
        <f t="shared" si="749"/>
        <v>2</v>
      </c>
      <c r="BD1136" s="31">
        <f t="shared" si="750"/>
        <v>5</v>
      </c>
      <c r="BE1136" s="31">
        <f t="shared" si="751"/>
        <v>3</v>
      </c>
      <c r="BF1136" s="31">
        <f t="shared" si="752"/>
        <v>1</v>
      </c>
      <c r="BG1136" s="31">
        <f t="shared" si="753"/>
        <v>9</v>
      </c>
      <c r="BH1136" s="31">
        <f t="shared" si="754"/>
        <v>0</v>
      </c>
      <c r="BI1136" s="31">
        <f t="shared" si="755"/>
        <v>0</v>
      </c>
      <c r="BJ1136" s="6">
        <f t="shared" si="756"/>
        <v>77</v>
      </c>
      <c r="BL1136" s="31">
        <f t="shared" si="757"/>
        <v>6.2327441660013872E-12</v>
      </c>
      <c r="BM1136" s="31">
        <f t="shared" si="758"/>
        <v>1.2465488332002775E-12</v>
      </c>
      <c r="BN1136" s="31">
        <f t="shared" si="759"/>
        <v>7.4792929992016643E-12</v>
      </c>
      <c r="BO1136" s="31">
        <f t="shared" si="760"/>
        <v>7.4792929992016643E-12</v>
      </c>
      <c r="BP1136" s="31">
        <f t="shared" si="761"/>
        <v>2.493097666400555E-12</v>
      </c>
      <c r="BQ1136" s="31">
        <f t="shared" si="762"/>
        <v>6.2327441660013872E-12</v>
      </c>
      <c r="BR1136" s="31">
        <f t="shared" si="763"/>
        <v>3.7396464996008322E-12</v>
      </c>
      <c r="BS1136" s="31">
        <f t="shared" si="764"/>
        <v>6.2327441660013872E-12</v>
      </c>
      <c r="BT1136" s="31">
        <f t="shared" si="765"/>
        <v>6.2327441660013872E-12</v>
      </c>
      <c r="BU1136" s="31">
        <f t="shared" si="766"/>
        <v>1.1218939498802497E-11</v>
      </c>
      <c r="BV1136" s="31">
        <f t="shared" si="767"/>
        <v>3.7396464996008322E-12</v>
      </c>
      <c r="BW1136" s="31">
        <f t="shared" si="768"/>
        <v>7.4792929992016643E-12</v>
      </c>
      <c r="BX1136" s="31">
        <f t="shared" si="769"/>
        <v>1.2465488332002775E-12</v>
      </c>
      <c r="BY1136" s="31">
        <f t="shared" si="770"/>
        <v>2.493097666400555E-12</v>
      </c>
      <c r="BZ1136" s="31">
        <f t="shared" si="771"/>
        <v>6.2327441660013872E-12</v>
      </c>
      <c r="CA1136" s="31">
        <f t="shared" si="772"/>
        <v>3.7396464996008322E-12</v>
      </c>
      <c r="CB1136" s="31">
        <f t="shared" si="773"/>
        <v>1.2465488332002775E-12</v>
      </c>
      <c r="CC1136" s="31">
        <f t="shared" si="774"/>
        <v>1.1218939498802497E-11</v>
      </c>
      <c r="CD1136" s="31">
        <f t="shared" si="775"/>
        <v>0</v>
      </c>
      <c r="CE1136" s="31">
        <f t="shared" si="776"/>
        <v>0</v>
      </c>
    </row>
    <row r="1137" spans="35:83" x14ac:dyDescent="0.2">
      <c r="AI1137" s="29" t="s">
        <v>2390</v>
      </c>
      <c r="AJ1137" s="30">
        <v>100416</v>
      </c>
      <c r="AK1137">
        <v>884</v>
      </c>
      <c r="AL1137" t="s">
        <v>2391</v>
      </c>
      <c r="AM1137">
        <v>9.605557810353963E-10</v>
      </c>
      <c r="AN1137">
        <f t="shared" si="734"/>
        <v>9.6055578103539641E-11</v>
      </c>
      <c r="AO1137">
        <f t="shared" si="735"/>
        <v>4.2343814612400509E-4</v>
      </c>
      <c r="AP1137" s="31">
        <f t="shared" si="736"/>
        <v>83</v>
      </c>
      <c r="AQ1137" s="31">
        <f t="shared" si="737"/>
        <v>5</v>
      </c>
      <c r="AR1137" s="31">
        <f t="shared" si="738"/>
        <v>68</v>
      </c>
      <c r="AS1137" s="31">
        <f t="shared" si="739"/>
        <v>67</v>
      </c>
      <c r="AT1137" s="31">
        <f t="shared" si="740"/>
        <v>30</v>
      </c>
      <c r="AU1137" s="31">
        <f t="shared" si="741"/>
        <v>52</v>
      </c>
      <c r="AV1137" s="31">
        <f t="shared" si="742"/>
        <v>25</v>
      </c>
      <c r="AW1137" s="31">
        <f t="shared" si="743"/>
        <v>65</v>
      </c>
      <c r="AX1137" s="31">
        <f t="shared" si="744"/>
        <v>49</v>
      </c>
      <c r="AY1137" s="31">
        <f t="shared" si="745"/>
        <v>82</v>
      </c>
      <c r="AZ1137" s="31">
        <f t="shared" si="746"/>
        <v>17</v>
      </c>
      <c r="BA1137" s="31">
        <f t="shared" si="747"/>
        <v>37</v>
      </c>
      <c r="BB1137" s="31">
        <f t="shared" si="748"/>
        <v>46</v>
      </c>
      <c r="BC1137" s="31">
        <f t="shared" si="749"/>
        <v>27</v>
      </c>
      <c r="BD1137" s="31">
        <f t="shared" si="750"/>
        <v>54</v>
      </c>
      <c r="BE1137" s="31">
        <f t="shared" si="751"/>
        <v>29</v>
      </c>
      <c r="BF1137" s="31">
        <f t="shared" si="752"/>
        <v>47</v>
      </c>
      <c r="BG1137" s="31">
        <f t="shared" si="753"/>
        <v>54</v>
      </c>
      <c r="BH1137" s="31">
        <f t="shared" si="754"/>
        <v>29</v>
      </c>
      <c r="BI1137" s="31">
        <f t="shared" si="755"/>
        <v>18</v>
      </c>
      <c r="BJ1137" s="6">
        <f t="shared" si="756"/>
        <v>884</v>
      </c>
      <c r="BL1137" s="31">
        <f t="shared" si="757"/>
        <v>9.0187929667350572E-12</v>
      </c>
      <c r="BM1137" s="31">
        <f t="shared" si="758"/>
        <v>5.4330078112861787E-13</v>
      </c>
      <c r="BN1137" s="31">
        <f t="shared" si="759"/>
        <v>7.3888906233492027E-12</v>
      </c>
      <c r="BO1137" s="31">
        <f t="shared" si="760"/>
        <v>7.280230467123479E-12</v>
      </c>
      <c r="BP1137" s="31">
        <f t="shared" si="761"/>
        <v>3.2598046867717068E-12</v>
      </c>
      <c r="BQ1137" s="31">
        <f t="shared" si="762"/>
        <v>5.6503281237376262E-12</v>
      </c>
      <c r="BR1137" s="31">
        <f t="shared" si="763"/>
        <v>2.7165039056430894E-12</v>
      </c>
      <c r="BS1137" s="31">
        <f t="shared" si="764"/>
        <v>7.0629101546720323E-12</v>
      </c>
      <c r="BT1137" s="31">
        <f t="shared" si="765"/>
        <v>5.324347655060455E-12</v>
      </c>
      <c r="BU1137" s="31">
        <f t="shared" si="766"/>
        <v>8.9101328105093334E-12</v>
      </c>
      <c r="BV1137" s="31">
        <f t="shared" si="767"/>
        <v>1.8472226558373007E-12</v>
      </c>
      <c r="BW1137" s="31">
        <f t="shared" si="768"/>
        <v>4.0204257803517718E-12</v>
      </c>
      <c r="BX1137" s="31">
        <f t="shared" si="769"/>
        <v>4.9983671863832846E-12</v>
      </c>
      <c r="BY1137" s="31">
        <f t="shared" si="770"/>
        <v>2.9338242180945364E-12</v>
      </c>
      <c r="BZ1137" s="31">
        <f t="shared" si="771"/>
        <v>5.8676484361890729E-12</v>
      </c>
      <c r="CA1137" s="31">
        <f t="shared" si="772"/>
        <v>3.1511445305459839E-12</v>
      </c>
      <c r="CB1137" s="31">
        <f t="shared" si="773"/>
        <v>5.1070273426090075E-12</v>
      </c>
      <c r="CC1137" s="31">
        <f t="shared" si="774"/>
        <v>5.8676484361890729E-12</v>
      </c>
      <c r="CD1137" s="31">
        <f t="shared" si="775"/>
        <v>3.1511445305459839E-12</v>
      </c>
      <c r="CE1137" s="31">
        <f t="shared" si="776"/>
        <v>1.9558828120630244E-12</v>
      </c>
    </row>
    <row r="1138" spans="35:83" x14ac:dyDescent="0.2">
      <c r="AI1138" s="29" t="s">
        <v>2392</v>
      </c>
      <c r="AJ1138" s="30">
        <v>15871</v>
      </c>
      <c r="AK1138">
        <v>137</v>
      </c>
      <c r="AL1138" t="s">
        <v>2393</v>
      </c>
      <c r="AM1138">
        <v>9.6096929346376069E-10</v>
      </c>
      <c r="AN1138">
        <f t="shared" si="734"/>
        <v>9.6096929346376079E-11</v>
      </c>
      <c r="AO1138">
        <f t="shared" si="735"/>
        <v>4.2362043323270079E-4</v>
      </c>
      <c r="AP1138" s="31">
        <f t="shared" si="736"/>
        <v>4</v>
      </c>
      <c r="AQ1138" s="31">
        <f t="shared" si="737"/>
        <v>1</v>
      </c>
      <c r="AR1138" s="31">
        <f t="shared" si="738"/>
        <v>10</v>
      </c>
      <c r="AS1138" s="31">
        <f t="shared" si="739"/>
        <v>11</v>
      </c>
      <c r="AT1138" s="31">
        <f t="shared" si="740"/>
        <v>7</v>
      </c>
      <c r="AU1138" s="31">
        <f t="shared" si="741"/>
        <v>12</v>
      </c>
      <c r="AV1138" s="31">
        <f t="shared" si="742"/>
        <v>2</v>
      </c>
      <c r="AW1138" s="31">
        <f t="shared" si="743"/>
        <v>10</v>
      </c>
      <c r="AX1138" s="31">
        <f t="shared" si="744"/>
        <v>4</v>
      </c>
      <c r="AY1138" s="31">
        <f t="shared" si="745"/>
        <v>10</v>
      </c>
      <c r="AZ1138" s="31">
        <f t="shared" si="746"/>
        <v>4</v>
      </c>
      <c r="BA1138" s="31">
        <f t="shared" si="747"/>
        <v>10</v>
      </c>
      <c r="BB1138" s="31">
        <f t="shared" si="748"/>
        <v>8</v>
      </c>
      <c r="BC1138" s="31">
        <f t="shared" si="749"/>
        <v>4</v>
      </c>
      <c r="BD1138" s="31">
        <f t="shared" si="750"/>
        <v>9</v>
      </c>
      <c r="BE1138" s="31">
        <f t="shared" si="751"/>
        <v>6</v>
      </c>
      <c r="BF1138" s="31">
        <f t="shared" si="752"/>
        <v>6</v>
      </c>
      <c r="BG1138" s="31">
        <f t="shared" si="753"/>
        <v>9</v>
      </c>
      <c r="BH1138" s="31">
        <f t="shared" si="754"/>
        <v>5</v>
      </c>
      <c r="BI1138" s="31">
        <f t="shared" si="755"/>
        <v>5</v>
      </c>
      <c r="BJ1138" s="6">
        <f t="shared" si="756"/>
        <v>137</v>
      </c>
      <c r="BL1138" s="31">
        <f t="shared" si="757"/>
        <v>2.8057497619379874E-12</v>
      </c>
      <c r="BM1138" s="31">
        <f t="shared" si="758"/>
        <v>7.0143744048449685E-13</v>
      </c>
      <c r="BN1138" s="31">
        <f t="shared" si="759"/>
        <v>7.0143744048449683E-12</v>
      </c>
      <c r="BO1138" s="31">
        <f t="shared" si="760"/>
        <v>7.7158118453294663E-12</v>
      </c>
      <c r="BP1138" s="31">
        <f t="shared" si="761"/>
        <v>4.9100620833914785E-12</v>
      </c>
      <c r="BQ1138" s="31">
        <f t="shared" si="762"/>
        <v>8.4172492858139643E-12</v>
      </c>
      <c r="BR1138" s="31">
        <f t="shared" si="763"/>
        <v>1.4028748809689937E-12</v>
      </c>
      <c r="BS1138" s="31">
        <f t="shared" si="764"/>
        <v>7.0143744048449683E-12</v>
      </c>
      <c r="BT1138" s="31">
        <f t="shared" si="765"/>
        <v>2.8057497619379874E-12</v>
      </c>
      <c r="BU1138" s="31">
        <f t="shared" si="766"/>
        <v>7.0143744048449683E-12</v>
      </c>
      <c r="BV1138" s="31">
        <f t="shared" si="767"/>
        <v>2.8057497619379874E-12</v>
      </c>
      <c r="BW1138" s="31">
        <f t="shared" si="768"/>
        <v>7.0143744048449683E-12</v>
      </c>
      <c r="BX1138" s="31">
        <f t="shared" si="769"/>
        <v>5.6114995238759748E-12</v>
      </c>
      <c r="BY1138" s="31">
        <f t="shared" si="770"/>
        <v>2.8057497619379874E-12</v>
      </c>
      <c r="BZ1138" s="31">
        <f t="shared" si="771"/>
        <v>6.3129369643604728E-12</v>
      </c>
      <c r="CA1138" s="31">
        <f t="shared" si="772"/>
        <v>4.2086246429069821E-12</v>
      </c>
      <c r="CB1138" s="31">
        <f t="shared" si="773"/>
        <v>4.2086246429069821E-12</v>
      </c>
      <c r="CC1138" s="31">
        <f t="shared" si="774"/>
        <v>6.3129369643604728E-12</v>
      </c>
      <c r="CD1138" s="31">
        <f t="shared" si="775"/>
        <v>3.5071872024224842E-12</v>
      </c>
      <c r="CE1138" s="31">
        <f t="shared" si="776"/>
        <v>3.5071872024224842E-12</v>
      </c>
    </row>
    <row r="1139" spans="35:83" x14ac:dyDescent="0.2">
      <c r="AI1139" s="29" t="s">
        <v>2394</v>
      </c>
      <c r="AJ1139" s="30">
        <v>72110</v>
      </c>
      <c r="AK1139">
        <v>663</v>
      </c>
      <c r="AL1139" t="s">
        <v>2395</v>
      </c>
      <c r="AM1139">
        <v>9.6724493845446219E-10</v>
      </c>
      <c r="AN1139">
        <f t="shared" si="734"/>
        <v>9.6724493845446226E-11</v>
      </c>
      <c r="AO1139">
        <f t="shared" si="735"/>
        <v>4.2638690190954391E-4</v>
      </c>
      <c r="AP1139" s="31">
        <f t="shared" si="736"/>
        <v>65</v>
      </c>
      <c r="AQ1139" s="31">
        <f t="shared" si="737"/>
        <v>7</v>
      </c>
      <c r="AR1139" s="31">
        <f t="shared" si="738"/>
        <v>39</v>
      </c>
      <c r="AS1139" s="31">
        <f t="shared" si="739"/>
        <v>37</v>
      </c>
      <c r="AT1139" s="31">
        <f t="shared" si="740"/>
        <v>16</v>
      </c>
      <c r="AU1139" s="31">
        <f t="shared" si="741"/>
        <v>64</v>
      </c>
      <c r="AV1139" s="31">
        <f t="shared" si="742"/>
        <v>21</v>
      </c>
      <c r="AW1139" s="31">
        <f t="shared" si="743"/>
        <v>40</v>
      </c>
      <c r="AX1139" s="31">
        <f t="shared" si="744"/>
        <v>23</v>
      </c>
      <c r="AY1139" s="31">
        <f t="shared" si="745"/>
        <v>69</v>
      </c>
      <c r="AZ1139" s="31">
        <f t="shared" si="746"/>
        <v>20</v>
      </c>
      <c r="BA1139" s="31">
        <f t="shared" si="747"/>
        <v>25</v>
      </c>
      <c r="BB1139" s="31">
        <f t="shared" si="748"/>
        <v>33</v>
      </c>
      <c r="BC1139" s="31">
        <f t="shared" si="749"/>
        <v>16</v>
      </c>
      <c r="BD1139" s="31">
        <f t="shared" si="750"/>
        <v>41</v>
      </c>
      <c r="BE1139" s="31">
        <f t="shared" si="751"/>
        <v>41</v>
      </c>
      <c r="BF1139" s="31">
        <f t="shared" si="752"/>
        <v>40</v>
      </c>
      <c r="BG1139" s="31">
        <f t="shared" si="753"/>
        <v>38</v>
      </c>
      <c r="BH1139" s="31">
        <f t="shared" si="754"/>
        <v>10</v>
      </c>
      <c r="BI1139" s="31">
        <f t="shared" si="755"/>
        <v>18</v>
      </c>
      <c r="BJ1139" s="6">
        <f t="shared" si="756"/>
        <v>663</v>
      </c>
      <c r="BL1139" s="31">
        <f t="shared" si="757"/>
        <v>9.4827935142594332E-12</v>
      </c>
      <c r="BM1139" s="31">
        <f t="shared" si="758"/>
        <v>1.0212239169202468E-12</v>
      </c>
      <c r="BN1139" s="31">
        <f t="shared" si="759"/>
        <v>5.6896761085556606E-12</v>
      </c>
      <c r="BO1139" s="31">
        <f t="shared" si="760"/>
        <v>5.3978978465784476E-12</v>
      </c>
      <c r="BP1139" s="31">
        <f t="shared" si="761"/>
        <v>2.334226095817707E-12</v>
      </c>
      <c r="BQ1139" s="31">
        <f t="shared" si="762"/>
        <v>9.3369043832708279E-12</v>
      </c>
      <c r="BR1139" s="31">
        <f t="shared" si="763"/>
        <v>3.0636717507607402E-12</v>
      </c>
      <c r="BS1139" s="31">
        <f t="shared" si="764"/>
        <v>5.8355652395442674E-12</v>
      </c>
      <c r="BT1139" s="31">
        <f t="shared" si="765"/>
        <v>3.3554500127379536E-12</v>
      </c>
      <c r="BU1139" s="31">
        <f t="shared" si="766"/>
        <v>1.0066350038213861E-11</v>
      </c>
      <c r="BV1139" s="31">
        <f t="shared" si="767"/>
        <v>2.9177826197721337E-12</v>
      </c>
      <c r="BW1139" s="31">
        <f t="shared" si="768"/>
        <v>3.6472282747151665E-12</v>
      </c>
      <c r="BX1139" s="31">
        <f t="shared" si="769"/>
        <v>4.81434132262402E-12</v>
      </c>
      <c r="BY1139" s="31">
        <f t="shared" si="770"/>
        <v>2.334226095817707E-12</v>
      </c>
      <c r="BZ1139" s="31">
        <f t="shared" si="771"/>
        <v>5.9814543705328743E-12</v>
      </c>
      <c r="CA1139" s="31">
        <f t="shared" si="772"/>
        <v>5.9814543705328743E-12</v>
      </c>
      <c r="CB1139" s="31">
        <f t="shared" si="773"/>
        <v>5.8355652395442674E-12</v>
      </c>
      <c r="CC1139" s="31">
        <f t="shared" si="774"/>
        <v>5.5437869775670537E-12</v>
      </c>
      <c r="CD1139" s="31">
        <f t="shared" si="775"/>
        <v>1.4588913098860669E-12</v>
      </c>
      <c r="CE1139" s="31">
        <f t="shared" si="776"/>
        <v>2.6260043577949204E-12</v>
      </c>
    </row>
    <row r="1140" spans="35:83" x14ac:dyDescent="0.2">
      <c r="AI1140" s="29" t="s">
        <v>2396</v>
      </c>
      <c r="AJ1140" s="30">
        <v>34268</v>
      </c>
      <c r="AK1140">
        <v>313</v>
      </c>
      <c r="AL1140" t="s">
        <v>2397</v>
      </c>
      <c r="AM1140">
        <v>9.8336882986548849E-10</v>
      </c>
      <c r="AN1140">
        <f t="shared" si="734"/>
        <v>9.8336882986548851E-11</v>
      </c>
      <c r="AO1140">
        <f t="shared" si="735"/>
        <v>4.3349473554314124E-4</v>
      </c>
      <c r="AP1140" s="31">
        <f t="shared" si="736"/>
        <v>37</v>
      </c>
      <c r="AQ1140" s="31">
        <f t="shared" si="737"/>
        <v>3</v>
      </c>
      <c r="AR1140" s="31">
        <f t="shared" si="738"/>
        <v>23</v>
      </c>
      <c r="AS1140" s="31">
        <f t="shared" si="739"/>
        <v>22</v>
      </c>
      <c r="AT1140" s="31">
        <f t="shared" si="740"/>
        <v>10</v>
      </c>
      <c r="AU1140" s="31">
        <f t="shared" si="741"/>
        <v>27</v>
      </c>
      <c r="AV1140" s="31">
        <f t="shared" si="742"/>
        <v>7</v>
      </c>
      <c r="AW1140" s="31">
        <f t="shared" si="743"/>
        <v>23</v>
      </c>
      <c r="AX1140" s="31">
        <f t="shared" si="744"/>
        <v>16</v>
      </c>
      <c r="AY1140" s="31">
        <f t="shared" si="745"/>
        <v>34</v>
      </c>
      <c r="AZ1140" s="31">
        <f t="shared" si="746"/>
        <v>10</v>
      </c>
      <c r="BA1140" s="31">
        <f t="shared" si="747"/>
        <v>3</v>
      </c>
      <c r="BB1140" s="31">
        <f t="shared" si="748"/>
        <v>13</v>
      </c>
      <c r="BC1140" s="31">
        <f t="shared" si="749"/>
        <v>8</v>
      </c>
      <c r="BD1140" s="31">
        <f t="shared" si="750"/>
        <v>24</v>
      </c>
      <c r="BE1140" s="31">
        <f t="shared" si="751"/>
        <v>15</v>
      </c>
      <c r="BF1140" s="31">
        <f t="shared" si="752"/>
        <v>14</v>
      </c>
      <c r="BG1140" s="31">
        <f t="shared" si="753"/>
        <v>16</v>
      </c>
      <c r="BH1140" s="31">
        <f t="shared" si="754"/>
        <v>2</v>
      </c>
      <c r="BI1140" s="31">
        <f t="shared" si="755"/>
        <v>6</v>
      </c>
      <c r="BJ1140" s="6">
        <f t="shared" si="756"/>
        <v>313</v>
      </c>
      <c r="BL1140" s="31">
        <f t="shared" si="757"/>
        <v>1.1624487765183091E-11</v>
      </c>
      <c r="BM1140" s="31">
        <f t="shared" si="758"/>
        <v>9.4252603501484526E-13</v>
      </c>
      <c r="BN1140" s="31">
        <f t="shared" si="759"/>
        <v>7.2260329351138127E-12</v>
      </c>
      <c r="BO1140" s="31">
        <f t="shared" si="760"/>
        <v>6.9118575901088649E-12</v>
      </c>
      <c r="BP1140" s="31">
        <f t="shared" si="761"/>
        <v>3.1417534500494838E-12</v>
      </c>
      <c r="BQ1140" s="31">
        <f t="shared" si="762"/>
        <v>8.4827343151336064E-12</v>
      </c>
      <c r="BR1140" s="31">
        <f t="shared" si="763"/>
        <v>2.1992274150346387E-12</v>
      </c>
      <c r="BS1140" s="31">
        <f t="shared" si="764"/>
        <v>7.2260329351138127E-12</v>
      </c>
      <c r="BT1140" s="31">
        <f t="shared" si="765"/>
        <v>5.0268055200791739E-12</v>
      </c>
      <c r="BU1140" s="31">
        <f t="shared" si="766"/>
        <v>1.0681961730168245E-11</v>
      </c>
      <c r="BV1140" s="31">
        <f t="shared" si="767"/>
        <v>3.1417534500494838E-12</v>
      </c>
      <c r="BW1140" s="31">
        <f t="shared" si="768"/>
        <v>9.4252603501484526E-13</v>
      </c>
      <c r="BX1140" s="31">
        <f t="shared" si="769"/>
        <v>4.0842794850643289E-12</v>
      </c>
      <c r="BY1140" s="31">
        <f t="shared" si="770"/>
        <v>2.513402760039587E-12</v>
      </c>
      <c r="BZ1140" s="31">
        <f t="shared" si="771"/>
        <v>7.5402082801187621E-12</v>
      </c>
      <c r="CA1140" s="31">
        <f t="shared" si="772"/>
        <v>4.7126301750742261E-12</v>
      </c>
      <c r="CB1140" s="31">
        <f t="shared" si="773"/>
        <v>4.3984548300692775E-12</v>
      </c>
      <c r="CC1140" s="31">
        <f t="shared" si="774"/>
        <v>5.0268055200791739E-12</v>
      </c>
      <c r="CD1140" s="31">
        <f t="shared" si="775"/>
        <v>6.2835069000989674E-13</v>
      </c>
      <c r="CE1140" s="31">
        <f t="shared" si="776"/>
        <v>1.8850520700296905E-12</v>
      </c>
    </row>
    <row r="1141" spans="35:83" x14ac:dyDescent="0.2">
      <c r="AI1141" s="29" t="s">
        <v>2398</v>
      </c>
      <c r="AJ1141" s="30">
        <v>118203</v>
      </c>
      <c r="AK1141">
        <v>1075</v>
      </c>
      <c r="AL1141" t="s">
        <v>2399</v>
      </c>
      <c r="AM1141">
        <v>9.8412173783484503E-10</v>
      </c>
      <c r="AN1141">
        <f t="shared" si="734"/>
        <v>9.8412173783484506E-11</v>
      </c>
      <c r="AO1141">
        <f t="shared" si="735"/>
        <v>4.3382663709538914E-4</v>
      </c>
      <c r="AP1141" s="31">
        <f t="shared" si="736"/>
        <v>90</v>
      </c>
      <c r="AQ1141" s="31">
        <f t="shared" si="737"/>
        <v>4</v>
      </c>
      <c r="AR1141" s="31">
        <f t="shared" si="738"/>
        <v>68</v>
      </c>
      <c r="AS1141" s="31">
        <f t="shared" si="739"/>
        <v>54</v>
      </c>
      <c r="AT1141" s="31">
        <f t="shared" si="740"/>
        <v>42</v>
      </c>
      <c r="AU1141" s="31">
        <f t="shared" si="741"/>
        <v>76</v>
      </c>
      <c r="AV1141" s="31">
        <f t="shared" si="742"/>
        <v>10</v>
      </c>
      <c r="AW1141" s="31">
        <f t="shared" si="743"/>
        <v>60</v>
      </c>
      <c r="AX1141" s="31">
        <f t="shared" si="744"/>
        <v>52</v>
      </c>
      <c r="AY1141" s="31">
        <f t="shared" si="745"/>
        <v>75</v>
      </c>
      <c r="AZ1141" s="31">
        <f t="shared" si="746"/>
        <v>13</v>
      </c>
      <c r="BA1141" s="31">
        <f t="shared" si="747"/>
        <v>65</v>
      </c>
      <c r="BB1141" s="31">
        <f t="shared" si="748"/>
        <v>48</v>
      </c>
      <c r="BC1141" s="31">
        <f t="shared" si="749"/>
        <v>51</v>
      </c>
      <c r="BD1141" s="31">
        <f t="shared" si="750"/>
        <v>67</v>
      </c>
      <c r="BE1141" s="31">
        <f t="shared" si="751"/>
        <v>102</v>
      </c>
      <c r="BF1141" s="31">
        <f t="shared" si="752"/>
        <v>87</v>
      </c>
      <c r="BG1141" s="31">
        <f t="shared" si="753"/>
        <v>63</v>
      </c>
      <c r="BH1141" s="31">
        <f t="shared" si="754"/>
        <v>9</v>
      </c>
      <c r="BI1141" s="31">
        <f t="shared" si="755"/>
        <v>39</v>
      </c>
      <c r="BJ1141" s="6">
        <f t="shared" si="756"/>
        <v>1075</v>
      </c>
      <c r="BL1141" s="31">
        <f t="shared" si="757"/>
        <v>8.239158735361494E-12</v>
      </c>
      <c r="BM1141" s="31">
        <f t="shared" si="758"/>
        <v>3.6618483268273309E-13</v>
      </c>
      <c r="BN1141" s="31">
        <f t="shared" si="759"/>
        <v>6.2251421556064609E-12</v>
      </c>
      <c r="BO1141" s="31">
        <f t="shared" si="760"/>
        <v>4.9434952412168963E-12</v>
      </c>
      <c r="BP1141" s="31">
        <f t="shared" si="761"/>
        <v>3.844940743168697E-12</v>
      </c>
      <c r="BQ1141" s="31">
        <f t="shared" si="762"/>
        <v>6.9575118209719278E-12</v>
      </c>
      <c r="BR1141" s="31">
        <f t="shared" si="763"/>
        <v>9.1546208170683251E-13</v>
      </c>
      <c r="BS1141" s="31">
        <f t="shared" si="764"/>
        <v>5.4927724902409955E-12</v>
      </c>
      <c r="BT1141" s="31">
        <f t="shared" si="765"/>
        <v>4.7604028248755293E-12</v>
      </c>
      <c r="BU1141" s="31">
        <f t="shared" si="766"/>
        <v>6.8659656128012448E-12</v>
      </c>
      <c r="BV1141" s="31">
        <f t="shared" si="767"/>
        <v>1.1901007062188823E-12</v>
      </c>
      <c r="BW1141" s="31">
        <f t="shared" si="768"/>
        <v>5.9505035310944116E-12</v>
      </c>
      <c r="BX1141" s="31">
        <f t="shared" si="769"/>
        <v>4.3942179921927962E-12</v>
      </c>
      <c r="BY1141" s="31">
        <f t="shared" si="770"/>
        <v>4.6688566167048462E-12</v>
      </c>
      <c r="BZ1141" s="31">
        <f t="shared" si="771"/>
        <v>6.1335959474357786E-12</v>
      </c>
      <c r="CA1141" s="31">
        <f t="shared" si="772"/>
        <v>9.3377132334096925E-12</v>
      </c>
      <c r="CB1141" s="31">
        <f t="shared" si="773"/>
        <v>7.964520110849444E-12</v>
      </c>
      <c r="CC1141" s="31">
        <f t="shared" si="774"/>
        <v>5.7674111147530455E-12</v>
      </c>
      <c r="CD1141" s="31">
        <f t="shared" si="775"/>
        <v>8.2391587353614944E-13</v>
      </c>
      <c r="CE1141" s="31">
        <f t="shared" si="776"/>
        <v>3.570302118656647E-12</v>
      </c>
    </row>
    <row r="1142" spans="35:83" x14ac:dyDescent="0.2">
      <c r="AI1142" s="29" t="s">
        <v>2400</v>
      </c>
      <c r="AJ1142" s="30">
        <v>58524</v>
      </c>
      <c r="AK1142">
        <v>516</v>
      </c>
      <c r="AL1142" t="s">
        <v>2401</v>
      </c>
      <c r="AM1142">
        <v>9.869004435858088E-10</v>
      </c>
      <c r="AN1142">
        <f t="shared" si="734"/>
        <v>9.869004435858088E-11</v>
      </c>
      <c r="AO1142">
        <f t="shared" si="735"/>
        <v>4.3505156336728549E-4</v>
      </c>
      <c r="AP1142" s="31">
        <f t="shared" si="736"/>
        <v>46</v>
      </c>
      <c r="AQ1142" s="31">
        <f t="shared" si="737"/>
        <v>4</v>
      </c>
      <c r="AR1142" s="31">
        <f t="shared" si="738"/>
        <v>33</v>
      </c>
      <c r="AS1142" s="31">
        <f t="shared" si="739"/>
        <v>36</v>
      </c>
      <c r="AT1142" s="31">
        <f t="shared" si="740"/>
        <v>22</v>
      </c>
      <c r="AU1142" s="31">
        <f t="shared" si="741"/>
        <v>32</v>
      </c>
      <c r="AV1142" s="31">
        <f t="shared" si="742"/>
        <v>16</v>
      </c>
      <c r="AW1142" s="31">
        <f t="shared" si="743"/>
        <v>28</v>
      </c>
      <c r="AX1142" s="31">
        <f t="shared" si="744"/>
        <v>33</v>
      </c>
      <c r="AY1142" s="31">
        <f t="shared" si="745"/>
        <v>61</v>
      </c>
      <c r="AZ1142" s="31">
        <f t="shared" si="746"/>
        <v>11</v>
      </c>
      <c r="BA1142" s="31">
        <f t="shared" si="747"/>
        <v>25</v>
      </c>
      <c r="BB1142" s="31">
        <f t="shared" si="748"/>
        <v>23</v>
      </c>
      <c r="BC1142" s="31">
        <f t="shared" si="749"/>
        <v>17</v>
      </c>
      <c r="BD1142" s="31">
        <f t="shared" si="750"/>
        <v>31</v>
      </c>
      <c r="BE1142" s="31">
        <f t="shared" si="751"/>
        <v>32</v>
      </c>
      <c r="BF1142" s="31">
        <f t="shared" si="752"/>
        <v>20</v>
      </c>
      <c r="BG1142" s="31">
        <f t="shared" si="753"/>
        <v>21</v>
      </c>
      <c r="BH1142" s="31">
        <f t="shared" si="754"/>
        <v>13</v>
      </c>
      <c r="BI1142" s="31">
        <f t="shared" si="755"/>
        <v>12</v>
      </c>
      <c r="BJ1142" s="6">
        <f t="shared" si="756"/>
        <v>516</v>
      </c>
      <c r="BL1142" s="31">
        <f t="shared" si="757"/>
        <v>8.797949690881242E-12</v>
      </c>
      <c r="BM1142" s="31">
        <f t="shared" si="758"/>
        <v>7.650391035548905E-13</v>
      </c>
      <c r="BN1142" s="31">
        <f t="shared" si="759"/>
        <v>6.3115726043278472E-12</v>
      </c>
      <c r="BO1142" s="31">
        <f t="shared" si="760"/>
        <v>6.8853519319940151E-12</v>
      </c>
      <c r="BP1142" s="31">
        <f t="shared" si="761"/>
        <v>4.2077150695518978E-12</v>
      </c>
      <c r="BQ1142" s="31">
        <f t="shared" si="762"/>
        <v>6.120312828439124E-12</v>
      </c>
      <c r="BR1142" s="31">
        <f t="shared" si="763"/>
        <v>3.060156414219562E-12</v>
      </c>
      <c r="BS1142" s="31">
        <f t="shared" si="764"/>
        <v>5.3552737248842337E-12</v>
      </c>
      <c r="BT1142" s="31">
        <f t="shared" si="765"/>
        <v>6.3115726043278472E-12</v>
      </c>
      <c r="BU1142" s="31">
        <f t="shared" si="766"/>
        <v>1.1666846329212081E-11</v>
      </c>
      <c r="BV1142" s="31">
        <f t="shared" si="767"/>
        <v>2.1038575347759489E-12</v>
      </c>
      <c r="BW1142" s="31">
        <f t="shared" si="768"/>
        <v>4.7814943972180658E-12</v>
      </c>
      <c r="BX1142" s="31">
        <f t="shared" si="769"/>
        <v>4.398974845440621E-12</v>
      </c>
      <c r="BY1142" s="31">
        <f t="shared" si="770"/>
        <v>3.2514161901082852E-12</v>
      </c>
      <c r="BZ1142" s="31">
        <f t="shared" si="771"/>
        <v>5.9290530525504016E-12</v>
      </c>
      <c r="CA1142" s="31">
        <f t="shared" si="772"/>
        <v>6.120312828439124E-12</v>
      </c>
      <c r="CB1142" s="31">
        <f t="shared" si="773"/>
        <v>3.8251955177744523E-12</v>
      </c>
      <c r="CC1142" s="31">
        <f t="shared" si="774"/>
        <v>4.0164552936631755E-12</v>
      </c>
      <c r="CD1142" s="31">
        <f t="shared" si="775"/>
        <v>2.4863770865533941E-12</v>
      </c>
      <c r="CE1142" s="31">
        <f t="shared" si="776"/>
        <v>2.2951173106646717E-12</v>
      </c>
    </row>
    <row r="1143" spans="35:83" x14ac:dyDescent="0.2">
      <c r="AI1143" s="29" t="s">
        <v>2402</v>
      </c>
      <c r="AJ1143" s="30">
        <v>32515</v>
      </c>
      <c r="AK1143">
        <v>292</v>
      </c>
      <c r="AL1143" t="s">
        <v>2403</v>
      </c>
      <c r="AM1143">
        <v>9.8813406630786705E-10</v>
      </c>
      <c r="AN1143">
        <f t="shared" si="734"/>
        <v>9.8813406630786707E-11</v>
      </c>
      <c r="AO1143">
        <f t="shared" si="735"/>
        <v>4.3559537657288794E-4</v>
      </c>
      <c r="AP1143" s="31">
        <f t="shared" si="736"/>
        <v>21</v>
      </c>
      <c r="AQ1143" s="31">
        <f t="shared" si="737"/>
        <v>5</v>
      </c>
      <c r="AR1143" s="31">
        <f t="shared" si="738"/>
        <v>20</v>
      </c>
      <c r="AS1143" s="31">
        <f t="shared" si="739"/>
        <v>13</v>
      </c>
      <c r="AT1143" s="31">
        <f t="shared" si="740"/>
        <v>10</v>
      </c>
      <c r="AU1143" s="31">
        <f t="shared" si="741"/>
        <v>20</v>
      </c>
      <c r="AV1143" s="31">
        <f t="shared" si="742"/>
        <v>7</v>
      </c>
      <c r="AW1143" s="31">
        <f t="shared" si="743"/>
        <v>26</v>
      </c>
      <c r="AX1143" s="31">
        <f t="shared" si="744"/>
        <v>19</v>
      </c>
      <c r="AY1143" s="31">
        <f t="shared" si="745"/>
        <v>28</v>
      </c>
      <c r="AZ1143" s="31">
        <f t="shared" si="746"/>
        <v>3</v>
      </c>
      <c r="BA1143" s="31">
        <f t="shared" si="747"/>
        <v>14</v>
      </c>
      <c r="BB1143" s="31">
        <f t="shared" si="748"/>
        <v>14</v>
      </c>
      <c r="BC1143" s="31">
        <f t="shared" si="749"/>
        <v>9</v>
      </c>
      <c r="BD1143" s="31">
        <f t="shared" si="750"/>
        <v>13</v>
      </c>
      <c r="BE1143" s="31">
        <f t="shared" si="751"/>
        <v>29</v>
      </c>
      <c r="BF1143" s="31">
        <f t="shared" si="752"/>
        <v>8</v>
      </c>
      <c r="BG1143" s="31">
        <f t="shared" si="753"/>
        <v>16</v>
      </c>
      <c r="BH1143" s="31">
        <f t="shared" si="754"/>
        <v>7</v>
      </c>
      <c r="BI1143" s="31">
        <f t="shared" si="755"/>
        <v>10</v>
      </c>
      <c r="BJ1143" s="6">
        <f t="shared" si="756"/>
        <v>292</v>
      </c>
      <c r="BL1143" s="31">
        <f t="shared" si="757"/>
        <v>7.1064436275565776E-12</v>
      </c>
      <c r="BM1143" s="31">
        <f t="shared" si="758"/>
        <v>1.692010387513471E-12</v>
      </c>
      <c r="BN1143" s="31">
        <f t="shared" si="759"/>
        <v>6.7680415500538839E-12</v>
      </c>
      <c r="BO1143" s="31">
        <f t="shared" si="760"/>
        <v>4.3992270075350244E-12</v>
      </c>
      <c r="BP1143" s="31">
        <f t="shared" si="761"/>
        <v>3.3840207750269419E-12</v>
      </c>
      <c r="BQ1143" s="31">
        <f t="shared" si="762"/>
        <v>6.7680415500538839E-12</v>
      </c>
      <c r="BR1143" s="31">
        <f t="shared" si="763"/>
        <v>2.3688145425188595E-12</v>
      </c>
      <c r="BS1143" s="31">
        <f t="shared" si="764"/>
        <v>8.7984540150700488E-12</v>
      </c>
      <c r="BT1143" s="31">
        <f t="shared" si="765"/>
        <v>6.4296394725511893E-12</v>
      </c>
      <c r="BU1143" s="31">
        <f t="shared" si="766"/>
        <v>9.4752581700754379E-12</v>
      </c>
      <c r="BV1143" s="31">
        <f t="shared" si="767"/>
        <v>1.0152062325080825E-12</v>
      </c>
      <c r="BW1143" s="31">
        <f t="shared" si="768"/>
        <v>4.7376290850377189E-12</v>
      </c>
      <c r="BX1143" s="31">
        <f t="shared" si="769"/>
        <v>4.7376290850377189E-12</v>
      </c>
      <c r="BY1143" s="31">
        <f t="shared" si="770"/>
        <v>3.0456186975242478E-12</v>
      </c>
      <c r="BZ1143" s="31">
        <f t="shared" si="771"/>
        <v>4.3992270075350244E-12</v>
      </c>
      <c r="CA1143" s="31">
        <f t="shared" si="772"/>
        <v>9.8136602475781308E-12</v>
      </c>
      <c r="CB1143" s="31">
        <f t="shared" si="773"/>
        <v>2.7072166200215536E-12</v>
      </c>
      <c r="CC1143" s="31">
        <f t="shared" si="774"/>
        <v>5.4144332400431073E-12</v>
      </c>
      <c r="CD1143" s="31">
        <f t="shared" si="775"/>
        <v>2.3688145425188595E-12</v>
      </c>
      <c r="CE1143" s="31">
        <f t="shared" si="776"/>
        <v>3.3840207750269419E-12</v>
      </c>
    </row>
    <row r="1144" spans="35:83" x14ac:dyDescent="0.2">
      <c r="AI1144" s="29" t="s">
        <v>2404</v>
      </c>
      <c r="AJ1144" s="30">
        <v>46814</v>
      </c>
      <c r="AK1144">
        <v>419</v>
      </c>
      <c r="AL1144" t="s">
        <v>2405</v>
      </c>
      <c r="AM1144">
        <v>9.9498952042603402E-10</v>
      </c>
      <c r="AN1144">
        <f t="shared" si="734"/>
        <v>9.9498952042603402E-11</v>
      </c>
      <c r="AO1144">
        <f t="shared" si="735"/>
        <v>4.3861744029885475E-4</v>
      </c>
      <c r="AP1144" s="31">
        <f t="shared" si="736"/>
        <v>43</v>
      </c>
      <c r="AQ1144" s="31">
        <f t="shared" si="737"/>
        <v>1</v>
      </c>
      <c r="AR1144" s="31">
        <f t="shared" si="738"/>
        <v>25</v>
      </c>
      <c r="AS1144" s="31">
        <f t="shared" si="739"/>
        <v>34</v>
      </c>
      <c r="AT1144" s="31">
        <f t="shared" si="740"/>
        <v>16</v>
      </c>
      <c r="AU1144" s="31">
        <f t="shared" si="741"/>
        <v>32</v>
      </c>
      <c r="AV1144" s="31">
        <f t="shared" si="742"/>
        <v>8</v>
      </c>
      <c r="AW1144" s="31">
        <f t="shared" si="743"/>
        <v>27</v>
      </c>
      <c r="AX1144" s="31">
        <f t="shared" si="744"/>
        <v>19</v>
      </c>
      <c r="AY1144" s="31">
        <f t="shared" si="745"/>
        <v>40</v>
      </c>
      <c r="AZ1144" s="31">
        <f t="shared" si="746"/>
        <v>8</v>
      </c>
      <c r="BA1144" s="31">
        <f t="shared" si="747"/>
        <v>12</v>
      </c>
      <c r="BB1144" s="31">
        <f t="shared" si="748"/>
        <v>17</v>
      </c>
      <c r="BC1144" s="31">
        <f t="shared" si="749"/>
        <v>19</v>
      </c>
      <c r="BD1144" s="31">
        <f t="shared" si="750"/>
        <v>32</v>
      </c>
      <c r="BE1144" s="31">
        <f t="shared" si="751"/>
        <v>24</v>
      </c>
      <c r="BF1144" s="31">
        <f t="shared" si="752"/>
        <v>23</v>
      </c>
      <c r="BG1144" s="31">
        <f t="shared" si="753"/>
        <v>21</v>
      </c>
      <c r="BH1144" s="31">
        <f t="shared" si="754"/>
        <v>6</v>
      </c>
      <c r="BI1144" s="31">
        <f t="shared" si="755"/>
        <v>12</v>
      </c>
      <c r="BJ1144" s="6">
        <f t="shared" si="756"/>
        <v>419</v>
      </c>
      <c r="BL1144" s="31">
        <f t="shared" si="757"/>
        <v>1.0211109636830421E-11</v>
      </c>
      <c r="BM1144" s="31">
        <f t="shared" si="758"/>
        <v>2.3746766597280048E-13</v>
      </c>
      <c r="BN1144" s="31">
        <f t="shared" si="759"/>
        <v>5.9366916493200115E-12</v>
      </c>
      <c r="BO1144" s="31">
        <f t="shared" si="760"/>
        <v>8.0739006430752176E-12</v>
      </c>
      <c r="BP1144" s="31">
        <f t="shared" si="761"/>
        <v>3.7994826555648077E-12</v>
      </c>
      <c r="BQ1144" s="31">
        <f t="shared" si="762"/>
        <v>7.5989653111296154E-12</v>
      </c>
      <c r="BR1144" s="31">
        <f t="shared" si="763"/>
        <v>1.8997413277824038E-12</v>
      </c>
      <c r="BS1144" s="31">
        <f t="shared" si="764"/>
        <v>6.4116269812656137E-12</v>
      </c>
      <c r="BT1144" s="31">
        <f t="shared" si="765"/>
        <v>4.5118856534832087E-12</v>
      </c>
      <c r="BU1144" s="31">
        <f t="shared" si="766"/>
        <v>9.4987066389120196E-12</v>
      </c>
      <c r="BV1144" s="31">
        <f t="shared" si="767"/>
        <v>1.8997413277824038E-12</v>
      </c>
      <c r="BW1144" s="31">
        <f t="shared" si="768"/>
        <v>2.849611991673606E-12</v>
      </c>
      <c r="BX1144" s="31">
        <f t="shared" si="769"/>
        <v>4.0369503215376088E-12</v>
      </c>
      <c r="BY1144" s="31">
        <f t="shared" si="770"/>
        <v>4.5118856534832087E-12</v>
      </c>
      <c r="BZ1144" s="31">
        <f t="shared" si="771"/>
        <v>7.5989653111296154E-12</v>
      </c>
      <c r="CA1144" s="31">
        <f t="shared" si="772"/>
        <v>5.6992239833472119E-12</v>
      </c>
      <c r="CB1144" s="31">
        <f t="shared" si="773"/>
        <v>5.4617563173744116E-12</v>
      </c>
      <c r="CC1144" s="31">
        <f t="shared" si="774"/>
        <v>4.9868209854288101E-12</v>
      </c>
      <c r="CD1144" s="31">
        <f t="shared" si="775"/>
        <v>1.424805995836803E-12</v>
      </c>
      <c r="CE1144" s="31">
        <f t="shared" si="776"/>
        <v>2.849611991673606E-12</v>
      </c>
    </row>
    <row r="1145" spans="35:83" x14ac:dyDescent="0.2">
      <c r="AI1145" s="29" t="s">
        <v>2406</v>
      </c>
      <c r="AJ1145" s="30">
        <v>27582</v>
      </c>
      <c r="AK1145">
        <v>249</v>
      </c>
      <c r="AL1145" t="s">
        <v>2407</v>
      </c>
      <c r="AM1145">
        <v>1.0042991962460051E-9</v>
      </c>
      <c r="AN1145">
        <f t="shared" si="734"/>
        <v>1.0042991962460051E-10</v>
      </c>
      <c r="AO1145">
        <f t="shared" si="735"/>
        <v>4.4272138922931125E-4</v>
      </c>
      <c r="AP1145" s="31">
        <f t="shared" si="736"/>
        <v>24</v>
      </c>
      <c r="AQ1145" s="31">
        <f t="shared" si="737"/>
        <v>3</v>
      </c>
      <c r="AR1145" s="31">
        <f t="shared" si="738"/>
        <v>13</v>
      </c>
      <c r="AS1145" s="31">
        <f t="shared" si="739"/>
        <v>16</v>
      </c>
      <c r="AT1145" s="31">
        <f t="shared" si="740"/>
        <v>10</v>
      </c>
      <c r="AU1145" s="31">
        <f t="shared" si="741"/>
        <v>20</v>
      </c>
      <c r="AV1145" s="31">
        <f t="shared" si="742"/>
        <v>5</v>
      </c>
      <c r="AW1145" s="31">
        <f t="shared" si="743"/>
        <v>16</v>
      </c>
      <c r="AX1145" s="31">
        <f t="shared" si="744"/>
        <v>10</v>
      </c>
      <c r="AY1145" s="31">
        <f t="shared" si="745"/>
        <v>25</v>
      </c>
      <c r="AZ1145" s="31">
        <f t="shared" si="746"/>
        <v>6</v>
      </c>
      <c r="BA1145" s="31">
        <f t="shared" si="747"/>
        <v>10</v>
      </c>
      <c r="BB1145" s="31">
        <f t="shared" si="748"/>
        <v>12</v>
      </c>
      <c r="BC1145" s="31">
        <f t="shared" si="749"/>
        <v>8</v>
      </c>
      <c r="BD1145" s="31">
        <f t="shared" si="750"/>
        <v>16</v>
      </c>
      <c r="BE1145" s="31">
        <f t="shared" si="751"/>
        <v>13</v>
      </c>
      <c r="BF1145" s="31">
        <f t="shared" si="752"/>
        <v>17</v>
      </c>
      <c r="BG1145" s="31">
        <f t="shared" si="753"/>
        <v>14</v>
      </c>
      <c r="BH1145" s="31">
        <f t="shared" si="754"/>
        <v>5</v>
      </c>
      <c r="BI1145" s="31">
        <f t="shared" si="755"/>
        <v>6</v>
      </c>
      <c r="BJ1145" s="6">
        <f t="shared" si="756"/>
        <v>249</v>
      </c>
      <c r="BL1145" s="31">
        <f t="shared" si="757"/>
        <v>9.6799922529735442E-12</v>
      </c>
      <c r="BM1145" s="31">
        <f t="shared" si="758"/>
        <v>1.209999031621693E-12</v>
      </c>
      <c r="BN1145" s="31">
        <f t="shared" si="759"/>
        <v>5.2433291370273357E-12</v>
      </c>
      <c r="BO1145" s="31">
        <f t="shared" si="760"/>
        <v>6.4533281686490281E-12</v>
      </c>
      <c r="BP1145" s="31">
        <f t="shared" si="761"/>
        <v>4.0333301054056425E-12</v>
      </c>
      <c r="BQ1145" s="31">
        <f t="shared" si="762"/>
        <v>8.0666602108112849E-12</v>
      </c>
      <c r="BR1145" s="31">
        <f t="shared" si="763"/>
        <v>2.0166650527028212E-12</v>
      </c>
      <c r="BS1145" s="31">
        <f t="shared" si="764"/>
        <v>6.4533281686490281E-12</v>
      </c>
      <c r="BT1145" s="31">
        <f t="shared" si="765"/>
        <v>4.0333301054056425E-12</v>
      </c>
      <c r="BU1145" s="31">
        <f t="shared" si="766"/>
        <v>1.0083325263514108E-11</v>
      </c>
      <c r="BV1145" s="31">
        <f t="shared" si="767"/>
        <v>2.419998063243386E-12</v>
      </c>
      <c r="BW1145" s="31">
        <f t="shared" si="768"/>
        <v>4.0333301054056425E-12</v>
      </c>
      <c r="BX1145" s="31">
        <f t="shared" si="769"/>
        <v>4.8399961264867721E-12</v>
      </c>
      <c r="BY1145" s="31">
        <f t="shared" si="770"/>
        <v>3.2266640843245141E-12</v>
      </c>
      <c r="BZ1145" s="31">
        <f t="shared" si="771"/>
        <v>6.4533281686490281E-12</v>
      </c>
      <c r="CA1145" s="31">
        <f t="shared" si="772"/>
        <v>5.2433291370273357E-12</v>
      </c>
      <c r="CB1145" s="31">
        <f t="shared" si="773"/>
        <v>6.8566611791895933E-12</v>
      </c>
      <c r="CC1145" s="31">
        <f t="shared" si="774"/>
        <v>5.6466621475679001E-12</v>
      </c>
      <c r="CD1145" s="31">
        <f t="shared" si="775"/>
        <v>2.0166650527028212E-12</v>
      </c>
      <c r="CE1145" s="31">
        <f t="shared" si="776"/>
        <v>2.419998063243386E-12</v>
      </c>
    </row>
    <row r="1146" spans="35:83" x14ac:dyDescent="0.2">
      <c r="AI1146" s="29" t="s">
        <v>2408</v>
      </c>
      <c r="AJ1146" s="30">
        <v>32751</v>
      </c>
      <c r="AK1146">
        <v>290</v>
      </c>
      <c r="AL1146" t="s">
        <v>2409</v>
      </c>
      <c r="AM1146">
        <v>1.0058433962555107E-9</v>
      </c>
      <c r="AN1146">
        <f t="shared" si="734"/>
        <v>1.0058433962555108E-10</v>
      </c>
      <c r="AO1146">
        <f t="shared" si="735"/>
        <v>4.4340211303752668E-4</v>
      </c>
      <c r="AP1146" s="31">
        <f t="shared" si="736"/>
        <v>20</v>
      </c>
      <c r="AQ1146" s="31">
        <f t="shared" si="737"/>
        <v>3</v>
      </c>
      <c r="AR1146" s="31">
        <f t="shared" si="738"/>
        <v>21</v>
      </c>
      <c r="AS1146" s="31">
        <f t="shared" si="739"/>
        <v>17</v>
      </c>
      <c r="AT1146" s="31">
        <f t="shared" si="740"/>
        <v>10</v>
      </c>
      <c r="AU1146" s="31">
        <f t="shared" si="741"/>
        <v>18</v>
      </c>
      <c r="AV1146" s="31">
        <f t="shared" si="742"/>
        <v>6</v>
      </c>
      <c r="AW1146" s="31">
        <f t="shared" si="743"/>
        <v>15</v>
      </c>
      <c r="AX1146" s="31">
        <f t="shared" si="744"/>
        <v>13</v>
      </c>
      <c r="AY1146" s="31">
        <f t="shared" si="745"/>
        <v>39</v>
      </c>
      <c r="AZ1146" s="31">
        <f t="shared" si="746"/>
        <v>6</v>
      </c>
      <c r="BA1146" s="31">
        <f t="shared" si="747"/>
        <v>13</v>
      </c>
      <c r="BB1146" s="31">
        <f t="shared" si="748"/>
        <v>13</v>
      </c>
      <c r="BC1146" s="31">
        <f t="shared" si="749"/>
        <v>12</v>
      </c>
      <c r="BD1146" s="31">
        <f t="shared" si="750"/>
        <v>23</v>
      </c>
      <c r="BE1146" s="31">
        <f t="shared" si="751"/>
        <v>15</v>
      </c>
      <c r="BF1146" s="31">
        <f t="shared" si="752"/>
        <v>18</v>
      </c>
      <c r="BG1146" s="31">
        <f t="shared" si="753"/>
        <v>17</v>
      </c>
      <c r="BH1146" s="31">
        <f t="shared" si="754"/>
        <v>1</v>
      </c>
      <c r="BI1146" s="31">
        <f t="shared" si="755"/>
        <v>10</v>
      </c>
      <c r="BJ1146" s="6">
        <f t="shared" si="756"/>
        <v>290</v>
      </c>
      <c r="BL1146" s="31">
        <f t="shared" si="757"/>
        <v>6.9368510086586953E-12</v>
      </c>
      <c r="BM1146" s="31">
        <f t="shared" si="758"/>
        <v>1.0405276512988043E-12</v>
      </c>
      <c r="BN1146" s="31">
        <f t="shared" si="759"/>
        <v>7.2836935590916302E-12</v>
      </c>
      <c r="BO1146" s="31">
        <f t="shared" si="760"/>
        <v>5.8963233573598912E-12</v>
      </c>
      <c r="BP1146" s="31">
        <f t="shared" si="761"/>
        <v>3.4684255043293476E-12</v>
      </c>
      <c r="BQ1146" s="31">
        <f t="shared" si="762"/>
        <v>6.2431659077928253E-12</v>
      </c>
      <c r="BR1146" s="31">
        <f t="shared" si="763"/>
        <v>2.0810553025976086E-12</v>
      </c>
      <c r="BS1146" s="31">
        <f t="shared" si="764"/>
        <v>5.2026382564940212E-12</v>
      </c>
      <c r="BT1146" s="31">
        <f t="shared" si="765"/>
        <v>4.5089531556281521E-12</v>
      </c>
      <c r="BU1146" s="31">
        <f t="shared" si="766"/>
        <v>1.3526859466884455E-11</v>
      </c>
      <c r="BV1146" s="31">
        <f t="shared" si="767"/>
        <v>2.0810553025976086E-12</v>
      </c>
      <c r="BW1146" s="31">
        <f t="shared" si="768"/>
        <v>4.5089531556281521E-12</v>
      </c>
      <c r="BX1146" s="31">
        <f t="shared" si="769"/>
        <v>4.5089531556281521E-12</v>
      </c>
      <c r="BY1146" s="31">
        <f t="shared" si="770"/>
        <v>4.1621106051952172E-12</v>
      </c>
      <c r="BZ1146" s="31">
        <f t="shared" si="771"/>
        <v>7.9773786599575002E-12</v>
      </c>
      <c r="CA1146" s="31">
        <f t="shared" si="772"/>
        <v>5.2026382564940212E-12</v>
      </c>
      <c r="CB1146" s="31">
        <f t="shared" si="773"/>
        <v>6.2431659077928253E-12</v>
      </c>
      <c r="CC1146" s="31">
        <f t="shared" si="774"/>
        <v>5.8963233573598912E-12</v>
      </c>
      <c r="CD1146" s="31">
        <f t="shared" si="775"/>
        <v>3.4684255043293476E-13</v>
      </c>
      <c r="CE1146" s="31">
        <f t="shared" si="776"/>
        <v>3.4684255043293476E-12</v>
      </c>
    </row>
    <row r="1147" spans="35:83" x14ac:dyDescent="0.2">
      <c r="AI1147" s="29" t="s">
        <v>2410</v>
      </c>
      <c r="AJ1147" s="30">
        <v>24760</v>
      </c>
      <c r="AK1147">
        <v>216</v>
      </c>
      <c r="AL1147" t="s">
        <v>2411</v>
      </c>
      <c r="AM1147">
        <v>1.0149433216537621E-9</v>
      </c>
      <c r="AN1147">
        <f t="shared" si="734"/>
        <v>1.0149433216537621E-10</v>
      </c>
      <c r="AO1147">
        <f t="shared" si="735"/>
        <v>4.4741359848853176E-4</v>
      </c>
      <c r="AP1147" s="31">
        <f t="shared" si="736"/>
        <v>14</v>
      </c>
      <c r="AQ1147" s="31">
        <f t="shared" si="737"/>
        <v>1</v>
      </c>
      <c r="AR1147" s="31">
        <f t="shared" si="738"/>
        <v>17</v>
      </c>
      <c r="AS1147" s="31">
        <f t="shared" si="739"/>
        <v>16</v>
      </c>
      <c r="AT1147" s="31">
        <f t="shared" si="740"/>
        <v>8</v>
      </c>
      <c r="AU1147" s="31">
        <f t="shared" si="741"/>
        <v>14</v>
      </c>
      <c r="AV1147" s="31">
        <f t="shared" si="742"/>
        <v>5</v>
      </c>
      <c r="AW1147" s="31">
        <f t="shared" si="743"/>
        <v>14</v>
      </c>
      <c r="AX1147" s="31">
        <f t="shared" si="744"/>
        <v>10</v>
      </c>
      <c r="AY1147" s="31">
        <f t="shared" si="745"/>
        <v>18</v>
      </c>
      <c r="AZ1147" s="31">
        <f t="shared" si="746"/>
        <v>5</v>
      </c>
      <c r="BA1147" s="31">
        <f t="shared" si="747"/>
        <v>5</v>
      </c>
      <c r="BB1147" s="31">
        <f t="shared" si="748"/>
        <v>11</v>
      </c>
      <c r="BC1147" s="31">
        <f t="shared" si="749"/>
        <v>10</v>
      </c>
      <c r="BD1147" s="31">
        <f t="shared" si="750"/>
        <v>21</v>
      </c>
      <c r="BE1147" s="31">
        <f t="shared" si="751"/>
        <v>12</v>
      </c>
      <c r="BF1147" s="31">
        <f t="shared" si="752"/>
        <v>9</v>
      </c>
      <c r="BG1147" s="31">
        <f t="shared" si="753"/>
        <v>17</v>
      </c>
      <c r="BH1147" s="31">
        <f t="shared" si="754"/>
        <v>4</v>
      </c>
      <c r="BI1147" s="31">
        <f t="shared" si="755"/>
        <v>5</v>
      </c>
      <c r="BJ1147" s="6">
        <f t="shared" si="756"/>
        <v>216</v>
      </c>
      <c r="BL1147" s="31">
        <f t="shared" si="757"/>
        <v>6.5783363440521618E-12</v>
      </c>
      <c r="BM1147" s="31">
        <f t="shared" si="758"/>
        <v>4.6988116743229723E-13</v>
      </c>
      <c r="BN1147" s="31">
        <f t="shared" si="759"/>
        <v>7.9879798463490542E-12</v>
      </c>
      <c r="BO1147" s="31">
        <f t="shared" si="760"/>
        <v>7.5180986789167556E-12</v>
      </c>
      <c r="BP1147" s="31">
        <f t="shared" si="761"/>
        <v>3.7590493394583778E-12</v>
      </c>
      <c r="BQ1147" s="31">
        <f t="shared" si="762"/>
        <v>6.5783363440521618E-12</v>
      </c>
      <c r="BR1147" s="31">
        <f t="shared" si="763"/>
        <v>2.3494058371614862E-12</v>
      </c>
      <c r="BS1147" s="31">
        <f t="shared" si="764"/>
        <v>6.5783363440521618E-12</v>
      </c>
      <c r="BT1147" s="31">
        <f t="shared" si="765"/>
        <v>4.6988116743229725E-12</v>
      </c>
      <c r="BU1147" s="31">
        <f t="shared" si="766"/>
        <v>8.4578610137813511E-12</v>
      </c>
      <c r="BV1147" s="31">
        <f t="shared" si="767"/>
        <v>2.3494058371614862E-12</v>
      </c>
      <c r="BW1147" s="31">
        <f t="shared" si="768"/>
        <v>2.3494058371614862E-12</v>
      </c>
      <c r="BX1147" s="31">
        <f t="shared" si="769"/>
        <v>5.1686928417552702E-12</v>
      </c>
      <c r="BY1147" s="31">
        <f t="shared" si="770"/>
        <v>4.6988116743229725E-12</v>
      </c>
      <c r="BZ1147" s="31">
        <f t="shared" si="771"/>
        <v>9.8675045160782435E-12</v>
      </c>
      <c r="CA1147" s="31">
        <f t="shared" si="772"/>
        <v>5.6385740091875671E-12</v>
      </c>
      <c r="CB1147" s="31">
        <f t="shared" si="773"/>
        <v>4.2289305068906755E-12</v>
      </c>
      <c r="CC1147" s="31">
        <f t="shared" si="774"/>
        <v>7.9879798463490542E-12</v>
      </c>
      <c r="CD1147" s="31">
        <f t="shared" si="775"/>
        <v>1.8795246697291889E-12</v>
      </c>
      <c r="CE1147" s="31">
        <f t="shared" si="776"/>
        <v>2.3494058371614862E-12</v>
      </c>
    </row>
    <row r="1148" spans="35:83" x14ac:dyDescent="0.2">
      <c r="AI1148" s="29" t="s">
        <v>2412</v>
      </c>
      <c r="AJ1148" s="30">
        <v>23243</v>
      </c>
      <c r="AK1148">
        <v>230</v>
      </c>
      <c r="AL1148" t="s">
        <v>2413</v>
      </c>
      <c r="AM1148">
        <v>1.017141832111134E-9</v>
      </c>
      <c r="AN1148">
        <f t="shared" si="734"/>
        <v>1.0171418321111341E-10</v>
      </c>
      <c r="AO1148">
        <f t="shared" si="735"/>
        <v>4.483827594791619E-4</v>
      </c>
      <c r="AP1148" s="31">
        <f t="shared" si="736"/>
        <v>18</v>
      </c>
      <c r="AQ1148" s="31">
        <f t="shared" si="737"/>
        <v>0</v>
      </c>
      <c r="AR1148" s="31">
        <f t="shared" si="738"/>
        <v>16</v>
      </c>
      <c r="AS1148" s="31">
        <f t="shared" si="739"/>
        <v>0</v>
      </c>
      <c r="AT1148" s="31">
        <f t="shared" si="740"/>
        <v>5</v>
      </c>
      <c r="AU1148" s="31">
        <f t="shared" si="741"/>
        <v>18</v>
      </c>
      <c r="AV1148" s="31">
        <f t="shared" si="742"/>
        <v>0</v>
      </c>
      <c r="AW1148" s="31">
        <f t="shared" si="743"/>
        <v>11</v>
      </c>
      <c r="AX1148" s="31">
        <f t="shared" si="744"/>
        <v>8</v>
      </c>
      <c r="AY1148" s="31">
        <f t="shared" si="745"/>
        <v>13</v>
      </c>
      <c r="AZ1148" s="31">
        <f t="shared" si="746"/>
        <v>4</v>
      </c>
      <c r="BA1148" s="31">
        <f t="shared" si="747"/>
        <v>15</v>
      </c>
      <c r="BB1148" s="31">
        <f t="shared" si="748"/>
        <v>6</v>
      </c>
      <c r="BC1148" s="31">
        <f t="shared" si="749"/>
        <v>12</v>
      </c>
      <c r="BD1148" s="31">
        <f t="shared" si="750"/>
        <v>1</v>
      </c>
      <c r="BE1148" s="31">
        <f t="shared" si="751"/>
        <v>55</v>
      </c>
      <c r="BF1148" s="31">
        <f t="shared" si="752"/>
        <v>23</v>
      </c>
      <c r="BG1148" s="31">
        <f t="shared" si="753"/>
        <v>18</v>
      </c>
      <c r="BH1148" s="31">
        <f t="shared" si="754"/>
        <v>2</v>
      </c>
      <c r="BI1148" s="31">
        <f t="shared" si="755"/>
        <v>5</v>
      </c>
      <c r="BJ1148" s="6">
        <f t="shared" si="756"/>
        <v>230</v>
      </c>
      <c r="BL1148" s="31">
        <f t="shared" si="757"/>
        <v>7.960240425217571E-12</v>
      </c>
      <c r="BM1148" s="31">
        <f t="shared" si="758"/>
        <v>0</v>
      </c>
      <c r="BN1148" s="31">
        <f t="shared" si="759"/>
        <v>7.0757692668600632E-12</v>
      </c>
      <c r="BO1148" s="31">
        <f t="shared" si="760"/>
        <v>0</v>
      </c>
      <c r="BP1148" s="31">
        <f t="shared" si="761"/>
        <v>2.2111778958937695E-12</v>
      </c>
      <c r="BQ1148" s="31">
        <f t="shared" si="762"/>
        <v>7.960240425217571E-12</v>
      </c>
      <c r="BR1148" s="31">
        <f t="shared" si="763"/>
        <v>0</v>
      </c>
      <c r="BS1148" s="31">
        <f t="shared" si="764"/>
        <v>4.8645913709662933E-12</v>
      </c>
      <c r="BT1148" s="31">
        <f t="shared" si="765"/>
        <v>3.5378846334300316E-12</v>
      </c>
      <c r="BU1148" s="31">
        <f t="shared" si="766"/>
        <v>5.7490625293238011E-12</v>
      </c>
      <c r="BV1148" s="31">
        <f t="shared" si="767"/>
        <v>1.7689423167150158E-12</v>
      </c>
      <c r="BW1148" s="31">
        <f t="shared" si="768"/>
        <v>6.6335336876813089E-12</v>
      </c>
      <c r="BX1148" s="31">
        <f t="shared" si="769"/>
        <v>2.6534134750725234E-12</v>
      </c>
      <c r="BY1148" s="31">
        <f t="shared" si="770"/>
        <v>5.3068269501450468E-12</v>
      </c>
      <c r="BZ1148" s="31">
        <f t="shared" si="771"/>
        <v>4.4223557917875395E-13</v>
      </c>
      <c r="CA1148" s="31">
        <f t="shared" si="772"/>
        <v>2.4322956854831467E-11</v>
      </c>
      <c r="CB1148" s="31">
        <f t="shared" si="773"/>
        <v>1.0171418321111341E-11</v>
      </c>
      <c r="CC1148" s="31">
        <f t="shared" si="774"/>
        <v>7.960240425217571E-12</v>
      </c>
      <c r="CD1148" s="31">
        <f t="shared" si="775"/>
        <v>8.844711583575079E-13</v>
      </c>
      <c r="CE1148" s="31">
        <f t="shared" si="776"/>
        <v>2.2111778958937695E-12</v>
      </c>
    </row>
    <row r="1149" spans="35:83" x14ac:dyDescent="0.2">
      <c r="AI1149" s="29" t="s">
        <v>2414</v>
      </c>
      <c r="AJ1149" s="30">
        <v>47270</v>
      </c>
      <c r="AK1149">
        <v>424</v>
      </c>
      <c r="AL1149" t="s">
        <v>2415</v>
      </c>
      <c r="AM1149">
        <v>1.0173211749273687E-9</v>
      </c>
      <c r="AN1149">
        <f t="shared" si="734"/>
        <v>1.0173211749273688E-10</v>
      </c>
      <c r="AO1149">
        <f t="shared" si="735"/>
        <v>4.484618184897123E-4</v>
      </c>
      <c r="AP1149" s="31">
        <f t="shared" si="736"/>
        <v>47</v>
      </c>
      <c r="AQ1149" s="31">
        <f t="shared" si="737"/>
        <v>4</v>
      </c>
      <c r="AR1149" s="31">
        <f t="shared" si="738"/>
        <v>21</v>
      </c>
      <c r="AS1149" s="31">
        <f t="shared" si="739"/>
        <v>22</v>
      </c>
      <c r="AT1149" s="31">
        <f t="shared" si="740"/>
        <v>17</v>
      </c>
      <c r="AU1149" s="31">
        <f t="shared" si="741"/>
        <v>25</v>
      </c>
      <c r="AV1149" s="31">
        <f t="shared" si="742"/>
        <v>18</v>
      </c>
      <c r="AW1149" s="31">
        <f t="shared" si="743"/>
        <v>27</v>
      </c>
      <c r="AX1149" s="31">
        <f t="shared" si="744"/>
        <v>24</v>
      </c>
      <c r="AY1149" s="31">
        <f t="shared" si="745"/>
        <v>43</v>
      </c>
      <c r="AZ1149" s="31">
        <f t="shared" si="746"/>
        <v>10</v>
      </c>
      <c r="BA1149" s="31">
        <f t="shared" si="747"/>
        <v>21</v>
      </c>
      <c r="BB1149" s="31">
        <f t="shared" si="748"/>
        <v>21</v>
      </c>
      <c r="BC1149" s="31">
        <f t="shared" si="749"/>
        <v>18</v>
      </c>
      <c r="BD1149" s="31">
        <f t="shared" si="750"/>
        <v>20</v>
      </c>
      <c r="BE1149" s="31">
        <f t="shared" si="751"/>
        <v>21</v>
      </c>
      <c r="BF1149" s="31">
        <f t="shared" si="752"/>
        <v>19</v>
      </c>
      <c r="BG1149" s="31">
        <f t="shared" si="753"/>
        <v>28</v>
      </c>
      <c r="BH1149" s="31">
        <f t="shared" si="754"/>
        <v>9</v>
      </c>
      <c r="BI1149" s="31">
        <f t="shared" si="755"/>
        <v>9</v>
      </c>
      <c r="BJ1149" s="6">
        <f t="shared" si="756"/>
        <v>424</v>
      </c>
      <c r="BL1149" s="31">
        <f t="shared" si="757"/>
        <v>1.1276909250374136E-11</v>
      </c>
      <c r="BM1149" s="31">
        <f t="shared" si="758"/>
        <v>9.5973695747864974E-13</v>
      </c>
      <c r="BN1149" s="31">
        <f t="shared" si="759"/>
        <v>5.0386190267629122E-12</v>
      </c>
      <c r="BO1149" s="31">
        <f t="shared" si="760"/>
        <v>5.278553266132574E-12</v>
      </c>
      <c r="BP1149" s="31">
        <f t="shared" si="761"/>
        <v>4.0788820692842616E-12</v>
      </c>
      <c r="BQ1149" s="31">
        <f t="shared" si="762"/>
        <v>5.9983559842415611E-12</v>
      </c>
      <c r="BR1149" s="31">
        <f t="shared" si="763"/>
        <v>4.3188163086539242E-12</v>
      </c>
      <c r="BS1149" s="31">
        <f t="shared" si="764"/>
        <v>6.4782244629808864E-12</v>
      </c>
      <c r="BT1149" s="31">
        <f t="shared" si="765"/>
        <v>5.7584217448718993E-12</v>
      </c>
      <c r="BU1149" s="31">
        <f t="shared" si="766"/>
        <v>1.0317172292895485E-11</v>
      </c>
      <c r="BV1149" s="31">
        <f t="shared" si="767"/>
        <v>2.3993423936966248E-12</v>
      </c>
      <c r="BW1149" s="31">
        <f t="shared" si="768"/>
        <v>5.0386190267629122E-12</v>
      </c>
      <c r="BX1149" s="31">
        <f t="shared" si="769"/>
        <v>5.0386190267629122E-12</v>
      </c>
      <c r="BY1149" s="31">
        <f t="shared" si="770"/>
        <v>4.3188163086539242E-12</v>
      </c>
      <c r="BZ1149" s="31">
        <f t="shared" si="771"/>
        <v>4.7986847873932495E-12</v>
      </c>
      <c r="CA1149" s="31">
        <f t="shared" si="772"/>
        <v>5.0386190267629122E-12</v>
      </c>
      <c r="CB1149" s="31">
        <f t="shared" si="773"/>
        <v>4.5587505480235861E-12</v>
      </c>
      <c r="CC1149" s="31">
        <f t="shared" si="774"/>
        <v>6.718158702350549E-12</v>
      </c>
      <c r="CD1149" s="31">
        <f t="shared" si="775"/>
        <v>2.1594081543269621E-12</v>
      </c>
      <c r="CE1149" s="31">
        <f t="shared" si="776"/>
        <v>2.1594081543269621E-12</v>
      </c>
    </row>
    <row r="1150" spans="35:83" x14ac:dyDescent="0.2">
      <c r="AI1150" s="29" t="s">
        <v>2416</v>
      </c>
      <c r="AJ1150" s="30">
        <v>34631</v>
      </c>
      <c r="AK1150">
        <v>317</v>
      </c>
      <c r="AL1150" t="s">
        <v>2417</v>
      </c>
      <c r="AM1150">
        <v>1.0218684703705003E-9</v>
      </c>
      <c r="AN1150">
        <f t="shared" si="734"/>
        <v>1.0218684703705003E-10</v>
      </c>
      <c r="AO1150">
        <f t="shared" si="735"/>
        <v>4.5046638541891473E-4</v>
      </c>
      <c r="AP1150" s="31">
        <f t="shared" si="736"/>
        <v>27</v>
      </c>
      <c r="AQ1150" s="31">
        <f t="shared" si="737"/>
        <v>7</v>
      </c>
      <c r="AR1150" s="31">
        <f t="shared" si="738"/>
        <v>16</v>
      </c>
      <c r="AS1150" s="31">
        <f t="shared" si="739"/>
        <v>19</v>
      </c>
      <c r="AT1150" s="31">
        <f t="shared" si="740"/>
        <v>16</v>
      </c>
      <c r="AU1150" s="31">
        <f t="shared" si="741"/>
        <v>25</v>
      </c>
      <c r="AV1150" s="31">
        <f t="shared" si="742"/>
        <v>9</v>
      </c>
      <c r="AW1150" s="31">
        <f t="shared" si="743"/>
        <v>17</v>
      </c>
      <c r="AX1150" s="31">
        <f t="shared" si="744"/>
        <v>16</v>
      </c>
      <c r="AY1150" s="31">
        <f t="shared" si="745"/>
        <v>37</v>
      </c>
      <c r="AZ1150" s="31">
        <f t="shared" si="746"/>
        <v>8</v>
      </c>
      <c r="BA1150" s="31">
        <f t="shared" si="747"/>
        <v>10</v>
      </c>
      <c r="BB1150" s="31">
        <f t="shared" si="748"/>
        <v>18</v>
      </c>
      <c r="BC1150" s="31">
        <f t="shared" si="749"/>
        <v>10</v>
      </c>
      <c r="BD1150" s="31">
        <f t="shared" si="750"/>
        <v>15</v>
      </c>
      <c r="BE1150" s="31">
        <f t="shared" si="751"/>
        <v>23</v>
      </c>
      <c r="BF1150" s="31">
        <f t="shared" si="752"/>
        <v>19</v>
      </c>
      <c r="BG1150" s="31">
        <f t="shared" si="753"/>
        <v>17</v>
      </c>
      <c r="BH1150" s="31">
        <f t="shared" si="754"/>
        <v>1</v>
      </c>
      <c r="BI1150" s="31">
        <f t="shared" si="755"/>
        <v>7</v>
      </c>
      <c r="BJ1150" s="6">
        <f t="shared" si="756"/>
        <v>317</v>
      </c>
      <c r="BL1150" s="31">
        <f t="shared" si="757"/>
        <v>8.7036115772881734E-12</v>
      </c>
      <c r="BM1150" s="31">
        <f t="shared" si="758"/>
        <v>2.2564918904080452E-12</v>
      </c>
      <c r="BN1150" s="31">
        <f t="shared" si="759"/>
        <v>5.1576957495041029E-12</v>
      </c>
      <c r="BO1150" s="31">
        <f t="shared" si="760"/>
        <v>6.124763702536122E-12</v>
      </c>
      <c r="BP1150" s="31">
        <f t="shared" si="761"/>
        <v>5.1576957495041029E-12</v>
      </c>
      <c r="BQ1150" s="31">
        <f t="shared" si="762"/>
        <v>8.0588996086001602E-12</v>
      </c>
      <c r="BR1150" s="31">
        <f t="shared" si="763"/>
        <v>2.9012038590960577E-12</v>
      </c>
      <c r="BS1150" s="31">
        <f t="shared" si="764"/>
        <v>5.4800517338481087E-12</v>
      </c>
      <c r="BT1150" s="31">
        <f t="shared" si="765"/>
        <v>5.1576957495041029E-12</v>
      </c>
      <c r="BU1150" s="31">
        <f t="shared" si="766"/>
        <v>1.1927171420728237E-11</v>
      </c>
      <c r="BV1150" s="31">
        <f t="shared" si="767"/>
        <v>2.5788478747520514E-12</v>
      </c>
      <c r="BW1150" s="31">
        <f t="shared" si="768"/>
        <v>3.2235598434400639E-12</v>
      </c>
      <c r="BX1150" s="31">
        <f t="shared" si="769"/>
        <v>5.8024077181921154E-12</v>
      </c>
      <c r="BY1150" s="31">
        <f t="shared" si="770"/>
        <v>3.2235598434400639E-12</v>
      </c>
      <c r="BZ1150" s="31">
        <f t="shared" si="771"/>
        <v>4.8353397651600963E-12</v>
      </c>
      <c r="CA1150" s="31">
        <f t="shared" si="772"/>
        <v>7.4141876399121485E-12</v>
      </c>
      <c r="CB1150" s="31">
        <f t="shared" si="773"/>
        <v>6.124763702536122E-12</v>
      </c>
      <c r="CC1150" s="31">
        <f t="shared" si="774"/>
        <v>5.4800517338481087E-12</v>
      </c>
      <c r="CD1150" s="31">
        <f t="shared" si="775"/>
        <v>3.2235598434400643E-13</v>
      </c>
      <c r="CE1150" s="31">
        <f t="shared" si="776"/>
        <v>2.2564918904080452E-12</v>
      </c>
    </row>
    <row r="1151" spans="35:83" x14ac:dyDescent="0.2">
      <c r="AI1151" s="29" t="s">
        <v>2418</v>
      </c>
      <c r="AJ1151" s="30">
        <v>40341</v>
      </c>
      <c r="AK1151">
        <v>345</v>
      </c>
      <c r="AL1151" t="s">
        <v>2419</v>
      </c>
      <c r="AM1151">
        <v>1.0289260698255968E-9</v>
      </c>
      <c r="AN1151">
        <f t="shared" si="734"/>
        <v>1.0289260698255968E-10</v>
      </c>
      <c r="AO1151">
        <f t="shared" si="735"/>
        <v>4.5357756010377324E-4</v>
      </c>
      <c r="AP1151" s="31">
        <f t="shared" si="736"/>
        <v>23</v>
      </c>
      <c r="AQ1151" s="31">
        <f t="shared" si="737"/>
        <v>6</v>
      </c>
      <c r="AR1151" s="31">
        <f t="shared" si="738"/>
        <v>22</v>
      </c>
      <c r="AS1151" s="31">
        <f t="shared" si="739"/>
        <v>29</v>
      </c>
      <c r="AT1151" s="31">
        <f t="shared" si="740"/>
        <v>24</v>
      </c>
      <c r="AU1151" s="31">
        <f t="shared" si="741"/>
        <v>18</v>
      </c>
      <c r="AV1151" s="31">
        <f t="shared" si="742"/>
        <v>9</v>
      </c>
      <c r="AW1151" s="31">
        <f t="shared" si="743"/>
        <v>19</v>
      </c>
      <c r="AX1151" s="31">
        <f t="shared" si="744"/>
        <v>18</v>
      </c>
      <c r="AY1151" s="31">
        <f t="shared" si="745"/>
        <v>30</v>
      </c>
      <c r="AZ1151" s="31">
        <f t="shared" si="746"/>
        <v>15</v>
      </c>
      <c r="BA1151" s="31">
        <f t="shared" si="747"/>
        <v>10</v>
      </c>
      <c r="BB1151" s="31">
        <f t="shared" si="748"/>
        <v>15</v>
      </c>
      <c r="BC1151" s="31">
        <f t="shared" si="749"/>
        <v>19</v>
      </c>
      <c r="BD1151" s="31">
        <f t="shared" si="750"/>
        <v>18</v>
      </c>
      <c r="BE1151" s="31">
        <f t="shared" si="751"/>
        <v>16</v>
      </c>
      <c r="BF1151" s="31">
        <f t="shared" si="752"/>
        <v>19</v>
      </c>
      <c r="BG1151" s="31">
        <f t="shared" si="753"/>
        <v>14</v>
      </c>
      <c r="BH1151" s="31">
        <f t="shared" si="754"/>
        <v>9</v>
      </c>
      <c r="BI1151" s="31">
        <f t="shared" si="755"/>
        <v>12</v>
      </c>
      <c r="BJ1151" s="6">
        <f t="shared" si="756"/>
        <v>345</v>
      </c>
      <c r="BL1151" s="31">
        <f t="shared" si="757"/>
        <v>6.8595071321706454E-12</v>
      </c>
      <c r="BM1151" s="31">
        <f t="shared" si="758"/>
        <v>1.7894366431749509E-12</v>
      </c>
      <c r="BN1151" s="31">
        <f t="shared" si="759"/>
        <v>6.5612676916414864E-12</v>
      </c>
      <c r="BO1151" s="31">
        <f t="shared" si="760"/>
        <v>8.6489437753455958E-12</v>
      </c>
      <c r="BP1151" s="31">
        <f t="shared" si="761"/>
        <v>7.1577465726998037E-12</v>
      </c>
      <c r="BQ1151" s="31">
        <f t="shared" si="762"/>
        <v>5.3683099295248526E-12</v>
      </c>
      <c r="BR1151" s="31">
        <f t="shared" si="763"/>
        <v>2.6841549647624263E-12</v>
      </c>
      <c r="BS1151" s="31">
        <f t="shared" si="764"/>
        <v>5.6665493700540108E-12</v>
      </c>
      <c r="BT1151" s="31">
        <f t="shared" si="765"/>
        <v>5.3683099295248526E-12</v>
      </c>
      <c r="BU1151" s="31">
        <f t="shared" si="766"/>
        <v>8.947183215874754E-12</v>
      </c>
      <c r="BV1151" s="31">
        <f t="shared" si="767"/>
        <v>4.473591607937377E-12</v>
      </c>
      <c r="BW1151" s="31">
        <f t="shared" si="768"/>
        <v>2.9823944052915849E-12</v>
      </c>
      <c r="BX1151" s="31">
        <f t="shared" si="769"/>
        <v>4.473591607937377E-12</v>
      </c>
      <c r="BY1151" s="31">
        <f t="shared" si="770"/>
        <v>5.6665493700540108E-12</v>
      </c>
      <c r="BZ1151" s="31">
        <f t="shared" si="771"/>
        <v>5.3683099295248526E-12</v>
      </c>
      <c r="CA1151" s="31">
        <f t="shared" si="772"/>
        <v>4.7718310484665361E-12</v>
      </c>
      <c r="CB1151" s="31">
        <f t="shared" si="773"/>
        <v>5.6665493700540108E-12</v>
      </c>
      <c r="CC1151" s="31">
        <f t="shared" si="774"/>
        <v>4.1753521674082188E-12</v>
      </c>
      <c r="CD1151" s="31">
        <f t="shared" si="775"/>
        <v>2.6841549647624263E-12</v>
      </c>
      <c r="CE1151" s="31">
        <f t="shared" si="776"/>
        <v>3.5788732863499018E-12</v>
      </c>
    </row>
    <row r="1152" spans="35:83" x14ac:dyDescent="0.2">
      <c r="AI1152" s="29" t="s">
        <v>2420</v>
      </c>
      <c r="AJ1152" s="30">
        <v>35255</v>
      </c>
      <c r="AK1152">
        <v>314</v>
      </c>
      <c r="AL1152" t="s">
        <v>2421</v>
      </c>
      <c r="AM1152">
        <v>1.0314817398345547E-9</v>
      </c>
      <c r="AN1152">
        <f t="shared" si="734"/>
        <v>1.0314817398345548E-10</v>
      </c>
      <c r="AO1152">
        <f t="shared" si="735"/>
        <v>4.5470416637908125E-4</v>
      </c>
      <c r="AP1152" s="31">
        <f t="shared" si="736"/>
        <v>25</v>
      </c>
      <c r="AQ1152" s="31">
        <f t="shared" si="737"/>
        <v>3</v>
      </c>
      <c r="AR1152" s="31">
        <f t="shared" si="738"/>
        <v>19</v>
      </c>
      <c r="AS1152" s="31">
        <f t="shared" si="739"/>
        <v>13</v>
      </c>
      <c r="AT1152" s="31">
        <f t="shared" si="740"/>
        <v>21</v>
      </c>
      <c r="AU1152" s="31">
        <f t="shared" si="741"/>
        <v>27</v>
      </c>
      <c r="AV1152" s="31">
        <f t="shared" si="742"/>
        <v>18</v>
      </c>
      <c r="AW1152" s="31">
        <f t="shared" si="743"/>
        <v>18</v>
      </c>
      <c r="AX1152" s="31">
        <f t="shared" si="744"/>
        <v>11</v>
      </c>
      <c r="AY1152" s="31">
        <f t="shared" si="745"/>
        <v>19</v>
      </c>
      <c r="AZ1152" s="31">
        <f t="shared" si="746"/>
        <v>6</v>
      </c>
      <c r="BA1152" s="31">
        <f t="shared" si="747"/>
        <v>15</v>
      </c>
      <c r="BB1152" s="31">
        <f t="shared" si="748"/>
        <v>17</v>
      </c>
      <c r="BC1152" s="31">
        <f t="shared" si="749"/>
        <v>9</v>
      </c>
      <c r="BD1152" s="31">
        <f t="shared" si="750"/>
        <v>16</v>
      </c>
      <c r="BE1152" s="31">
        <f t="shared" si="751"/>
        <v>16</v>
      </c>
      <c r="BF1152" s="31">
        <f t="shared" si="752"/>
        <v>19</v>
      </c>
      <c r="BG1152" s="31">
        <f t="shared" si="753"/>
        <v>23</v>
      </c>
      <c r="BH1152" s="31">
        <f t="shared" si="754"/>
        <v>4</v>
      </c>
      <c r="BI1152" s="31">
        <f t="shared" si="755"/>
        <v>15</v>
      </c>
      <c r="BJ1152" s="6">
        <f t="shared" si="756"/>
        <v>314</v>
      </c>
      <c r="BL1152" s="31">
        <f t="shared" si="757"/>
        <v>8.2124342343515503E-12</v>
      </c>
      <c r="BM1152" s="31">
        <f t="shared" si="758"/>
        <v>9.8549210812218607E-13</v>
      </c>
      <c r="BN1152" s="31">
        <f t="shared" si="759"/>
        <v>6.2414500181071785E-12</v>
      </c>
      <c r="BO1152" s="31">
        <f t="shared" si="760"/>
        <v>4.270465801862806E-12</v>
      </c>
      <c r="BP1152" s="31">
        <f t="shared" si="761"/>
        <v>6.8984447568553027E-12</v>
      </c>
      <c r="BQ1152" s="31">
        <f t="shared" si="762"/>
        <v>8.8694289730996736E-12</v>
      </c>
      <c r="BR1152" s="31">
        <f t="shared" si="763"/>
        <v>5.9129526487331168E-12</v>
      </c>
      <c r="BS1152" s="31">
        <f t="shared" si="764"/>
        <v>5.9129526487331168E-12</v>
      </c>
      <c r="BT1152" s="31">
        <f t="shared" si="765"/>
        <v>3.6134710631146822E-12</v>
      </c>
      <c r="BU1152" s="31">
        <f t="shared" si="766"/>
        <v>6.2414500181071785E-12</v>
      </c>
      <c r="BV1152" s="31">
        <f t="shared" si="767"/>
        <v>1.9709842162443721E-12</v>
      </c>
      <c r="BW1152" s="31">
        <f t="shared" si="768"/>
        <v>4.927460540610931E-12</v>
      </c>
      <c r="BX1152" s="31">
        <f t="shared" si="769"/>
        <v>5.5844552793590543E-12</v>
      </c>
      <c r="BY1152" s="31">
        <f t="shared" si="770"/>
        <v>2.9564763243665584E-12</v>
      </c>
      <c r="BZ1152" s="31">
        <f t="shared" si="771"/>
        <v>5.2559579099849926E-12</v>
      </c>
      <c r="CA1152" s="31">
        <f t="shared" si="772"/>
        <v>5.2559579099849926E-12</v>
      </c>
      <c r="CB1152" s="31">
        <f t="shared" si="773"/>
        <v>6.2414500181071785E-12</v>
      </c>
      <c r="CC1152" s="31">
        <f t="shared" si="774"/>
        <v>7.5554394956034269E-12</v>
      </c>
      <c r="CD1152" s="31">
        <f t="shared" si="775"/>
        <v>1.3139894774962482E-12</v>
      </c>
      <c r="CE1152" s="31">
        <f t="shared" si="776"/>
        <v>4.927460540610931E-12</v>
      </c>
    </row>
    <row r="1153" spans="35:83" x14ac:dyDescent="0.2">
      <c r="AI1153" s="29" t="s">
        <v>2422</v>
      </c>
      <c r="AJ1153" s="30">
        <v>98750</v>
      </c>
      <c r="AK1153">
        <v>885</v>
      </c>
      <c r="AL1153" t="s">
        <v>2423</v>
      </c>
      <c r="AM1153">
        <v>1.0411475301080325E-9</v>
      </c>
      <c r="AN1153">
        <f t="shared" si="734"/>
        <v>1.0411475301080325E-10</v>
      </c>
      <c r="AO1153">
        <f t="shared" si="735"/>
        <v>4.5896509988761015E-4</v>
      </c>
      <c r="AP1153" s="31">
        <f t="shared" si="736"/>
        <v>88</v>
      </c>
      <c r="AQ1153" s="31">
        <f t="shared" si="737"/>
        <v>3</v>
      </c>
      <c r="AR1153" s="31">
        <f t="shared" si="738"/>
        <v>54</v>
      </c>
      <c r="AS1153" s="31">
        <f t="shared" si="739"/>
        <v>62</v>
      </c>
      <c r="AT1153" s="31">
        <f t="shared" si="740"/>
        <v>33</v>
      </c>
      <c r="AU1153" s="31">
        <f t="shared" si="741"/>
        <v>57</v>
      </c>
      <c r="AV1153" s="31">
        <f t="shared" si="742"/>
        <v>13</v>
      </c>
      <c r="AW1153" s="31">
        <f t="shared" si="743"/>
        <v>56</v>
      </c>
      <c r="AX1153" s="31">
        <f t="shared" si="744"/>
        <v>40</v>
      </c>
      <c r="AY1153" s="31">
        <f t="shared" si="745"/>
        <v>103</v>
      </c>
      <c r="AZ1153" s="31">
        <f t="shared" si="746"/>
        <v>18</v>
      </c>
      <c r="BA1153" s="31">
        <f t="shared" si="747"/>
        <v>32</v>
      </c>
      <c r="BB1153" s="31">
        <f t="shared" si="748"/>
        <v>39</v>
      </c>
      <c r="BC1153" s="31">
        <f t="shared" si="749"/>
        <v>39</v>
      </c>
      <c r="BD1153" s="31">
        <f t="shared" si="750"/>
        <v>61</v>
      </c>
      <c r="BE1153" s="31">
        <f t="shared" si="751"/>
        <v>60</v>
      </c>
      <c r="BF1153" s="31">
        <f t="shared" si="752"/>
        <v>44</v>
      </c>
      <c r="BG1153" s="31">
        <f t="shared" si="753"/>
        <v>45</v>
      </c>
      <c r="BH1153" s="31">
        <f t="shared" si="754"/>
        <v>12</v>
      </c>
      <c r="BI1153" s="31">
        <f t="shared" si="755"/>
        <v>26</v>
      </c>
      <c r="BJ1153" s="6">
        <f t="shared" si="756"/>
        <v>885</v>
      </c>
      <c r="BL1153" s="31">
        <f t="shared" si="757"/>
        <v>1.035265340672394E-11</v>
      </c>
      <c r="BM1153" s="31">
        <f t="shared" si="758"/>
        <v>3.5293136613831608E-13</v>
      </c>
      <c r="BN1153" s="31">
        <f t="shared" si="759"/>
        <v>6.3527645904896903E-12</v>
      </c>
      <c r="BO1153" s="31">
        <f t="shared" si="760"/>
        <v>7.2939149001918667E-12</v>
      </c>
      <c r="BP1153" s="31">
        <f t="shared" si="761"/>
        <v>3.8822450275214774E-12</v>
      </c>
      <c r="BQ1153" s="31">
        <f t="shared" si="762"/>
        <v>6.7056959566280057E-12</v>
      </c>
      <c r="BR1153" s="31">
        <f t="shared" si="763"/>
        <v>1.5293692532660366E-12</v>
      </c>
      <c r="BS1153" s="31">
        <f t="shared" si="764"/>
        <v>6.5880521679152336E-12</v>
      </c>
      <c r="BT1153" s="31">
        <f t="shared" si="765"/>
        <v>4.7057515485108817E-12</v>
      </c>
      <c r="BU1153" s="31">
        <f t="shared" si="766"/>
        <v>1.211731023741552E-11</v>
      </c>
      <c r="BV1153" s="31">
        <f t="shared" si="767"/>
        <v>2.1175881968298964E-12</v>
      </c>
      <c r="BW1153" s="31">
        <f t="shared" si="768"/>
        <v>3.7646012388087054E-12</v>
      </c>
      <c r="BX1153" s="31">
        <f t="shared" si="769"/>
        <v>4.5881077597981089E-12</v>
      </c>
      <c r="BY1153" s="31">
        <f t="shared" si="770"/>
        <v>4.5881077597981089E-12</v>
      </c>
      <c r="BZ1153" s="31">
        <f t="shared" si="771"/>
        <v>7.1762711114790938E-12</v>
      </c>
      <c r="CA1153" s="31">
        <f t="shared" si="772"/>
        <v>7.0586273227663218E-12</v>
      </c>
      <c r="CB1153" s="31">
        <f t="shared" si="773"/>
        <v>5.1763267033619699E-12</v>
      </c>
      <c r="CC1153" s="31">
        <f t="shared" si="774"/>
        <v>5.293970492074742E-12</v>
      </c>
      <c r="CD1153" s="31">
        <f t="shared" si="775"/>
        <v>1.4117254645532643E-12</v>
      </c>
      <c r="CE1153" s="31">
        <f t="shared" si="776"/>
        <v>3.0587385065320731E-12</v>
      </c>
    </row>
    <row r="1154" spans="35:83" x14ac:dyDescent="0.2">
      <c r="AI1154" s="29" t="s">
        <v>2424</v>
      </c>
      <c r="AJ1154" s="30">
        <v>16960</v>
      </c>
      <c r="AK1154">
        <v>157</v>
      </c>
      <c r="AL1154" t="s">
        <v>2425</v>
      </c>
      <c r="AM1154">
        <v>1.0412927992049631E-9</v>
      </c>
      <c r="AN1154">
        <f t="shared" si="734"/>
        <v>1.0412927992049632E-10</v>
      </c>
      <c r="AO1154">
        <f t="shared" si="735"/>
        <v>4.5902913831026907E-4</v>
      </c>
      <c r="AP1154" s="31">
        <f t="shared" si="736"/>
        <v>21</v>
      </c>
      <c r="AQ1154" s="31">
        <f t="shared" si="737"/>
        <v>3</v>
      </c>
      <c r="AR1154" s="31">
        <f t="shared" si="738"/>
        <v>8</v>
      </c>
      <c r="AS1154" s="31">
        <f t="shared" si="739"/>
        <v>9</v>
      </c>
      <c r="AT1154" s="31">
        <f t="shared" si="740"/>
        <v>5</v>
      </c>
      <c r="AU1154" s="31">
        <f t="shared" si="741"/>
        <v>11</v>
      </c>
      <c r="AV1154" s="31">
        <f t="shared" si="742"/>
        <v>7</v>
      </c>
      <c r="AW1154" s="31">
        <f t="shared" si="743"/>
        <v>14</v>
      </c>
      <c r="AX1154" s="31">
        <f t="shared" si="744"/>
        <v>9</v>
      </c>
      <c r="AY1154" s="31">
        <f t="shared" si="745"/>
        <v>14</v>
      </c>
      <c r="AZ1154" s="31">
        <f t="shared" si="746"/>
        <v>2</v>
      </c>
      <c r="BA1154" s="31">
        <f t="shared" si="747"/>
        <v>9</v>
      </c>
      <c r="BB1154" s="31">
        <f t="shared" si="748"/>
        <v>6</v>
      </c>
      <c r="BC1154" s="31">
        <f t="shared" si="749"/>
        <v>1</v>
      </c>
      <c r="BD1154" s="31">
        <f t="shared" si="750"/>
        <v>8</v>
      </c>
      <c r="BE1154" s="31">
        <f t="shared" si="751"/>
        <v>9</v>
      </c>
      <c r="BF1154" s="31">
        <f t="shared" si="752"/>
        <v>9</v>
      </c>
      <c r="BG1154" s="31">
        <f t="shared" si="753"/>
        <v>8</v>
      </c>
      <c r="BH1154" s="31">
        <f t="shared" si="754"/>
        <v>1</v>
      </c>
      <c r="BI1154" s="31">
        <f t="shared" si="755"/>
        <v>3</v>
      </c>
      <c r="BJ1154" s="6">
        <f t="shared" si="756"/>
        <v>157</v>
      </c>
      <c r="BL1154" s="31">
        <f t="shared" si="757"/>
        <v>1.3928120244142819E-11</v>
      </c>
      <c r="BM1154" s="31">
        <f t="shared" si="758"/>
        <v>1.989731463448974E-12</v>
      </c>
      <c r="BN1154" s="31">
        <f t="shared" si="759"/>
        <v>5.3059505691972649E-12</v>
      </c>
      <c r="BO1154" s="31">
        <f t="shared" si="760"/>
        <v>5.9691943903469227E-12</v>
      </c>
      <c r="BP1154" s="31">
        <f t="shared" si="761"/>
        <v>3.3162191057482902E-12</v>
      </c>
      <c r="BQ1154" s="31">
        <f t="shared" si="762"/>
        <v>7.2956820326462389E-12</v>
      </c>
      <c r="BR1154" s="31">
        <f t="shared" si="763"/>
        <v>4.6427067480476064E-12</v>
      </c>
      <c r="BS1154" s="31">
        <f t="shared" si="764"/>
        <v>9.2854134960952129E-12</v>
      </c>
      <c r="BT1154" s="31">
        <f t="shared" si="765"/>
        <v>5.9691943903469227E-12</v>
      </c>
      <c r="BU1154" s="31">
        <f t="shared" si="766"/>
        <v>9.2854134960952129E-12</v>
      </c>
      <c r="BV1154" s="31">
        <f t="shared" si="767"/>
        <v>1.3264876422993162E-12</v>
      </c>
      <c r="BW1154" s="31">
        <f t="shared" si="768"/>
        <v>5.9691943903469227E-12</v>
      </c>
      <c r="BX1154" s="31">
        <f t="shared" si="769"/>
        <v>3.9794629268979479E-12</v>
      </c>
      <c r="BY1154" s="31">
        <f t="shared" si="770"/>
        <v>6.6324382114965812E-13</v>
      </c>
      <c r="BZ1154" s="31">
        <f t="shared" si="771"/>
        <v>5.3059505691972649E-12</v>
      </c>
      <c r="CA1154" s="31">
        <f t="shared" si="772"/>
        <v>5.9691943903469227E-12</v>
      </c>
      <c r="CB1154" s="31">
        <f t="shared" si="773"/>
        <v>5.9691943903469227E-12</v>
      </c>
      <c r="CC1154" s="31">
        <f t="shared" si="774"/>
        <v>5.3059505691972649E-12</v>
      </c>
      <c r="CD1154" s="31">
        <f t="shared" si="775"/>
        <v>6.6324382114965812E-13</v>
      </c>
      <c r="CE1154" s="31">
        <f t="shared" si="776"/>
        <v>1.989731463448974E-12</v>
      </c>
    </row>
    <row r="1155" spans="35:83" x14ac:dyDescent="0.2">
      <c r="AI1155" s="29" t="s">
        <v>2426</v>
      </c>
      <c r="AJ1155" s="30">
        <v>47947</v>
      </c>
      <c r="AK1155">
        <v>440</v>
      </c>
      <c r="AL1155" t="s">
        <v>2427</v>
      </c>
      <c r="AM1155">
        <v>1.0439605031717109E-9</v>
      </c>
      <c r="AN1155">
        <f t="shared" ref="AN1155:AN1218" si="777">AM1155*0.1</f>
        <v>1.0439605031717109E-10</v>
      </c>
      <c r="AO1155">
        <f t="shared" ref="AO1155:AO1218" si="778">AN1155/$AN$1588</f>
        <v>4.6020513208844369E-4</v>
      </c>
      <c r="AP1155" s="31">
        <f t="shared" ref="AP1155:AP1218" si="779">LEN(AL1155)-LEN(SUBSTITUTE(AL1155,"A",""))</f>
        <v>30</v>
      </c>
      <c r="AQ1155" s="31">
        <f t="shared" ref="AQ1155:AQ1218" si="780">LEN(AL1155)-LEN(SUBSTITUTE(AL1155,"C",""))</f>
        <v>0</v>
      </c>
      <c r="AR1155" s="31">
        <f t="shared" ref="AR1155:AR1218" si="781">LEN(AL1155)-LEN(SUBSTITUTE(AL1155,"D",""))</f>
        <v>27</v>
      </c>
      <c r="AS1155" s="31">
        <f t="shared" ref="AS1155:AS1218" si="782">LEN(AL1155)-LEN(SUBSTITUTE(AL1155,"E",""))</f>
        <v>23</v>
      </c>
      <c r="AT1155" s="31">
        <f t="shared" ref="AT1155:AT1218" si="783">LEN(AL1155)-LEN(SUBSTITUTE(AL1155,"F",""))</f>
        <v>7</v>
      </c>
      <c r="AU1155" s="31">
        <f t="shared" ref="AU1155:AU1218" si="784">LEN(AL1155)-LEN(SUBSTITUTE(AL1155,"G",""))</f>
        <v>34</v>
      </c>
      <c r="AV1155" s="31">
        <f t="shared" ref="AV1155:AV1218" si="785">LEN(AL1155)-LEN(SUBSTITUTE(AL1155,"H",""))</f>
        <v>10</v>
      </c>
      <c r="AW1155" s="31">
        <f t="shared" ref="AW1155:AW1218" si="786">LEN(AL1155)-LEN(SUBSTITUTE(AL1155,"I",""))</f>
        <v>28</v>
      </c>
      <c r="AX1155" s="31">
        <f t="shared" ref="AX1155:AX1218" si="787">LEN(AL1155)-LEN(SUBSTITUTE(AL1155,"K",""))</f>
        <v>29</v>
      </c>
      <c r="AY1155" s="31">
        <f t="shared" ref="AY1155:AY1218" si="788">LEN(AL1155)-LEN(SUBSTITUTE(AL1155,"L",""))</f>
        <v>34</v>
      </c>
      <c r="AZ1155" s="31">
        <f t="shared" ref="AZ1155:AZ1218" si="789">LEN(AL1155)-LEN(SUBSTITUTE(AL1155,"M",""))</f>
        <v>7</v>
      </c>
      <c r="BA1155" s="31">
        <f t="shared" ref="BA1155:BA1218" si="790">LEN(AL1155)-LEN(SUBSTITUTE(AL1155,"N",""))</f>
        <v>21</v>
      </c>
      <c r="BB1155" s="31">
        <f t="shared" ref="BB1155:BB1218" si="791">LEN(AL1155)-LEN(SUBSTITUTE(AL1155,"P",""))</f>
        <v>21</v>
      </c>
      <c r="BC1155" s="31">
        <f t="shared" ref="BC1155:BC1218" si="792">LEN(AL1155)-LEN(SUBSTITUTE(AL1155,"Q",""))</f>
        <v>25</v>
      </c>
      <c r="BD1155" s="31">
        <f t="shared" ref="BD1155:BD1218" si="793">LEN(AL1155)-LEN(SUBSTITUTE(AL1155,"R",""))</f>
        <v>21</v>
      </c>
      <c r="BE1155" s="31">
        <f t="shared" ref="BE1155:BE1218" si="794">LEN(AL1155)-LEN(SUBSTITUTE(AL1155,"S",""))</f>
        <v>30</v>
      </c>
      <c r="BF1155" s="31">
        <f t="shared" ref="BF1155:BF1218" si="795">LEN(AL1155)-LEN(SUBSTITUTE(AL1155,"T",""))</f>
        <v>38</v>
      </c>
      <c r="BG1155" s="31">
        <f t="shared" ref="BG1155:BG1218" si="796">LEN(AL1155)-LEN(SUBSTITUTE(AL1155,"V",""))</f>
        <v>42</v>
      </c>
      <c r="BH1155" s="31">
        <f t="shared" ref="BH1155:BH1218" si="797">LEN(AL1155)-LEN(SUBSTITUTE(AL1155,"W",""))</f>
        <v>3</v>
      </c>
      <c r="BI1155" s="31">
        <f t="shared" ref="BI1155:BI1218" si="798">LEN(AL1155)-LEN(SUBSTITUTE(AL1155,"Y",""))</f>
        <v>10</v>
      </c>
      <c r="BJ1155" s="6">
        <f t="shared" ref="BJ1155:BJ1218" si="799">SUM(AP1155:BI1155)</f>
        <v>440</v>
      </c>
      <c r="BL1155" s="31">
        <f t="shared" ref="BL1155:BL1218" si="800">(AP1155/$BJ1155)*$AN1155</f>
        <v>7.1179125216253008E-12</v>
      </c>
      <c r="BM1155" s="31">
        <f t="shared" ref="BM1155:BM1218" si="801">(AQ1155/$BJ1155)*$AN1155</f>
        <v>0</v>
      </c>
      <c r="BN1155" s="31">
        <f t="shared" ref="BN1155:BN1218" si="802">(AR1155/$BJ1155)*$AN1155</f>
        <v>6.4061212694627711E-12</v>
      </c>
      <c r="BO1155" s="31">
        <f t="shared" ref="BO1155:BO1218" si="803">(AS1155/$BJ1155)*$AN1155</f>
        <v>5.4570662665793977E-12</v>
      </c>
      <c r="BP1155" s="31">
        <f t="shared" ref="BP1155:BP1218" si="804">(AT1155/$BJ1155)*$AN1155</f>
        <v>1.6608462550459035E-12</v>
      </c>
      <c r="BQ1155" s="31">
        <f t="shared" ref="BQ1155:BQ1218" si="805">(AU1155/$BJ1155)*$AN1155</f>
        <v>8.066967524508675E-12</v>
      </c>
      <c r="BR1155" s="31">
        <f t="shared" ref="BR1155:BR1218" si="806">(AV1155/$BJ1155)*$AN1155</f>
        <v>2.372637507208434E-12</v>
      </c>
      <c r="BS1155" s="31">
        <f t="shared" ref="BS1155:BS1218" si="807">(AW1155/$BJ1155)*$AN1155</f>
        <v>6.643385020183614E-12</v>
      </c>
      <c r="BT1155" s="31">
        <f t="shared" ref="BT1155:BT1218" si="808">(AX1155/$BJ1155)*$AN1155</f>
        <v>6.8806487709044578E-12</v>
      </c>
      <c r="BU1155" s="31">
        <f t="shared" ref="BU1155:BU1218" si="809">(AY1155/$BJ1155)*$AN1155</f>
        <v>8.066967524508675E-12</v>
      </c>
      <c r="BV1155" s="31">
        <f t="shared" ref="BV1155:BV1218" si="810">(AZ1155/$BJ1155)*$AN1155</f>
        <v>1.6608462550459035E-12</v>
      </c>
      <c r="BW1155" s="31">
        <f t="shared" ref="BW1155:BW1218" si="811">(BA1155/$BJ1155)*$AN1155</f>
        <v>4.9825387651377109E-12</v>
      </c>
      <c r="BX1155" s="31">
        <f t="shared" ref="BX1155:BX1218" si="812">(BB1155/$BJ1155)*$AN1155</f>
        <v>4.9825387651377109E-12</v>
      </c>
      <c r="BY1155" s="31">
        <f t="shared" ref="BY1155:BY1218" si="813">(BC1155/$BJ1155)*$AN1155</f>
        <v>5.9315937680210844E-12</v>
      </c>
      <c r="BZ1155" s="31">
        <f t="shared" ref="BZ1155:BZ1218" si="814">(BD1155/$BJ1155)*$AN1155</f>
        <v>4.9825387651377109E-12</v>
      </c>
      <c r="CA1155" s="31">
        <f t="shared" ref="CA1155:CA1218" si="815">(BE1155/$BJ1155)*$AN1155</f>
        <v>7.1179125216253008E-12</v>
      </c>
      <c r="CB1155" s="31">
        <f t="shared" ref="CB1155:CB1218" si="816">(BF1155/$BJ1155)*$AN1155</f>
        <v>9.0160225273920484E-12</v>
      </c>
      <c r="CC1155" s="31">
        <f t="shared" ref="CC1155:CC1218" si="817">(BG1155/$BJ1155)*$AN1155</f>
        <v>9.9650775302754219E-12</v>
      </c>
      <c r="CD1155" s="31">
        <f t="shared" ref="CD1155:CD1218" si="818">(BH1155/$BJ1155)*$AN1155</f>
        <v>7.1179125216253008E-13</v>
      </c>
      <c r="CE1155" s="31">
        <f t="shared" ref="CE1155:CE1218" si="819">(BI1155/$BJ1155)*$AN1155</f>
        <v>2.372637507208434E-12</v>
      </c>
    </row>
    <row r="1156" spans="35:83" x14ac:dyDescent="0.2">
      <c r="AI1156" s="29" t="s">
        <v>2428</v>
      </c>
      <c r="AJ1156" s="30">
        <v>30095</v>
      </c>
      <c r="AK1156">
        <v>284</v>
      </c>
      <c r="AL1156" t="s">
        <v>2429</v>
      </c>
      <c r="AM1156">
        <v>1.0469882800797916E-9</v>
      </c>
      <c r="AN1156">
        <f t="shared" si="777"/>
        <v>1.0469882800797917E-10</v>
      </c>
      <c r="AO1156">
        <f t="shared" si="778"/>
        <v>4.6153985544980107E-4</v>
      </c>
      <c r="AP1156" s="31">
        <f t="shared" si="779"/>
        <v>42</v>
      </c>
      <c r="AQ1156" s="31">
        <f t="shared" si="780"/>
        <v>4</v>
      </c>
      <c r="AR1156" s="31">
        <f t="shared" si="781"/>
        <v>16</v>
      </c>
      <c r="AS1156" s="31">
        <f t="shared" si="782"/>
        <v>15</v>
      </c>
      <c r="AT1156" s="31">
        <f t="shared" si="783"/>
        <v>9</v>
      </c>
      <c r="AU1156" s="31">
        <f t="shared" si="784"/>
        <v>20</v>
      </c>
      <c r="AV1156" s="31">
        <f t="shared" si="785"/>
        <v>1</v>
      </c>
      <c r="AW1156" s="31">
        <f t="shared" si="786"/>
        <v>13</v>
      </c>
      <c r="AX1156" s="31">
        <f t="shared" si="787"/>
        <v>20</v>
      </c>
      <c r="AY1156" s="31">
        <f t="shared" si="788"/>
        <v>31</v>
      </c>
      <c r="AZ1156" s="31">
        <f t="shared" si="789"/>
        <v>11</v>
      </c>
      <c r="BA1156" s="31">
        <f t="shared" si="790"/>
        <v>8</v>
      </c>
      <c r="BB1156" s="31">
        <f t="shared" si="791"/>
        <v>19</v>
      </c>
      <c r="BC1156" s="31">
        <f t="shared" si="792"/>
        <v>12</v>
      </c>
      <c r="BD1156" s="31">
        <f t="shared" si="793"/>
        <v>7</v>
      </c>
      <c r="BE1156" s="31">
        <f t="shared" si="794"/>
        <v>15</v>
      </c>
      <c r="BF1156" s="31">
        <f t="shared" si="795"/>
        <v>18</v>
      </c>
      <c r="BG1156" s="31">
        <f t="shared" si="796"/>
        <v>16</v>
      </c>
      <c r="BH1156" s="31">
        <f t="shared" si="797"/>
        <v>3</v>
      </c>
      <c r="BI1156" s="31">
        <f t="shared" si="798"/>
        <v>4</v>
      </c>
      <c r="BJ1156" s="6">
        <f t="shared" si="799"/>
        <v>284</v>
      </c>
      <c r="BL1156" s="31">
        <f t="shared" si="800"/>
        <v>1.5483629494137764E-11</v>
      </c>
      <c r="BM1156" s="31">
        <f t="shared" si="801"/>
        <v>1.4746313803940728E-12</v>
      </c>
      <c r="BN1156" s="31">
        <f t="shared" si="802"/>
        <v>5.8985255215762911E-12</v>
      </c>
      <c r="BO1156" s="31">
        <f t="shared" si="803"/>
        <v>5.5298676764777731E-12</v>
      </c>
      <c r="BP1156" s="31">
        <f t="shared" si="804"/>
        <v>3.317920605886664E-12</v>
      </c>
      <c r="BQ1156" s="31">
        <f t="shared" si="805"/>
        <v>7.3731569019703647E-12</v>
      </c>
      <c r="BR1156" s="31">
        <f t="shared" si="806"/>
        <v>3.6865784509851819E-13</v>
      </c>
      <c r="BS1156" s="31">
        <f t="shared" si="807"/>
        <v>4.7925519862807371E-12</v>
      </c>
      <c r="BT1156" s="31">
        <f t="shared" si="808"/>
        <v>7.3731569019703647E-12</v>
      </c>
      <c r="BU1156" s="31">
        <f t="shared" si="809"/>
        <v>1.1428393198054063E-11</v>
      </c>
      <c r="BV1156" s="31">
        <f t="shared" si="810"/>
        <v>4.0552362960837003E-12</v>
      </c>
      <c r="BW1156" s="31">
        <f t="shared" si="811"/>
        <v>2.9492627607881456E-12</v>
      </c>
      <c r="BX1156" s="31">
        <f t="shared" si="812"/>
        <v>7.0044990568718451E-12</v>
      </c>
      <c r="BY1156" s="31">
        <f t="shared" si="813"/>
        <v>4.4238941411822183E-12</v>
      </c>
      <c r="BZ1156" s="31">
        <f t="shared" si="814"/>
        <v>2.5806049156896272E-12</v>
      </c>
      <c r="CA1156" s="31">
        <f t="shared" si="815"/>
        <v>5.5298676764777731E-12</v>
      </c>
      <c r="CB1156" s="31">
        <f t="shared" si="816"/>
        <v>6.6358412117733279E-12</v>
      </c>
      <c r="CC1156" s="31">
        <f t="shared" si="817"/>
        <v>5.8985255215762911E-12</v>
      </c>
      <c r="CD1156" s="31">
        <f t="shared" si="818"/>
        <v>1.1059735352955546E-12</v>
      </c>
      <c r="CE1156" s="31">
        <f t="shared" si="819"/>
        <v>1.4746313803940728E-12</v>
      </c>
    </row>
    <row r="1157" spans="35:83" x14ac:dyDescent="0.2">
      <c r="AI1157" s="29" t="s">
        <v>2430</v>
      </c>
      <c r="AJ1157" s="30">
        <v>34268</v>
      </c>
      <c r="AK1157">
        <v>299</v>
      </c>
      <c r="AL1157" t="s">
        <v>2431</v>
      </c>
      <c r="AM1157">
        <v>1.0543273988204146E-9</v>
      </c>
      <c r="AN1157">
        <f t="shared" si="777"/>
        <v>1.0543273988204147E-10</v>
      </c>
      <c r="AO1157">
        <f t="shared" si="778"/>
        <v>4.6477513120896997E-4</v>
      </c>
      <c r="AP1157" s="31">
        <f t="shared" si="779"/>
        <v>18</v>
      </c>
      <c r="AQ1157" s="31">
        <f t="shared" si="780"/>
        <v>5</v>
      </c>
      <c r="AR1157" s="31">
        <f t="shared" si="781"/>
        <v>21</v>
      </c>
      <c r="AS1157" s="31">
        <f t="shared" si="782"/>
        <v>16</v>
      </c>
      <c r="AT1157" s="31">
        <f t="shared" si="783"/>
        <v>13</v>
      </c>
      <c r="AU1157" s="31">
        <f t="shared" si="784"/>
        <v>19</v>
      </c>
      <c r="AV1157" s="31">
        <f t="shared" si="785"/>
        <v>8</v>
      </c>
      <c r="AW1157" s="31">
        <f t="shared" si="786"/>
        <v>23</v>
      </c>
      <c r="AX1157" s="31">
        <f t="shared" si="787"/>
        <v>22</v>
      </c>
      <c r="AY1157" s="31">
        <f t="shared" si="788"/>
        <v>31</v>
      </c>
      <c r="AZ1157" s="31">
        <f t="shared" si="789"/>
        <v>5</v>
      </c>
      <c r="BA1157" s="31">
        <f t="shared" si="790"/>
        <v>8</v>
      </c>
      <c r="BB1157" s="31">
        <f t="shared" si="791"/>
        <v>12</v>
      </c>
      <c r="BC1157" s="31">
        <f t="shared" si="792"/>
        <v>11</v>
      </c>
      <c r="BD1157" s="31">
        <f t="shared" si="793"/>
        <v>15</v>
      </c>
      <c r="BE1157" s="31">
        <f t="shared" si="794"/>
        <v>21</v>
      </c>
      <c r="BF1157" s="31">
        <f t="shared" si="795"/>
        <v>15</v>
      </c>
      <c r="BG1157" s="31">
        <f t="shared" si="796"/>
        <v>14</v>
      </c>
      <c r="BH1157" s="31">
        <f t="shared" si="797"/>
        <v>6</v>
      </c>
      <c r="BI1157" s="31">
        <f t="shared" si="798"/>
        <v>16</v>
      </c>
      <c r="BJ1157" s="6">
        <f t="shared" si="799"/>
        <v>299</v>
      </c>
      <c r="BL1157" s="31">
        <f t="shared" si="800"/>
        <v>6.3471214644707244E-12</v>
      </c>
      <c r="BM1157" s="31">
        <f t="shared" si="801"/>
        <v>1.7630892956863122E-12</v>
      </c>
      <c r="BN1157" s="31">
        <f t="shared" si="802"/>
        <v>7.4049750418825109E-12</v>
      </c>
      <c r="BO1157" s="31">
        <f t="shared" si="803"/>
        <v>5.6418857461961985E-12</v>
      </c>
      <c r="BP1157" s="31">
        <f t="shared" si="804"/>
        <v>4.5840321687844112E-12</v>
      </c>
      <c r="BQ1157" s="31">
        <f t="shared" si="805"/>
        <v>6.6997393236079866E-12</v>
      </c>
      <c r="BR1157" s="31">
        <f t="shared" si="806"/>
        <v>2.8209428730980993E-12</v>
      </c>
      <c r="BS1157" s="31">
        <f t="shared" si="807"/>
        <v>8.1102107601570368E-12</v>
      </c>
      <c r="BT1157" s="31">
        <f t="shared" si="808"/>
        <v>7.7575929010197739E-12</v>
      </c>
      <c r="BU1157" s="31">
        <f t="shared" si="809"/>
        <v>1.0931153633255136E-11</v>
      </c>
      <c r="BV1157" s="31">
        <f t="shared" si="810"/>
        <v>1.7630892956863122E-12</v>
      </c>
      <c r="BW1157" s="31">
        <f t="shared" si="811"/>
        <v>2.8209428730980993E-12</v>
      </c>
      <c r="BX1157" s="31">
        <f t="shared" si="812"/>
        <v>4.2314143096471491E-12</v>
      </c>
      <c r="BY1157" s="31">
        <f t="shared" si="813"/>
        <v>3.8787964505098869E-12</v>
      </c>
      <c r="BZ1157" s="31">
        <f t="shared" si="814"/>
        <v>5.2892678870589364E-12</v>
      </c>
      <c r="CA1157" s="31">
        <f t="shared" si="815"/>
        <v>7.4049750418825109E-12</v>
      </c>
      <c r="CB1157" s="31">
        <f t="shared" si="816"/>
        <v>5.2892678870589364E-12</v>
      </c>
      <c r="CC1157" s="31">
        <f t="shared" si="817"/>
        <v>4.9366500279216734E-12</v>
      </c>
      <c r="CD1157" s="31">
        <f t="shared" si="818"/>
        <v>2.1157071548235745E-12</v>
      </c>
      <c r="CE1157" s="31">
        <f t="shared" si="819"/>
        <v>5.6418857461961985E-12</v>
      </c>
    </row>
    <row r="1158" spans="35:83" x14ac:dyDescent="0.2">
      <c r="AI1158" s="29" t="s">
        <v>2432</v>
      </c>
      <c r="AJ1158" s="30">
        <v>62139</v>
      </c>
      <c r="AK1158">
        <v>541</v>
      </c>
      <c r="AL1158" t="s">
        <v>2433</v>
      </c>
      <c r="AM1158">
        <v>1.0578722599777783E-9</v>
      </c>
      <c r="AN1158">
        <f t="shared" si="777"/>
        <v>1.0578722599777784E-10</v>
      </c>
      <c r="AO1158">
        <f t="shared" si="778"/>
        <v>4.6633779885032556E-4</v>
      </c>
      <c r="AP1158" s="31">
        <f t="shared" si="779"/>
        <v>31</v>
      </c>
      <c r="AQ1158" s="31">
        <f t="shared" si="780"/>
        <v>6</v>
      </c>
      <c r="AR1158" s="31">
        <f t="shared" si="781"/>
        <v>30</v>
      </c>
      <c r="AS1158" s="31">
        <f t="shared" si="782"/>
        <v>35</v>
      </c>
      <c r="AT1158" s="31">
        <f t="shared" si="783"/>
        <v>28</v>
      </c>
      <c r="AU1158" s="31">
        <f t="shared" si="784"/>
        <v>25</v>
      </c>
      <c r="AV1158" s="31">
        <f t="shared" si="785"/>
        <v>16</v>
      </c>
      <c r="AW1158" s="31">
        <f t="shared" si="786"/>
        <v>49</v>
      </c>
      <c r="AX1158" s="31">
        <f t="shared" si="787"/>
        <v>23</v>
      </c>
      <c r="AY1158" s="31">
        <f t="shared" si="788"/>
        <v>55</v>
      </c>
      <c r="AZ1158" s="31">
        <f t="shared" si="789"/>
        <v>12</v>
      </c>
      <c r="BA1158" s="31">
        <f t="shared" si="790"/>
        <v>37</v>
      </c>
      <c r="BB1158" s="31">
        <f t="shared" si="791"/>
        <v>23</v>
      </c>
      <c r="BC1158" s="31">
        <f t="shared" si="792"/>
        <v>15</v>
      </c>
      <c r="BD1158" s="31">
        <f t="shared" si="793"/>
        <v>30</v>
      </c>
      <c r="BE1158" s="31">
        <f t="shared" si="794"/>
        <v>50</v>
      </c>
      <c r="BF1158" s="31">
        <f t="shared" si="795"/>
        <v>26</v>
      </c>
      <c r="BG1158" s="31">
        <f t="shared" si="796"/>
        <v>16</v>
      </c>
      <c r="BH1158" s="31">
        <f t="shared" si="797"/>
        <v>5</v>
      </c>
      <c r="BI1158" s="31">
        <f t="shared" si="798"/>
        <v>29</v>
      </c>
      <c r="BJ1158" s="6">
        <f t="shared" si="799"/>
        <v>541</v>
      </c>
      <c r="BL1158" s="31">
        <f t="shared" si="800"/>
        <v>6.0617449277839422E-12</v>
      </c>
      <c r="BM1158" s="31">
        <f t="shared" si="801"/>
        <v>1.173240953764634E-12</v>
      </c>
      <c r="BN1158" s="31">
        <f t="shared" si="802"/>
        <v>5.8662047688231707E-12</v>
      </c>
      <c r="BO1158" s="31">
        <f t="shared" si="803"/>
        <v>6.8439055636270323E-12</v>
      </c>
      <c r="BP1158" s="31">
        <f t="shared" si="804"/>
        <v>5.475124450901626E-12</v>
      </c>
      <c r="BQ1158" s="31">
        <f t="shared" si="805"/>
        <v>4.888503974019309E-12</v>
      </c>
      <c r="BR1158" s="31">
        <f t="shared" si="806"/>
        <v>3.1286425433723573E-12</v>
      </c>
      <c r="BS1158" s="31">
        <f t="shared" si="807"/>
        <v>9.5814677890778441E-12</v>
      </c>
      <c r="BT1158" s="31">
        <f t="shared" si="808"/>
        <v>4.4974236560977636E-12</v>
      </c>
      <c r="BU1158" s="31">
        <f t="shared" si="809"/>
        <v>1.0754708742842478E-11</v>
      </c>
      <c r="BV1158" s="31">
        <f t="shared" si="810"/>
        <v>2.3464819075292679E-12</v>
      </c>
      <c r="BW1158" s="31">
        <f t="shared" si="811"/>
        <v>7.234985881548577E-12</v>
      </c>
      <c r="BX1158" s="31">
        <f t="shared" si="812"/>
        <v>4.4974236560977636E-12</v>
      </c>
      <c r="BY1158" s="31">
        <f t="shared" si="813"/>
        <v>2.9331023844115853E-12</v>
      </c>
      <c r="BZ1158" s="31">
        <f t="shared" si="814"/>
        <v>5.8662047688231707E-12</v>
      </c>
      <c r="CA1158" s="31">
        <f t="shared" si="815"/>
        <v>9.777007948038618E-12</v>
      </c>
      <c r="CB1158" s="31">
        <f t="shared" si="816"/>
        <v>5.0840441329800805E-12</v>
      </c>
      <c r="CC1158" s="31">
        <f t="shared" si="817"/>
        <v>3.1286425433723573E-12</v>
      </c>
      <c r="CD1158" s="31">
        <f t="shared" si="818"/>
        <v>9.7770079480386184E-13</v>
      </c>
      <c r="CE1158" s="31">
        <f t="shared" si="819"/>
        <v>5.6706646098623975E-12</v>
      </c>
    </row>
    <row r="1159" spans="35:83" x14ac:dyDescent="0.2">
      <c r="AI1159" s="29" t="s">
        <v>2434</v>
      </c>
      <c r="AJ1159" s="30">
        <v>47788</v>
      </c>
      <c r="AK1159">
        <v>453</v>
      </c>
      <c r="AL1159" t="s">
        <v>2435</v>
      </c>
      <c r="AM1159">
        <v>1.0601980509345901E-9</v>
      </c>
      <c r="AN1159">
        <f t="shared" si="777"/>
        <v>1.0601980509345902E-10</v>
      </c>
      <c r="AO1159">
        <f t="shared" si="778"/>
        <v>4.6736306841870277E-4</v>
      </c>
      <c r="AP1159" s="31">
        <f t="shared" si="779"/>
        <v>44</v>
      </c>
      <c r="AQ1159" s="31">
        <f t="shared" si="780"/>
        <v>2</v>
      </c>
      <c r="AR1159" s="31">
        <f t="shared" si="781"/>
        <v>18</v>
      </c>
      <c r="AS1159" s="31">
        <f t="shared" si="782"/>
        <v>32</v>
      </c>
      <c r="AT1159" s="31">
        <f t="shared" si="783"/>
        <v>11</v>
      </c>
      <c r="AU1159" s="31">
        <f t="shared" si="784"/>
        <v>49</v>
      </c>
      <c r="AV1159" s="31">
        <f t="shared" si="785"/>
        <v>12</v>
      </c>
      <c r="AW1159" s="31">
        <f t="shared" si="786"/>
        <v>31</v>
      </c>
      <c r="AX1159" s="31">
        <f t="shared" si="787"/>
        <v>20</v>
      </c>
      <c r="AY1159" s="31">
        <f t="shared" si="788"/>
        <v>48</v>
      </c>
      <c r="AZ1159" s="31">
        <f t="shared" si="789"/>
        <v>19</v>
      </c>
      <c r="BA1159" s="31">
        <f t="shared" si="790"/>
        <v>9</v>
      </c>
      <c r="BB1159" s="31">
        <f t="shared" si="791"/>
        <v>29</v>
      </c>
      <c r="BC1159" s="31">
        <f t="shared" si="792"/>
        <v>8</v>
      </c>
      <c r="BD1159" s="31">
        <f t="shared" si="793"/>
        <v>22</v>
      </c>
      <c r="BE1159" s="31">
        <f t="shared" si="794"/>
        <v>37</v>
      </c>
      <c r="BF1159" s="31">
        <f t="shared" si="795"/>
        <v>17</v>
      </c>
      <c r="BG1159" s="31">
        <f t="shared" si="796"/>
        <v>38</v>
      </c>
      <c r="BH1159" s="31">
        <f t="shared" si="797"/>
        <v>1</v>
      </c>
      <c r="BI1159" s="31">
        <f t="shared" si="798"/>
        <v>6</v>
      </c>
      <c r="BJ1159" s="6">
        <f t="shared" si="799"/>
        <v>453</v>
      </c>
      <c r="BL1159" s="31">
        <f t="shared" si="800"/>
        <v>1.0297729413051208E-11</v>
      </c>
      <c r="BM1159" s="31">
        <f t="shared" si="801"/>
        <v>4.6807860968414579E-13</v>
      </c>
      <c r="BN1159" s="31">
        <f t="shared" si="802"/>
        <v>4.2127074871573125E-12</v>
      </c>
      <c r="BO1159" s="31">
        <f t="shared" si="803"/>
        <v>7.4892577549463327E-12</v>
      </c>
      <c r="BP1159" s="31">
        <f t="shared" si="804"/>
        <v>2.5744323532628019E-12</v>
      </c>
      <c r="BQ1159" s="31">
        <f t="shared" si="805"/>
        <v>1.1467925937261572E-11</v>
      </c>
      <c r="BR1159" s="31">
        <f t="shared" si="806"/>
        <v>2.808471658104875E-12</v>
      </c>
      <c r="BS1159" s="31">
        <f t="shared" si="807"/>
        <v>7.2552184501042605E-12</v>
      </c>
      <c r="BT1159" s="31">
        <f t="shared" si="808"/>
        <v>4.6807860968414586E-12</v>
      </c>
      <c r="BU1159" s="31">
        <f t="shared" si="809"/>
        <v>1.12338866324195E-11</v>
      </c>
      <c r="BV1159" s="31">
        <f t="shared" si="810"/>
        <v>4.4467467919993847E-12</v>
      </c>
      <c r="BW1159" s="31">
        <f t="shared" si="811"/>
        <v>2.1063537435786562E-12</v>
      </c>
      <c r="BX1159" s="31">
        <f t="shared" si="812"/>
        <v>6.7871398404201136E-12</v>
      </c>
      <c r="BY1159" s="31">
        <f t="shared" si="813"/>
        <v>1.8723144387365832E-12</v>
      </c>
      <c r="BZ1159" s="31">
        <f t="shared" si="814"/>
        <v>5.1488647065256038E-12</v>
      </c>
      <c r="CA1159" s="31">
        <f t="shared" si="815"/>
        <v>8.6594542791566972E-12</v>
      </c>
      <c r="CB1159" s="31">
        <f t="shared" si="816"/>
        <v>3.9786681823152394E-12</v>
      </c>
      <c r="CC1159" s="31">
        <f t="shared" si="817"/>
        <v>8.8934935839987694E-12</v>
      </c>
      <c r="CD1159" s="31">
        <f t="shared" si="818"/>
        <v>2.340393048420729E-13</v>
      </c>
      <c r="CE1159" s="31">
        <f t="shared" si="819"/>
        <v>1.4042358290524375E-12</v>
      </c>
    </row>
    <row r="1160" spans="35:83" x14ac:dyDescent="0.2">
      <c r="AI1160" s="29" t="s">
        <v>2436</v>
      </c>
      <c r="AJ1160" s="30">
        <v>14861</v>
      </c>
      <c r="AK1160">
        <v>139</v>
      </c>
      <c r="AL1160" t="s">
        <v>2437</v>
      </c>
      <c r="AM1160">
        <v>1.0669835334957831E-9</v>
      </c>
      <c r="AN1160">
        <f t="shared" si="777"/>
        <v>1.0669835334957832E-10</v>
      </c>
      <c r="AO1160">
        <f t="shared" si="778"/>
        <v>4.7035428684973567E-4</v>
      </c>
      <c r="AP1160" s="31">
        <f t="shared" si="779"/>
        <v>20</v>
      </c>
      <c r="AQ1160" s="31">
        <f t="shared" si="780"/>
        <v>1</v>
      </c>
      <c r="AR1160" s="31">
        <f t="shared" si="781"/>
        <v>6</v>
      </c>
      <c r="AS1160" s="31">
        <f t="shared" si="782"/>
        <v>11</v>
      </c>
      <c r="AT1160" s="31">
        <f t="shared" si="783"/>
        <v>5</v>
      </c>
      <c r="AU1160" s="31">
        <f t="shared" si="784"/>
        <v>12</v>
      </c>
      <c r="AV1160" s="31">
        <f t="shared" si="785"/>
        <v>3</v>
      </c>
      <c r="AW1160" s="31">
        <f t="shared" si="786"/>
        <v>11</v>
      </c>
      <c r="AX1160" s="31">
        <f t="shared" si="787"/>
        <v>8</v>
      </c>
      <c r="AY1160" s="31">
        <f t="shared" si="788"/>
        <v>13</v>
      </c>
      <c r="AZ1160" s="31">
        <f t="shared" si="789"/>
        <v>5</v>
      </c>
      <c r="BA1160" s="31">
        <f t="shared" si="790"/>
        <v>5</v>
      </c>
      <c r="BB1160" s="31">
        <f t="shared" si="791"/>
        <v>3</v>
      </c>
      <c r="BC1160" s="31">
        <f t="shared" si="792"/>
        <v>6</v>
      </c>
      <c r="BD1160" s="31">
        <f t="shared" si="793"/>
        <v>4</v>
      </c>
      <c r="BE1160" s="31">
        <f t="shared" si="794"/>
        <v>5</v>
      </c>
      <c r="BF1160" s="31">
        <f t="shared" si="795"/>
        <v>7</v>
      </c>
      <c r="BG1160" s="31">
        <f t="shared" si="796"/>
        <v>11</v>
      </c>
      <c r="BH1160" s="31">
        <f t="shared" si="797"/>
        <v>0</v>
      </c>
      <c r="BI1160" s="31">
        <f t="shared" si="798"/>
        <v>3</v>
      </c>
      <c r="BJ1160" s="6">
        <f t="shared" si="799"/>
        <v>139</v>
      </c>
      <c r="BL1160" s="31">
        <f t="shared" si="800"/>
        <v>1.5352281057493281E-11</v>
      </c>
      <c r="BM1160" s="31">
        <f t="shared" si="801"/>
        <v>7.6761405287466418E-13</v>
      </c>
      <c r="BN1160" s="31">
        <f t="shared" si="802"/>
        <v>4.6056843172479855E-12</v>
      </c>
      <c r="BO1160" s="31">
        <f t="shared" si="803"/>
        <v>8.443754581621305E-12</v>
      </c>
      <c r="BP1160" s="31">
        <f t="shared" si="804"/>
        <v>3.8380702643733203E-12</v>
      </c>
      <c r="BQ1160" s="31">
        <f t="shared" si="805"/>
        <v>9.211368634495971E-12</v>
      </c>
      <c r="BR1160" s="31">
        <f t="shared" si="806"/>
        <v>2.3028421586239928E-12</v>
      </c>
      <c r="BS1160" s="31">
        <f t="shared" si="807"/>
        <v>8.443754581621305E-12</v>
      </c>
      <c r="BT1160" s="31">
        <f t="shared" si="808"/>
        <v>6.1409124229973135E-12</v>
      </c>
      <c r="BU1160" s="31">
        <f t="shared" si="809"/>
        <v>9.9789826873706338E-12</v>
      </c>
      <c r="BV1160" s="31">
        <f t="shared" si="810"/>
        <v>3.8380702643733203E-12</v>
      </c>
      <c r="BW1160" s="31">
        <f t="shared" si="811"/>
        <v>3.8380702643733203E-12</v>
      </c>
      <c r="BX1160" s="31">
        <f t="shared" si="812"/>
        <v>2.3028421586239928E-12</v>
      </c>
      <c r="BY1160" s="31">
        <f t="shared" si="813"/>
        <v>4.6056843172479855E-12</v>
      </c>
      <c r="BZ1160" s="31">
        <f t="shared" si="814"/>
        <v>3.0704562114986567E-12</v>
      </c>
      <c r="CA1160" s="31">
        <f t="shared" si="815"/>
        <v>3.8380702643733203E-12</v>
      </c>
      <c r="CB1160" s="31">
        <f t="shared" si="816"/>
        <v>5.3732983701226491E-12</v>
      </c>
      <c r="CC1160" s="31">
        <f t="shared" si="817"/>
        <v>8.443754581621305E-12</v>
      </c>
      <c r="CD1160" s="31">
        <f t="shared" si="818"/>
        <v>0</v>
      </c>
      <c r="CE1160" s="31">
        <f t="shared" si="819"/>
        <v>2.3028421586239928E-12</v>
      </c>
    </row>
    <row r="1161" spans="35:83" x14ac:dyDescent="0.2">
      <c r="AI1161" s="29" t="s">
        <v>2438</v>
      </c>
      <c r="AJ1161" s="30">
        <v>26763</v>
      </c>
      <c r="AK1161">
        <v>249</v>
      </c>
      <c r="AL1161" t="s">
        <v>2439</v>
      </c>
      <c r="AM1161">
        <v>1.0682725093440041E-9</v>
      </c>
      <c r="AN1161">
        <f t="shared" si="777"/>
        <v>1.0682725093440042E-10</v>
      </c>
      <c r="AO1161">
        <f t="shared" si="778"/>
        <v>4.709225011631002E-4</v>
      </c>
      <c r="AP1161" s="31">
        <f t="shared" si="779"/>
        <v>38</v>
      </c>
      <c r="AQ1161" s="31">
        <f t="shared" si="780"/>
        <v>1</v>
      </c>
      <c r="AR1161" s="31">
        <f t="shared" si="781"/>
        <v>16</v>
      </c>
      <c r="AS1161" s="31">
        <f t="shared" si="782"/>
        <v>16</v>
      </c>
      <c r="AT1161" s="31">
        <f t="shared" si="783"/>
        <v>3</v>
      </c>
      <c r="AU1161" s="31">
        <f t="shared" si="784"/>
        <v>15</v>
      </c>
      <c r="AV1161" s="31">
        <f t="shared" si="785"/>
        <v>8</v>
      </c>
      <c r="AW1161" s="31">
        <f t="shared" si="786"/>
        <v>14</v>
      </c>
      <c r="AX1161" s="31">
        <f t="shared" si="787"/>
        <v>7</v>
      </c>
      <c r="AY1161" s="31">
        <f t="shared" si="788"/>
        <v>29</v>
      </c>
      <c r="AZ1161" s="31">
        <f t="shared" si="789"/>
        <v>1</v>
      </c>
      <c r="BA1161" s="31">
        <f t="shared" si="790"/>
        <v>11</v>
      </c>
      <c r="BB1161" s="31">
        <f t="shared" si="791"/>
        <v>16</v>
      </c>
      <c r="BC1161" s="31">
        <f t="shared" si="792"/>
        <v>6</v>
      </c>
      <c r="BD1161" s="31">
        <f t="shared" si="793"/>
        <v>17</v>
      </c>
      <c r="BE1161" s="31">
        <f t="shared" si="794"/>
        <v>16</v>
      </c>
      <c r="BF1161" s="31">
        <f t="shared" si="795"/>
        <v>11</v>
      </c>
      <c r="BG1161" s="31">
        <f t="shared" si="796"/>
        <v>16</v>
      </c>
      <c r="BH1161" s="31">
        <f t="shared" si="797"/>
        <v>5</v>
      </c>
      <c r="BI1161" s="31">
        <f t="shared" si="798"/>
        <v>3</v>
      </c>
      <c r="BJ1161" s="6">
        <f t="shared" si="799"/>
        <v>249</v>
      </c>
      <c r="BL1161" s="31">
        <f t="shared" si="800"/>
        <v>1.6302953957860305E-11</v>
      </c>
      <c r="BM1161" s="31">
        <f t="shared" si="801"/>
        <v>4.2902510415421851E-13</v>
      </c>
      <c r="BN1161" s="31">
        <f t="shared" si="802"/>
        <v>6.8644016664674961E-12</v>
      </c>
      <c r="BO1161" s="31">
        <f t="shared" si="803"/>
        <v>6.8644016664674961E-12</v>
      </c>
      <c r="BP1161" s="31">
        <f t="shared" si="804"/>
        <v>1.2870753124626556E-12</v>
      </c>
      <c r="BQ1161" s="31">
        <f t="shared" si="805"/>
        <v>6.4353765623132781E-12</v>
      </c>
      <c r="BR1161" s="31">
        <f t="shared" si="806"/>
        <v>3.4322008332337481E-12</v>
      </c>
      <c r="BS1161" s="31">
        <f t="shared" si="807"/>
        <v>6.0063514581590593E-12</v>
      </c>
      <c r="BT1161" s="31">
        <f t="shared" si="808"/>
        <v>3.0031757290795297E-12</v>
      </c>
      <c r="BU1161" s="31">
        <f t="shared" si="809"/>
        <v>1.2441728020472339E-11</v>
      </c>
      <c r="BV1161" s="31">
        <f t="shared" si="810"/>
        <v>4.2902510415421851E-13</v>
      </c>
      <c r="BW1161" s="31">
        <f t="shared" si="811"/>
        <v>4.7192761456964045E-12</v>
      </c>
      <c r="BX1161" s="31">
        <f t="shared" si="812"/>
        <v>6.8644016664674961E-12</v>
      </c>
      <c r="BY1161" s="31">
        <f t="shared" si="813"/>
        <v>2.5741506249253113E-12</v>
      </c>
      <c r="BZ1161" s="31">
        <f t="shared" si="814"/>
        <v>7.293426770621715E-12</v>
      </c>
      <c r="CA1161" s="31">
        <f t="shared" si="815"/>
        <v>6.8644016664674961E-12</v>
      </c>
      <c r="CB1161" s="31">
        <f t="shared" si="816"/>
        <v>4.7192761456964045E-12</v>
      </c>
      <c r="CC1161" s="31">
        <f t="shared" si="817"/>
        <v>6.8644016664674961E-12</v>
      </c>
      <c r="CD1161" s="31">
        <f t="shared" si="818"/>
        <v>2.1451255207710928E-12</v>
      </c>
      <c r="CE1161" s="31">
        <f t="shared" si="819"/>
        <v>1.2870753124626556E-12</v>
      </c>
    </row>
    <row r="1162" spans="35:83" x14ac:dyDescent="0.2">
      <c r="AI1162" s="29" t="s">
        <v>2440</v>
      </c>
      <c r="AJ1162" s="30">
        <v>49763</v>
      </c>
      <c r="AK1162">
        <v>464</v>
      </c>
      <c r="AL1162" t="s">
        <v>2441</v>
      </c>
      <c r="AM1162">
        <v>1.0686708790176395E-9</v>
      </c>
      <c r="AN1162">
        <f t="shared" si="777"/>
        <v>1.0686708790176395E-10</v>
      </c>
      <c r="AO1162">
        <f t="shared" si="778"/>
        <v>4.7109811294890856E-4</v>
      </c>
      <c r="AP1162" s="31">
        <f t="shared" si="779"/>
        <v>69</v>
      </c>
      <c r="AQ1162" s="31">
        <f t="shared" si="780"/>
        <v>3</v>
      </c>
      <c r="AR1162" s="31">
        <f t="shared" si="781"/>
        <v>31</v>
      </c>
      <c r="AS1162" s="31">
        <f t="shared" si="782"/>
        <v>23</v>
      </c>
      <c r="AT1162" s="31">
        <f t="shared" si="783"/>
        <v>14</v>
      </c>
      <c r="AU1162" s="31">
        <f t="shared" si="784"/>
        <v>35</v>
      </c>
      <c r="AV1162" s="31">
        <f t="shared" si="785"/>
        <v>11</v>
      </c>
      <c r="AW1162" s="31">
        <f t="shared" si="786"/>
        <v>23</v>
      </c>
      <c r="AX1162" s="31">
        <f t="shared" si="787"/>
        <v>21</v>
      </c>
      <c r="AY1162" s="31">
        <f t="shared" si="788"/>
        <v>58</v>
      </c>
      <c r="AZ1162" s="31">
        <f t="shared" si="789"/>
        <v>10</v>
      </c>
      <c r="BA1162" s="31">
        <f t="shared" si="790"/>
        <v>14</v>
      </c>
      <c r="BB1162" s="31">
        <f t="shared" si="791"/>
        <v>22</v>
      </c>
      <c r="BC1162" s="31">
        <f t="shared" si="792"/>
        <v>17</v>
      </c>
      <c r="BD1162" s="31">
        <f t="shared" si="793"/>
        <v>22</v>
      </c>
      <c r="BE1162" s="31">
        <f t="shared" si="794"/>
        <v>30</v>
      </c>
      <c r="BF1162" s="31">
        <f t="shared" si="795"/>
        <v>21</v>
      </c>
      <c r="BG1162" s="31">
        <f t="shared" si="796"/>
        <v>24</v>
      </c>
      <c r="BH1162" s="31">
        <f t="shared" si="797"/>
        <v>8</v>
      </c>
      <c r="BI1162" s="31">
        <f t="shared" si="798"/>
        <v>8</v>
      </c>
      <c r="BJ1162" s="6">
        <f t="shared" si="799"/>
        <v>464</v>
      </c>
      <c r="BL1162" s="31">
        <f t="shared" si="800"/>
        <v>1.5891872985391624E-11</v>
      </c>
      <c r="BM1162" s="31">
        <f t="shared" si="801"/>
        <v>6.9095099936485309E-13</v>
      </c>
      <c r="BN1162" s="31">
        <f t="shared" si="802"/>
        <v>7.1398269934368156E-12</v>
      </c>
      <c r="BO1162" s="31">
        <f t="shared" si="803"/>
        <v>5.2972909951305409E-12</v>
      </c>
      <c r="BP1162" s="31">
        <f t="shared" si="804"/>
        <v>3.2244379970359816E-12</v>
      </c>
      <c r="BQ1162" s="31">
        <f t="shared" si="805"/>
        <v>8.0610949925899525E-12</v>
      </c>
      <c r="BR1162" s="31">
        <f t="shared" si="806"/>
        <v>2.5334869976711281E-12</v>
      </c>
      <c r="BS1162" s="31">
        <f t="shared" si="807"/>
        <v>5.2972909951305409E-12</v>
      </c>
      <c r="BT1162" s="31">
        <f t="shared" si="808"/>
        <v>4.8366569955539725E-12</v>
      </c>
      <c r="BU1162" s="31">
        <f t="shared" si="809"/>
        <v>1.3358385987720494E-11</v>
      </c>
      <c r="BV1162" s="31">
        <f t="shared" si="810"/>
        <v>2.3031699978828439E-12</v>
      </c>
      <c r="BW1162" s="31">
        <f t="shared" si="811"/>
        <v>3.2244379970359816E-12</v>
      </c>
      <c r="BX1162" s="31">
        <f t="shared" si="812"/>
        <v>5.0669739953422563E-12</v>
      </c>
      <c r="BY1162" s="31">
        <f t="shared" si="813"/>
        <v>3.9153889964008339E-12</v>
      </c>
      <c r="BZ1162" s="31">
        <f t="shared" si="814"/>
        <v>5.0669739953422563E-12</v>
      </c>
      <c r="CA1162" s="31">
        <f t="shared" si="815"/>
        <v>6.9095099936485317E-12</v>
      </c>
      <c r="CB1162" s="31">
        <f t="shared" si="816"/>
        <v>4.8366569955539725E-12</v>
      </c>
      <c r="CC1162" s="31">
        <f t="shared" si="817"/>
        <v>5.5276079949188247E-12</v>
      </c>
      <c r="CD1162" s="31">
        <f t="shared" si="818"/>
        <v>1.8425359983062751E-12</v>
      </c>
      <c r="CE1162" s="31">
        <f t="shared" si="819"/>
        <v>1.8425359983062751E-12</v>
      </c>
    </row>
    <row r="1163" spans="35:83" x14ac:dyDescent="0.2">
      <c r="AI1163" s="29" t="s">
        <v>2442</v>
      </c>
      <c r="AJ1163" s="30">
        <v>65488</v>
      </c>
      <c r="AK1163">
        <v>599</v>
      </c>
      <c r="AL1163" t="s">
        <v>2443</v>
      </c>
      <c r="AM1163">
        <v>1.0689902474575782E-9</v>
      </c>
      <c r="AN1163">
        <f t="shared" si="777"/>
        <v>1.0689902474575783E-10</v>
      </c>
      <c r="AO1163">
        <f t="shared" si="778"/>
        <v>4.7123889892178815E-4</v>
      </c>
      <c r="AP1163" s="31">
        <f t="shared" si="779"/>
        <v>70</v>
      </c>
      <c r="AQ1163" s="31">
        <f t="shared" si="780"/>
        <v>4</v>
      </c>
      <c r="AR1163" s="31">
        <f t="shared" si="781"/>
        <v>34</v>
      </c>
      <c r="AS1163" s="31">
        <f t="shared" si="782"/>
        <v>39</v>
      </c>
      <c r="AT1163" s="31">
        <f t="shared" si="783"/>
        <v>23</v>
      </c>
      <c r="AU1163" s="31">
        <f t="shared" si="784"/>
        <v>46</v>
      </c>
      <c r="AV1163" s="31">
        <f t="shared" si="785"/>
        <v>15</v>
      </c>
      <c r="AW1163" s="31">
        <f t="shared" si="786"/>
        <v>28</v>
      </c>
      <c r="AX1163" s="31">
        <f t="shared" si="787"/>
        <v>26</v>
      </c>
      <c r="AY1163" s="31">
        <f t="shared" si="788"/>
        <v>67</v>
      </c>
      <c r="AZ1163" s="31">
        <f t="shared" si="789"/>
        <v>8</v>
      </c>
      <c r="BA1163" s="31">
        <f t="shared" si="790"/>
        <v>17</v>
      </c>
      <c r="BB1163" s="31">
        <f t="shared" si="791"/>
        <v>29</v>
      </c>
      <c r="BC1163" s="31">
        <f t="shared" si="792"/>
        <v>26</v>
      </c>
      <c r="BD1163" s="31">
        <f t="shared" si="793"/>
        <v>29</v>
      </c>
      <c r="BE1163" s="31">
        <f t="shared" si="794"/>
        <v>43</v>
      </c>
      <c r="BF1163" s="31">
        <f t="shared" si="795"/>
        <v>32</v>
      </c>
      <c r="BG1163" s="31">
        <f t="shared" si="796"/>
        <v>35</v>
      </c>
      <c r="BH1163" s="31">
        <f t="shared" si="797"/>
        <v>13</v>
      </c>
      <c r="BI1163" s="31">
        <f t="shared" si="798"/>
        <v>15</v>
      </c>
      <c r="BJ1163" s="6">
        <f t="shared" si="799"/>
        <v>599</v>
      </c>
      <c r="BL1163" s="31">
        <f t="shared" si="800"/>
        <v>1.2492373509520949E-11</v>
      </c>
      <c r="BM1163" s="31">
        <f t="shared" si="801"/>
        <v>7.1384991482976852E-13</v>
      </c>
      <c r="BN1163" s="31">
        <f t="shared" si="802"/>
        <v>6.0677242760530328E-12</v>
      </c>
      <c r="BO1163" s="31">
        <f t="shared" si="803"/>
        <v>6.9600366695902432E-12</v>
      </c>
      <c r="BP1163" s="31">
        <f t="shared" si="804"/>
        <v>4.1046370102711684E-12</v>
      </c>
      <c r="BQ1163" s="31">
        <f t="shared" si="805"/>
        <v>8.2092740205423367E-12</v>
      </c>
      <c r="BR1163" s="31">
        <f t="shared" si="806"/>
        <v>2.6769371806116317E-12</v>
      </c>
      <c r="BS1163" s="31">
        <f t="shared" si="807"/>
        <v>4.9969494038083796E-12</v>
      </c>
      <c r="BT1163" s="31">
        <f t="shared" si="808"/>
        <v>4.640024446393495E-12</v>
      </c>
      <c r="BU1163" s="31">
        <f t="shared" si="809"/>
        <v>1.1956986073398621E-11</v>
      </c>
      <c r="BV1163" s="31">
        <f t="shared" si="810"/>
        <v>1.427699829659537E-12</v>
      </c>
      <c r="BW1163" s="31">
        <f t="shared" si="811"/>
        <v>3.0338621380265164E-12</v>
      </c>
      <c r="BX1163" s="31">
        <f t="shared" si="812"/>
        <v>5.1754118825158215E-12</v>
      </c>
      <c r="BY1163" s="31">
        <f t="shared" si="813"/>
        <v>4.640024446393495E-12</v>
      </c>
      <c r="BZ1163" s="31">
        <f t="shared" si="814"/>
        <v>5.1754118825158215E-12</v>
      </c>
      <c r="CA1163" s="31">
        <f t="shared" si="815"/>
        <v>7.6738865844200117E-12</v>
      </c>
      <c r="CB1163" s="31">
        <f t="shared" si="816"/>
        <v>5.7107993186381481E-12</v>
      </c>
      <c r="CC1163" s="31">
        <f t="shared" si="817"/>
        <v>6.2461867547604747E-12</v>
      </c>
      <c r="CD1163" s="31">
        <f t="shared" si="818"/>
        <v>2.3200122231967475E-12</v>
      </c>
      <c r="CE1163" s="31">
        <f t="shared" si="819"/>
        <v>2.6769371806116317E-12</v>
      </c>
    </row>
    <row r="1164" spans="35:83" x14ac:dyDescent="0.2">
      <c r="AI1164" s="29" t="s">
        <v>2444</v>
      </c>
      <c r="AJ1164" s="30">
        <v>89440</v>
      </c>
      <c r="AK1164">
        <v>808</v>
      </c>
      <c r="AL1164" t="s">
        <v>2445</v>
      </c>
      <c r="AM1164">
        <v>1.0713945342754679E-9</v>
      </c>
      <c r="AN1164">
        <f t="shared" si="777"/>
        <v>1.071394534275468E-10</v>
      </c>
      <c r="AO1164">
        <f t="shared" si="778"/>
        <v>4.7229877152160762E-4</v>
      </c>
      <c r="AP1164" s="31">
        <f t="shared" si="779"/>
        <v>64</v>
      </c>
      <c r="AQ1164" s="31">
        <f t="shared" si="780"/>
        <v>1</v>
      </c>
      <c r="AR1164" s="31">
        <f t="shared" si="781"/>
        <v>46</v>
      </c>
      <c r="AS1164" s="31">
        <f t="shared" si="782"/>
        <v>77</v>
      </c>
      <c r="AT1164" s="31">
        <f t="shared" si="783"/>
        <v>20</v>
      </c>
      <c r="AU1164" s="31">
        <f t="shared" si="784"/>
        <v>57</v>
      </c>
      <c r="AV1164" s="31">
        <f t="shared" si="785"/>
        <v>16</v>
      </c>
      <c r="AW1164" s="31">
        <f t="shared" si="786"/>
        <v>55</v>
      </c>
      <c r="AX1164" s="31">
        <f t="shared" si="787"/>
        <v>66</v>
      </c>
      <c r="AY1164" s="31">
        <f t="shared" si="788"/>
        <v>90</v>
      </c>
      <c r="AZ1164" s="31">
        <f t="shared" si="789"/>
        <v>15</v>
      </c>
      <c r="BA1164" s="31">
        <f t="shared" si="790"/>
        <v>25</v>
      </c>
      <c r="BB1164" s="31">
        <f t="shared" si="791"/>
        <v>40</v>
      </c>
      <c r="BC1164" s="31">
        <f t="shared" si="792"/>
        <v>19</v>
      </c>
      <c r="BD1164" s="31">
        <f t="shared" si="793"/>
        <v>52</v>
      </c>
      <c r="BE1164" s="31">
        <f t="shared" si="794"/>
        <v>43</v>
      </c>
      <c r="BF1164" s="31">
        <f t="shared" si="795"/>
        <v>42</v>
      </c>
      <c r="BG1164" s="31">
        <f t="shared" si="796"/>
        <v>64</v>
      </c>
      <c r="BH1164" s="31">
        <f t="shared" si="797"/>
        <v>3</v>
      </c>
      <c r="BI1164" s="31">
        <f t="shared" si="798"/>
        <v>13</v>
      </c>
      <c r="BJ1164" s="6">
        <f t="shared" si="799"/>
        <v>808</v>
      </c>
      <c r="BL1164" s="31">
        <f t="shared" si="800"/>
        <v>8.4862933407957857E-12</v>
      </c>
      <c r="BM1164" s="31">
        <f t="shared" si="801"/>
        <v>1.3259833344993415E-13</v>
      </c>
      <c r="BN1164" s="31">
        <f t="shared" si="802"/>
        <v>6.0995233386969717E-12</v>
      </c>
      <c r="BO1164" s="31">
        <f t="shared" si="803"/>
        <v>1.0210071675644931E-11</v>
      </c>
      <c r="BP1164" s="31">
        <f t="shared" si="804"/>
        <v>2.6519666689986832E-12</v>
      </c>
      <c r="BQ1164" s="31">
        <f t="shared" si="805"/>
        <v>7.5581050066462467E-12</v>
      </c>
      <c r="BR1164" s="31">
        <f t="shared" si="806"/>
        <v>2.1215733351989464E-12</v>
      </c>
      <c r="BS1164" s="31">
        <f t="shared" si="807"/>
        <v>7.2929083397463791E-12</v>
      </c>
      <c r="BT1164" s="31">
        <f t="shared" si="808"/>
        <v>8.7514900076956549E-12</v>
      </c>
      <c r="BU1164" s="31">
        <f t="shared" si="809"/>
        <v>1.1933850010494074E-11</v>
      </c>
      <c r="BV1164" s="31">
        <f t="shared" si="810"/>
        <v>1.9889750017490122E-12</v>
      </c>
      <c r="BW1164" s="31">
        <f t="shared" si="811"/>
        <v>3.3149583362483538E-12</v>
      </c>
      <c r="BX1164" s="31">
        <f t="shared" si="812"/>
        <v>5.3039333379973665E-12</v>
      </c>
      <c r="BY1164" s="31">
        <f t="shared" si="813"/>
        <v>2.519368335548749E-12</v>
      </c>
      <c r="BZ1164" s="31">
        <f t="shared" si="814"/>
        <v>6.8951133393965761E-12</v>
      </c>
      <c r="CA1164" s="31">
        <f t="shared" si="815"/>
        <v>5.7017283383471687E-12</v>
      </c>
      <c r="CB1164" s="31">
        <f t="shared" si="816"/>
        <v>5.5691300048972341E-12</v>
      </c>
      <c r="CC1164" s="31">
        <f t="shared" si="817"/>
        <v>8.4862933407957857E-12</v>
      </c>
      <c r="CD1164" s="31">
        <f t="shared" si="818"/>
        <v>3.9779500034980246E-13</v>
      </c>
      <c r="CE1164" s="31">
        <f t="shared" si="819"/>
        <v>1.723778334849144E-12</v>
      </c>
    </row>
    <row r="1165" spans="35:83" x14ac:dyDescent="0.2">
      <c r="AI1165" s="29" t="s">
        <v>2446</v>
      </c>
      <c r="AJ1165" s="30">
        <v>52940</v>
      </c>
      <c r="AK1165">
        <v>476</v>
      </c>
      <c r="AL1165" t="s">
        <v>2447</v>
      </c>
      <c r="AM1165">
        <v>1.0720224522720709E-9</v>
      </c>
      <c r="AN1165">
        <f t="shared" si="777"/>
        <v>1.072022452272071E-10</v>
      </c>
      <c r="AO1165">
        <f t="shared" si="778"/>
        <v>4.7257557422026285E-4</v>
      </c>
      <c r="AP1165" s="31">
        <f t="shared" si="779"/>
        <v>39</v>
      </c>
      <c r="AQ1165" s="31">
        <f t="shared" si="780"/>
        <v>3</v>
      </c>
      <c r="AR1165" s="31">
        <f t="shared" si="781"/>
        <v>32</v>
      </c>
      <c r="AS1165" s="31">
        <f t="shared" si="782"/>
        <v>34</v>
      </c>
      <c r="AT1165" s="31">
        <f t="shared" si="783"/>
        <v>15</v>
      </c>
      <c r="AU1165" s="31">
        <f t="shared" si="784"/>
        <v>34</v>
      </c>
      <c r="AV1165" s="31">
        <f t="shared" si="785"/>
        <v>11</v>
      </c>
      <c r="AW1165" s="31">
        <f t="shared" si="786"/>
        <v>32</v>
      </c>
      <c r="AX1165" s="31">
        <f t="shared" si="787"/>
        <v>20</v>
      </c>
      <c r="AY1165" s="31">
        <f t="shared" si="788"/>
        <v>55</v>
      </c>
      <c r="AZ1165" s="31">
        <f t="shared" si="789"/>
        <v>7</v>
      </c>
      <c r="BA1165" s="31">
        <f t="shared" si="790"/>
        <v>15</v>
      </c>
      <c r="BB1165" s="31">
        <f t="shared" si="791"/>
        <v>15</v>
      </c>
      <c r="BC1165" s="31">
        <f t="shared" si="792"/>
        <v>25</v>
      </c>
      <c r="BD1165" s="31">
        <f t="shared" si="793"/>
        <v>29</v>
      </c>
      <c r="BE1165" s="31">
        <f t="shared" si="794"/>
        <v>25</v>
      </c>
      <c r="BF1165" s="31">
        <f t="shared" si="795"/>
        <v>30</v>
      </c>
      <c r="BG1165" s="31">
        <f t="shared" si="796"/>
        <v>37</v>
      </c>
      <c r="BH1165" s="31">
        <f t="shared" si="797"/>
        <v>3</v>
      </c>
      <c r="BI1165" s="31">
        <f t="shared" si="798"/>
        <v>15</v>
      </c>
      <c r="BJ1165" s="6">
        <f t="shared" si="799"/>
        <v>476</v>
      </c>
      <c r="BL1165" s="31">
        <f t="shared" si="800"/>
        <v>8.7833772350022628E-12</v>
      </c>
      <c r="BM1165" s="31">
        <f t="shared" si="801"/>
        <v>6.7564440269248173E-13</v>
      </c>
      <c r="BN1165" s="31">
        <f t="shared" si="802"/>
        <v>7.2068736287198046E-12</v>
      </c>
      <c r="BO1165" s="31">
        <f t="shared" si="803"/>
        <v>7.6573032305147929E-12</v>
      </c>
      <c r="BP1165" s="31">
        <f t="shared" si="804"/>
        <v>3.3782220134624086E-12</v>
      </c>
      <c r="BQ1165" s="31">
        <f t="shared" si="805"/>
        <v>7.6573032305147929E-12</v>
      </c>
      <c r="BR1165" s="31">
        <f t="shared" si="806"/>
        <v>2.4773628098724332E-12</v>
      </c>
      <c r="BS1165" s="31">
        <f t="shared" si="807"/>
        <v>7.2068736287198046E-12</v>
      </c>
      <c r="BT1165" s="31">
        <f t="shared" si="808"/>
        <v>4.5042960179498789E-12</v>
      </c>
      <c r="BU1165" s="31">
        <f t="shared" si="809"/>
        <v>1.2386814049362166E-11</v>
      </c>
      <c r="BV1165" s="31">
        <f t="shared" si="810"/>
        <v>1.5765036062824574E-12</v>
      </c>
      <c r="BW1165" s="31">
        <f t="shared" si="811"/>
        <v>3.3782220134624086E-12</v>
      </c>
      <c r="BX1165" s="31">
        <f t="shared" si="812"/>
        <v>3.3782220134624086E-12</v>
      </c>
      <c r="BY1165" s="31">
        <f t="shared" si="813"/>
        <v>5.630370022437348E-12</v>
      </c>
      <c r="BZ1165" s="31">
        <f t="shared" si="814"/>
        <v>6.531229226027323E-12</v>
      </c>
      <c r="CA1165" s="31">
        <f t="shared" si="815"/>
        <v>5.630370022437348E-12</v>
      </c>
      <c r="CB1165" s="31">
        <f t="shared" si="816"/>
        <v>6.7564440269248171E-12</v>
      </c>
      <c r="CC1165" s="31">
        <f t="shared" si="817"/>
        <v>8.3329476332072745E-12</v>
      </c>
      <c r="CD1165" s="31">
        <f t="shared" si="818"/>
        <v>6.7564440269248173E-13</v>
      </c>
      <c r="CE1165" s="31">
        <f t="shared" si="819"/>
        <v>3.3782220134624086E-12</v>
      </c>
    </row>
    <row r="1166" spans="35:83" x14ac:dyDescent="0.2">
      <c r="AI1166" s="29" t="s">
        <v>2448</v>
      </c>
      <c r="AJ1166" s="30">
        <v>14448</v>
      </c>
      <c r="AK1166">
        <v>124</v>
      </c>
      <c r="AL1166" t="s">
        <v>2449</v>
      </c>
      <c r="AM1166">
        <v>1.0861097899939481E-9</v>
      </c>
      <c r="AN1166">
        <f t="shared" si="777"/>
        <v>1.0861097899939482E-10</v>
      </c>
      <c r="AO1166">
        <f t="shared" si="778"/>
        <v>4.7878564164846002E-4</v>
      </c>
      <c r="AP1166" s="31">
        <f t="shared" si="779"/>
        <v>4</v>
      </c>
      <c r="AQ1166" s="31">
        <f t="shared" si="780"/>
        <v>1</v>
      </c>
      <c r="AR1166" s="31">
        <f t="shared" si="781"/>
        <v>10</v>
      </c>
      <c r="AS1166" s="31">
        <f t="shared" si="782"/>
        <v>9</v>
      </c>
      <c r="AT1166" s="31">
        <f t="shared" si="783"/>
        <v>4</v>
      </c>
      <c r="AU1166" s="31">
        <f t="shared" si="784"/>
        <v>6</v>
      </c>
      <c r="AV1166" s="31">
        <f t="shared" si="785"/>
        <v>2</v>
      </c>
      <c r="AW1166" s="31">
        <f t="shared" si="786"/>
        <v>9</v>
      </c>
      <c r="AX1166" s="31">
        <f t="shared" si="787"/>
        <v>9</v>
      </c>
      <c r="AY1166" s="31">
        <f t="shared" si="788"/>
        <v>15</v>
      </c>
      <c r="AZ1166" s="31">
        <f t="shared" si="789"/>
        <v>2</v>
      </c>
      <c r="BA1166" s="31">
        <f t="shared" si="790"/>
        <v>10</v>
      </c>
      <c r="BB1166" s="31">
        <f t="shared" si="791"/>
        <v>7</v>
      </c>
      <c r="BC1166" s="31">
        <f t="shared" si="792"/>
        <v>3</v>
      </c>
      <c r="BD1166" s="31">
        <f t="shared" si="793"/>
        <v>6</v>
      </c>
      <c r="BE1166" s="31">
        <f t="shared" si="794"/>
        <v>5</v>
      </c>
      <c r="BF1166" s="31">
        <f t="shared" si="795"/>
        <v>6</v>
      </c>
      <c r="BG1166" s="31">
        <f t="shared" si="796"/>
        <v>7</v>
      </c>
      <c r="BH1166" s="31">
        <f t="shared" si="797"/>
        <v>2</v>
      </c>
      <c r="BI1166" s="31">
        <f t="shared" si="798"/>
        <v>7</v>
      </c>
      <c r="BJ1166" s="6">
        <f t="shared" si="799"/>
        <v>124</v>
      </c>
      <c r="BL1166" s="31">
        <f t="shared" si="800"/>
        <v>3.5035799677224136E-12</v>
      </c>
      <c r="BM1166" s="31">
        <f t="shared" si="801"/>
        <v>8.7589499193060339E-13</v>
      </c>
      <c r="BN1166" s="31">
        <f t="shared" si="802"/>
        <v>8.7589499193060339E-12</v>
      </c>
      <c r="BO1166" s="31">
        <f t="shared" si="803"/>
        <v>7.8830549273754313E-12</v>
      </c>
      <c r="BP1166" s="31">
        <f t="shared" si="804"/>
        <v>3.5035799677224136E-12</v>
      </c>
      <c r="BQ1166" s="31">
        <f t="shared" si="805"/>
        <v>5.2553699515836203E-12</v>
      </c>
      <c r="BR1166" s="31">
        <f t="shared" si="806"/>
        <v>1.7517899838612068E-12</v>
      </c>
      <c r="BS1166" s="31">
        <f t="shared" si="807"/>
        <v>7.8830549273754313E-12</v>
      </c>
      <c r="BT1166" s="31">
        <f t="shared" si="808"/>
        <v>7.8830549273754313E-12</v>
      </c>
      <c r="BU1166" s="31">
        <f t="shared" si="809"/>
        <v>1.313842487895905E-11</v>
      </c>
      <c r="BV1166" s="31">
        <f t="shared" si="810"/>
        <v>1.7517899838612068E-12</v>
      </c>
      <c r="BW1166" s="31">
        <f t="shared" si="811"/>
        <v>8.7589499193060339E-12</v>
      </c>
      <c r="BX1166" s="31">
        <f t="shared" si="812"/>
        <v>6.1312649435142237E-12</v>
      </c>
      <c r="BY1166" s="31">
        <f t="shared" si="813"/>
        <v>2.6276849757918102E-12</v>
      </c>
      <c r="BZ1166" s="31">
        <f t="shared" si="814"/>
        <v>5.2553699515836203E-12</v>
      </c>
      <c r="CA1166" s="31">
        <f t="shared" si="815"/>
        <v>4.379474959653017E-12</v>
      </c>
      <c r="CB1166" s="31">
        <f t="shared" si="816"/>
        <v>5.2553699515836203E-12</v>
      </c>
      <c r="CC1166" s="31">
        <f t="shared" si="817"/>
        <v>6.1312649435142237E-12</v>
      </c>
      <c r="CD1166" s="31">
        <f t="shared" si="818"/>
        <v>1.7517899838612068E-12</v>
      </c>
      <c r="CE1166" s="31">
        <f t="shared" si="819"/>
        <v>6.1312649435142237E-12</v>
      </c>
    </row>
    <row r="1167" spans="35:83" x14ac:dyDescent="0.2">
      <c r="AI1167" s="29" t="s">
        <v>2450</v>
      </c>
      <c r="AJ1167" s="30">
        <v>25614</v>
      </c>
      <c r="AK1167">
        <v>228</v>
      </c>
      <c r="AL1167" t="s">
        <v>2451</v>
      </c>
      <c r="AM1167">
        <v>1.0896131961045274E-9</v>
      </c>
      <c r="AN1167">
        <f t="shared" si="777"/>
        <v>1.0896131961045275E-10</v>
      </c>
      <c r="AO1167">
        <f t="shared" si="778"/>
        <v>4.8033003481944708E-4</v>
      </c>
      <c r="AP1167" s="31">
        <f t="shared" si="779"/>
        <v>16</v>
      </c>
      <c r="AQ1167" s="31">
        <f t="shared" si="780"/>
        <v>3</v>
      </c>
      <c r="AR1167" s="31">
        <f t="shared" si="781"/>
        <v>19</v>
      </c>
      <c r="AS1167" s="31">
        <f t="shared" si="782"/>
        <v>15</v>
      </c>
      <c r="AT1167" s="31">
        <f t="shared" si="783"/>
        <v>8</v>
      </c>
      <c r="AU1167" s="31">
        <f t="shared" si="784"/>
        <v>16</v>
      </c>
      <c r="AV1167" s="31">
        <f t="shared" si="785"/>
        <v>5</v>
      </c>
      <c r="AW1167" s="31">
        <f t="shared" si="786"/>
        <v>17</v>
      </c>
      <c r="AX1167" s="31">
        <f t="shared" si="787"/>
        <v>13</v>
      </c>
      <c r="AY1167" s="31">
        <f t="shared" si="788"/>
        <v>27</v>
      </c>
      <c r="AZ1167" s="31">
        <f t="shared" si="789"/>
        <v>10</v>
      </c>
      <c r="BA1167" s="31">
        <f t="shared" si="790"/>
        <v>12</v>
      </c>
      <c r="BB1167" s="31">
        <f t="shared" si="791"/>
        <v>12</v>
      </c>
      <c r="BC1167" s="31">
        <f t="shared" si="792"/>
        <v>9</v>
      </c>
      <c r="BD1167" s="31">
        <f t="shared" si="793"/>
        <v>8</v>
      </c>
      <c r="BE1167" s="31">
        <f t="shared" si="794"/>
        <v>9</v>
      </c>
      <c r="BF1167" s="31">
        <f t="shared" si="795"/>
        <v>5</v>
      </c>
      <c r="BG1167" s="31">
        <f t="shared" si="796"/>
        <v>14</v>
      </c>
      <c r="BH1167" s="31">
        <f t="shared" si="797"/>
        <v>2</v>
      </c>
      <c r="BI1167" s="31">
        <f t="shared" si="798"/>
        <v>8</v>
      </c>
      <c r="BJ1167" s="6">
        <f t="shared" si="799"/>
        <v>228</v>
      </c>
      <c r="BL1167" s="31">
        <f t="shared" si="800"/>
        <v>7.6464083937159818E-12</v>
      </c>
      <c r="BM1167" s="31">
        <f t="shared" si="801"/>
        <v>1.4337015738217466E-12</v>
      </c>
      <c r="BN1167" s="31">
        <f t="shared" si="802"/>
        <v>9.080109967537728E-12</v>
      </c>
      <c r="BO1167" s="31">
        <f t="shared" si="803"/>
        <v>7.1685078691087333E-12</v>
      </c>
      <c r="BP1167" s="31">
        <f t="shared" si="804"/>
        <v>3.8232041968579909E-12</v>
      </c>
      <c r="BQ1167" s="31">
        <f t="shared" si="805"/>
        <v>7.6464083937159818E-12</v>
      </c>
      <c r="BR1167" s="31">
        <f t="shared" si="806"/>
        <v>2.3895026230362443E-12</v>
      </c>
      <c r="BS1167" s="31">
        <f t="shared" si="807"/>
        <v>8.1243089183232311E-12</v>
      </c>
      <c r="BT1167" s="31">
        <f t="shared" si="808"/>
        <v>6.2127068198942356E-12</v>
      </c>
      <c r="BU1167" s="31">
        <f t="shared" si="809"/>
        <v>1.2903314164395719E-11</v>
      </c>
      <c r="BV1167" s="31">
        <f t="shared" si="810"/>
        <v>4.7790052460724886E-12</v>
      </c>
      <c r="BW1167" s="31">
        <f t="shared" si="811"/>
        <v>5.7348062952869864E-12</v>
      </c>
      <c r="BX1167" s="31">
        <f t="shared" si="812"/>
        <v>5.7348062952869864E-12</v>
      </c>
      <c r="BY1167" s="31">
        <f t="shared" si="813"/>
        <v>4.3011047214652402E-12</v>
      </c>
      <c r="BZ1167" s="31">
        <f t="shared" si="814"/>
        <v>3.8232041968579909E-12</v>
      </c>
      <c r="CA1167" s="31">
        <f t="shared" si="815"/>
        <v>4.3011047214652402E-12</v>
      </c>
      <c r="CB1167" s="31">
        <f t="shared" si="816"/>
        <v>2.3895026230362443E-12</v>
      </c>
      <c r="CC1167" s="31">
        <f t="shared" si="817"/>
        <v>6.6906073445014841E-12</v>
      </c>
      <c r="CD1167" s="31">
        <f t="shared" si="818"/>
        <v>9.5580104921449773E-13</v>
      </c>
      <c r="CE1167" s="31">
        <f t="shared" si="819"/>
        <v>3.8232041968579909E-12</v>
      </c>
    </row>
    <row r="1168" spans="35:83" x14ac:dyDescent="0.2">
      <c r="AI1168" s="29" t="s">
        <v>2452</v>
      </c>
      <c r="AJ1168" s="30">
        <v>18444</v>
      </c>
      <c r="AK1168">
        <v>173</v>
      </c>
      <c r="AL1168" t="s">
        <v>2453</v>
      </c>
      <c r="AM1168">
        <v>1.0903152052777226E-9</v>
      </c>
      <c r="AN1168">
        <f t="shared" si="777"/>
        <v>1.0903152052777227E-10</v>
      </c>
      <c r="AO1168">
        <f t="shared" si="778"/>
        <v>4.8063949884926056E-4</v>
      </c>
      <c r="AP1168" s="31">
        <f t="shared" si="779"/>
        <v>34</v>
      </c>
      <c r="AQ1168" s="31">
        <f t="shared" si="780"/>
        <v>1</v>
      </c>
      <c r="AR1168" s="31">
        <f t="shared" si="781"/>
        <v>3</v>
      </c>
      <c r="AS1168" s="31">
        <f t="shared" si="782"/>
        <v>24</v>
      </c>
      <c r="AT1168" s="31">
        <f t="shared" si="783"/>
        <v>9</v>
      </c>
      <c r="AU1168" s="31">
        <f t="shared" si="784"/>
        <v>13</v>
      </c>
      <c r="AV1168" s="31">
        <f t="shared" si="785"/>
        <v>4</v>
      </c>
      <c r="AW1168" s="31">
        <f t="shared" si="786"/>
        <v>19</v>
      </c>
      <c r="AX1168" s="31">
        <f t="shared" si="787"/>
        <v>6</v>
      </c>
      <c r="AY1168" s="31">
        <f t="shared" si="788"/>
        <v>17</v>
      </c>
      <c r="AZ1168" s="31">
        <f t="shared" si="789"/>
        <v>3</v>
      </c>
      <c r="BA1168" s="31">
        <f t="shared" si="790"/>
        <v>5</v>
      </c>
      <c r="BB1168" s="31">
        <f t="shared" si="791"/>
        <v>3</v>
      </c>
      <c r="BC1168" s="31">
        <f t="shared" si="792"/>
        <v>2</v>
      </c>
      <c r="BD1168" s="31">
        <f t="shared" si="793"/>
        <v>6</v>
      </c>
      <c r="BE1168" s="31">
        <f t="shared" si="794"/>
        <v>4</v>
      </c>
      <c r="BF1168" s="31">
        <f t="shared" si="795"/>
        <v>5</v>
      </c>
      <c r="BG1168" s="31">
        <f t="shared" si="796"/>
        <v>12</v>
      </c>
      <c r="BH1168" s="31">
        <f t="shared" si="797"/>
        <v>1</v>
      </c>
      <c r="BI1168" s="31">
        <f t="shared" si="798"/>
        <v>2</v>
      </c>
      <c r="BJ1168" s="6">
        <f t="shared" si="799"/>
        <v>173</v>
      </c>
      <c r="BL1168" s="31">
        <f t="shared" si="800"/>
        <v>2.1428160103724033E-11</v>
      </c>
      <c r="BM1168" s="31">
        <f t="shared" si="801"/>
        <v>6.3024000305070677E-13</v>
      </c>
      <c r="BN1168" s="31">
        <f t="shared" si="802"/>
        <v>1.89072000915212E-12</v>
      </c>
      <c r="BO1168" s="31">
        <f t="shared" si="803"/>
        <v>1.512576007321696E-11</v>
      </c>
      <c r="BP1168" s="31">
        <f t="shared" si="804"/>
        <v>5.6721600274563608E-12</v>
      </c>
      <c r="BQ1168" s="31">
        <f t="shared" si="805"/>
        <v>8.1931200396591883E-12</v>
      </c>
      <c r="BR1168" s="31">
        <f t="shared" si="806"/>
        <v>2.5209600122028271E-12</v>
      </c>
      <c r="BS1168" s="31">
        <f t="shared" si="807"/>
        <v>1.1974560057963428E-11</v>
      </c>
      <c r="BT1168" s="31">
        <f t="shared" si="808"/>
        <v>3.78144001830424E-12</v>
      </c>
      <c r="BU1168" s="31">
        <f t="shared" si="809"/>
        <v>1.0714080051862017E-11</v>
      </c>
      <c r="BV1168" s="31">
        <f t="shared" si="810"/>
        <v>1.89072000915212E-12</v>
      </c>
      <c r="BW1168" s="31">
        <f t="shared" si="811"/>
        <v>3.1512000152535338E-12</v>
      </c>
      <c r="BX1168" s="31">
        <f t="shared" si="812"/>
        <v>1.89072000915212E-12</v>
      </c>
      <c r="BY1168" s="31">
        <f t="shared" si="813"/>
        <v>1.2604800061014135E-12</v>
      </c>
      <c r="BZ1168" s="31">
        <f t="shared" si="814"/>
        <v>3.78144001830424E-12</v>
      </c>
      <c r="CA1168" s="31">
        <f t="shared" si="815"/>
        <v>2.5209600122028271E-12</v>
      </c>
      <c r="CB1168" s="31">
        <f t="shared" si="816"/>
        <v>3.1512000152535338E-12</v>
      </c>
      <c r="CC1168" s="31">
        <f t="shared" si="817"/>
        <v>7.56288003660848E-12</v>
      </c>
      <c r="CD1168" s="31">
        <f t="shared" si="818"/>
        <v>6.3024000305070677E-13</v>
      </c>
      <c r="CE1168" s="31">
        <f t="shared" si="819"/>
        <v>1.2604800061014135E-12</v>
      </c>
    </row>
    <row r="1169" spans="35:83" x14ac:dyDescent="0.2">
      <c r="AI1169" s="29" t="s">
        <v>2454</v>
      </c>
      <c r="AJ1169" s="30">
        <v>52550</v>
      </c>
      <c r="AK1169">
        <v>475</v>
      </c>
      <c r="AL1169" t="s">
        <v>2455</v>
      </c>
      <c r="AM1169">
        <v>1.0903447804213263E-9</v>
      </c>
      <c r="AN1169">
        <f t="shared" si="777"/>
        <v>1.0903447804213264E-10</v>
      </c>
      <c r="AO1169">
        <f t="shared" si="778"/>
        <v>4.8065253634716138E-4</v>
      </c>
      <c r="AP1169" s="31">
        <f t="shared" si="779"/>
        <v>51</v>
      </c>
      <c r="AQ1169" s="31">
        <f t="shared" si="780"/>
        <v>0</v>
      </c>
      <c r="AR1169" s="31">
        <f t="shared" si="781"/>
        <v>29</v>
      </c>
      <c r="AS1169" s="31">
        <f t="shared" si="782"/>
        <v>44</v>
      </c>
      <c r="AT1169" s="31">
        <f t="shared" si="783"/>
        <v>11</v>
      </c>
      <c r="AU1169" s="31">
        <f t="shared" si="784"/>
        <v>31</v>
      </c>
      <c r="AV1169" s="31">
        <f t="shared" si="785"/>
        <v>8</v>
      </c>
      <c r="AW1169" s="31">
        <f t="shared" si="786"/>
        <v>25</v>
      </c>
      <c r="AX1169" s="31">
        <f t="shared" si="787"/>
        <v>13</v>
      </c>
      <c r="AY1169" s="31">
        <f t="shared" si="788"/>
        <v>54</v>
      </c>
      <c r="AZ1169" s="31">
        <f t="shared" si="789"/>
        <v>9</v>
      </c>
      <c r="BA1169" s="31">
        <f t="shared" si="790"/>
        <v>17</v>
      </c>
      <c r="BB1169" s="31">
        <f t="shared" si="791"/>
        <v>20</v>
      </c>
      <c r="BC1169" s="31">
        <f t="shared" si="792"/>
        <v>12</v>
      </c>
      <c r="BD1169" s="31">
        <f t="shared" si="793"/>
        <v>47</v>
      </c>
      <c r="BE1169" s="31">
        <f t="shared" si="794"/>
        <v>25</v>
      </c>
      <c r="BF1169" s="31">
        <f t="shared" si="795"/>
        <v>26</v>
      </c>
      <c r="BG1169" s="31">
        <f t="shared" si="796"/>
        <v>42</v>
      </c>
      <c r="BH1169" s="31">
        <f t="shared" si="797"/>
        <v>4</v>
      </c>
      <c r="BI1169" s="31">
        <f t="shared" si="798"/>
        <v>7</v>
      </c>
      <c r="BJ1169" s="6">
        <f t="shared" si="799"/>
        <v>475</v>
      </c>
      <c r="BL1169" s="31">
        <f t="shared" si="800"/>
        <v>1.1706859747681611E-11</v>
      </c>
      <c r="BM1169" s="31">
        <f t="shared" si="801"/>
        <v>0</v>
      </c>
      <c r="BN1169" s="31">
        <f t="shared" si="802"/>
        <v>6.6568418173091497E-12</v>
      </c>
      <c r="BO1169" s="31">
        <f t="shared" si="803"/>
        <v>1.0100035860744919E-11</v>
      </c>
      <c r="BP1169" s="31">
        <f t="shared" si="804"/>
        <v>2.5250089651862296E-12</v>
      </c>
      <c r="BQ1169" s="31">
        <f t="shared" si="805"/>
        <v>7.1159343564339191E-12</v>
      </c>
      <c r="BR1169" s="31">
        <f t="shared" si="806"/>
        <v>1.8363701564990759E-12</v>
      </c>
      <c r="BS1169" s="31">
        <f t="shared" si="807"/>
        <v>5.7386567390596117E-12</v>
      </c>
      <c r="BT1169" s="31">
        <f t="shared" si="808"/>
        <v>2.9841015043109986E-12</v>
      </c>
      <c r="BU1169" s="31">
        <f t="shared" si="809"/>
        <v>1.2395498556368762E-11</v>
      </c>
      <c r="BV1169" s="31">
        <f t="shared" si="810"/>
        <v>2.0659164260614606E-12</v>
      </c>
      <c r="BW1169" s="31">
        <f t="shared" si="811"/>
        <v>3.9022865825605358E-12</v>
      </c>
      <c r="BX1169" s="31">
        <f t="shared" si="812"/>
        <v>4.5909253912476899E-12</v>
      </c>
      <c r="BY1169" s="31">
        <f t="shared" si="813"/>
        <v>2.7545552347486139E-12</v>
      </c>
      <c r="BZ1169" s="31">
        <f t="shared" si="814"/>
        <v>1.0788674669432072E-11</v>
      </c>
      <c r="CA1169" s="31">
        <f t="shared" si="815"/>
        <v>5.7386567390596117E-12</v>
      </c>
      <c r="CB1169" s="31">
        <f t="shared" si="816"/>
        <v>5.9682030086219972E-12</v>
      </c>
      <c r="CC1169" s="31">
        <f t="shared" si="817"/>
        <v>9.6409433216201475E-12</v>
      </c>
      <c r="CD1169" s="31">
        <f t="shared" si="818"/>
        <v>9.1818507824953797E-13</v>
      </c>
      <c r="CE1169" s="31">
        <f t="shared" si="819"/>
        <v>1.6068238869366915E-12</v>
      </c>
    </row>
    <row r="1170" spans="35:83" x14ac:dyDescent="0.2">
      <c r="AI1170" s="29" t="s">
        <v>2456</v>
      </c>
      <c r="AJ1170" s="30">
        <v>54599</v>
      </c>
      <c r="AK1170">
        <v>481</v>
      </c>
      <c r="AL1170" t="s">
        <v>2457</v>
      </c>
      <c r="AM1170">
        <v>1.0977442098354584E-9</v>
      </c>
      <c r="AN1170">
        <f t="shared" si="777"/>
        <v>1.0977442098354584E-10</v>
      </c>
      <c r="AO1170">
        <f t="shared" si="778"/>
        <v>4.8391439863080529E-4</v>
      </c>
      <c r="AP1170" s="31">
        <f t="shared" si="779"/>
        <v>32</v>
      </c>
      <c r="AQ1170" s="31">
        <f t="shared" si="780"/>
        <v>2</v>
      </c>
      <c r="AR1170" s="31">
        <f t="shared" si="781"/>
        <v>31</v>
      </c>
      <c r="AS1170" s="31">
        <f t="shared" si="782"/>
        <v>31</v>
      </c>
      <c r="AT1170" s="31">
        <f t="shared" si="783"/>
        <v>29</v>
      </c>
      <c r="AU1170" s="31">
        <f t="shared" si="784"/>
        <v>36</v>
      </c>
      <c r="AV1170" s="31">
        <f t="shared" si="785"/>
        <v>13</v>
      </c>
      <c r="AW1170" s="31">
        <f t="shared" si="786"/>
        <v>24</v>
      </c>
      <c r="AX1170" s="31">
        <f t="shared" si="787"/>
        <v>30</v>
      </c>
      <c r="AY1170" s="31">
        <f t="shared" si="788"/>
        <v>34</v>
      </c>
      <c r="AZ1170" s="31">
        <f t="shared" si="789"/>
        <v>10</v>
      </c>
      <c r="BA1170" s="31">
        <f t="shared" si="790"/>
        <v>28</v>
      </c>
      <c r="BB1170" s="31">
        <f t="shared" si="791"/>
        <v>30</v>
      </c>
      <c r="BC1170" s="31">
        <f t="shared" si="792"/>
        <v>20</v>
      </c>
      <c r="BD1170" s="31">
        <f t="shared" si="793"/>
        <v>30</v>
      </c>
      <c r="BE1170" s="31">
        <f t="shared" si="794"/>
        <v>30</v>
      </c>
      <c r="BF1170" s="31">
        <f t="shared" si="795"/>
        <v>23</v>
      </c>
      <c r="BG1170" s="31">
        <f t="shared" si="796"/>
        <v>24</v>
      </c>
      <c r="BH1170" s="31">
        <f t="shared" si="797"/>
        <v>5</v>
      </c>
      <c r="BI1170" s="31">
        <f t="shared" si="798"/>
        <v>19</v>
      </c>
      <c r="BJ1170" s="6">
        <f t="shared" si="799"/>
        <v>481</v>
      </c>
      <c r="BL1170" s="31">
        <f t="shared" si="800"/>
        <v>7.30307998227332E-12</v>
      </c>
      <c r="BM1170" s="31">
        <f t="shared" si="801"/>
        <v>4.564424988920825E-13</v>
      </c>
      <c r="BN1170" s="31">
        <f t="shared" si="802"/>
        <v>7.0748587328272786E-12</v>
      </c>
      <c r="BO1170" s="31">
        <f t="shared" si="803"/>
        <v>7.0748587328272786E-12</v>
      </c>
      <c r="BP1170" s="31">
        <f t="shared" si="804"/>
        <v>6.6184162339351967E-12</v>
      </c>
      <c r="BQ1170" s="31">
        <f t="shared" si="805"/>
        <v>8.2159649800574854E-12</v>
      </c>
      <c r="BR1170" s="31">
        <f t="shared" si="806"/>
        <v>2.9668762427985363E-12</v>
      </c>
      <c r="BS1170" s="31">
        <f t="shared" si="807"/>
        <v>5.47730998670499E-12</v>
      </c>
      <c r="BT1170" s="31">
        <f t="shared" si="808"/>
        <v>6.8466374833812381E-12</v>
      </c>
      <c r="BU1170" s="31">
        <f t="shared" si="809"/>
        <v>7.7595224811654027E-12</v>
      </c>
      <c r="BV1170" s="31">
        <f t="shared" si="810"/>
        <v>2.2822124944604127E-12</v>
      </c>
      <c r="BW1170" s="31">
        <f t="shared" si="811"/>
        <v>6.3901949844891554E-12</v>
      </c>
      <c r="BX1170" s="31">
        <f t="shared" si="812"/>
        <v>6.8466374833812381E-12</v>
      </c>
      <c r="BY1170" s="31">
        <f t="shared" si="813"/>
        <v>4.5644249889208254E-12</v>
      </c>
      <c r="BZ1170" s="31">
        <f t="shared" si="814"/>
        <v>6.8466374833812381E-12</v>
      </c>
      <c r="CA1170" s="31">
        <f t="shared" si="815"/>
        <v>6.8466374833812381E-12</v>
      </c>
      <c r="CB1170" s="31">
        <f t="shared" si="816"/>
        <v>5.2490887372589486E-12</v>
      </c>
      <c r="CC1170" s="31">
        <f t="shared" si="817"/>
        <v>5.47730998670499E-12</v>
      </c>
      <c r="CD1170" s="31">
        <f t="shared" si="818"/>
        <v>1.1411062472302063E-12</v>
      </c>
      <c r="CE1170" s="31">
        <f t="shared" si="819"/>
        <v>4.336203739474784E-12</v>
      </c>
    </row>
    <row r="1171" spans="35:83" x14ac:dyDescent="0.2">
      <c r="AI1171" s="29" t="s">
        <v>2458</v>
      </c>
      <c r="AJ1171" s="30">
        <v>27725</v>
      </c>
      <c r="AK1171">
        <v>255</v>
      </c>
      <c r="AL1171" t="s">
        <v>2459</v>
      </c>
      <c r="AM1171">
        <v>1.0991611971835099E-9</v>
      </c>
      <c r="AN1171">
        <f t="shared" si="777"/>
        <v>1.09916119718351E-10</v>
      </c>
      <c r="AO1171">
        <f t="shared" si="778"/>
        <v>4.8453904376603461E-4</v>
      </c>
      <c r="AP1171" s="31">
        <f t="shared" si="779"/>
        <v>20</v>
      </c>
      <c r="AQ1171" s="31">
        <f t="shared" si="780"/>
        <v>1</v>
      </c>
      <c r="AR1171" s="31">
        <f t="shared" si="781"/>
        <v>24</v>
      </c>
      <c r="AS1171" s="31">
        <f t="shared" si="782"/>
        <v>10</v>
      </c>
      <c r="AT1171" s="31">
        <f t="shared" si="783"/>
        <v>4</v>
      </c>
      <c r="AU1171" s="31">
        <f t="shared" si="784"/>
        <v>20</v>
      </c>
      <c r="AV1171" s="31">
        <f t="shared" si="785"/>
        <v>6</v>
      </c>
      <c r="AW1171" s="31">
        <f t="shared" si="786"/>
        <v>18</v>
      </c>
      <c r="AX1171" s="31">
        <f t="shared" si="787"/>
        <v>13</v>
      </c>
      <c r="AY1171" s="31">
        <f t="shared" si="788"/>
        <v>24</v>
      </c>
      <c r="AZ1171" s="31">
        <f t="shared" si="789"/>
        <v>5</v>
      </c>
      <c r="BA1171" s="31">
        <f t="shared" si="790"/>
        <v>14</v>
      </c>
      <c r="BB1171" s="31">
        <f t="shared" si="791"/>
        <v>12</v>
      </c>
      <c r="BC1171" s="31">
        <f t="shared" si="792"/>
        <v>6</v>
      </c>
      <c r="BD1171" s="31">
        <f t="shared" si="793"/>
        <v>11</v>
      </c>
      <c r="BE1171" s="31">
        <f t="shared" si="794"/>
        <v>21</v>
      </c>
      <c r="BF1171" s="31">
        <f t="shared" si="795"/>
        <v>13</v>
      </c>
      <c r="BG1171" s="31">
        <f t="shared" si="796"/>
        <v>21</v>
      </c>
      <c r="BH1171" s="31">
        <f t="shared" si="797"/>
        <v>3</v>
      </c>
      <c r="BI1171" s="31">
        <f t="shared" si="798"/>
        <v>9</v>
      </c>
      <c r="BJ1171" s="6">
        <f t="shared" si="799"/>
        <v>255</v>
      </c>
      <c r="BL1171" s="31">
        <f t="shared" si="800"/>
        <v>8.620872134772627E-12</v>
      </c>
      <c r="BM1171" s="31">
        <f t="shared" si="801"/>
        <v>4.3104360673863136E-13</v>
      </c>
      <c r="BN1171" s="31">
        <f t="shared" si="802"/>
        <v>1.0345046561727153E-11</v>
      </c>
      <c r="BO1171" s="31">
        <f t="shared" si="803"/>
        <v>4.3104360673863135E-12</v>
      </c>
      <c r="BP1171" s="31">
        <f t="shared" si="804"/>
        <v>1.7241744269545254E-12</v>
      </c>
      <c r="BQ1171" s="31">
        <f t="shared" si="805"/>
        <v>8.620872134772627E-12</v>
      </c>
      <c r="BR1171" s="31">
        <f t="shared" si="806"/>
        <v>2.5862616404317883E-12</v>
      </c>
      <c r="BS1171" s="31">
        <f t="shared" si="807"/>
        <v>7.7587849212953648E-12</v>
      </c>
      <c r="BT1171" s="31">
        <f t="shared" si="808"/>
        <v>5.6035668876022076E-12</v>
      </c>
      <c r="BU1171" s="31">
        <f t="shared" si="809"/>
        <v>1.0345046561727153E-11</v>
      </c>
      <c r="BV1171" s="31">
        <f t="shared" si="810"/>
        <v>2.1552180336931568E-12</v>
      </c>
      <c r="BW1171" s="31">
        <f t="shared" si="811"/>
        <v>6.0346104943408396E-12</v>
      </c>
      <c r="BX1171" s="31">
        <f t="shared" si="812"/>
        <v>5.1725232808635765E-12</v>
      </c>
      <c r="BY1171" s="31">
        <f t="shared" si="813"/>
        <v>2.5862616404317883E-12</v>
      </c>
      <c r="BZ1171" s="31">
        <f t="shared" si="814"/>
        <v>4.7414796741249454E-12</v>
      </c>
      <c r="CA1171" s="31">
        <f t="shared" si="815"/>
        <v>9.0519157415112589E-12</v>
      </c>
      <c r="CB1171" s="31">
        <f t="shared" si="816"/>
        <v>5.6035668876022076E-12</v>
      </c>
      <c r="CC1171" s="31">
        <f t="shared" si="817"/>
        <v>9.0519157415112589E-12</v>
      </c>
      <c r="CD1171" s="31">
        <f t="shared" si="818"/>
        <v>1.2931308202158941E-12</v>
      </c>
      <c r="CE1171" s="31">
        <f t="shared" si="819"/>
        <v>3.8793924606476824E-12</v>
      </c>
    </row>
    <row r="1172" spans="35:83" x14ac:dyDescent="0.2">
      <c r="AI1172" s="29" t="s">
        <v>2460</v>
      </c>
      <c r="AJ1172" s="30">
        <v>59477</v>
      </c>
      <c r="AK1172">
        <v>546</v>
      </c>
      <c r="AL1172" t="s">
        <v>2461</v>
      </c>
      <c r="AM1172">
        <v>1.099170301779368E-9</v>
      </c>
      <c r="AN1172">
        <f t="shared" si="777"/>
        <v>1.0991703017793681E-10</v>
      </c>
      <c r="AO1172">
        <f t="shared" si="778"/>
        <v>4.8454305731034667E-4</v>
      </c>
      <c r="AP1172" s="31">
        <f t="shared" si="779"/>
        <v>50</v>
      </c>
      <c r="AQ1172" s="31">
        <f t="shared" si="780"/>
        <v>2</v>
      </c>
      <c r="AR1172" s="31">
        <f t="shared" si="781"/>
        <v>30</v>
      </c>
      <c r="AS1172" s="31">
        <f t="shared" si="782"/>
        <v>32</v>
      </c>
      <c r="AT1172" s="31">
        <f t="shared" si="783"/>
        <v>15</v>
      </c>
      <c r="AU1172" s="31">
        <f t="shared" si="784"/>
        <v>56</v>
      </c>
      <c r="AV1172" s="31">
        <f t="shared" si="785"/>
        <v>23</v>
      </c>
      <c r="AW1172" s="31">
        <f t="shared" si="786"/>
        <v>45</v>
      </c>
      <c r="AX1172" s="31">
        <f t="shared" si="787"/>
        <v>28</v>
      </c>
      <c r="AY1172" s="31">
        <f t="shared" si="788"/>
        <v>50</v>
      </c>
      <c r="AZ1172" s="31">
        <f t="shared" si="789"/>
        <v>15</v>
      </c>
      <c r="BA1172" s="31">
        <f t="shared" si="790"/>
        <v>20</v>
      </c>
      <c r="BB1172" s="31">
        <f t="shared" si="791"/>
        <v>25</v>
      </c>
      <c r="BC1172" s="31">
        <f t="shared" si="792"/>
        <v>13</v>
      </c>
      <c r="BD1172" s="31">
        <f t="shared" si="793"/>
        <v>38</v>
      </c>
      <c r="BE1172" s="31">
        <f t="shared" si="794"/>
        <v>28</v>
      </c>
      <c r="BF1172" s="31">
        <f t="shared" si="795"/>
        <v>22</v>
      </c>
      <c r="BG1172" s="31">
        <f t="shared" si="796"/>
        <v>41</v>
      </c>
      <c r="BH1172" s="31">
        <f t="shared" si="797"/>
        <v>4</v>
      </c>
      <c r="BI1172" s="31">
        <f t="shared" si="798"/>
        <v>9</v>
      </c>
      <c r="BJ1172" s="6">
        <f t="shared" si="799"/>
        <v>546</v>
      </c>
      <c r="BL1172" s="31">
        <f t="shared" si="800"/>
        <v>1.0065662104206666E-11</v>
      </c>
      <c r="BM1172" s="31">
        <f t="shared" si="801"/>
        <v>4.0262648416826671E-13</v>
      </c>
      <c r="BN1172" s="31">
        <f t="shared" si="802"/>
        <v>6.0393972625240003E-12</v>
      </c>
      <c r="BO1172" s="31">
        <f t="shared" si="803"/>
        <v>6.4420237466922673E-12</v>
      </c>
      <c r="BP1172" s="31">
        <f t="shared" si="804"/>
        <v>3.0196986312620001E-12</v>
      </c>
      <c r="BQ1172" s="31">
        <f t="shared" si="805"/>
        <v>1.1273541556711467E-11</v>
      </c>
      <c r="BR1172" s="31">
        <f t="shared" si="806"/>
        <v>4.6302045679350678E-12</v>
      </c>
      <c r="BS1172" s="31">
        <f t="shared" si="807"/>
        <v>9.059095893786E-12</v>
      </c>
      <c r="BT1172" s="31">
        <f t="shared" si="808"/>
        <v>5.6367707783557333E-12</v>
      </c>
      <c r="BU1172" s="31">
        <f t="shared" si="809"/>
        <v>1.0065662104206666E-11</v>
      </c>
      <c r="BV1172" s="31">
        <f t="shared" si="810"/>
        <v>3.0196986312620001E-12</v>
      </c>
      <c r="BW1172" s="31">
        <f t="shared" si="811"/>
        <v>4.0262648416826669E-12</v>
      </c>
      <c r="BX1172" s="31">
        <f t="shared" si="812"/>
        <v>5.0328310521033332E-12</v>
      </c>
      <c r="BY1172" s="31">
        <f t="shared" si="813"/>
        <v>2.6170721470937335E-12</v>
      </c>
      <c r="BZ1172" s="31">
        <f t="shared" si="814"/>
        <v>7.6499031991970675E-12</v>
      </c>
      <c r="CA1172" s="31">
        <f t="shared" si="815"/>
        <v>5.6367707783557333E-12</v>
      </c>
      <c r="CB1172" s="31">
        <f t="shared" si="816"/>
        <v>4.4288913258509339E-12</v>
      </c>
      <c r="CC1172" s="31">
        <f t="shared" si="817"/>
        <v>8.2538429254494676E-12</v>
      </c>
      <c r="CD1172" s="31">
        <f t="shared" si="818"/>
        <v>8.0525296833653341E-13</v>
      </c>
      <c r="CE1172" s="31">
        <f t="shared" si="819"/>
        <v>1.8118191787572001E-12</v>
      </c>
    </row>
    <row r="1173" spans="35:83" x14ac:dyDescent="0.2">
      <c r="AI1173" s="29" t="s">
        <v>2462</v>
      </c>
      <c r="AJ1173" s="30">
        <v>73350</v>
      </c>
      <c r="AK1173">
        <v>651</v>
      </c>
      <c r="AL1173" t="s">
        <v>2463</v>
      </c>
      <c r="AM1173">
        <v>1.1121220220215717E-9</v>
      </c>
      <c r="AN1173">
        <f t="shared" si="777"/>
        <v>1.1121220220215718E-10</v>
      </c>
      <c r="AO1173">
        <f t="shared" si="778"/>
        <v>4.9025251481063254E-4</v>
      </c>
      <c r="AP1173" s="31">
        <f t="shared" si="779"/>
        <v>52</v>
      </c>
      <c r="AQ1173" s="31">
        <f t="shared" si="780"/>
        <v>0</v>
      </c>
      <c r="AR1173" s="31">
        <f t="shared" si="781"/>
        <v>48</v>
      </c>
      <c r="AS1173" s="31">
        <f t="shared" si="782"/>
        <v>25</v>
      </c>
      <c r="AT1173" s="31">
        <f t="shared" si="783"/>
        <v>24</v>
      </c>
      <c r="AU1173" s="31">
        <f t="shared" si="784"/>
        <v>40</v>
      </c>
      <c r="AV1173" s="31">
        <f t="shared" si="785"/>
        <v>20</v>
      </c>
      <c r="AW1173" s="31">
        <f t="shared" si="786"/>
        <v>29</v>
      </c>
      <c r="AX1173" s="31">
        <f t="shared" si="787"/>
        <v>33</v>
      </c>
      <c r="AY1173" s="31">
        <f t="shared" si="788"/>
        <v>52</v>
      </c>
      <c r="AZ1173" s="31">
        <f t="shared" si="789"/>
        <v>19</v>
      </c>
      <c r="BA1173" s="31">
        <f t="shared" si="790"/>
        <v>21</v>
      </c>
      <c r="BB1173" s="31">
        <f t="shared" si="791"/>
        <v>54</v>
      </c>
      <c r="BC1173" s="31">
        <f t="shared" si="792"/>
        <v>27</v>
      </c>
      <c r="BD1173" s="31">
        <f t="shared" si="793"/>
        <v>32</v>
      </c>
      <c r="BE1173" s="31">
        <f t="shared" si="794"/>
        <v>44</v>
      </c>
      <c r="BF1173" s="31">
        <f t="shared" si="795"/>
        <v>38</v>
      </c>
      <c r="BG1173" s="31">
        <f t="shared" si="796"/>
        <v>46</v>
      </c>
      <c r="BH1173" s="31">
        <f t="shared" si="797"/>
        <v>19</v>
      </c>
      <c r="BI1173" s="31">
        <f t="shared" si="798"/>
        <v>28</v>
      </c>
      <c r="BJ1173" s="6">
        <f t="shared" si="799"/>
        <v>651</v>
      </c>
      <c r="BL1173" s="31">
        <f t="shared" si="800"/>
        <v>8.8833095461016482E-12</v>
      </c>
      <c r="BM1173" s="31">
        <f t="shared" si="801"/>
        <v>0</v>
      </c>
      <c r="BN1173" s="31">
        <f t="shared" si="802"/>
        <v>8.1999780425553681E-12</v>
      </c>
      <c r="BO1173" s="31">
        <f t="shared" si="803"/>
        <v>4.2708218971642541E-12</v>
      </c>
      <c r="BP1173" s="31">
        <f t="shared" si="804"/>
        <v>4.099989021277684E-12</v>
      </c>
      <c r="BQ1173" s="31">
        <f t="shared" si="805"/>
        <v>6.833315035462807E-12</v>
      </c>
      <c r="BR1173" s="31">
        <f t="shared" si="806"/>
        <v>3.4166575177314035E-12</v>
      </c>
      <c r="BS1173" s="31">
        <f t="shared" si="807"/>
        <v>4.954153400710535E-12</v>
      </c>
      <c r="BT1173" s="31">
        <f t="shared" si="808"/>
        <v>5.637484904256816E-12</v>
      </c>
      <c r="BU1173" s="31">
        <f t="shared" si="809"/>
        <v>8.8833095461016482E-12</v>
      </c>
      <c r="BV1173" s="31">
        <f t="shared" si="810"/>
        <v>3.2458246418448331E-12</v>
      </c>
      <c r="BW1173" s="31">
        <f t="shared" si="811"/>
        <v>3.5874903936179735E-12</v>
      </c>
      <c r="BX1173" s="31">
        <f t="shared" si="812"/>
        <v>9.2249752978747899E-12</v>
      </c>
      <c r="BY1173" s="31">
        <f t="shared" si="813"/>
        <v>4.6124876489373949E-12</v>
      </c>
      <c r="BZ1173" s="31">
        <f t="shared" si="814"/>
        <v>5.4666520283702451E-12</v>
      </c>
      <c r="CA1173" s="31">
        <f t="shared" si="815"/>
        <v>7.5166465390090879E-12</v>
      </c>
      <c r="CB1173" s="31">
        <f t="shared" si="816"/>
        <v>6.4916492836896661E-12</v>
      </c>
      <c r="CC1173" s="31">
        <f t="shared" si="817"/>
        <v>7.8583122907822264E-12</v>
      </c>
      <c r="CD1173" s="31">
        <f t="shared" si="818"/>
        <v>3.2458246418448331E-12</v>
      </c>
      <c r="CE1173" s="31">
        <f t="shared" si="819"/>
        <v>4.783320524823965E-12</v>
      </c>
    </row>
    <row r="1174" spans="35:83" x14ac:dyDescent="0.2">
      <c r="AI1174" s="29" t="s">
        <v>2464</v>
      </c>
      <c r="AJ1174" s="30">
        <v>35749</v>
      </c>
      <c r="AK1174">
        <v>326</v>
      </c>
      <c r="AL1174" t="s">
        <v>2465</v>
      </c>
      <c r="AM1174">
        <v>1.1150561517522594E-9</v>
      </c>
      <c r="AN1174">
        <f t="shared" si="777"/>
        <v>1.1150561517522594E-10</v>
      </c>
      <c r="AO1174">
        <f t="shared" si="778"/>
        <v>4.9154595604348887E-4</v>
      </c>
      <c r="AP1174" s="31">
        <f t="shared" si="779"/>
        <v>35</v>
      </c>
      <c r="AQ1174" s="31">
        <f t="shared" si="780"/>
        <v>3</v>
      </c>
      <c r="AR1174" s="31">
        <f t="shared" si="781"/>
        <v>27</v>
      </c>
      <c r="AS1174" s="31">
        <f t="shared" si="782"/>
        <v>19</v>
      </c>
      <c r="AT1174" s="31">
        <f t="shared" si="783"/>
        <v>12</v>
      </c>
      <c r="AU1174" s="31">
        <f t="shared" si="784"/>
        <v>29</v>
      </c>
      <c r="AV1174" s="31">
        <f t="shared" si="785"/>
        <v>12</v>
      </c>
      <c r="AW1174" s="31">
        <f t="shared" si="786"/>
        <v>16</v>
      </c>
      <c r="AX1174" s="31">
        <f t="shared" si="787"/>
        <v>15</v>
      </c>
      <c r="AY1174" s="31">
        <f t="shared" si="788"/>
        <v>27</v>
      </c>
      <c r="AZ1174" s="31">
        <f t="shared" si="789"/>
        <v>4</v>
      </c>
      <c r="BA1174" s="31">
        <f t="shared" si="790"/>
        <v>15</v>
      </c>
      <c r="BB1174" s="31">
        <f t="shared" si="791"/>
        <v>18</v>
      </c>
      <c r="BC1174" s="31">
        <f t="shared" si="792"/>
        <v>11</v>
      </c>
      <c r="BD1174" s="31">
        <f t="shared" si="793"/>
        <v>14</v>
      </c>
      <c r="BE1174" s="31">
        <f t="shared" si="794"/>
        <v>11</v>
      </c>
      <c r="BF1174" s="31">
        <f t="shared" si="795"/>
        <v>11</v>
      </c>
      <c r="BG1174" s="31">
        <f t="shared" si="796"/>
        <v>31</v>
      </c>
      <c r="BH1174" s="31">
        <f t="shared" si="797"/>
        <v>8</v>
      </c>
      <c r="BI1174" s="31">
        <f t="shared" si="798"/>
        <v>8</v>
      </c>
      <c r="BJ1174" s="6">
        <f t="shared" si="799"/>
        <v>326</v>
      </c>
      <c r="BL1174" s="31">
        <f t="shared" si="800"/>
        <v>1.1971461751941435E-11</v>
      </c>
      <c r="BM1174" s="31">
        <f t="shared" si="801"/>
        <v>1.0261252930235518E-12</v>
      </c>
      <c r="BN1174" s="31">
        <f t="shared" si="802"/>
        <v>9.2351276372119641E-12</v>
      </c>
      <c r="BO1174" s="31">
        <f t="shared" si="803"/>
        <v>6.4987935224824928E-12</v>
      </c>
      <c r="BP1174" s="31">
        <f t="shared" si="804"/>
        <v>4.104501172094207E-12</v>
      </c>
      <c r="BQ1174" s="31">
        <f t="shared" si="805"/>
        <v>9.919211165894332E-12</v>
      </c>
      <c r="BR1174" s="31">
        <f t="shared" si="806"/>
        <v>4.104501172094207E-12</v>
      </c>
      <c r="BS1174" s="31">
        <f t="shared" si="807"/>
        <v>5.4726682294589419E-12</v>
      </c>
      <c r="BT1174" s="31">
        <f t="shared" si="808"/>
        <v>5.1306264651177579E-12</v>
      </c>
      <c r="BU1174" s="31">
        <f t="shared" si="809"/>
        <v>9.2351276372119641E-12</v>
      </c>
      <c r="BV1174" s="31">
        <f t="shared" si="810"/>
        <v>1.3681670573647355E-12</v>
      </c>
      <c r="BW1174" s="31">
        <f t="shared" si="811"/>
        <v>5.1306264651177579E-12</v>
      </c>
      <c r="BX1174" s="31">
        <f t="shared" si="812"/>
        <v>6.1567517581413097E-12</v>
      </c>
      <c r="BY1174" s="31">
        <f t="shared" si="813"/>
        <v>3.7624594077530223E-12</v>
      </c>
      <c r="BZ1174" s="31">
        <f t="shared" si="814"/>
        <v>4.788584700776574E-12</v>
      </c>
      <c r="CA1174" s="31">
        <f t="shared" si="815"/>
        <v>3.7624594077530223E-12</v>
      </c>
      <c r="CB1174" s="31">
        <f t="shared" si="816"/>
        <v>3.7624594077530223E-12</v>
      </c>
      <c r="CC1174" s="31">
        <f t="shared" si="817"/>
        <v>1.06032946945767E-11</v>
      </c>
      <c r="CD1174" s="31">
        <f t="shared" si="818"/>
        <v>2.7363341147294709E-12</v>
      </c>
      <c r="CE1174" s="31">
        <f t="shared" si="819"/>
        <v>2.7363341147294709E-12</v>
      </c>
    </row>
    <row r="1175" spans="35:83" x14ac:dyDescent="0.2">
      <c r="AI1175" s="29" t="s">
        <v>2466</v>
      </c>
      <c r="AJ1175" s="30">
        <v>50344</v>
      </c>
      <c r="AK1175">
        <v>458</v>
      </c>
      <c r="AL1175" t="s">
        <v>2467</v>
      </c>
      <c r="AM1175">
        <v>1.1250771328121649E-9</v>
      </c>
      <c r="AN1175">
        <f t="shared" si="777"/>
        <v>1.125077132812165E-10</v>
      </c>
      <c r="AO1175">
        <f t="shared" si="778"/>
        <v>4.9596346695345006E-4</v>
      </c>
      <c r="AP1175" s="31">
        <f t="shared" si="779"/>
        <v>42</v>
      </c>
      <c r="AQ1175" s="31">
        <f t="shared" si="780"/>
        <v>3</v>
      </c>
      <c r="AR1175" s="31">
        <f t="shared" si="781"/>
        <v>25</v>
      </c>
      <c r="AS1175" s="31">
        <f t="shared" si="782"/>
        <v>20</v>
      </c>
      <c r="AT1175" s="31">
        <f t="shared" si="783"/>
        <v>17</v>
      </c>
      <c r="AU1175" s="31">
        <f t="shared" si="784"/>
        <v>43</v>
      </c>
      <c r="AV1175" s="31">
        <f t="shared" si="785"/>
        <v>12</v>
      </c>
      <c r="AW1175" s="31">
        <f t="shared" si="786"/>
        <v>23</v>
      </c>
      <c r="AX1175" s="31">
        <f t="shared" si="787"/>
        <v>17</v>
      </c>
      <c r="AY1175" s="31">
        <f t="shared" si="788"/>
        <v>48</v>
      </c>
      <c r="AZ1175" s="31">
        <f t="shared" si="789"/>
        <v>10</v>
      </c>
      <c r="BA1175" s="31">
        <f t="shared" si="790"/>
        <v>14</v>
      </c>
      <c r="BB1175" s="31">
        <f t="shared" si="791"/>
        <v>28</v>
      </c>
      <c r="BC1175" s="31">
        <f t="shared" si="792"/>
        <v>23</v>
      </c>
      <c r="BD1175" s="31">
        <f t="shared" si="793"/>
        <v>50</v>
      </c>
      <c r="BE1175" s="31">
        <f t="shared" si="794"/>
        <v>24</v>
      </c>
      <c r="BF1175" s="31">
        <f t="shared" si="795"/>
        <v>25</v>
      </c>
      <c r="BG1175" s="31">
        <f t="shared" si="796"/>
        <v>28</v>
      </c>
      <c r="BH1175" s="31">
        <f t="shared" si="797"/>
        <v>0</v>
      </c>
      <c r="BI1175" s="31">
        <f t="shared" si="798"/>
        <v>6</v>
      </c>
      <c r="BJ1175" s="6">
        <f t="shared" si="799"/>
        <v>458</v>
      </c>
      <c r="BL1175" s="31">
        <f t="shared" si="800"/>
        <v>1.0317301217928152E-11</v>
      </c>
      <c r="BM1175" s="31">
        <f t="shared" si="801"/>
        <v>7.3695008699486786E-13</v>
      </c>
      <c r="BN1175" s="31">
        <f t="shared" si="802"/>
        <v>6.1412507249572329E-12</v>
      </c>
      <c r="BO1175" s="31">
        <f t="shared" si="803"/>
        <v>4.9130005799657858E-12</v>
      </c>
      <c r="BP1175" s="31">
        <f t="shared" si="804"/>
        <v>4.1760504929709189E-12</v>
      </c>
      <c r="BQ1175" s="31">
        <f t="shared" si="805"/>
        <v>1.056295124692644E-11</v>
      </c>
      <c r="BR1175" s="31">
        <f t="shared" si="806"/>
        <v>2.9478003479794714E-12</v>
      </c>
      <c r="BS1175" s="31">
        <f t="shared" si="807"/>
        <v>5.6499506669606536E-12</v>
      </c>
      <c r="BT1175" s="31">
        <f t="shared" si="808"/>
        <v>4.1760504929709189E-12</v>
      </c>
      <c r="BU1175" s="31">
        <f t="shared" si="809"/>
        <v>1.1791201391917886E-11</v>
      </c>
      <c r="BV1175" s="31">
        <f t="shared" si="810"/>
        <v>2.4565002899828929E-12</v>
      </c>
      <c r="BW1175" s="31">
        <f t="shared" si="811"/>
        <v>3.4391004059760499E-12</v>
      </c>
      <c r="BX1175" s="31">
        <f t="shared" si="812"/>
        <v>6.8782008119520999E-12</v>
      </c>
      <c r="BY1175" s="31">
        <f t="shared" si="813"/>
        <v>5.6499506669606536E-12</v>
      </c>
      <c r="BZ1175" s="31">
        <f t="shared" si="814"/>
        <v>1.2282501449914466E-11</v>
      </c>
      <c r="CA1175" s="31">
        <f t="shared" si="815"/>
        <v>5.8956006959589428E-12</v>
      </c>
      <c r="CB1175" s="31">
        <f t="shared" si="816"/>
        <v>6.1412507249572329E-12</v>
      </c>
      <c r="CC1175" s="31">
        <f t="shared" si="817"/>
        <v>6.8782008119520999E-12</v>
      </c>
      <c r="CD1175" s="31">
        <f t="shared" si="818"/>
        <v>0</v>
      </c>
      <c r="CE1175" s="31">
        <f t="shared" si="819"/>
        <v>1.4739001739897357E-12</v>
      </c>
    </row>
    <row r="1176" spans="35:83" x14ac:dyDescent="0.2">
      <c r="AI1176" s="29" t="s">
        <v>2468</v>
      </c>
      <c r="AJ1176" s="30">
        <v>32052</v>
      </c>
      <c r="AK1176">
        <v>295</v>
      </c>
      <c r="AL1176" t="s">
        <v>2469</v>
      </c>
      <c r="AM1176">
        <v>1.1275130908396713E-9</v>
      </c>
      <c r="AN1176">
        <f t="shared" si="777"/>
        <v>1.1275130908396714E-10</v>
      </c>
      <c r="AO1176">
        <f t="shared" si="778"/>
        <v>4.9703730105196686E-4</v>
      </c>
      <c r="AP1176" s="31">
        <f t="shared" si="779"/>
        <v>29</v>
      </c>
      <c r="AQ1176" s="31">
        <f t="shared" si="780"/>
        <v>5</v>
      </c>
      <c r="AR1176" s="31">
        <f t="shared" si="781"/>
        <v>14</v>
      </c>
      <c r="AS1176" s="31">
        <f t="shared" si="782"/>
        <v>30</v>
      </c>
      <c r="AT1176" s="31">
        <f t="shared" si="783"/>
        <v>5</v>
      </c>
      <c r="AU1176" s="31">
        <f t="shared" si="784"/>
        <v>28</v>
      </c>
      <c r="AV1176" s="31">
        <f t="shared" si="785"/>
        <v>3</v>
      </c>
      <c r="AW1176" s="31">
        <f t="shared" si="786"/>
        <v>21</v>
      </c>
      <c r="AX1176" s="31">
        <f t="shared" si="787"/>
        <v>20</v>
      </c>
      <c r="AY1176" s="31">
        <f t="shared" si="788"/>
        <v>30</v>
      </c>
      <c r="AZ1176" s="31">
        <f t="shared" si="789"/>
        <v>8</v>
      </c>
      <c r="BA1176" s="31">
        <f t="shared" si="790"/>
        <v>13</v>
      </c>
      <c r="BB1176" s="31">
        <f t="shared" si="791"/>
        <v>8</v>
      </c>
      <c r="BC1176" s="31">
        <f t="shared" si="792"/>
        <v>11</v>
      </c>
      <c r="BD1176" s="31">
        <f t="shared" si="793"/>
        <v>12</v>
      </c>
      <c r="BE1176" s="31">
        <f t="shared" si="794"/>
        <v>15</v>
      </c>
      <c r="BF1176" s="31">
        <f t="shared" si="795"/>
        <v>13</v>
      </c>
      <c r="BG1176" s="31">
        <f t="shared" si="796"/>
        <v>19</v>
      </c>
      <c r="BH1176" s="31">
        <f t="shared" si="797"/>
        <v>0</v>
      </c>
      <c r="BI1176" s="31">
        <f t="shared" si="798"/>
        <v>11</v>
      </c>
      <c r="BJ1176" s="6">
        <f t="shared" si="799"/>
        <v>295</v>
      </c>
      <c r="BL1176" s="31">
        <f t="shared" si="800"/>
        <v>1.1084026994695076E-11</v>
      </c>
      <c r="BM1176" s="31">
        <f t="shared" si="801"/>
        <v>1.9110391370163924E-12</v>
      </c>
      <c r="BN1176" s="31">
        <f t="shared" si="802"/>
        <v>5.3509095836458982E-12</v>
      </c>
      <c r="BO1176" s="31">
        <f t="shared" si="803"/>
        <v>1.1466234822098354E-11</v>
      </c>
      <c r="BP1176" s="31">
        <f t="shared" si="804"/>
        <v>1.9110391370163924E-12</v>
      </c>
      <c r="BQ1176" s="31">
        <f t="shared" si="805"/>
        <v>1.0701819167291796E-11</v>
      </c>
      <c r="BR1176" s="31">
        <f t="shared" si="806"/>
        <v>1.1466234822098353E-12</v>
      </c>
      <c r="BS1176" s="31">
        <f t="shared" si="807"/>
        <v>8.0263643754688477E-12</v>
      </c>
      <c r="BT1176" s="31">
        <f t="shared" si="808"/>
        <v>7.6441565480655695E-12</v>
      </c>
      <c r="BU1176" s="31">
        <f t="shared" si="809"/>
        <v>1.1466234822098354E-11</v>
      </c>
      <c r="BV1176" s="31">
        <f t="shared" si="810"/>
        <v>3.0576626192262276E-12</v>
      </c>
      <c r="BW1176" s="31">
        <f t="shared" si="811"/>
        <v>4.96870175624262E-12</v>
      </c>
      <c r="BX1176" s="31">
        <f t="shared" si="812"/>
        <v>3.0576626192262276E-12</v>
      </c>
      <c r="BY1176" s="31">
        <f t="shared" si="813"/>
        <v>4.2042861014360629E-12</v>
      </c>
      <c r="BZ1176" s="31">
        <f t="shared" si="814"/>
        <v>4.5864939288393411E-12</v>
      </c>
      <c r="CA1176" s="31">
        <f t="shared" si="815"/>
        <v>5.7331174110491771E-12</v>
      </c>
      <c r="CB1176" s="31">
        <f t="shared" si="816"/>
        <v>4.96870175624262E-12</v>
      </c>
      <c r="CC1176" s="31">
        <f t="shared" si="817"/>
        <v>7.2619487206622906E-12</v>
      </c>
      <c r="CD1176" s="31">
        <f t="shared" si="818"/>
        <v>0</v>
      </c>
      <c r="CE1176" s="31">
        <f t="shared" si="819"/>
        <v>4.2042861014360629E-12</v>
      </c>
    </row>
    <row r="1177" spans="35:83" x14ac:dyDescent="0.2">
      <c r="AI1177" s="29" t="s">
        <v>2470</v>
      </c>
      <c r="AJ1177" s="30">
        <v>104978</v>
      </c>
      <c r="AK1177">
        <v>925</v>
      </c>
      <c r="AL1177" t="s">
        <v>2471</v>
      </c>
      <c r="AM1177">
        <v>1.1300489143056165E-9</v>
      </c>
      <c r="AN1177">
        <f t="shared" si="777"/>
        <v>1.1300489143056166E-10</v>
      </c>
      <c r="AO1177">
        <f t="shared" si="778"/>
        <v>4.9815515845131545E-4</v>
      </c>
      <c r="AP1177" s="31">
        <f t="shared" si="779"/>
        <v>79</v>
      </c>
      <c r="AQ1177" s="31">
        <f t="shared" si="780"/>
        <v>5</v>
      </c>
      <c r="AR1177" s="31">
        <f t="shared" si="781"/>
        <v>68</v>
      </c>
      <c r="AS1177" s="31">
        <f t="shared" si="782"/>
        <v>88</v>
      </c>
      <c r="AT1177" s="31">
        <f t="shared" si="783"/>
        <v>30</v>
      </c>
      <c r="AU1177" s="31">
        <f t="shared" si="784"/>
        <v>54</v>
      </c>
      <c r="AV1177" s="31">
        <f t="shared" si="785"/>
        <v>21</v>
      </c>
      <c r="AW1177" s="31">
        <f t="shared" si="786"/>
        <v>63</v>
      </c>
      <c r="AX1177" s="31">
        <f t="shared" si="787"/>
        <v>49</v>
      </c>
      <c r="AY1177" s="31">
        <f t="shared" si="788"/>
        <v>84</v>
      </c>
      <c r="AZ1177" s="31">
        <f t="shared" si="789"/>
        <v>24</v>
      </c>
      <c r="BA1177" s="31">
        <f t="shared" si="790"/>
        <v>39</v>
      </c>
      <c r="BB1177" s="31">
        <f t="shared" si="791"/>
        <v>28</v>
      </c>
      <c r="BC1177" s="31">
        <f t="shared" si="792"/>
        <v>52</v>
      </c>
      <c r="BD1177" s="31">
        <f t="shared" si="793"/>
        <v>63</v>
      </c>
      <c r="BE1177" s="31">
        <f t="shared" si="794"/>
        <v>43</v>
      </c>
      <c r="BF1177" s="31">
        <f t="shared" si="795"/>
        <v>44</v>
      </c>
      <c r="BG1177" s="31">
        <f t="shared" si="796"/>
        <v>57</v>
      </c>
      <c r="BH1177" s="31">
        <f t="shared" si="797"/>
        <v>6</v>
      </c>
      <c r="BI1177" s="31">
        <f t="shared" si="798"/>
        <v>28</v>
      </c>
      <c r="BJ1177" s="6">
        <f t="shared" si="799"/>
        <v>925</v>
      </c>
      <c r="BL1177" s="31">
        <f t="shared" si="800"/>
        <v>9.6512285654209426E-12</v>
      </c>
      <c r="BM1177" s="31">
        <f t="shared" si="801"/>
        <v>6.1083725097600898E-13</v>
      </c>
      <c r="BN1177" s="31">
        <f t="shared" si="802"/>
        <v>8.3073866132737223E-12</v>
      </c>
      <c r="BO1177" s="31">
        <f t="shared" si="803"/>
        <v>1.0750735617177757E-11</v>
      </c>
      <c r="BP1177" s="31">
        <f t="shared" si="804"/>
        <v>3.6650235058560543E-12</v>
      </c>
      <c r="BQ1177" s="31">
        <f t="shared" si="805"/>
        <v>6.5970423105408971E-12</v>
      </c>
      <c r="BR1177" s="31">
        <f t="shared" si="806"/>
        <v>2.5655164540992378E-12</v>
      </c>
      <c r="BS1177" s="31">
        <f t="shared" si="807"/>
        <v>7.6965493622977135E-12</v>
      </c>
      <c r="BT1177" s="31">
        <f t="shared" si="808"/>
        <v>5.9862050595648875E-12</v>
      </c>
      <c r="BU1177" s="31">
        <f t="shared" si="809"/>
        <v>1.0262065816396951E-11</v>
      </c>
      <c r="BV1177" s="31">
        <f t="shared" si="810"/>
        <v>2.9320188046848428E-12</v>
      </c>
      <c r="BW1177" s="31">
        <f t="shared" si="811"/>
        <v>4.7645305576128699E-12</v>
      </c>
      <c r="BX1177" s="31">
        <f t="shared" si="812"/>
        <v>3.4206886054656501E-12</v>
      </c>
      <c r="BY1177" s="31">
        <f t="shared" si="813"/>
        <v>6.3527074101504933E-12</v>
      </c>
      <c r="BZ1177" s="31">
        <f t="shared" si="814"/>
        <v>7.6965493622977135E-12</v>
      </c>
      <c r="CA1177" s="31">
        <f t="shared" si="815"/>
        <v>5.2532003583936768E-12</v>
      </c>
      <c r="CB1177" s="31">
        <f t="shared" si="816"/>
        <v>5.3753678085888787E-12</v>
      </c>
      <c r="CC1177" s="31">
        <f t="shared" si="817"/>
        <v>6.963544661126502E-12</v>
      </c>
      <c r="CD1177" s="31">
        <f t="shared" si="818"/>
        <v>7.330047011712107E-13</v>
      </c>
      <c r="CE1177" s="31">
        <f t="shared" si="819"/>
        <v>3.4206886054656501E-12</v>
      </c>
    </row>
    <row r="1178" spans="35:83" x14ac:dyDescent="0.2">
      <c r="AI1178" s="29" t="s">
        <v>2472</v>
      </c>
      <c r="AJ1178" s="30">
        <v>44168</v>
      </c>
      <c r="AK1178">
        <v>407</v>
      </c>
      <c r="AL1178" t="s">
        <v>2473</v>
      </c>
      <c r="AM1178">
        <v>1.1326917824622268E-9</v>
      </c>
      <c r="AN1178">
        <f t="shared" si="777"/>
        <v>1.1326917824622268E-10</v>
      </c>
      <c r="AO1178">
        <f t="shared" si="778"/>
        <v>4.993202039539087E-4</v>
      </c>
      <c r="AP1178" s="31">
        <f t="shared" si="779"/>
        <v>57</v>
      </c>
      <c r="AQ1178" s="31">
        <f t="shared" si="780"/>
        <v>3</v>
      </c>
      <c r="AR1178" s="31">
        <f t="shared" si="781"/>
        <v>28</v>
      </c>
      <c r="AS1178" s="31">
        <f t="shared" si="782"/>
        <v>22</v>
      </c>
      <c r="AT1178" s="31">
        <f t="shared" si="783"/>
        <v>14</v>
      </c>
      <c r="AU1178" s="31">
        <f t="shared" si="784"/>
        <v>30</v>
      </c>
      <c r="AV1178" s="31">
        <f t="shared" si="785"/>
        <v>17</v>
      </c>
      <c r="AW1178" s="31">
        <f t="shared" si="786"/>
        <v>32</v>
      </c>
      <c r="AX1178" s="31">
        <f t="shared" si="787"/>
        <v>16</v>
      </c>
      <c r="AY1178" s="31">
        <f t="shared" si="788"/>
        <v>37</v>
      </c>
      <c r="AZ1178" s="31">
        <f t="shared" si="789"/>
        <v>9</v>
      </c>
      <c r="BA1178" s="31">
        <f t="shared" si="790"/>
        <v>12</v>
      </c>
      <c r="BB1178" s="31">
        <f t="shared" si="791"/>
        <v>17</v>
      </c>
      <c r="BC1178" s="31">
        <f t="shared" si="792"/>
        <v>10</v>
      </c>
      <c r="BD1178" s="31">
        <f t="shared" si="793"/>
        <v>22</v>
      </c>
      <c r="BE1178" s="31">
        <f t="shared" si="794"/>
        <v>24</v>
      </c>
      <c r="BF1178" s="31">
        <f t="shared" si="795"/>
        <v>15</v>
      </c>
      <c r="BG1178" s="31">
        <f t="shared" si="796"/>
        <v>27</v>
      </c>
      <c r="BH1178" s="31">
        <f t="shared" si="797"/>
        <v>5</v>
      </c>
      <c r="BI1178" s="31">
        <f t="shared" si="798"/>
        <v>10</v>
      </c>
      <c r="BJ1178" s="6">
        <f t="shared" si="799"/>
        <v>407</v>
      </c>
      <c r="BL1178" s="31">
        <f t="shared" si="800"/>
        <v>1.5863251007456248E-11</v>
      </c>
      <c r="BM1178" s="31">
        <f t="shared" si="801"/>
        <v>8.3490794776085515E-13</v>
      </c>
      <c r="BN1178" s="31">
        <f t="shared" si="802"/>
        <v>7.792474179101314E-12</v>
      </c>
      <c r="BO1178" s="31">
        <f t="shared" si="803"/>
        <v>6.1226582835796049E-12</v>
      </c>
      <c r="BP1178" s="31">
        <f t="shared" si="804"/>
        <v>3.896237089550657E-12</v>
      </c>
      <c r="BQ1178" s="31">
        <f t="shared" si="805"/>
        <v>8.3490794776085511E-12</v>
      </c>
      <c r="BR1178" s="31">
        <f t="shared" si="806"/>
        <v>4.7311450373115127E-12</v>
      </c>
      <c r="BS1178" s="31">
        <f t="shared" si="807"/>
        <v>8.9056847761157883E-12</v>
      </c>
      <c r="BT1178" s="31">
        <f t="shared" si="808"/>
        <v>4.4528423880578941E-12</v>
      </c>
      <c r="BU1178" s="31">
        <f t="shared" si="809"/>
        <v>1.0297198022383881E-11</v>
      </c>
      <c r="BV1178" s="31">
        <f t="shared" si="810"/>
        <v>2.5047238432825653E-12</v>
      </c>
      <c r="BW1178" s="31">
        <f t="shared" si="811"/>
        <v>3.3396317910434206E-12</v>
      </c>
      <c r="BX1178" s="31">
        <f t="shared" si="812"/>
        <v>4.7311450373115127E-12</v>
      </c>
      <c r="BY1178" s="31">
        <f t="shared" si="813"/>
        <v>2.7830264925361838E-12</v>
      </c>
      <c r="BZ1178" s="31">
        <f t="shared" si="814"/>
        <v>6.1226582835796049E-12</v>
      </c>
      <c r="CA1178" s="31">
        <f t="shared" si="815"/>
        <v>6.6792635820868412E-12</v>
      </c>
      <c r="CB1178" s="31">
        <f t="shared" si="816"/>
        <v>4.1745397388042756E-12</v>
      </c>
      <c r="CC1178" s="31">
        <f t="shared" si="817"/>
        <v>7.5141715298476954E-12</v>
      </c>
      <c r="CD1178" s="31">
        <f t="shared" si="818"/>
        <v>1.3915132462680919E-12</v>
      </c>
      <c r="CE1178" s="31">
        <f t="shared" si="819"/>
        <v>2.7830264925361838E-12</v>
      </c>
    </row>
    <row r="1179" spans="35:83" x14ac:dyDescent="0.2">
      <c r="AI1179" s="29" t="s">
        <v>2474</v>
      </c>
      <c r="AJ1179" s="30">
        <v>41697</v>
      </c>
      <c r="AK1179">
        <v>375</v>
      </c>
      <c r="AL1179" t="s">
        <v>2475</v>
      </c>
      <c r="AM1179">
        <v>1.1385983510231451E-9</v>
      </c>
      <c r="AN1179">
        <f t="shared" si="777"/>
        <v>1.1385983510231452E-10</v>
      </c>
      <c r="AO1179">
        <f t="shared" si="778"/>
        <v>5.0192397407405073E-4</v>
      </c>
      <c r="AP1179" s="31">
        <f t="shared" si="779"/>
        <v>51</v>
      </c>
      <c r="AQ1179" s="31">
        <f t="shared" si="780"/>
        <v>1</v>
      </c>
      <c r="AR1179" s="31">
        <f t="shared" si="781"/>
        <v>29</v>
      </c>
      <c r="AS1179" s="31">
        <f t="shared" si="782"/>
        <v>38</v>
      </c>
      <c r="AT1179" s="31">
        <f t="shared" si="783"/>
        <v>5</v>
      </c>
      <c r="AU1179" s="31">
        <f t="shared" si="784"/>
        <v>23</v>
      </c>
      <c r="AV1179" s="31">
        <f t="shared" si="785"/>
        <v>9</v>
      </c>
      <c r="AW1179" s="31">
        <f t="shared" si="786"/>
        <v>20</v>
      </c>
      <c r="AX1179" s="31">
        <f t="shared" si="787"/>
        <v>13</v>
      </c>
      <c r="AY1179" s="31">
        <f t="shared" si="788"/>
        <v>31</v>
      </c>
      <c r="AZ1179" s="31">
        <f t="shared" si="789"/>
        <v>8</v>
      </c>
      <c r="BA1179" s="31">
        <f t="shared" si="790"/>
        <v>10</v>
      </c>
      <c r="BB1179" s="31">
        <f t="shared" si="791"/>
        <v>6</v>
      </c>
      <c r="BC1179" s="31">
        <f t="shared" si="792"/>
        <v>19</v>
      </c>
      <c r="BD1179" s="31">
        <f t="shared" si="793"/>
        <v>31</v>
      </c>
      <c r="BE1179" s="31">
        <f t="shared" si="794"/>
        <v>22</v>
      </c>
      <c r="BF1179" s="31">
        <f t="shared" si="795"/>
        <v>17</v>
      </c>
      <c r="BG1179" s="31">
        <f t="shared" si="796"/>
        <v>26</v>
      </c>
      <c r="BH1179" s="31">
        <f t="shared" si="797"/>
        <v>5</v>
      </c>
      <c r="BI1179" s="31">
        <f t="shared" si="798"/>
        <v>11</v>
      </c>
      <c r="BJ1179" s="6">
        <f t="shared" si="799"/>
        <v>375</v>
      </c>
      <c r="BL1179" s="31">
        <f t="shared" si="800"/>
        <v>1.5484937573914777E-11</v>
      </c>
      <c r="BM1179" s="31">
        <f t="shared" si="801"/>
        <v>3.0362622693950537E-13</v>
      </c>
      <c r="BN1179" s="31">
        <f t="shared" si="802"/>
        <v>8.8051605812456566E-12</v>
      </c>
      <c r="BO1179" s="31">
        <f t="shared" si="803"/>
        <v>1.1537796623701205E-11</v>
      </c>
      <c r="BP1179" s="31">
        <f t="shared" si="804"/>
        <v>1.518131134697527E-12</v>
      </c>
      <c r="BQ1179" s="31">
        <f t="shared" si="805"/>
        <v>6.9834032196086239E-12</v>
      </c>
      <c r="BR1179" s="31">
        <f t="shared" si="806"/>
        <v>2.7326360424555487E-12</v>
      </c>
      <c r="BS1179" s="31">
        <f t="shared" si="807"/>
        <v>6.072524538790108E-12</v>
      </c>
      <c r="BT1179" s="31">
        <f t="shared" si="808"/>
        <v>3.9471409502135699E-12</v>
      </c>
      <c r="BU1179" s="31">
        <f t="shared" si="809"/>
        <v>9.4124130351246673E-12</v>
      </c>
      <c r="BV1179" s="31">
        <f t="shared" si="810"/>
        <v>2.4290098155160429E-12</v>
      </c>
      <c r="BW1179" s="31">
        <f t="shared" si="811"/>
        <v>3.036262269395054E-12</v>
      </c>
      <c r="BX1179" s="31">
        <f t="shared" si="812"/>
        <v>1.8217573616370323E-12</v>
      </c>
      <c r="BY1179" s="31">
        <f t="shared" si="813"/>
        <v>5.7688983118506027E-12</v>
      </c>
      <c r="BZ1179" s="31">
        <f t="shared" si="814"/>
        <v>9.4124130351246673E-12</v>
      </c>
      <c r="CA1179" s="31">
        <f t="shared" si="815"/>
        <v>6.6797769926691186E-12</v>
      </c>
      <c r="CB1179" s="31">
        <f t="shared" si="816"/>
        <v>5.161645857971592E-12</v>
      </c>
      <c r="CC1179" s="31">
        <f t="shared" si="817"/>
        <v>7.8942819004271399E-12</v>
      </c>
      <c r="CD1179" s="31">
        <f t="shared" si="818"/>
        <v>1.518131134697527E-12</v>
      </c>
      <c r="CE1179" s="31">
        <f t="shared" si="819"/>
        <v>3.3398884963345593E-12</v>
      </c>
    </row>
    <row r="1180" spans="35:83" x14ac:dyDescent="0.2">
      <c r="AI1180" s="29" t="s">
        <v>2476</v>
      </c>
      <c r="AJ1180" s="30">
        <v>28838</v>
      </c>
      <c r="AK1180">
        <v>274</v>
      </c>
      <c r="AL1180" t="s">
        <v>2477</v>
      </c>
      <c r="AM1180">
        <v>1.144499111434078E-9</v>
      </c>
      <c r="AN1180">
        <f t="shared" si="777"/>
        <v>1.144499111434078E-10</v>
      </c>
      <c r="AO1180">
        <f t="shared" si="778"/>
        <v>5.045251838095582E-4</v>
      </c>
      <c r="AP1180" s="31">
        <f t="shared" si="779"/>
        <v>47</v>
      </c>
      <c r="AQ1180" s="31">
        <f t="shared" si="780"/>
        <v>2</v>
      </c>
      <c r="AR1180" s="31">
        <f t="shared" si="781"/>
        <v>19</v>
      </c>
      <c r="AS1180" s="31">
        <f t="shared" si="782"/>
        <v>17</v>
      </c>
      <c r="AT1180" s="31">
        <f t="shared" si="783"/>
        <v>10</v>
      </c>
      <c r="AU1180" s="31">
        <f t="shared" si="784"/>
        <v>18</v>
      </c>
      <c r="AV1180" s="31">
        <f t="shared" si="785"/>
        <v>1</v>
      </c>
      <c r="AW1180" s="31">
        <f t="shared" si="786"/>
        <v>21</v>
      </c>
      <c r="AX1180" s="31">
        <f t="shared" si="787"/>
        <v>17</v>
      </c>
      <c r="AY1180" s="31">
        <f t="shared" si="788"/>
        <v>22</v>
      </c>
      <c r="AZ1180" s="31">
        <f t="shared" si="789"/>
        <v>7</v>
      </c>
      <c r="BA1180" s="31">
        <f t="shared" si="790"/>
        <v>8</v>
      </c>
      <c r="BB1180" s="31">
        <f t="shared" si="791"/>
        <v>14</v>
      </c>
      <c r="BC1180" s="31">
        <f t="shared" si="792"/>
        <v>5</v>
      </c>
      <c r="BD1180" s="31">
        <f t="shared" si="793"/>
        <v>13</v>
      </c>
      <c r="BE1180" s="31">
        <f t="shared" si="794"/>
        <v>16</v>
      </c>
      <c r="BF1180" s="31">
        <f t="shared" si="795"/>
        <v>16</v>
      </c>
      <c r="BG1180" s="31">
        <f t="shared" si="796"/>
        <v>17</v>
      </c>
      <c r="BH1180" s="31">
        <f t="shared" si="797"/>
        <v>0</v>
      </c>
      <c r="BI1180" s="31">
        <f t="shared" si="798"/>
        <v>4</v>
      </c>
      <c r="BJ1180" s="6">
        <f t="shared" si="799"/>
        <v>274</v>
      </c>
      <c r="BL1180" s="31">
        <f t="shared" si="800"/>
        <v>1.9631919064745133E-11</v>
      </c>
      <c r="BM1180" s="31">
        <f t="shared" si="801"/>
        <v>8.3540081126575032E-13</v>
      </c>
      <c r="BN1180" s="31">
        <f t="shared" si="802"/>
        <v>7.9363077070246278E-12</v>
      </c>
      <c r="BO1180" s="31">
        <f t="shared" si="803"/>
        <v>7.1009068957588779E-12</v>
      </c>
      <c r="BP1180" s="31">
        <f t="shared" si="804"/>
        <v>4.1770040563287512E-12</v>
      </c>
      <c r="BQ1180" s="31">
        <f t="shared" si="805"/>
        <v>7.5186073013917533E-12</v>
      </c>
      <c r="BR1180" s="31">
        <f t="shared" si="806"/>
        <v>4.1770040563287516E-13</v>
      </c>
      <c r="BS1180" s="31">
        <f t="shared" si="807"/>
        <v>8.7717085182903785E-12</v>
      </c>
      <c r="BT1180" s="31">
        <f t="shared" si="808"/>
        <v>7.1009068957588779E-12</v>
      </c>
      <c r="BU1180" s="31">
        <f t="shared" si="809"/>
        <v>9.1894089239232531E-12</v>
      </c>
      <c r="BV1180" s="31">
        <f t="shared" si="810"/>
        <v>2.9239028394301263E-12</v>
      </c>
      <c r="BW1180" s="31">
        <f t="shared" si="811"/>
        <v>3.3416032450630013E-12</v>
      </c>
      <c r="BX1180" s="31">
        <f t="shared" si="812"/>
        <v>5.8478056788602526E-12</v>
      </c>
      <c r="BY1180" s="31">
        <f t="shared" si="813"/>
        <v>2.0885020281643756E-12</v>
      </c>
      <c r="BZ1180" s="31">
        <f t="shared" si="814"/>
        <v>5.4301052732273773E-12</v>
      </c>
      <c r="CA1180" s="31">
        <f t="shared" si="815"/>
        <v>6.6832064901260025E-12</v>
      </c>
      <c r="CB1180" s="31">
        <f t="shared" si="816"/>
        <v>6.6832064901260025E-12</v>
      </c>
      <c r="CC1180" s="31">
        <f t="shared" si="817"/>
        <v>7.1009068957588779E-12</v>
      </c>
      <c r="CD1180" s="31">
        <f t="shared" si="818"/>
        <v>0</v>
      </c>
      <c r="CE1180" s="31">
        <f t="shared" si="819"/>
        <v>1.6708016225315006E-12</v>
      </c>
    </row>
    <row r="1181" spans="35:83" x14ac:dyDescent="0.2">
      <c r="AI1181" s="29" t="s">
        <v>2478</v>
      </c>
      <c r="AJ1181" s="30">
        <v>21155</v>
      </c>
      <c r="AK1181">
        <v>196</v>
      </c>
      <c r="AL1181" t="s">
        <v>2479</v>
      </c>
      <c r="AM1181">
        <v>1.1447585750279488E-9</v>
      </c>
      <c r="AN1181">
        <f t="shared" si="777"/>
        <v>1.1447585750279489E-10</v>
      </c>
      <c r="AO1181">
        <f t="shared" si="778"/>
        <v>5.0463956215732783E-4</v>
      </c>
      <c r="AP1181" s="31">
        <f t="shared" si="779"/>
        <v>24</v>
      </c>
      <c r="AQ1181" s="31">
        <f t="shared" si="780"/>
        <v>0</v>
      </c>
      <c r="AR1181" s="31">
        <f t="shared" si="781"/>
        <v>12</v>
      </c>
      <c r="AS1181" s="31">
        <f t="shared" si="782"/>
        <v>5</v>
      </c>
      <c r="AT1181" s="31">
        <f t="shared" si="783"/>
        <v>6</v>
      </c>
      <c r="AU1181" s="31">
        <f t="shared" si="784"/>
        <v>12</v>
      </c>
      <c r="AV1181" s="31">
        <f t="shared" si="785"/>
        <v>5</v>
      </c>
      <c r="AW1181" s="31">
        <f t="shared" si="786"/>
        <v>16</v>
      </c>
      <c r="AX1181" s="31">
        <f t="shared" si="787"/>
        <v>11</v>
      </c>
      <c r="AY1181" s="31">
        <f t="shared" si="788"/>
        <v>14</v>
      </c>
      <c r="AZ1181" s="31">
        <f t="shared" si="789"/>
        <v>7</v>
      </c>
      <c r="BA1181" s="31">
        <f t="shared" si="790"/>
        <v>4</v>
      </c>
      <c r="BB1181" s="31">
        <f t="shared" si="791"/>
        <v>6</v>
      </c>
      <c r="BC1181" s="31">
        <f t="shared" si="792"/>
        <v>9</v>
      </c>
      <c r="BD1181" s="31">
        <f t="shared" si="793"/>
        <v>9</v>
      </c>
      <c r="BE1181" s="31">
        <f t="shared" si="794"/>
        <v>20</v>
      </c>
      <c r="BF1181" s="31">
        <f t="shared" si="795"/>
        <v>13</v>
      </c>
      <c r="BG1181" s="31">
        <f t="shared" si="796"/>
        <v>16</v>
      </c>
      <c r="BH1181" s="31">
        <f t="shared" si="797"/>
        <v>2</v>
      </c>
      <c r="BI1181" s="31">
        <f t="shared" si="798"/>
        <v>5</v>
      </c>
      <c r="BJ1181" s="6">
        <f t="shared" si="799"/>
        <v>196</v>
      </c>
      <c r="BL1181" s="31">
        <f t="shared" si="800"/>
        <v>1.4017451939117742E-11</v>
      </c>
      <c r="BM1181" s="31">
        <f t="shared" si="801"/>
        <v>0</v>
      </c>
      <c r="BN1181" s="31">
        <f t="shared" si="802"/>
        <v>7.0087259695588712E-12</v>
      </c>
      <c r="BO1181" s="31">
        <f t="shared" si="803"/>
        <v>2.9203024873161965E-12</v>
      </c>
      <c r="BP1181" s="31">
        <f t="shared" si="804"/>
        <v>3.5043629847794356E-12</v>
      </c>
      <c r="BQ1181" s="31">
        <f t="shared" si="805"/>
        <v>7.0087259695588712E-12</v>
      </c>
      <c r="BR1181" s="31">
        <f t="shared" si="806"/>
        <v>2.9203024873161965E-12</v>
      </c>
      <c r="BS1181" s="31">
        <f t="shared" si="807"/>
        <v>9.3449679594118278E-12</v>
      </c>
      <c r="BT1181" s="31">
        <f t="shared" si="808"/>
        <v>6.4246654720956321E-12</v>
      </c>
      <c r="BU1181" s="31">
        <f t="shared" si="809"/>
        <v>8.1768469644853495E-12</v>
      </c>
      <c r="BV1181" s="31">
        <f t="shared" si="810"/>
        <v>4.0884234822426747E-12</v>
      </c>
      <c r="BW1181" s="31">
        <f t="shared" si="811"/>
        <v>2.3362419898529569E-12</v>
      </c>
      <c r="BX1181" s="31">
        <f t="shared" si="812"/>
        <v>3.5043629847794356E-12</v>
      </c>
      <c r="BY1181" s="31">
        <f t="shared" si="813"/>
        <v>5.2565444771691538E-12</v>
      </c>
      <c r="BZ1181" s="31">
        <f t="shared" si="814"/>
        <v>5.2565444771691538E-12</v>
      </c>
      <c r="CA1181" s="31">
        <f t="shared" si="815"/>
        <v>1.1681209949264786E-11</v>
      </c>
      <c r="CB1181" s="31">
        <f t="shared" si="816"/>
        <v>7.5927864670221112E-12</v>
      </c>
      <c r="CC1181" s="31">
        <f t="shared" si="817"/>
        <v>9.3449679594118278E-12</v>
      </c>
      <c r="CD1181" s="31">
        <f t="shared" si="818"/>
        <v>1.1681209949264785E-12</v>
      </c>
      <c r="CE1181" s="31">
        <f t="shared" si="819"/>
        <v>2.9203024873161965E-12</v>
      </c>
    </row>
    <row r="1182" spans="35:83" x14ac:dyDescent="0.2">
      <c r="AI1182" s="29" t="s">
        <v>2480</v>
      </c>
      <c r="AJ1182" s="30">
        <v>65133</v>
      </c>
      <c r="AK1182">
        <v>589</v>
      </c>
      <c r="AL1182" t="s">
        <v>2481</v>
      </c>
      <c r="AM1182">
        <v>1.147100975809961E-9</v>
      </c>
      <c r="AN1182">
        <f t="shared" si="777"/>
        <v>1.1471009758099611E-10</v>
      </c>
      <c r="AO1182">
        <f t="shared" si="778"/>
        <v>5.0567215377168005E-4</v>
      </c>
      <c r="AP1182" s="31">
        <f t="shared" si="779"/>
        <v>58</v>
      </c>
      <c r="AQ1182" s="31">
        <f t="shared" si="780"/>
        <v>10</v>
      </c>
      <c r="AR1182" s="31">
        <f t="shared" si="781"/>
        <v>43</v>
      </c>
      <c r="AS1182" s="31">
        <f t="shared" si="782"/>
        <v>30</v>
      </c>
      <c r="AT1182" s="31">
        <f t="shared" si="783"/>
        <v>19</v>
      </c>
      <c r="AU1182" s="31">
        <f t="shared" si="784"/>
        <v>45</v>
      </c>
      <c r="AV1182" s="31">
        <f t="shared" si="785"/>
        <v>7</v>
      </c>
      <c r="AW1182" s="31">
        <f t="shared" si="786"/>
        <v>33</v>
      </c>
      <c r="AX1182" s="31">
        <f t="shared" si="787"/>
        <v>33</v>
      </c>
      <c r="AY1182" s="31">
        <f t="shared" si="788"/>
        <v>51</v>
      </c>
      <c r="AZ1182" s="31">
        <f t="shared" si="789"/>
        <v>27</v>
      </c>
      <c r="BA1182" s="31">
        <f t="shared" si="790"/>
        <v>23</v>
      </c>
      <c r="BB1182" s="31">
        <f t="shared" si="791"/>
        <v>34</v>
      </c>
      <c r="BC1182" s="31">
        <f t="shared" si="792"/>
        <v>16</v>
      </c>
      <c r="BD1182" s="31">
        <f t="shared" si="793"/>
        <v>35</v>
      </c>
      <c r="BE1182" s="31">
        <f t="shared" si="794"/>
        <v>41</v>
      </c>
      <c r="BF1182" s="31">
        <f t="shared" si="795"/>
        <v>23</v>
      </c>
      <c r="BG1182" s="31">
        <f t="shared" si="796"/>
        <v>31</v>
      </c>
      <c r="BH1182" s="31">
        <f t="shared" si="797"/>
        <v>10</v>
      </c>
      <c r="BI1182" s="31">
        <f t="shared" si="798"/>
        <v>20</v>
      </c>
      <c r="BJ1182" s="6">
        <f t="shared" si="799"/>
        <v>589</v>
      </c>
      <c r="BL1182" s="31">
        <f t="shared" si="800"/>
        <v>1.1295731170963964E-11</v>
      </c>
      <c r="BM1182" s="31">
        <f t="shared" si="801"/>
        <v>1.9475398570627523E-12</v>
      </c>
      <c r="BN1182" s="31">
        <f t="shared" si="802"/>
        <v>8.3744213853698348E-12</v>
      </c>
      <c r="BO1182" s="31">
        <f t="shared" si="803"/>
        <v>5.8426195711882574E-12</v>
      </c>
      <c r="BP1182" s="31">
        <f t="shared" si="804"/>
        <v>3.7003257284192292E-12</v>
      </c>
      <c r="BQ1182" s="31">
        <f t="shared" si="805"/>
        <v>8.7639293567823857E-12</v>
      </c>
      <c r="BR1182" s="31">
        <f t="shared" si="806"/>
        <v>1.3632778999439264E-12</v>
      </c>
      <c r="BS1182" s="31">
        <f t="shared" si="807"/>
        <v>6.4268815283070829E-12</v>
      </c>
      <c r="BT1182" s="31">
        <f t="shared" si="808"/>
        <v>6.4268815283070829E-12</v>
      </c>
      <c r="BU1182" s="31">
        <f t="shared" si="809"/>
        <v>9.9324532710200367E-12</v>
      </c>
      <c r="BV1182" s="31">
        <f t="shared" si="810"/>
        <v>5.2583576140694311E-12</v>
      </c>
      <c r="BW1182" s="31">
        <f t="shared" si="811"/>
        <v>4.4793416712443301E-12</v>
      </c>
      <c r="BX1182" s="31">
        <f t="shared" si="812"/>
        <v>6.6216355140133575E-12</v>
      </c>
      <c r="BY1182" s="31">
        <f t="shared" si="813"/>
        <v>3.1160637713004037E-12</v>
      </c>
      <c r="BZ1182" s="31">
        <f t="shared" si="814"/>
        <v>6.8163894997196329E-12</v>
      </c>
      <c r="CA1182" s="31">
        <f t="shared" si="815"/>
        <v>7.9849134139572855E-12</v>
      </c>
      <c r="CB1182" s="31">
        <f t="shared" si="816"/>
        <v>4.4793416712443301E-12</v>
      </c>
      <c r="CC1182" s="31">
        <f t="shared" si="817"/>
        <v>6.037373556894532E-12</v>
      </c>
      <c r="CD1182" s="31">
        <f t="shared" si="818"/>
        <v>1.9475398570627523E-12</v>
      </c>
      <c r="CE1182" s="31">
        <f t="shared" si="819"/>
        <v>3.8950797141255047E-12</v>
      </c>
    </row>
    <row r="1183" spans="35:83" x14ac:dyDescent="0.2">
      <c r="AI1183" s="29" t="s">
        <v>2482</v>
      </c>
      <c r="AJ1183" s="30">
        <v>43785</v>
      </c>
      <c r="AK1183">
        <v>403</v>
      </c>
      <c r="AL1183" t="s">
        <v>2483</v>
      </c>
      <c r="AM1183">
        <v>1.1488622258775633E-9</v>
      </c>
      <c r="AN1183">
        <f t="shared" si="777"/>
        <v>1.1488622258775634E-10</v>
      </c>
      <c r="AO1183">
        <f t="shared" si="778"/>
        <v>5.06448558930246E-4</v>
      </c>
      <c r="AP1183" s="31">
        <f t="shared" si="779"/>
        <v>42</v>
      </c>
      <c r="AQ1183" s="31">
        <f t="shared" si="780"/>
        <v>6</v>
      </c>
      <c r="AR1183" s="31">
        <f t="shared" si="781"/>
        <v>21</v>
      </c>
      <c r="AS1183" s="31">
        <f t="shared" si="782"/>
        <v>26</v>
      </c>
      <c r="AT1183" s="31">
        <f t="shared" si="783"/>
        <v>18</v>
      </c>
      <c r="AU1183" s="31">
        <f t="shared" si="784"/>
        <v>40</v>
      </c>
      <c r="AV1183" s="31">
        <f t="shared" si="785"/>
        <v>11</v>
      </c>
      <c r="AW1183" s="31">
        <f t="shared" si="786"/>
        <v>22</v>
      </c>
      <c r="AX1183" s="31">
        <f t="shared" si="787"/>
        <v>25</v>
      </c>
      <c r="AY1183" s="31">
        <f t="shared" si="788"/>
        <v>42</v>
      </c>
      <c r="AZ1183" s="31">
        <f t="shared" si="789"/>
        <v>15</v>
      </c>
      <c r="BA1183" s="31">
        <f t="shared" si="790"/>
        <v>11</v>
      </c>
      <c r="BB1183" s="31">
        <f t="shared" si="791"/>
        <v>16</v>
      </c>
      <c r="BC1183" s="31">
        <f t="shared" si="792"/>
        <v>11</v>
      </c>
      <c r="BD1183" s="31">
        <f t="shared" si="793"/>
        <v>18</v>
      </c>
      <c r="BE1183" s="31">
        <f t="shared" si="794"/>
        <v>20</v>
      </c>
      <c r="BF1183" s="31">
        <f t="shared" si="795"/>
        <v>18</v>
      </c>
      <c r="BG1183" s="31">
        <f t="shared" si="796"/>
        <v>28</v>
      </c>
      <c r="BH1183" s="31">
        <f t="shared" si="797"/>
        <v>2</v>
      </c>
      <c r="BI1183" s="31">
        <f t="shared" si="798"/>
        <v>11</v>
      </c>
      <c r="BJ1183" s="6">
        <f t="shared" si="799"/>
        <v>403</v>
      </c>
      <c r="BL1183" s="31">
        <f t="shared" si="800"/>
        <v>1.1973253966962199E-11</v>
      </c>
      <c r="BM1183" s="31">
        <f t="shared" si="801"/>
        <v>1.7104648524231714E-12</v>
      </c>
      <c r="BN1183" s="31">
        <f t="shared" si="802"/>
        <v>5.9866269834810996E-12</v>
      </c>
      <c r="BO1183" s="31">
        <f t="shared" si="803"/>
        <v>7.4120143605004097E-12</v>
      </c>
      <c r="BP1183" s="31">
        <f t="shared" si="804"/>
        <v>5.1313945572695143E-12</v>
      </c>
      <c r="BQ1183" s="31">
        <f t="shared" si="805"/>
        <v>1.1403099016154477E-11</v>
      </c>
      <c r="BR1183" s="31">
        <f t="shared" si="806"/>
        <v>3.1358522294424808E-12</v>
      </c>
      <c r="BS1183" s="31">
        <f t="shared" si="807"/>
        <v>6.2717044588849616E-12</v>
      </c>
      <c r="BT1183" s="31">
        <f t="shared" si="808"/>
        <v>7.1269368850965477E-12</v>
      </c>
      <c r="BU1183" s="31">
        <f t="shared" si="809"/>
        <v>1.1973253966962199E-11</v>
      </c>
      <c r="BV1183" s="31">
        <f t="shared" si="810"/>
        <v>4.2761621310579281E-12</v>
      </c>
      <c r="BW1183" s="31">
        <f t="shared" si="811"/>
        <v>3.1358522294424808E-12</v>
      </c>
      <c r="BX1183" s="31">
        <f t="shared" si="812"/>
        <v>4.5612396064617902E-12</v>
      </c>
      <c r="BY1183" s="31">
        <f t="shared" si="813"/>
        <v>3.1358522294424808E-12</v>
      </c>
      <c r="BZ1183" s="31">
        <f t="shared" si="814"/>
        <v>5.1313945572695143E-12</v>
      </c>
      <c r="CA1183" s="31">
        <f t="shared" si="815"/>
        <v>5.7015495080772383E-12</v>
      </c>
      <c r="CB1183" s="31">
        <f t="shared" si="816"/>
        <v>5.1313945572695143E-12</v>
      </c>
      <c r="CC1183" s="31">
        <f t="shared" si="817"/>
        <v>7.9821693113081338E-12</v>
      </c>
      <c r="CD1183" s="31">
        <f t="shared" si="818"/>
        <v>5.7015495080772377E-13</v>
      </c>
      <c r="CE1183" s="31">
        <f t="shared" si="819"/>
        <v>3.1358522294424808E-12</v>
      </c>
    </row>
    <row r="1184" spans="35:83" x14ac:dyDescent="0.2">
      <c r="AI1184" s="29" t="s">
        <v>2484</v>
      </c>
      <c r="AJ1184" s="30">
        <v>12355</v>
      </c>
      <c r="AK1184">
        <v>110</v>
      </c>
      <c r="AL1184" t="s">
        <v>2485</v>
      </c>
      <c r="AM1184">
        <v>1.1519319628047927E-9</v>
      </c>
      <c r="AN1184">
        <f t="shared" si="777"/>
        <v>1.1519319628047927E-10</v>
      </c>
      <c r="AO1184">
        <f t="shared" si="778"/>
        <v>5.0780177936701569E-4</v>
      </c>
      <c r="AP1184" s="31">
        <f t="shared" si="779"/>
        <v>4</v>
      </c>
      <c r="AQ1184" s="31">
        <f t="shared" si="780"/>
        <v>2</v>
      </c>
      <c r="AR1184" s="31">
        <f t="shared" si="781"/>
        <v>7</v>
      </c>
      <c r="AS1184" s="31">
        <f t="shared" si="782"/>
        <v>9</v>
      </c>
      <c r="AT1184" s="31">
        <f t="shared" si="783"/>
        <v>4</v>
      </c>
      <c r="AU1184" s="31">
        <f t="shared" si="784"/>
        <v>8</v>
      </c>
      <c r="AV1184" s="31">
        <f t="shared" si="785"/>
        <v>0</v>
      </c>
      <c r="AW1184" s="31">
        <f t="shared" si="786"/>
        <v>9</v>
      </c>
      <c r="AX1184" s="31">
        <f t="shared" si="787"/>
        <v>7</v>
      </c>
      <c r="AY1184" s="31">
        <f t="shared" si="788"/>
        <v>9</v>
      </c>
      <c r="AZ1184" s="31">
        <f t="shared" si="789"/>
        <v>4</v>
      </c>
      <c r="BA1184" s="31">
        <f t="shared" si="790"/>
        <v>5</v>
      </c>
      <c r="BB1184" s="31">
        <f t="shared" si="791"/>
        <v>6</v>
      </c>
      <c r="BC1184" s="31">
        <f t="shared" si="792"/>
        <v>7</v>
      </c>
      <c r="BD1184" s="31">
        <f t="shared" si="793"/>
        <v>3</v>
      </c>
      <c r="BE1184" s="31">
        <f t="shared" si="794"/>
        <v>6</v>
      </c>
      <c r="BF1184" s="31">
        <f t="shared" si="795"/>
        <v>4</v>
      </c>
      <c r="BG1184" s="31">
        <f t="shared" si="796"/>
        <v>11</v>
      </c>
      <c r="BH1184" s="31">
        <f t="shared" si="797"/>
        <v>1</v>
      </c>
      <c r="BI1184" s="31">
        <f t="shared" si="798"/>
        <v>4</v>
      </c>
      <c r="BJ1184" s="6">
        <f t="shared" si="799"/>
        <v>110</v>
      </c>
      <c r="BL1184" s="31">
        <f t="shared" si="800"/>
        <v>4.1888435011083365E-12</v>
      </c>
      <c r="BM1184" s="31">
        <f t="shared" si="801"/>
        <v>2.0944217505541683E-12</v>
      </c>
      <c r="BN1184" s="31">
        <f t="shared" si="802"/>
        <v>7.3304761269395882E-12</v>
      </c>
      <c r="BO1184" s="31">
        <f t="shared" si="803"/>
        <v>9.424897877493758E-12</v>
      </c>
      <c r="BP1184" s="31">
        <f t="shared" si="804"/>
        <v>4.1888435011083365E-12</v>
      </c>
      <c r="BQ1184" s="31">
        <f t="shared" si="805"/>
        <v>8.3776870022166731E-12</v>
      </c>
      <c r="BR1184" s="31">
        <f t="shared" si="806"/>
        <v>0</v>
      </c>
      <c r="BS1184" s="31">
        <f t="shared" si="807"/>
        <v>9.424897877493758E-12</v>
      </c>
      <c r="BT1184" s="31">
        <f t="shared" si="808"/>
        <v>7.3304761269395882E-12</v>
      </c>
      <c r="BU1184" s="31">
        <f t="shared" si="809"/>
        <v>9.424897877493758E-12</v>
      </c>
      <c r="BV1184" s="31">
        <f t="shared" si="810"/>
        <v>4.1888435011083365E-12</v>
      </c>
      <c r="BW1184" s="31">
        <f t="shared" si="811"/>
        <v>5.2360543763854215E-12</v>
      </c>
      <c r="BX1184" s="31">
        <f t="shared" si="812"/>
        <v>6.2832652516625048E-12</v>
      </c>
      <c r="BY1184" s="31">
        <f t="shared" si="813"/>
        <v>7.3304761269395882E-12</v>
      </c>
      <c r="BZ1184" s="31">
        <f t="shared" si="814"/>
        <v>3.1416326258312524E-12</v>
      </c>
      <c r="CA1184" s="31">
        <f t="shared" si="815"/>
        <v>6.2832652516625048E-12</v>
      </c>
      <c r="CB1184" s="31">
        <f t="shared" si="816"/>
        <v>4.1888435011083365E-12</v>
      </c>
      <c r="CC1184" s="31">
        <f t="shared" si="817"/>
        <v>1.1519319628047928E-11</v>
      </c>
      <c r="CD1184" s="31">
        <f t="shared" si="818"/>
        <v>1.0472108752770841E-12</v>
      </c>
      <c r="CE1184" s="31">
        <f t="shared" si="819"/>
        <v>4.1888435011083365E-12</v>
      </c>
    </row>
    <row r="1185" spans="35:83" x14ac:dyDescent="0.2">
      <c r="AI1185" s="29" t="s">
        <v>2486</v>
      </c>
      <c r="AJ1185" s="30">
        <v>86087</v>
      </c>
      <c r="AK1185">
        <v>771</v>
      </c>
      <c r="AL1185" t="s">
        <v>2487</v>
      </c>
      <c r="AM1185">
        <v>1.1528707578898935E-9</v>
      </c>
      <c r="AN1185">
        <f t="shared" si="777"/>
        <v>1.1528707578898936E-10</v>
      </c>
      <c r="AO1185">
        <f t="shared" si="778"/>
        <v>5.08215624828439E-4</v>
      </c>
      <c r="AP1185" s="31">
        <f t="shared" si="779"/>
        <v>70</v>
      </c>
      <c r="AQ1185" s="31">
        <f t="shared" si="780"/>
        <v>6</v>
      </c>
      <c r="AR1185" s="31">
        <f t="shared" si="781"/>
        <v>53</v>
      </c>
      <c r="AS1185" s="31">
        <f t="shared" si="782"/>
        <v>48</v>
      </c>
      <c r="AT1185" s="31">
        <f t="shared" si="783"/>
        <v>29</v>
      </c>
      <c r="AU1185" s="31">
        <f t="shared" si="784"/>
        <v>59</v>
      </c>
      <c r="AV1185" s="31">
        <f t="shared" si="785"/>
        <v>15</v>
      </c>
      <c r="AW1185" s="31">
        <f t="shared" si="786"/>
        <v>48</v>
      </c>
      <c r="AX1185" s="31">
        <f t="shared" si="787"/>
        <v>44</v>
      </c>
      <c r="AY1185" s="31">
        <f t="shared" si="788"/>
        <v>64</v>
      </c>
      <c r="AZ1185" s="31">
        <f t="shared" si="789"/>
        <v>26</v>
      </c>
      <c r="BA1185" s="31">
        <f t="shared" si="790"/>
        <v>30</v>
      </c>
      <c r="BB1185" s="31">
        <f t="shared" si="791"/>
        <v>30</v>
      </c>
      <c r="BC1185" s="31">
        <f t="shared" si="792"/>
        <v>26</v>
      </c>
      <c r="BD1185" s="31">
        <f t="shared" si="793"/>
        <v>47</v>
      </c>
      <c r="BE1185" s="31">
        <f t="shared" si="794"/>
        <v>41</v>
      </c>
      <c r="BF1185" s="31">
        <f t="shared" si="795"/>
        <v>48</v>
      </c>
      <c r="BG1185" s="31">
        <f t="shared" si="796"/>
        <v>48</v>
      </c>
      <c r="BH1185" s="31">
        <f t="shared" si="797"/>
        <v>9</v>
      </c>
      <c r="BI1185" s="31">
        <f t="shared" si="798"/>
        <v>30</v>
      </c>
      <c r="BJ1185" s="6">
        <f t="shared" si="799"/>
        <v>771</v>
      </c>
      <c r="BL1185" s="31">
        <f t="shared" si="800"/>
        <v>1.0467049682528215E-11</v>
      </c>
      <c r="BM1185" s="31">
        <f t="shared" si="801"/>
        <v>8.9717568707384715E-13</v>
      </c>
      <c r="BN1185" s="31">
        <f t="shared" si="802"/>
        <v>7.9250519024856506E-12</v>
      </c>
      <c r="BO1185" s="31">
        <f t="shared" si="803"/>
        <v>7.1774054965907772E-12</v>
      </c>
      <c r="BP1185" s="31">
        <f t="shared" si="804"/>
        <v>4.3363491541902608E-12</v>
      </c>
      <c r="BQ1185" s="31">
        <f t="shared" si="805"/>
        <v>8.8222275895594974E-12</v>
      </c>
      <c r="BR1185" s="31">
        <f t="shared" si="806"/>
        <v>2.2429392176846179E-12</v>
      </c>
      <c r="BS1185" s="31">
        <f t="shared" si="807"/>
        <v>7.1774054965907772E-12</v>
      </c>
      <c r="BT1185" s="31">
        <f t="shared" si="808"/>
        <v>6.5792883718748787E-12</v>
      </c>
      <c r="BU1185" s="31">
        <f t="shared" si="809"/>
        <v>9.5698739954543685E-12</v>
      </c>
      <c r="BV1185" s="31">
        <f t="shared" si="810"/>
        <v>3.8877613106533374E-12</v>
      </c>
      <c r="BW1185" s="31">
        <f t="shared" si="811"/>
        <v>4.4858784353692358E-12</v>
      </c>
      <c r="BX1185" s="31">
        <f t="shared" si="812"/>
        <v>4.4858784353692358E-12</v>
      </c>
      <c r="BY1185" s="31">
        <f t="shared" si="813"/>
        <v>3.8877613106533374E-12</v>
      </c>
      <c r="BZ1185" s="31">
        <f t="shared" si="814"/>
        <v>7.0278762154118021E-12</v>
      </c>
      <c r="CA1185" s="31">
        <f t="shared" si="815"/>
        <v>6.1307005283379553E-12</v>
      </c>
      <c r="CB1185" s="31">
        <f t="shared" si="816"/>
        <v>7.1774054965907772E-12</v>
      </c>
      <c r="CC1185" s="31">
        <f t="shared" si="817"/>
        <v>7.1774054965907772E-12</v>
      </c>
      <c r="CD1185" s="31">
        <f t="shared" si="818"/>
        <v>1.3457635306107707E-12</v>
      </c>
      <c r="CE1185" s="31">
        <f t="shared" si="819"/>
        <v>4.4858784353692358E-12</v>
      </c>
    </row>
    <row r="1186" spans="35:83" x14ac:dyDescent="0.2">
      <c r="AI1186" s="29" t="s">
        <v>2488</v>
      </c>
      <c r="AJ1186" s="30">
        <v>56520</v>
      </c>
      <c r="AK1186">
        <v>516</v>
      </c>
      <c r="AL1186" t="s">
        <v>2489</v>
      </c>
      <c r="AM1186">
        <v>1.1530599548194834E-9</v>
      </c>
      <c r="AN1186">
        <f t="shared" si="777"/>
        <v>1.1530599548194834E-10</v>
      </c>
      <c r="AO1186">
        <f t="shared" si="778"/>
        <v>5.0829902779024464E-4</v>
      </c>
      <c r="AP1186" s="31">
        <f t="shared" si="779"/>
        <v>45</v>
      </c>
      <c r="AQ1186" s="31">
        <f t="shared" si="780"/>
        <v>4</v>
      </c>
      <c r="AR1186" s="31">
        <f t="shared" si="781"/>
        <v>38</v>
      </c>
      <c r="AS1186" s="31">
        <f t="shared" si="782"/>
        <v>32</v>
      </c>
      <c r="AT1186" s="31">
        <f t="shared" si="783"/>
        <v>22</v>
      </c>
      <c r="AU1186" s="31">
        <f t="shared" si="784"/>
        <v>37</v>
      </c>
      <c r="AV1186" s="31">
        <f t="shared" si="785"/>
        <v>6</v>
      </c>
      <c r="AW1186" s="31">
        <f t="shared" si="786"/>
        <v>31</v>
      </c>
      <c r="AX1186" s="31">
        <f t="shared" si="787"/>
        <v>31</v>
      </c>
      <c r="AY1186" s="31">
        <f t="shared" si="788"/>
        <v>50</v>
      </c>
      <c r="AZ1186" s="31">
        <f t="shared" si="789"/>
        <v>11</v>
      </c>
      <c r="BA1186" s="31">
        <f t="shared" si="790"/>
        <v>14</v>
      </c>
      <c r="BB1186" s="31">
        <f t="shared" si="791"/>
        <v>38</v>
      </c>
      <c r="BC1186" s="31">
        <f t="shared" si="792"/>
        <v>19</v>
      </c>
      <c r="BD1186" s="31">
        <f t="shared" si="793"/>
        <v>28</v>
      </c>
      <c r="BE1186" s="31">
        <f t="shared" si="794"/>
        <v>36</v>
      </c>
      <c r="BF1186" s="31">
        <f t="shared" si="795"/>
        <v>18</v>
      </c>
      <c r="BG1186" s="31">
        <f t="shared" si="796"/>
        <v>41</v>
      </c>
      <c r="BH1186" s="31">
        <f t="shared" si="797"/>
        <v>3</v>
      </c>
      <c r="BI1186" s="31">
        <f t="shared" si="798"/>
        <v>12</v>
      </c>
      <c r="BJ1186" s="6">
        <f t="shared" si="799"/>
        <v>516</v>
      </c>
      <c r="BL1186" s="31">
        <f t="shared" si="800"/>
        <v>1.0055755419937356E-11</v>
      </c>
      <c r="BM1186" s="31">
        <f t="shared" si="801"/>
        <v>8.9384492621665381E-13</v>
      </c>
      <c r="BN1186" s="31">
        <f t="shared" si="802"/>
        <v>8.4915267990582117E-12</v>
      </c>
      <c r="BO1186" s="31">
        <f t="shared" si="803"/>
        <v>7.1507594097332305E-12</v>
      </c>
      <c r="BP1186" s="31">
        <f t="shared" si="804"/>
        <v>4.9161470941915956E-12</v>
      </c>
      <c r="BQ1186" s="31">
        <f t="shared" si="805"/>
        <v>8.2680655675040487E-12</v>
      </c>
      <c r="BR1186" s="31">
        <f t="shared" si="806"/>
        <v>1.3407673893249806E-12</v>
      </c>
      <c r="BS1186" s="31">
        <f t="shared" si="807"/>
        <v>6.9272981781790675E-12</v>
      </c>
      <c r="BT1186" s="31">
        <f t="shared" si="808"/>
        <v>6.9272981781790675E-12</v>
      </c>
      <c r="BU1186" s="31">
        <f t="shared" si="809"/>
        <v>1.1173061577708173E-11</v>
      </c>
      <c r="BV1186" s="31">
        <f t="shared" si="810"/>
        <v>2.4580735470957978E-12</v>
      </c>
      <c r="BW1186" s="31">
        <f t="shared" si="811"/>
        <v>3.1284572417582884E-12</v>
      </c>
      <c r="BX1186" s="31">
        <f t="shared" si="812"/>
        <v>8.4915267990582117E-12</v>
      </c>
      <c r="BY1186" s="31">
        <f t="shared" si="813"/>
        <v>4.2457633995291058E-12</v>
      </c>
      <c r="BZ1186" s="31">
        <f t="shared" si="814"/>
        <v>6.2569144835165769E-12</v>
      </c>
      <c r="CA1186" s="31">
        <f t="shared" si="815"/>
        <v>8.0446043359498841E-12</v>
      </c>
      <c r="CB1186" s="31">
        <f t="shared" si="816"/>
        <v>4.022302167974942E-12</v>
      </c>
      <c r="CC1186" s="31">
        <f t="shared" si="817"/>
        <v>9.1619104937207023E-12</v>
      </c>
      <c r="CD1186" s="31">
        <f t="shared" si="818"/>
        <v>6.7038369466249031E-13</v>
      </c>
      <c r="CE1186" s="31">
        <f t="shared" si="819"/>
        <v>2.6815347786499612E-12</v>
      </c>
    </row>
    <row r="1187" spans="35:83" x14ac:dyDescent="0.2">
      <c r="AI1187" s="29" t="s">
        <v>2490</v>
      </c>
      <c r="AJ1187" s="30">
        <v>65679</v>
      </c>
      <c r="AK1187">
        <v>618</v>
      </c>
      <c r="AL1187" t="s">
        <v>2491</v>
      </c>
      <c r="AM1187">
        <v>1.1540137315231355E-9</v>
      </c>
      <c r="AN1187">
        <f t="shared" si="777"/>
        <v>1.1540137315231356E-10</v>
      </c>
      <c r="AO1187">
        <f t="shared" si="778"/>
        <v>5.0871947754150789E-4</v>
      </c>
      <c r="AP1187" s="31">
        <f t="shared" si="779"/>
        <v>77</v>
      </c>
      <c r="AQ1187" s="31">
        <f t="shared" si="780"/>
        <v>11</v>
      </c>
      <c r="AR1187" s="31">
        <f t="shared" si="781"/>
        <v>38</v>
      </c>
      <c r="AS1187" s="31">
        <f t="shared" si="782"/>
        <v>37</v>
      </c>
      <c r="AT1187" s="31">
        <f t="shared" si="783"/>
        <v>16</v>
      </c>
      <c r="AU1187" s="31">
        <f t="shared" si="784"/>
        <v>60</v>
      </c>
      <c r="AV1187" s="31">
        <f t="shared" si="785"/>
        <v>17</v>
      </c>
      <c r="AW1187" s="31">
        <f t="shared" si="786"/>
        <v>37</v>
      </c>
      <c r="AX1187" s="31">
        <f t="shared" si="787"/>
        <v>26</v>
      </c>
      <c r="AY1187" s="31">
        <f t="shared" si="788"/>
        <v>49</v>
      </c>
      <c r="AZ1187" s="31">
        <f t="shared" si="789"/>
        <v>23</v>
      </c>
      <c r="BA1187" s="31">
        <f t="shared" si="790"/>
        <v>22</v>
      </c>
      <c r="BB1187" s="31">
        <f t="shared" si="791"/>
        <v>24</v>
      </c>
      <c r="BC1187" s="31">
        <f t="shared" si="792"/>
        <v>14</v>
      </c>
      <c r="BD1187" s="31">
        <f t="shared" si="793"/>
        <v>33</v>
      </c>
      <c r="BE1187" s="31">
        <f t="shared" si="794"/>
        <v>43</v>
      </c>
      <c r="BF1187" s="31">
        <f t="shared" si="795"/>
        <v>32</v>
      </c>
      <c r="BG1187" s="31">
        <f t="shared" si="796"/>
        <v>43</v>
      </c>
      <c r="BH1187" s="31">
        <f t="shared" si="797"/>
        <v>3</v>
      </c>
      <c r="BI1187" s="31">
        <f t="shared" si="798"/>
        <v>13</v>
      </c>
      <c r="BJ1187" s="6">
        <f t="shared" si="799"/>
        <v>618</v>
      </c>
      <c r="BL1187" s="31">
        <f t="shared" si="800"/>
        <v>1.4378488240660428E-11</v>
      </c>
      <c r="BM1187" s="31">
        <f t="shared" si="801"/>
        <v>2.0540697486657752E-12</v>
      </c>
      <c r="BN1187" s="31">
        <f t="shared" si="802"/>
        <v>7.0958773135726783E-12</v>
      </c>
      <c r="BO1187" s="31">
        <f t="shared" si="803"/>
        <v>6.9091437000576073E-12</v>
      </c>
      <c r="BP1187" s="31">
        <f t="shared" si="804"/>
        <v>2.9877378162411278E-12</v>
      </c>
      <c r="BQ1187" s="31">
        <f t="shared" si="805"/>
        <v>1.1204016810904229E-11</v>
      </c>
      <c r="BR1187" s="31">
        <f t="shared" si="806"/>
        <v>3.174471429756198E-12</v>
      </c>
      <c r="BS1187" s="31">
        <f t="shared" si="807"/>
        <v>6.9091437000576073E-12</v>
      </c>
      <c r="BT1187" s="31">
        <f t="shared" si="808"/>
        <v>4.855073951391832E-12</v>
      </c>
      <c r="BU1187" s="31">
        <f t="shared" si="809"/>
        <v>9.1499470622384543E-12</v>
      </c>
      <c r="BV1187" s="31">
        <f t="shared" si="810"/>
        <v>4.2948731108466215E-12</v>
      </c>
      <c r="BW1187" s="31">
        <f t="shared" si="811"/>
        <v>4.1081394973315505E-12</v>
      </c>
      <c r="BX1187" s="31">
        <f t="shared" si="812"/>
        <v>4.4816067243616909E-12</v>
      </c>
      <c r="BY1187" s="31">
        <f t="shared" si="813"/>
        <v>2.614270589210987E-12</v>
      </c>
      <c r="BZ1187" s="31">
        <f t="shared" si="814"/>
        <v>6.1622092459973257E-12</v>
      </c>
      <c r="CA1187" s="31">
        <f t="shared" si="815"/>
        <v>8.0295453811480316E-12</v>
      </c>
      <c r="CB1187" s="31">
        <f t="shared" si="816"/>
        <v>5.9754756324822556E-12</v>
      </c>
      <c r="CC1187" s="31">
        <f t="shared" si="817"/>
        <v>8.0295453811480316E-12</v>
      </c>
      <c r="CD1187" s="31">
        <f t="shared" si="818"/>
        <v>5.6020084054521136E-13</v>
      </c>
      <c r="CE1187" s="31">
        <f t="shared" si="819"/>
        <v>2.427536975695916E-12</v>
      </c>
    </row>
    <row r="1188" spans="35:83" x14ac:dyDescent="0.2">
      <c r="AI1188" s="29" t="s">
        <v>2492</v>
      </c>
      <c r="AJ1188" s="30">
        <v>27859</v>
      </c>
      <c r="AK1188">
        <v>256</v>
      </c>
      <c r="AL1188" t="s">
        <v>2493</v>
      </c>
      <c r="AM1188">
        <v>1.1664990924683834E-9</v>
      </c>
      <c r="AN1188">
        <f t="shared" si="777"/>
        <v>1.1664990924683834E-10</v>
      </c>
      <c r="AO1188">
        <f t="shared" si="778"/>
        <v>5.1422335164931466E-4</v>
      </c>
      <c r="AP1188" s="31">
        <f t="shared" si="779"/>
        <v>29</v>
      </c>
      <c r="AQ1188" s="31">
        <f t="shared" si="780"/>
        <v>5</v>
      </c>
      <c r="AR1188" s="31">
        <f t="shared" si="781"/>
        <v>13</v>
      </c>
      <c r="AS1188" s="31">
        <f t="shared" si="782"/>
        <v>12</v>
      </c>
      <c r="AT1188" s="31">
        <f t="shared" si="783"/>
        <v>14</v>
      </c>
      <c r="AU1188" s="31">
        <f t="shared" si="784"/>
        <v>18</v>
      </c>
      <c r="AV1188" s="31">
        <f t="shared" si="785"/>
        <v>2</v>
      </c>
      <c r="AW1188" s="31">
        <f t="shared" si="786"/>
        <v>13</v>
      </c>
      <c r="AX1188" s="31">
        <f t="shared" si="787"/>
        <v>15</v>
      </c>
      <c r="AY1188" s="31">
        <f t="shared" si="788"/>
        <v>26</v>
      </c>
      <c r="AZ1188" s="31">
        <f t="shared" si="789"/>
        <v>9</v>
      </c>
      <c r="BA1188" s="31">
        <f t="shared" si="790"/>
        <v>11</v>
      </c>
      <c r="BB1188" s="31">
        <f t="shared" si="791"/>
        <v>18</v>
      </c>
      <c r="BC1188" s="31">
        <f t="shared" si="792"/>
        <v>17</v>
      </c>
      <c r="BD1188" s="31">
        <f t="shared" si="793"/>
        <v>10</v>
      </c>
      <c r="BE1188" s="31">
        <f t="shared" si="794"/>
        <v>13</v>
      </c>
      <c r="BF1188" s="31">
        <f t="shared" si="795"/>
        <v>13</v>
      </c>
      <c r="BG1188" s="31">
        <f t="shared" si="796"/>
        <v>13</v>
      </c>
      <c r="BH1188" s="31">
        <f t="shared" si="797"/>
        <v>2</v>
      </c>
      <c r="BI1188" s="31">
        <f t="shared" si="798"/>
        <v>3</v>
      </c>
      <c r="BJ1188" s="6">
        <f t="shared" si="799"/>
        <v>256</v>
      </c>
      <c r="BL1188" s="31">
        <f t="shared" si="800"/>
        <v>1.3214247531868406E-11</v>
      </c>
      <c r="BM1188" s="31">
        <f t="shared" si="801"/>
        <v>2.2783185399773113E-12</v>
      </c>
      <c r="BN1188" s="31">
        <f t="shared" si="802"/>
        <v>5.9236282039410096E-12</v>
      </c>
      <c r="BO1188" s="31">
        <f t="shared" si="803"/>
        <v>5.4679644959455478E-12</v>
      </c>
      <c r="BP1188" s="31">
        <f t="shared" si="804"/>
        <v>6.3792919119364722E-12</v>
      </c>
      <c r="BQ1188" s="31">
        <f t="shared" si="805"/>
        <v>8.2019467439183217E-12</v>
      </c>
      <c r="BR1188" s="31">
        <f t="shared" si="806"/>
        <v>9.1132741599092457E-13</v>
      </c>
      <c r="BS1188" s="31">
        <f t="shared" si="807"/>
        <v>5.9236282039410096E-12</v>
      </c>
      <c r="BT1188" s="31">
        <f t="shared" si="808"/>
        <v>6.8349556199319339E-12</v>
      </c>
      <c r="BU1188" s="31">
        <f t="shared" si="809"/>
        <v>1.1847256407882019E-11</v>
      </c>
      <c r="BV1188" s="31">
        <f t="shared" si="810"/>
        <v>4.1009733719591609E-12</v>
      </c>
      <c r="BW1188" s="31">
        <f t="shared" si="811"/>
        <v>5.0123007879500852E-12</v>
      </c>
      <c r="BX1188" s="31">
        <f t="shared" si="812"/>
        <v>8.2019467439183217E-12</v>
      </c>
      <c r="BY1188" s="31">
        <f t="shared" si="813"/>
        <v>7.7462830359228583E-12</v>
      </c>
      <c r="BZ1188" s="31">
        <f t="shared" si="814"/>
        <v>4.5566370799546226E-12</v>
      </c>
      <c r="CA1188" s="31">
        <f t="shared" si="815"/>
        <v>5.9236282039410096E-12</v>
      </c>
      <c r="CB1188" s="31">
        <f t="shared" si="816"/>
        <v>5.9236282039410096E-12</v>
      </c>
      <c r="CC1188" s="31">
        <f t="shared" si="817"/>
        <v>5.9236282039410096E-12</v>
      </c>
      <c r="CD1188" s="31">
        <f t="shared" si="818"/>
        <v>9.1132741599092457E-13</v>
      </c>
      <c r="CE1188" s="31">
        <f t="shared" si="819"/>
        <v>1.366991123986387E-12</v>
      </c>
    </row>
    <row r="1189" spans="35:83" x14ac:dyDescent="0.2">
      <c r="AI1189" s="29" t="s">
        <v>2494</v>
      </c>
      <c r="AJ1189" s="30">
        <v>21732</v>
      </c>
      <c r="AK1189">
        <v>199</v>
      </c>
      <c r="AL1189" t="s">
        <v>2495</v>
      </c>
      <c r="AM1189">
        <v>1.1680506089828364E-9</v>
      </c>
      <c r="AN1189">
        <f t="shared" si="777"/>
        <v>1.1680506089828364E-10</v>
      </c>
      <c r="AO1189">
        <f t="shared" si="778"/>
        <v>5.1490730076453686E-4</v>
      </c>
      <c r="AP1189" s="31">
        <f t="shared" si="779"/>
        <v>22</v>
      </c>
      <c r="AQ1189" s="31">
        <f t="shared" si="780"/>
        <v>2</v>
      </c>
      <c r="AR1189" s="31">
        <f t="shared" si="781"/>
        <v>14</v>
      </c>
      <c r="AS1189" s="31">
        <f t="shared" si="782"/>
        <v>11</v>
      </c>
      <c r="AT1189" s="31">
        <f t="shared" si="783"/>
        <v>2</v>
      </c>
      <c r="AU1189" s="31">
        <f t="shared" si="784"/>
        <v>12</v>
      </c>
      <c r="AV1189" s="31">
        <f t="shared" si="785"/>
        <v>7</v>
      </c>
      <c r="AW1189" s="31">
        <f t="shared" si="786"/>
        <v>8</v>
      </c>
      <c r="AX1189" s="31">
        <f t="shared" si="787"/>
        <v>7</v>
      </c>
      <c r="AY1189" s="31">
        <f t="shared" si="788"/>
        <v>23</v>
      </c>
      <c r="AZ1189" s="31">
        <f t="shared" si="789"/>
        <v>3</v>
      </c>
      <c r="BA1189" s="31">
        <f t="shared" si="790"/>
        <v>8</v>
      </c>
      <c r="BB1189" s="31">
        <f t="shared" si="791"/>
        <v>14</v>
      </c>
      <c r="BC1189" s="31">
        <f t="shared" si="792"/>
        <v>8</v>
      </c>
      <c r="BD1189" s="31">
        <f t="shared" si="793"/>
        <v>15</v>
      </c>
      <c r="BE1189" s="31">
        <f t="shared" si="794"/>
        <v>11</v>
      </c>
      <c r="BF1189" s="31">
        <f t="shared" si="795"/>
        <v>10</v>
      </c>
      <c r="BG1189" s="31">
        <f t="shared" si="796"/>
        <v>16</v>
      </c>
      <c r="BH1189" s="31">
        <f t="shared" si="797"/>
        <v>0</v>
      </c>
      <c r="BI1189" s="31">
        <f t="shared" si="798"/>
        <v>6</v>
      </c>
      <c r="BJ1189" s="6">
        <f t="shared" si="799"/>
        <v>199</v>
      </c>
      <c r="BL1189" s="31">
        <f t="shared" si="800"/>
        <v>1.2913122310363016E-11</v>
      </c>
      <c r="BM1189" s="31">
        <f t="shared" si="801"/>
        <v>1.1739202100330013E-12</v>
      </c>
      <c r="BN1189" s="31">
        <f t="shared" si="802"/>
        <v>8.2174414702310087E-12</v>
      </c>
      <c r="BO1189" s="31">
        <f t="shared" si="803"/>
        <v>6.4565611551815078E-12</v>
      </c>
      <c r="BP1189" s="31">
        <f t="shared" si="804"/>
        <v>1.1739202100330013E-12</v>
      </c>
      <c r="BQ1189" s="31">
        <f t="shared" si="805"/>
        <v>7.0435212601980078E-12</v>
      </c>
      <c r="BR1189" s="31">
        <f t="shared" si="806"/>
        <v>4.1087207351155044E-12</v>
      </c>
      <c r="BS1189" s="31">
        <f t="shared" si="807"/>
        <v>4.6956808401320052E-12</v>
      </c>
      <c r="BT1189" s="31">
        <f t="shared" si="808"/>
        <v>4.1087207351155044E-12</v>
      </c>
      <c r="BU1189" s="31">
        <f t="shared" si="809"/>
        <v>1.3500082415379516E-11</v>
      </c>
      <c r="BV1189" s="31">
        <f t="shared" si="810"/>
        <v>1.760880315049502E-12</v>
      </c>
      <c r="BW1189" s="31">
        <f t="shared" si="811"/>
        <v>4.6956808401320052E-12</v>
      </c>
      <c r="BX1189" s="31">
        <f t="shared" si="812"/>
        <v>8.2174414702310087E-12</v>
      </c>
      <c r="BY1189" s="31">
        <f t="shared" si="813"/>
        <v>4.6956808401320052E-12</v>
      </c>
      <c r="BZ1189" s="31">
        <f t="shared" si="814"/>
        <v>8.8044015752475096E-12</v>
      </c>
      <c r="CA1189" s="31">
        <f t="shared" si="815"/>
        <v>6.4565611551815078E-12</v>
      </c>
      <c r="CB1189" s="31">
        <f t="shared" si="816"/>
        <v>5.8696010501650069E-12</v>
      </c>
      <c r="CC1189" s="31">
        <f t="shared" si="817"/>
        <v>9.3913616802640104E-12</v>
      </c>
      <c r="CD1189" s="31">
        <f t="shared" si="818"/>
        <v>0</v>
      </c>
      <c r="CE1189" s="31">
        <f t="shared" si="819"/>
        <v>3.5217606300990039E-12</v>
      </c>
    </row>
    <row r="1190" spans="35:83" x14ac:dyDescent="0.2">
      <c r="AI1190" s="29" t="s">
        <v>2496</v>
      </c>
      <c r="AJ1190" s="30">
        <v>43132</v>
      </c>
      <c r="AK1190">
        <v>409</v>
      </c>
      <c r="AL1190" t="s">
        <v>2497</v>
      </c>
      <c r="AM1190">
        <v>1.1731979451279984E-9</v>
      </c>
      <c r="AN1190">
        <f t="shared" si="777"/>
        <v>1.1731979451279985E-10</v>
      </c>
      <c r="AO1190">
        <f t="shared" si="778"/>
        <v>5.171763813508148E-4</v>
      </c>
      <c r="AP1190" s="31">
        <f t="shared" si="779"/>
        <v>57</v>
      </c>
      <c r="AQ1190" s="31">
        <f t="shared" si="780"/>
        <v>8</v>
      </c>
      <c r="AR1190" s="31">
        <f t="shared" si="781"/>
        <v>25</v>
      </c>
      <c r="AS1190" s="31">
        <f t="shared" si="782"/>
        <v>19</v>
      </c>
      <c r="AT1190" s="31">
        <f t="shared" si="783"/>
        <v>11</v>
      </c>
      <c r="AU1190" s="31">
        <f t="shared" si="784"/>
        <v>31</v>
      </c>
      <c r="AV1190" s="31">
        <f t="shared" si="785"/>
        <v>7</v>
      </c>
      <c r="AW1190" s="31">
        <f t="shared" si="786"/>
        <v>29</v>
      </c>
      <c r="AX1190" s="31">
        <f t="shared" si="787"/>
        <v>25</v>
      </c>
      <c r="AY1190" s="31">
        <f t="shared" si="788"/>
        <v>27</v>
      </c>
      <c r="AZ1190" s="31">
        <f t="shared" si="789"/>
        <v>13</v>
      </c>
      <c r="BA1190" s="31">
        <f t="shared" si="790"/>
        <v>16</v>
      </c>
      <c r="BB1190" s="31">
        <f t="shared" si="791"/>
        <v>16</v>
      </c>
      <c r="BC1190" s="31">
        <f t="shared" si="792"/>
        <v>12</v>
      </c>
      <c r="BD1190" s="31">
        <f t="shared" si="793"/>
        <v>12</v>
      </c>
      <c r="BE1190" s="31">
        <f t="shared" si="794"/>
        <v>30</v>
      </c>
      <c r="BF1190" s="31">
        <f t="shared" si="795"/>
        <v>26</v>
      </c>
      <c r="BG1190" s="31">
        <f t="shared" si="796"/>
        <v>34</v>
      </c>
      <c r="BH1190" s="31">
        <f t="shared" si="797"/>
        <v>5</v>
      </c>
      <c r="BI1190" s="31">
        <f t="shared" si="798"/>
        <v>6</v>
      </c>
      <c r="BJ1190" s="6">
        <f t="shared" si="799"/>
        <v>409</v>
      </c>
      <c r="BL1190" s="31">
        <f t="shared" si="800"/>
        <v>1.6350191411319296E-11</v>
      </c>
      <c r="BM1190" s="31">
        <f t="shared" si="801"/>
        <v>2.294763706851831E-12</v>
      </c>
      <c r="BN1190" s="31">
        <f t="shared" si="802"/>
        <v>7.1711365839119709E-12</v>
      </c>
      <c r="BO1190" s="31">
        <f t="shared" si="803"/>
        <v>5.450063803773098E-12</v>
      </c>
      <c r="BP1190" s="31">
        <f t="shared" si="804"/>
        <v>3.1553000969212674E-12</v>
      </c>
      <c r="BQ1190" s="31">
        <f t="shared" si="805"/>
        <v>8.8922093640508455E-12</v>
      </c>
      <c r="BR1190" s="31">
        <f t="shared" si="806"/>
        <v>2.0079182434953517E-12</v>
      </c>
      <c r="BS1190" s="31">
        <f t="shared" si="807"/>
        <v>8.3185184373378854E-12</v>
      </c>
      <c r="BT1190" s="31">
        <f t="shared" si="808"/>
        <v>7.1711365839119709E-12</v>
      </c>
      <c r="BU1190" s="31">
        <f t="shared" si="809"/>
        <v>7.7448275106249286E-12</v>
      </c>
      <c r="BV1190" s="31">
        <f t="shared" si="810"/>
        <v>3.7289910236342251E-12</v>
      </c>
      <c r="BW1190" s="31">
        <f t="shared" si="811"/>
        <v>4.5895274137036619E-12</v>
      </c>
      <c r="BX1190" s="31">
        <f t="shared" si="812"/>
        <v>4.5895274137036619E-12</v>
      </c>
      <c r="BY1190" s="31">
        <f t="shared" si="813"/>
        <v>3.4421455602777463E-12</v>
      </c>
      <c r="BZ1190" s="31">
        <f t="shared" si="814"/>
        <v>3.4421455602777463E-12</v>
      </c>
      <c r="CA1190" s="31">
        <f t="shared" si="815"/>
        <v>8.6053639006943671E-12</v>
      </c>
      <c r="CB1190" s="31">
        <f t="shared" si="816"/>
        <v>7.4579820472684502E-12</v>
      </c>
      <c r="CC1190" s="31">
        <f t="shared" si="817"/>
        <v>9.7527457541202807E-12</v>
      </c>
      <c r="CD1190" s="31">
        <f t="shared" si="818"/>
        <v>1.4342273167823943E-12</v>
      </c>
      <c r="CE1190" s="31">
        <f t="shared" si="819"/>
        <v>1.7210727801388731E-12</v>
      </c>
    </row>
    <row r="1191" spans="35:83" x14ac:dyDescent="0.2">
      <c r="AI1191" s="29" t="s">
        <v>2498</v>
      </c>
      <c r="AJ1191" s="30">
        <v>35215</v>
      </c>
      <c r="AK1191">
        <v>321</v>
      </c>
      <c r="AL1191" t="s">
        <v>2499</v>
      </c>
      <c r="AM1191">
        <v>1.1744323725850735E-9</v>
      </c>
      <c r="AN1191">
        <f t="shared" si="777"/>
        <v>1.1744323725850734E-10</v>
      </c>
      <c r="AO1191">
        <f t="shared" si="778"/>
        <v>5.1772054930468935E-4</v>
      </c>
      <c r="AP1191" s="31">
        <f t="shared" si="779"/>
        <v>27</v>
      </c>
      <c r="AQ1191" s="31">
        <f t="shared" si="780"/>
        <v>5</v>
      </c>
      <c r="AR1191" s="31">
        <f t="shared" si="781"/>
        <v>22</v>
      </c>
      <c r="AS1191" s="31">
        <f t="shared" si="782"/>
        <v>24</v>
      </c>
      <c r="AT1191" s="31">
        <f t="shared" si="783"/>
        <v>8</v>
      </c>
      <c r="AU1191" s="31">
        <f t="shared" si="784"/>
        <v>27</v>
      </c>
      <c r="AV1191" s="31">
        <f t="shared" si="785"/>
        <v>6</v>
      </c>
      <c r="AW1191" s="31">
        <f t="shared" si="786"/>
        <v>18</v>
      </c>
      <c r="AX1191" s="31">
        <f t="shared" si="787"/>
        <v>22</v>
      </c>
      <c r="AY1191" s="31">
        <f t="shared" si="788"/>
        <v>36</v>
      </c>
      <c r="AZ1191" s="31">
        <f t="shared" si="789"/>
        <v>12</v>
      </c>
      <c r="BA1191" s="31">
        <f t="shared" si="790"/>
        <v>8</v>
      </c>
      <c r="BB1191" s="31">
        <f t="shared" si="791"/>
        <v>19</v>
      </c>
      <c r="BC1191" s="31">
        <f t="shared" si="792"/>
        <v>10</v>
      </c>
      <c r="BD1191" s="31">
        <f t="shared" si="793"/>
        <v>14</v>
      </c>
      <c r="BE1191" s="31">
        <f t="shared" si="794"/>
        <v>16</v>
      </c>
      <c r="BF1191" s="31">
        <f t="shared" si="795"/>
        <v>17</v>
      </c>
      <c r="BG1191" s="31">
        <f t="shared" si="796"/>
        <v>19</v>
      </c>
      <c r="BH1191" s="31">
        <f t="shared" si="797"/>
        <v>3</v>
      </c>
      <c r="BI1191" s="31">
        <f t="shared" si="798"/>
        <v>8</v>
      </c>
      <c r="BJ1191" s="6">
        <f t="shared" si="799"/>
        <v>321</v>
      </c>
      <c r="BL1191" s="31">
        <f t="shared" si="800"/>
        <v>9.8784031338931405E-12</v>
      </c>
      <c r="BM1191" s="31">
        <f t="shared" si="801"/>
        <v>1.8293339136839149E-12</v>
      </c>
      <c r="BN1191" s="31">
        <f t="shared" si="802"/>
        <v>8.0490692202092257E-12</v>
      </c>
      <c r="BO1191" s="31">
        <f t="shared" si="803"/>
        <v>8.7808027856827919E-12</v>
      </c>
      <c r="BP1191" s="31">
        <f t="shared" si="804"/>
        <v>2.9269342618942638E-12</v>
      </c>
      <c r="BQ1191" s="31">
        <f t="shared" si="805"/>
        <v>9.8784031338931405E-12</v>
      </c>
      <c r="BR1191" s="31">
        <f t="shared" si="806"/>
        <v>2.195200696420698E-12</v>
      </c>
      <c r="BS1191" s="31">
        <f t="shared" si="807"/>
        <v>6.5856020892620939E-12</v>
      </c>
      <c r="BT1191" s="31">
        <f t="shared" si="808"/>
        <v>8.0490692202092257E-12</v>
      </c>
      <c r="BU1191" s="31">
        <f t="shared" si="809"/>
        <v>1.3171204178524188E-11</v>
      </c>
      <c r="BV1191" s="31">
        <f t="shared" si="810"/>
        <v>4.390401392841396E-12</v>
      </c>
      <c r="BW1191" s="31">
        <f t="shared" si="811"/>
        <v>2.9269342618942638E-12</v>
      </c>
      <c r="BX1191" s="31">
        <f t="shared" si="812"/>
        <v>6.9514688719988771E-12</v>
      </c>
      <c r="BY1191" s="31">
        <f t="shared" si="813"/>
        <v>3.6586678273678297E-12</v>
      </c>
      <c r="BZ1191" s="31">
        <f t="shared" si="814"/>
        <v>5.1221349583149614E-12</v>
      </c>
      <c r="CA1191" s="31">
        <f t="shared" si="815"/>
        <v>5.8538685237885277E-12</v>
      </c>
      <c r="CB1191" s="31">
        <f t="shared" si="816"/>
        <v>6.2197353065253108E-12</v>
      </c>
      <c r="CC1191" s="31">
        <f t="shared" si="817"/>
        <v>6.9514688719988771E-12</v>
      </c>
      <c r="CD1191" s="31">
        <f t="shared" si="818"/>
        <v>1.097600348210349E-12</v>
      </c>
      <c r="CE1191" s="31">
        <f t="shared" si="819"/>
        <v>2.9269342618942638E-12</v>
      </c>
    </row>
    <row r="1192" spans="35:83" x14ac:dyDescent="0.2">
      <c r="AI1192" s="29" t="s">
        <v>2500</v>
      </c>
      <c r="AJ1192" s="30">
        <v>58598</v>
      </c>
      <c r="AK1192">
        <v>521</v>
      </c>
      <c r="AL1192" t="s">
        <v>2501</v>
      </c>
      <c r="AM1192">
        <v>1.1756722007051905E-9</v>
      </c>
      <c r="AN1192">
        <f t="shared" si="777"/>
        <v>1.1756722007051905E-10</v>
      </c>
      <c r="AO1192">
        <f t="shared" si="778"/>
        <v>5.1826709801228122E-4</v>
      </c>
      <c r="AP1192" s="31">
        <f t="shared" si="779"/>
        <v>59</v>
      </c>
      <c r="AQ1192" s="31">
        <f t="shared" si="780"/>
        <v>2</v>
      </c>
      <c r="AR1192" s="31">
        <f t="shared" si="781"/>
        <v>40</v>
      </c>
      <c r="AS1192" s="31">
        <f t="shared" si="782"/>
        <v>30</v>
      </c>
      <c r="AT1192" s="31">
        <f t="shared" si="783"/>
        <v>22</v>
      </c>
      <c r="AU1192" s="31">
        <f t="shared" si="784"/>
        <v>32</v>
      </c>
      <c r="AV1192" s="31">
        <f t="shared" si="785"/>
        <v>14</v>
      </c>
      <c r="AW1192" s="31">
        <f t="shared" si="786"/>
        <v>33</v>
      </c>
      <c r="AX1192" s="31">
        <f t="shared" si="787"/>
        <v>26</v>
      </c>
      <c r="AY1192" s="31">
        <f t="shared" si="788"/>
        <v>40</v>
      </c>
      <c r="AZ1192" s="31">
        <f t="shared" si="789"/>
        <v>11</v>
      </c>
      <c r="BA1192" s="31">
        <f t="shared" si="790"/>
        <v>21</v>
      </c>
      <c r="BB1192" s="31">
        <f t="shared" si="791"/>
        <v>28</v>
      </c>
      <c r="BC1192" s="31">
        <f t="shared" si="792"/>
        <v>17</v>
      </c>
      <c r="BD1192" s="31">
        <f t="shared" si="793"/>
        <v>29</v>
      </c>
      <c r="BE1192" s="31">
        <f t="shared" si="794"/>
        <v>30</v>
      </c>
      <c r="BF1192" s="31">
        <f t="shared" si="795"/>
        <v>21</v>
      </c>
      <c r="BG1192" s="31">
        <f t="shared" si="796"/>
        <v>30</v>
      </c>
      <c r="BH1192" s="31">
        <f t="shared" si="797"/>
        <v>12</v>
      </c>
      <c r="BI1192" s="31">
        <f t="shared" si="798"/>
        <v>24</v>
      </c>
      <c r="BJ1192" s="6">
        <f t="shared" si="799"/>
        <v>521</v>
      </c>
      <c r="BL1192" s="31">
        <f t="shared" si="800"/>
        <v>1.3313754288216169E-11</v>
      </c>
      <c r="BM1192" s="31">
        <f t="shared" si="801"/>
        <v>4.5131370468529381E-13</v>
      </c>
      <c r="BN1192" s="31">
        <f t="shared" si="802"/>
        <v>9.0262740937058757E-12</v>
      </c>
      <c r="BO1192" s="31">
        <f t="shared" si="803"/>
        <v>6.769705570279408E-12</v>
      </c>
      <c r="BP1192" s="31">
        <f t="shared" si="804"/>
        <v>4.9644507515382324E-12</v>
      </c>
      <c r="BQ1192" s="31">
        <f t="shared" si="805"/>
        <v>7.2210192749647009E-12</v>
      </c>
      <c r="BR1192" s="31">
        <f t="shared" si="806"/>
        <v>3.1591959327970567E-12</v>
      </c>
      <c r="BS1192" s="31">
        <f t="shared" si="807"/>
        <v>7.4466761273073481E-12</v>
      </c>
      <c r="BT1192" s="31">
        <f t="shared" si="808"/>
        <v>5.8670781609088198E-12</v>
      </c>
      <c r="BU1192" s="31">
        <f t="shared" si="809"/>
        <v>9.0262740937058757E-12</v>
      </c>
      <c r="BV1192" s="31">
        <f t="shared" si="810"/>
        <v>2.4822253757691162E-12</v>
      </c>
      <c r="BW1192" s="31">
        <f t="shared" si="811"/>
        <v>4.7387938991955859E-12</v>
      </c>
      <c r="BX1192" s="31">
        <f t="shared" si="812"/>
        <v>6.3183918655941135E-12</v>
      </c>
      <c r="BY1192" s="31">
        <f t="shared" si="813"/>
        <v>3.8361664898249969E-12</v>
      </c>
      <c r="BZ1192" s="31">
        <f t="shared" si="814"/>
        <v>6.5440487179367607E-12</v>
      </c>
      <c r="CA1192" s="31">
        <f t="shared" si="815"/>
        <v>6.769705570279408E-12</v>
      </c>
      <c r="CB1192" s="31">
        <f t="shared" si="816"/>
        <v>4.7387938991955859E-12</v>
      </c>
      <c r="CC1192" s="31">
        <f t="shared" si="817"/>
        <v>6.769705570279408E-12</v>
      </c>
      <c r="CD1192" s="31">
        <f t="shared" si="818"/>
        <v>2.707882228111763E-12</v>
      </c>
      <c r="CE1192" s="31">
        <f t="shared" si="819"/>
        <v>5.4157644562235261E-12</v>
      </c>
    </row>
    <row r="1193" spans="35:83" x14ac:dyDescent="0.2">
      <c r="AI1193" s="29" t="s">
        <v>2502</v>
      </c>
      <c r="AJ1193" s="30">
        <v>75003</v>
      </c>
      <c r="AK1193">
        <v>682</v>
      </c>
      <c r="AL1193" t="s">
        <v>2503</v>
      </c>
      <c r="AM1193">
        <v>1.1817291717748889E-9</v>
      </c>
      <c r="AN1193">
        <f t="shared" si="777"/>
        <v>1.1817291717748891E-10</v>
      </c>
      <c r="AO1193">
        <f t="shared" si="778"/>
        <v>5.2093716949747418E-4</v>
      </c>
      <c r="AP1193" s="31">
        <f t="shared" si="779"/>
        <v>96</v>
      </c>
      <c r="AQ1193" s="31">
        <f t="shared" si="780"/>
        <v>3</v>
      </c>
      <c r="AR1193" s="31">
        <f t="shared" si="781"/>
        <v>43</v>
      </c>
      <c r="AS1193" s="31">
        <f t="shared" si="782"/>
        <v>57</v>
      </c>
      <c r="AT1193" s="31">
        <f t="shared" si="783"/>
        <v>23</v>
      </c>
      <c r="AU1193" s="31">
        <f t="shared" si="784"/>
        <v>44</v>
      </c>
      <c r="AV1193" s="31">
        <f t="shared" si="785"/>
        <v>9</v>
      </c>
      <c r="AW1193" s="31">
        <f t="shared" si="786"/>
        <v>45</v>
      </c>
      <c r="AX1193" s="31">
        <f t="shared" si="787"/>
        <v>39</v>
      </c>
      <c r="AY1193" s="31">
        <f t="shared" si="788"/>
        <v>75</v>
      </c>
      <c r="AZ1193" s="31">
        <f t="shared" si="789"/>
        <v>13</v>
      </c>
      <c r="BA1193" s="31">
        <f t="shared" si="790"/>
        <v>12</v>
      </c>
      <c r="BB1193" s="31">
        <f t="shared" si="791"/>
        <v>30</v>
      </c>
      <c r="BC1193" s="31">
        <f t="shared" si="792"/>
        <v>36</v>
      </c>
      <c r="BD1193" s="31">
        <f t="shared" si="793"/>
        <v>44</v>
      </c>
      <c r="BE1193" s="31">
        <f t="shared" si="794"/>
        <v>31</v>
      </c>
      <c r="BF1193" s="31">
        <f t="shared" si="795"/>
        <v>26</v>
      </c>
      <c r="BG1193" s="31">
        <f t="shared" si="796"/>
        <v>35</v>
      </c>
      <c r="BH1193" s="31">
        <f t="shared" si="797"/>
        <v>6</v>
      </c>
      <c r="BI1193" s="31">
        <f t="shared" si="798"/>
        <v>15</v>
      </c>
      <c r="BJ1193" s="6">
        <f t="shared" si="799"/>
        <v>682</v>
      </c>
      <c r="BL1193" s="31">
        <f t="shared" si="800"/>
        <v>1.663431092234448E-11</v>
      </c>
      <c r="BM1193" s="31">
        <f t="shared" si="801"/>
        <v>5.1982221632326501E-13</v>
      </c>
      <c r="BN1193" s="31">
        <f t="shared" si="802"/>
        <v>7.4507851006334653E-12</v>
      </c>
      <c r="BO1193" s="31">
        <f t="shared" si="803"/>
        <v>9.8766221101420348E-12</v>
      </c>
      <c r="BP1193" s="31">
        <f t="shared" si="804"/>
        <v>3.9853036584783643E-12</v>
      </c>
      <c r="BQ1193" s="31">
        <f t="shared" si="805"/>
        <v>7.6240591727412202E-12</v>
      </c>
      <c r="BR1193" s="31">
        <f t="shared" si="806"/>
        <v>1.5594666489697951E-12</v>
      </c>
      <c r="BS1193" s="31">
        <f t="shared" si="807"/>
        <v>7.7973332448489752E-12</v>
      </c>
      <c r="BT1193" s="31">
        <f t="shared" si="808"/>
        <v>6.7576888122024446E-12</v>
      </c>
      <c r="BU1193" s="31">
        <f t="shared" si="809"/>
        <v>1.2995555408081624E-11</v>
      </c>
      <c r="BV1193" s="31">
        <f t="shared" si="810"/>
        <v>2.252562937400815E-12</v>
      </c>
      <c r="BW1193" s="31">
        <f t="shared" si="811"/>
        <v>2.07928886529306E-12</v>
      </c>
      <c r="BX1193" s="31">
        <f t="shared" si="812"/>
        <v>5.1982221632326499E-12</v>
      </c>
      <c r="BY1193" s="31">
        <f t="shared" si="813"/>
        <v>6.2378665958791805E-12</v>
      </c>
      <c r="BZ1193" s="31">
        <f t="shared" si="814"/>
        <v>7.6240591727412202E-12</v>
      </c>
      <c r="CA1193" s="31">
        <f t="shared" si="815"/>
        <v>5.3714962353404048E-12</v>
      </c>
      <c r="CB1193" s="31">
        <f t="shared" si="816"/>
        <v>4.50512587480163E-12</v>
      </c>
      <c r="CC1193" s="31">
        <f t="shared" si="817"/>
        <v>6.0645925237714255E-12</v>
      </c>
      <c r="CD1193" s="31">
        <f t="shared" si="818"/>
        <v>1.03964443264653E-12</v>
      </c>
      <c r="CE1193" s="31">
        <f t="shared" si="819"/>
        <v>2.5991110816163249E-12</v>
      </c>
    </row>
    <row r="1194" spans="35:83" x14ac:dyDescent="0.2">
      <c r="AI1194" s="29" t="s">
        <v>2504</v>
      </c>
      <c r="AJ1194" s="30">
        <v>51023</v>
      </c>
      <c r="AK1194">
        <v>476</v>
      </c>
      <c r="AL1194" t="s">
        <v>2505</v>
      </c>
      <c r="AM1194">
        <v>1.1847428691776778E-9</v>
      </c>
      <c r="AN1194">
        <f t="shared" si="777"/>
        <v>1.1847428691776778E-10</v>
      </c>
      <c r="AO1194">
        <f t="shared" si="778"/>
        <v>5.222656862441436E-4</v>
      </c>
      <c r="AP1194" s="31">
        <f t="shared" si="779"/>
        <v>54</v>
      </c>
      <c r="AQ1194" s="31">
        <f t="shared" si="780"/>
        <v>2</v>
      </c>
      <c r="AR1194" s="31">
        <f t="shared" si="781"/>
        <v>35</v>
      </c>
      <c r="AS1194" s="31">
        <f t="shared" si="782"/>
        <v>21</v>
      </c>
      <c r="AT1194" s="31">
        <f t="shared" si="783"/>
        <v>18</v>
      </c>
      <c r="AU1194" s="31">
        <f t="shared" si="784"/>
        <v>47</v>
      </c>
      <c r="AV1194" s="31">
        <f t="shared" si="785"/>
        <v>18</v>
      </c>
      <c r="AW1194" s="31">
        <f t="shared" si="786"/>
        <v>46</v>
      </c>
      <c r="AX1194" s="31">
        <f t="shared" si="787"/>
        <v>12</v>
      </c>
      <c r="AY1194" s="31">
        <f t="shared" si="788"/>
        <v>31</v>
      </c>
      <c r="AZ1194" s="31">
        <f t="shared" si="789"/>
        <v>11</v>
      </c>
      <c r="BA1194" s="31">
        <f t="shared" si="790"/>
        <v>14</v>
      </c>
      <c r="BB1194" s="31">
        <f t="shared" si="791"/>
        <v>16</v>
      </c>
      <c r="BC1194" s="31">
        <f t="shared" si="792"/>
        <v>15</v>
      </c>
      <c r="BD1194" s="31">
        <f t="shared" si="793"/>
        <v>32</v>
      </c>
      <c r="BE1194" s="31">
        <f t="shared" si="794"/>
        <v>31</v>
      </c>
      <c r="BF1194" s="31">
        <f t="shared" si="795"/>
        <v>17</v>
      </c>
      <c r="BG1194" s="31">
        <f t="shared" si="796"/>
        <v>46</v>
      </c>
      <c r="BH1194" s="31">
        <f t="shared" si="797"/>
        <v>2</v>
      </c>
      <c r="BI1194" s="31">
        <f t="shared" si="798"/>
        <v>8</v>
      </c>
      <c r="BJ1194" s="6">
        <f t="shared" si="799"/>
        <v>476</v>
      </c>
      <c r="BL1194" s="31">
        <f t="shared" si="800"/>
        <v>1.3440360280587101E-11</v>
      </c>
      <c r="BM1194" s="31">
        <f t="shared" si="801"/>
        <v>4.9779112150322592E-13</v>
      </c>
      <c r="BN1194" s="31">
        <f t="shared" si="802"/>
        <v>8.7113446263064556E-12</v>
      </c>
      <c r="BO1194" s="31">
        <f t="shared" si="803"/>
        <v>5.2268067757838734E-12</v>
      </c>
      <c r="BP1194" s="31">
        <f t="shared" si="804"/>
        <v>4.4801200935290333E-12</v>
      </c>
      <c r="BQ1194" s="31">
        <f t="shared" si="805"/>
        <v>1.169809135532581E-11</v>
      </c>
      <c r="BR1194" s="31">
        <f t="shared" si="806"/>
        <v>4.4801200935290333E-12</v>
      </c>
      <c r="BS1194" s="31">
        <f t="shared" si="807"/>
        <v>1.1449195794574199E-11</v>
      </c>
      <c r="BT1194" s="31">
        <f t="shared" si="808"/>
        <v>2.9867467290193559E-12</v>
      </c>
      <c r="BU1194" s="31">
        <f t="shared" si="809"/>
        <v>7.7157623833000038E-12</v>
      </c>
      <c r="BV1194" s="31">
        <f t="shared" si="810"/>
        <v>2.737851168267743E-12</v>
      </c>
      <c r="BW1194" s="31">
        <f t="shared" si="811"/>
        <v>3.4845378505225818E-12</v>
      </c>
      <c r="BX1194" s="31">
        <f t="shared" si="812"/>
        <v>3.9823289720258074E-12</v>
      </c>
      <c r="BY1194" s="31">
        <f t="shared" si="813"/>
        <v>3.7334334112741948E-12</v>
      </c>
      <c r="BZ1194" s="31">
        <f t="shared" si="814"/>
        <v>7.9646579440516147E-12</v>
      </c>
      <c r="CA1194" s="31">
        <f t="shared" si="815"/>
        <v>7.7157623833000038E-12</v>
      </c>
      <c r="CB1194" s="31">
        <f t="shared" si="816"/>
        <v>4.2312245327774207E-12</v>
      </c>
      <c r="CC1194" s="31">
        <f t="shared" si="817"/>
        <v>1.1449195794574199E-11</v>
      </c>
      <c r="CD1194" s="31">
        <f t="shared" si="818"/>
        <v>4.9779112150322592E-13</v>
      </c>
      <c r="CE1194" s="31">
        <f t="shared" si="819"/>
        <v>1.9911644860129037E-12</v>
      </c>
    </row>
    <row r="1195" spans="35:83" x14ac:dyDescent="0.2">
      <c r="AI1195" s="29" t="s">
        <v>2506</v>
      </c>
      <c r="AJ1195" s="30">
        <v>16076</v>
      </c>
      <c r="AK1195">
        <v>146</v>
      </c>
      <c r="AL1195" t="s">
        <v>2507</v>
      </c>
      <c r="AM1195">
        <v>1.1849035018247937E-9</v>
      </c>
      <c r="AN1195">
        <f t="shared" si="777"/>
        <v>1.1849035018247938E-10</v>
      </c>
      <c r="AO1195">
        <f t="shared" si="778"/>
        <v>5.223364973221098E-4</v>
      </c>
      <c r="AP1195" s="31">
        <f t="shared" si="779"/>
        <v>19</v>
      </c>
      <c r="AQ1195" s="31">
        <f t="shared" si="780"/>
        <v>2</v>
      </c>
      <c r="AR1195" s="31">
        <f t="shared" si="781"/>
        <v>10</v>
      </c>
      <c r="AS1195" s="31">
        <f t="shared" si="782"/>
        <v>5</v>
      </c>
      <c r="AT1195" s="31">
        <f t="shared" si="783"/>
        <v>5</v>
      </c>
      <c r="AU1195" s="31">
        <f t="shared" si="784"/>
        <v>9</v>
      </c>
      <c r="AV1195" s="31">
        <f t="shared" si="785"/>
        <v>1</v>
      </c>
      <c r="AW1195" s="31">
        <f t="shared" si="786"/>
        <v>10</v>
      </c>
      <c r="AX1195" s="31">
        <f t="shared" si="787"/>
        <v>4</v>
      </c>
      <c r="AY1195" s="31">
        <f t="shared" si="788"/>
        <v>12</v>
      </c>
      <c r="AZ1195" s="31">
        <f t="shared" si="789"/>
        <v>6</v>
      </c>
      <c r="BA1195" s="31">
        <f t="shared" si="790"/>
        <v>4</v>
      </c>
      <c r="BB1195" s="31">
        <f t="shared" si="791"/>
        <v>7</v>
      </c>
      <c r="BC1195" s="31">
        <f t="shared" si="792"/>
        <v>4</v>
      </c>
      <c r="BD1195" s="31">
        <f t="shared" si="793"/>
        <v>14</v>
      </c>
      <c r="BE1195" s="31">
        <f t="shared" si="794"/>
        <v>7</v>
      </c>
      <c r="BF1195" s="31">
        <f t="shared" si="795"/>
        <v>9</v>
      </c>
      <c r="BG1195" s="31">
        <f t="shared" si="796"/>
        <v>13</v>
      </c>
      <c r="BH1195" s="31">
        <f t="shared" si="797"/>
        <v>3</v>
      </c>
      <c r="BI1195" s="31">
        <f t="shared" si="798"/>
        <v>2</v>
      </c>
      <c r="BJ1195" s="6">
        <f t="shared" si="799"/>
        <v>146</v>
      </c>
      <c r="BL1195" s="31">
        <f t="shared" si="800"/>
        <v>1.5419977078541836E-11</v>
      </c>
      <c r="BM1195" s="31">
        <f t="shared" si="801"/>
        <v>1.6231554819517722E-12</v>
      </c>
      <c r="BN1195" s="31">
        <f t="shared" si="802"/>
        <v>8.1157774097588609E-12</v>
      </c>
      <c r="BO1195" s="31">
        <f t="shared" si="803"/>
        <v>4.0578887048794304E-12</v>
      </c>
      <c r="BP1195" s="31">
        <f t="shared" si="804"/>
        <v>4.0578887048794304E-12</v>
      </c>
      <c r="BQ1195" s="31">
        <f t="shared" si="805"/>
        <v>7.3041996687829753E-12</v>
      </c>
      <c r="BR1195" s="31">
        <f t="shared" si="806"/>
        <v>8.1157774097588611E-13</v>
      </c>
      <c r="BS1195" s="31">
        <f t="shared" si="807"/>
        <v>8.1157774097588609E-12</v>
      </c>
      <c r="BT1195" s="31">
        <f t="shared" si="808"/>
        <v>3.2463109639035444E-12</v>
      </c>
      <c r="BU1195" s="31">
        <f t="shared" si="809"/>
        <v>9.7389328917106337E-12</v>
      </c>
      <c r="BV1195" s="31">
        <f t="shared" si="810"/>
        <v>4.8694664458553168E-12</v>
      </c>
      <c r="BW1195" s="31">
        <f t="shared" si="811"/>
        <v>3.2463109639035444E-12</v>
      </c>
      <c r="BX1195" s="31">
        <f t="shared" si="812"/>
        <v>5.6810441868312033E-12</v>
      </c>
      <c r="BY1195" s="31">
        <f t="shared" si="813"/>
        <v>3.2463109639035444E-12</v>
      </c>
      <c r="BZ1195" s="31">
        <f t="shared" si="814"/>
        <v>1.1362088373662407E-11</v>
      </c>
      <c r="CA1195" s="31">
        <f t="shared" si="815"/>
        <v>5.6810441868312033E-12</v>
      </c>
      <c r="CB1195" s="31">
        <f t="shared" si="816"/>
        <v>7.3041996687829753E-12</v>
      </c>
      <c r="CC1195" s="31">
        <f t="shared" si="817"/>
        <v>1.0550510632686519E-11</v>
      </c>
      <c r="CD1195" s="31">
        <f t="shared" si="818"/>
        <v>2.4347332229276584E-12</v>
      </c>
      <c r="CE1195" s="31">
        <f t="shared" si="819"/>
        <v>1.6231554819517722E-12</v>
      </c>
    </row>
    <row r="1196" spans="35:83" x14ac:dyDescent="0.2">
      <c r="AI1196" s="29" t="s">
        <v>2508</v>
      </c>
      <c r="AJ1196" s="30">
        <v>12407</v>
      </c>
      <c r="AK1196">
        <v>115</v>
      </c>
      <c r="AL1196" t="s">
        <v>2509</v>
      </c>
      <c r="AM1196">
        <v>1.1902655927884427E-9</v>
      </c>
      <c r="AN1196">
        <f t="shared" si="777"/>
        <v>1.1902655927884428E-10</v>
      </c>
      <c r="AO1196">
        <f t="shared" si="778"/>
        <v>5.247002474570039E-4</v>
      </c>
      <c r="AP1196" s="31">
        <f t="shared" si="779"/>
        <v>10</v>
      </c>
      <c r="AQ1196" s="31">
        <f t="shared" si="780"/>
        <v>0</v>
      </c>
      <c r="AR1196" s="31">
        <f t="shared" si="781"/>
        <v>4</v>
      </c>
      <c r="AS1196" s="31">
        <f t="shared" si="782"/>
        <v>4</v>
      </c>
      <c r="AT1196" s="31">
        <f t="shared" si="783"/>
        <v>6</v>
      </c>
      <c r="AU1196" s="31">
        <f t="shared" si="784"/>
        <v>9</v>
      </c>
      <c r="AV1196" s="31">
        <f t="shared" si="785"/>
        <v>0</v>
      </c>
      <c r="AW1196" s="31">
        <f t="shared" si="786"/>
        <v>11</v>
      </c>
      <c r="AX1196" s="31">
        <f t="shared" si="787"/>
        <v>8</v>
      </c>
      <c r="AY1196" s="31">
        <f t="shared" si="788"/>
        <v>11</v>
      </c>
      <c r="AZ1196" s="31">
        <f t="shared" si="789"/>
        <v>3</v>
      </c>
      <c r="BA1196" s="31">
        <f t="shared" si="790"/>
        <v>4</v>
      </c>
      <c r="BB1196" s="31">
        <f t="shared" si="791"/>
        <v>4</v>
      </c>
      <c r="BC1196" s="31">
        <f t="shared" si="792"/>
        <v>8</v>
      </c>
      <c r="BD1196" s="31">
        <f t="shared" si="793"/>
        <v>5</v>
      </c>
      <c r="BE1196" s="31">
        <f t="shared" si="794"/>
        <v>9</v>
      </c>
      <c r="BF1196" s="31">
        <f t="shared" si="795"/>
        <v>7</v>
      </c>
      <c r="BG1196" s="31">
        <f t="shared" si="796"/>
        <v>11</v>
      </c>
      <c r="BH1196" s="31">
        <f t="shared" si="797"/>
        <v>0</v>
      </c>
      <c r="BI1196" s="31">
        <f t="shared" si="798"/>
        <v>1</v>
      </c>
      <c r="BJ1196" s="6">
        <f t="shared" si="799"/>
        <v>115</v>
      </c>
      <c r="BL1196" s="31">
        <f t="shared" si="800"/>
        <v>1.035013558946472E-11</v>
      </c>
      <c r="BM1196" s="31">
        <f t="shared" si="801"/>
        <v>0</v>
      </c>
      <c r="BN1196" s="31">
        <f t="shared" si="802"/>
        <v>4.1400542357858878E-12</v>
      </c>
      <c r="BO1196" s="31">
        <f t="shared" si="803"/>
        <v>4.1400542357858878E-12</v>
      </c>
      <c r="BP1196" s="31">
        <f t="shared" si="804"/>
        <v>6.2100813536788314E-12</v>
      </c>
      <c r="BQ1196" s="31">
        <f t="shared" si="805"/>
        <v>9.3151220305182486E-12</v>
      </c>
      <c r="BR1196" s="31">
        <f t="shared" si="806"/>
        <v>0</v>
      </c>
      <c r="BS1196" s="31">
        <f t="shared" si="807"/>
        <v>1.1385149148411191E-11</v>
      </c>
      <c r="BT1196" s="31">
        <f t="shared" si="808"/>
        <v>8.2801084715717757E-12</v>
      </c>
      <c r="BU1196" s="31">
        <f t="shared" si="809"/>
        <v>1.1385149148411191E-11</v>
      </c>
      <c r="BV1196" s="31">
        <f t="shared" si="810"/>
        <v>3.1050406768394157E-12</v>
      </c>
      <c r="BW1196" s="31">
        <f t="shared" si="811"/>
        <v>4.1400542357858878E-12</v>
      </c>
      <c r="BX1196" s="31">
        <f t="shared" si="812"/>
        <v>4.1400542357858878E-12</v>
      </c>
      <c r="BY1196" s="31">
        <f t="shared" si="813"/>
        <v>8.2801084715717757E-12</v>
      </c>
      <c r="BZ1196" s="31">
        <f t="shared" si="814"/>
        <v>5.17506779473236E-12</v>
      </c>
      <c r="CA1196" s="31">
        <f t="shared" si="815"/>
        <v>9.3151220305182486E-12</v>
      </c>
      <c r="CB1196" s="31">
        <f t="shared" si="816"/>
        <v>7.2450949126253043E-12</v>
      </c>
      <c r="CC1196" s="31">
        <f t="shared" si="817"/>
        <v>1.1385149148411191E-11</v>
      </c>
      <c r="CD1196" s="31">
        <f t="shared" si="818"/>
        <v>0</v>
      </c>
      <c r="CE1196" s="31">
        <f t="shared" si="819"/>
        <v>1.035013558946472E-12</v>
      </c>
    </row>
    <row r="1197" spans="35:83" x14ac:dyDescent="0.2">
      <c r="AI1197" s="29" t="s">
        <v>2510</v>
      </c>
      <c r="AJ1197" s="30">
        <v>52291</v>
      </c>
      <c r="AK1197">
        <v>468</v>
      </c>
      <c r="AL1197" t="s">
        <v>2511</v>
      </c>
      <c r="AM1197">
        <v>1.1935703733158766E-9</v>
      </c>
      <c r="AN1197">
        <f t="shared" si="777"/>
        <v>1.1935703733158766E-10</v>
      </c>
      <c r="AO1197">
        <f t="shared" si="778"/>
        <v>5.2615708126875287E-4</v>
      </c>
      <c r="AP1197" s="31">
        <f t="shared" si="779"/>
        <v>44</v>
      </c>
      <c r="AQ1197" s="31">
        <f t="shared" si="780"/>
        <v>6</v>
      </c>
      <c r="AR1197" s="31">
        <f t="shared" si="781"/>
        <v>25</v>
      </c>
      <c r="AS1197" s="31">
        <f t="shared" si="782"/>
        <v>29</v>
      </c>
      <c r="AT1197" s="31">
        <f t="shared" si="783"/>
        <v>17</v>
      </c>
      <c r="AU1197" s="31">
        <f t="shared" si="784"/>
        <v>38</v>
      </c>
      <c r="AV1197" s="31">
        <f t="shared" si="785"/>
        <v>13</v>
      </c>
      <c r="AW1197" s="31">
        <f t="shared" si="786"/>
        <v>33</v>
      </c>
      <c r="AX1197" s="31">
        <f t="shared" si="787"/>
        <v>22</v>
      </c>
      <c r="AY1197" s="31">
        <f t="shared" si="788"/>
        <v>33</v>
      </c>
      <c r="AZ1197" s="31">
        <f t="shared" si="789"/>
        <v>11</v>
      </c>
      <c r="BA1197" s="31">
        <f t="shared" si="790"/>
        <v>20</v>
      </c>
      <c r="BB1197" s="31">
        <f t="shared" si="791"/>
        <v>24</v>
      </c>
      <c r="BC1197" s="31">
        <f t="shared" si="792"/>
        <v>20</v>
      </c>
      <c r="BD1197" s="31">
        <f t="shared" si="793"/>
        <v>28</v>
      </c>
      <c r="BE1197" s="31">
        <f t="shared" si="794"/>
        <v>29</v>
      </c>
      <c r="BF1197" s="31">
        <f t="shared" si="795"/>
        <v>22</v>
      </c>
      <c r="BG1197" s="31">
        <f t="shared" si="796"/>
        <v>26</v>
      </c>
      <c r="BH1197" s="31">
        <f t="shared" si="797"/>
        <v>12</v>
      </c>
      <c r="BI1197" s="31">
        <f t="shared" si="798"/>
        <v>16</v>
      </c>
      <c r="BJ1197" s="6">
        <f t="shared" si="799"/>
        <v>468</v>
      </c>
      <c r="BL1197" s="31">
        <f t="shared" si="800"/>
        <v>1.1221601800405677E-11</v>
      </c>
      <c r="BM1197" s="31">
        <f t="shared" si="801"/>
        <v>1.5302184273280467E-12</v>
      </c>
      <c r="BN1197" s="31">
        <f t="shared" si="802"/>
        <v>6.3759101138668615E-12</v>
      </c>
      <c r="BO1197" s="31">
        <f t="shared" si="803"/>
        <v>7.3960557320855599E-12</v>
      </c>
      <c r="BP1197" s="31">
        <f t="shared" si="804"/>
        <v>4.3356188774294664E-12</v>
      </c>
      <c r="BQ1197" s="31">
        <f t="shared" si="805"/>
        <v>9.6913833730776312E-12</v>
      </c>
      <c r="BR1197" s="31">
        <f t="shared" si="806"/>
        <v>3.3154732592107681E-12</v>
      </c>
      <c r="BS1197" s="31">
        <f t="shared" si="807"/>
        <v>8.4162013503042583E-12</v>
      </c>
      <c r="BT1197" s="31">
        <f t="shared" si="808"/>
        <v>5.6108009002028386E-12</v>
      </c>
      <c r="BU1197" s="31">
        <f t="shared" si="809"/>
        <v>8.4162013503042583E-12</v>
      </c>
      <c r="BV1197" s="31">
        <f t="shared" si="810"/>
        <v>2.8054004501014193E-12</v>
      </c>
      <c r="BW1197" s="31">
        <f t="shared" si="811"/>
        <v>5.1007280910934894E-12</v>
      </c>
      <c r="BX1197" s="31">
        <f t="shared" si="812"/>
        <v>6.120873709312187E-12</v>
      </c>
      <c r="BY1197" s="31">
        <f t="shared" si="813"/>
        <v>5.1007280910934894E-12</v>
      </c>
      <c r="BZ1197" s="31">
        <f t="shared" si="814"/>
        <v>7.1410193275308861E-12</v>
      </c>
      <c r="CA1197" s="31">
        <f t="shared" si="815"/>
        <v>7.3960557320855599E-12</v>
      </c>
      <c r="CB1197" s="31">
        <f t="shared" si="816"/>
        <v>5.6108009002028386E-12</v>
      </c>
      <c r="CC1197" s="31">
        <f t="shared" si="817"/>
        <v>6.6309465184215361E-12</v>
      </c>
      <c r="CD1197" s="31">
        <f t="shared" si="818"/>
        <v>3.0604368546560935E-12</v>
      </c>
      <c r="CE1197" s="31">
        <f t="shared" si="819"/>
        <v>4.0805824728747918E-12</v>
      </c>
    </row>
    <row r="1198" spans="35:83" x14ac:dyDescent="0.2">
      <c r="AI1198" s="29" t="s">
        <v>2512</v>
      </c>
      <c r="AJ1198" s="30">
        <v>106263</v>
      </c>
      <c r="AK1198">
        <v>941</v>
      </c>
      <c r="AL1198" t="s">
        <v>2513</v>
      </c>
      <c r="AM1198">
        <v>1.194718865163107E-9</v>
      </c>
      <c r="AN1198">
        <f t="shared" si="777"/>
        <v>1.194718865163107E-10</v>
      </c>
      <c r="AO1198">
        <f t="shared" si="778"/>
        <v>5.2666336655507494E-4</v>
      </c>
      <c r="AP1198" s="31">
        <f t="shared" si="779"/>
        <v>84</v>
      </c>
      <c r="AQ1198" s="31">
        <f t="shared" si="780"/>
        <v>13</v>
      </c>
      <c r="AR1198" s="31">
        <f t="shared" si="781"/>
        <v>69</v>
      </c>
      <c r="AS1198" s="31">
        <f t="shared" si="782"/>
        <v>74</v>
      </c>
      <c r="AT1198" s="31">
        <f t="shared" si="783"/>
        <v>37</v>
      </c>
      <c r="AU1198" s="31">
        <f t="shared" si="784"/>
        <v>69</v>
      </c>
      <c r="AV1198" s="31">
        <f t="shared" si="785"/>
        <v>26</v>
      </c>
      <c r="AW1198" s="31">
        <f t="shared" si="786"/>
        <v>51</v>
      </c>
      <c r="AX1198" s="31">
        <f t="shared" si="787"/>
        <v>54</v>
      </c>
      <c r="AY1198" s="31">
        <f t="shared" si="788"/>
        <v>89</v>
      </c>
      <c r="AZ1198" s="31">
        <f t="shared" si="789"/>
        <v>11</v>
      </c>
      <c r="BA1198" s="31">
        <f t="shared" si="790"/>
        <v>26</v>
      </c>
      <c r="BB1198" s="31">
        <f t="shared" si="791"/>
        <v>41</v>
      </c>
      <c r="BC1198" s="31">
        <f t="shared" si="792"/>
        <v>27</v>
      </c>
      <c r="BD1198" s="31">
        <f t="shared" si="793"/>
        <v>60</v>
      </c>
      <c r="BE1198" s="31">
        <f t="shared" si="794"/>
        <v>48</v>
      </c>
      <c r="BF1198" s="31">
        <f t="shared" si="795"/>
        <v>40</v>
      </c>
      <c r="BG1198" s="31">
        <f t="shared" si="796"/>
        <v>66</v>
      </c>
      <c r="BH1198" s="31">
        <f t="shared" si="797"/>
        <v>26</v>
      </c>
      <c r="BI1198" s="31">
        <f t="shared" si="798"/>
        <v>30</v>
      </c>
      <c r="BJ1198" s="6">
        <f t="shared" si="799"/>
        <v>941</v>
      </c>
      <c r="BL1198" s="31">
        <f t="shared" si="800"/>
        <v>1.0664865533868331E-11</v>
      </c>
      <c r="BM1198" s="31">
        <f t="shared" si="801"/>
        <v>1.6505149040510512E-12</v>
      </c>
      <c r="BN1198" s="31">
        <f t="shared" si="802"/>
        <v>8.7604252599632715E-12</v>
      </c>
      <c r="BO1198" s="31">
        <f t="shared" si="803"/>
        <v>9.3952386845982903E-12</v>
      </c>
      <c r="BP1198" s="31">
        <f t="shared" si="804"/>
        <v>4.6976193422991452E-12</v>
      </c>
      <c r="BQ1198" s="31">
        <f t="shared" si="805"/>
        <v>8.7604252599632715E-12</v>
      </c>
      <c r="BR1198" s="31">
        <f t="shared" si="806"/>
        <v>3.3010298081021024E-12</v>
      </c>
      <c r="BS1198" s="31">
        <f t="shared" si="807"/>
        <v>6.4750969312772006E-12</v>
      </c>
      <c r="BT1198" s="31">
        <f t="shared" si="808"/>
        <v>6.8559849860582118E-12</v>
      </c>
      <c r="BU1198" s="31">
        <f t="shared" si="809"/>
        <v>1.129967895850335E-11</v>
      </c>
      <c r="BV1198" s="31">
        <f t="shared" si="810"/>
        <v>1.3965895341970431E-12</v>
      </c>
      <c r="BW1198" s="31">
        <f t="shared" si="811"/>
        <v>3.3010298081021024E-12</v>
      </c>
      <c r="BX1198" s="31">
        <f t="shared" si="812"/>
        <v>5.2054700820071613E-12</v>
      </c>
      <c r="BY1198" s="31">
        <f t="shared" si="813"/>
        <v>3.4279924930291059E-12</v>
      </c>
      <c r="BZ1198" s="31">
        <f t="shared" si="814"/>
        <v>7.6177610956202356E-12</v>
      </c>
      <c r="CA1198" s="31">
        <f t="shared" si="815"/>
        <v>6.0942088764961887E-12</v>
      </c>
      <c r="CB1198" s="31">
        <f t="shared" si="816"/>
        <v>5.0785073970801571E-12</v>
      </c>
      <c r="CC1198" s="31">
        <f t="shared" si="817"/>
        <v>8.3795372051822595E-12</v>
      </c>
      <c r="CD1198" s="31">
        <f t="shared" si="818"/>
        <v>3.3010298081021024E-12</v>
      </c>
      <c r="CE1198" s="31">
        <f t="shared" si="819"/>
        <v>3.8088805478101178E-12</v>
      </c>
    </row>
    <row r="1199" spans="35:83" x14ac:dyDescent="0.2">
      <c r="AI1199" s="29" t="s">
        <v>2514</v>
      </c>
      <c r="AJ1199" s="30">
        <v>22956</v>
      </c>
      <c r="AK1199">
        <v>209</v>
      </c>
      <c r="AL1199" t="s">
        <v>2515</v>
      </c>
      <c r="AM1199">
        <v>1.198210162793487E-9</v>
      </c>
      <c r="AN1199">
        <f t="shared" si="777"/>
        <v>1.1982101627934871E-10</v>
      </c>
      <c r="AO1199">
        <f t="shared" si="778"/>
        <v>5.2820242199085792E-4</v>
      </c>
      <c r="AP1199" s="31">
        <f t="shared" si="779"/>
        <v>16</v>
      </c>
      <c r="AQ1199" s="31">
        <f t="shared" si="780"/>
        <v>2</v>
      </c>
      <c r="AR1199" s="31">
        <f t="shared" si="781"/>
        <v>13</v>
      </c>
      <c r="AS1199" s="31">
        <f t="shared" si="782"/>
        <v>11</v>
      </c>
      <c r="AT1199" s="31">
        <f t="shared" si="783"/>
        <v>8</v>
      </c>
      <c r="AU1199" s="31">
        <f t="shared" si="784"/>
        <v>16</v>
      </c>
      <c r="AV1199" s="31">
        <f t="shared" si="785"/>
        <v>11</v>
      </c>
      <c r="AW1199" s="31">
        <f t="shared" si="786"/>
        <v>13</v>
      </c>
      <c r="AX1199" s="31">
        <f t="shared" si="787"/>
        <v>11</v>
      </c>
      <c r="AY1199" s="31">
        <f t="shared" si="788"/>
        <v>24</v>
      </c>
      <c r="AZ1199" s="31">
        <f t="shared" si="789"/>
        <v>5</v>
      </c>
      <c r="BA1199" s="31">
        <f t="shared" si="790"/>
        <v>9</v>
      </c>
      <c r="BB1199" s="31">
        <f t="shared" si="791"/>
        <v>9</v>
      </c>
      <c r="BC1199" s="31">
        <f t="shared" si="792"/>
        <v>7</v>
      </c>
      <c r="BD1199" s="31">
        <f t="shared" si="793"/>
        <v>6</v>
      </c>
      <c r="BE1199" s="31">
        <f t="shared" si="794"/>
        <v>15</v>
      </c>
      <c r="BF1199" s="31">
        <f t="shared" si="795"/>
        <v>10</v>
      </c>
      <c r="BG1199" s="31">
        <f t="shared" si="796"/>
        <v>16</v>
      </c>
      <c r="BH1199" s="31">
        <f t="shared" si="797"/>
        <v>2</v>
      </c>
      <c r="BI1199" s="31">
        <f t="shared" si="798"/>
        <v>5</v>
      </c>
      <c r="BJ1199" s="6">
        <f t="shared" si="799"/>
        <v>209</v>
      </c>
      <c r="BL1199" s="31">
        <f t="shared" si="800"/>
        <v>9.1729007677970298E-12</v>
      </c>
      <c r="BM1199" s="31">
        <f t="shared" si="801"/>
        <v>1.1466125959746287E-12</v>
      </c>
      <c r="BN1199" s="31">
        <f t="shared" si="802"/>
        <v>7.4529818738350881E-12</v>
      </c>
      <c r="BO1199" s="31">
        <f t="shared" si="803"/>
        <v>6.3063692778604583E-12</v>
      </c>
      <c r="BP1199" s="31">
        <f t="shared" si="804"/>
        <v>4.5864503838985149E-12</v>
      </c>
      <c r="BQ1199" s="31">
        <f t="shared" si="805"/>
        <v>9.1729007677970298E-12</v>
      </c>
      <c r="BR1199" s="31">
        <f t="shared" si="806"/>
        <v>6.3063692778604583E-12</v>
      </c>
      <c r="BS1199" s="31">
        <f t="shared" si="807"/>
        <v>7.4529818738350881E-12</v>
      </c>
      <c r="BT1199" s="31">
        <f t="shared" si="808"/>
        <v>6.3063692778604583E-12</v>
      </c>
      <c r="BU1199" s="31">
        <f t="shared" si="809"/>
        <v>1.3759351151695546E-11</v>
      </c>
      <c r="BV1199" s="31">
        <f t="shared" si="810"/>
        <v>2.8665314899365719E-12</v>
      </c>
      <c r="BW1199" s="31">
        <f t="shared" si="811"/>
        <v>5.1597566818858302E-12</v>
      </c>
      <c r="BX1199" s="31">
        <f t="shared" si="812"/>
        <v>5.1597566818858302E-12</v>
      </c>
      <c r="BY1199" s="31">
        <f t="shared" si="813"/>
        <v>4.0131440859112013E-12</v>
      </c>
      <c r="BZ1199" s="31">
        <f t="shared" si="814"/>
        <v>3.4398377879238864E-12</v>
      </c>
      <c r="CA1199" s="31">
        <f t="shared" si="815"/>
        <v>8.599594469809717E-12</v>
      </c>
      <c r="CB1199" s="31">
        <f t="shared" si="816"/>
        <v>5.7330629798731438E-12</v>
      </c>
      <c r="CC1199" s="31">
        <f t="shared" si="817"/>
        <v>9.1729007677970298E-12</v>
      </c>
      <c r="CD1199" s="31">
        <f t="shared" si="818"/>
        <v>1.1466125959746287E-12</v>
      </c>
      <c r="CE1199" s="31">
        <f t="shared" si="819"/>
        <v>2.8665314899365719E-12</v>
      </c>
    </row>
    <row r="1200" spans="35:83" x14ac:dyDescent="0.2">
      <c r="AI1200" s="29" t="s">
        <v>2516</v>
      </c>
      <c r="AJ1200" s="30">
        <v>42509</v>
      </c>
      <c r="AK1200">
        <v>397</v>
      </c>
      <c r="AL1200" t="s">
        <v>2517</v>
      </c>
      <c r="AM1200">
        <v>1.2022968424755963E-9</v>
      </c>
      <c r="AN1200">
        <f t="shared" si="777"/>
        <v>1.2022968424755963E-10</v>
      </c>
      <c r="AO1200">
        <f t="shared" si="778"/>
        <v>5.3000393742864917E-4</v>
      </c>
      <c r="AP1200" s="31">
        <f t="shared" si="779"/>
        <v>46</v>
      </c>
      <c r="AQ1200" s="31">
        <f t="shared" si="780"/>
        <v>4</v>
      </c>
      <c r="AR1200" s="31">
        <f t="shared" si="781"/>
        <v>31</v>
      </c>
      <c r="AS1200" s="31">
        <f t="shared" si="782"/>
        <v>21</v>
      </c>
      <c r="AT1200" s="31">
        <f t="shared" si="783"/>
        <v>6</v>
      </c>
      <c r="AU1200" s="31">
        <f t="shared" si="784"/>
        <v>33</v>
      </c>
      <c r="AV1200" s="31">
        <f t="shared" si="785"/>
        <v>9</v>
      </c>
      <c r="AW1200" s="31">
        <f t="shared" si="786"/>
        <v>27</v>
      </c>
      <c r="AX1200" s="31">
        <f t="shared" si="787"/>
        <v>9</v>
      </c>
      <c r="AY1200" s="31">
        <f t="shared" si="788"/>
        <v>42</v>
      </c>
      <c r="AZ1200" s="31">
        <f t="shared" si="789"/>
        <v>8</v>
      </c>
      <c r="BA1200" s="31">
        <f t="shared" si="790"/>
        <v>18</v>
      </c>
      <c r="BB1200" s="31">
        <f t="shared" si="791"/>
        <v>9</v>
      </c>
      <c r="BC1200" s="31">
        <f t="shared" si="792"/>
        <v>18</v>
      </c>
      <c r="BD1200" s="31">
        <f t="shared" si="793"/>
        <v>26</v>
      </c>
      <c r="BE1200" s="31">
        <f t="shared" si="794"/>
        <v>37</v>
      </c>
      <c r="BF1200" s="31">
        <f t="shared" si="795"/>
        <v>19</v>
      </c>
      <c r="BG1200" s="31">
        <f t="shared" si="796"/>
        <v>24</v>
      </c>
      <c r="BH1200" s="31">
        <f t="shared" si="797"/>
        <v>3</v>
      </c>
      <c r="BI1200" s="31">
        <f t="shared" si="798"/>
        <v>7</v>
      </c>
      <c r="BJ1200" s="6">
        <f t="shared" si="799"/>
        <v>397</v>
      </c>
      <c r="BL1200" s="31">
        <f t="shared" si="800"/>
        <v>1.3930895403999353E-11</v>
      </c>
      <c r="BM1200" s="31">
        <f t="shared" si="801"/>
        <v>1.2113822090434219E-12</v>
      </c>
      <c r="BN1200" s="31">
        <f t="shared" si="802"/>
        <v>9.3882121200865202E-12</v>
      </c>
      <c r="BO1200" s="31">
        <f t="shared" si="803"/>
        <v>6.3597565974779647E-12</v>
      </c>
      <c r="BP1200" s="31">
        <f t="shared" si="804"/>
        <v>1.8170733135651329E-12</v>
      </c>
      <c r="BQ1200" s="31">
        <f t="shared" si="805"/>
        <v>9.9939032246082309E-12</v>
      </c>
      <c r="BR1200" s="31">
        <f t="shared" si="806"/>
        <v>2.7256099703476993E-12</v>
      </c>
      <c r="BS1200" s="31">
        <f t="shared" si="807"/>
        <v>8.1768299110430986E-12</v>
      </c>
      <c r="BT1200" s="31">
        <f t="shared" si="808"/>
        <v>2.7256099703476993E-12</v>
      </c>
      <c r="BU1200" s="31">
        <f t="shared" si="809"/>
        <v>1.2719513194955929E-11</v>
      </c>
      <c r="BV1200" s="31">
        <f t="shared" si="810"/>
        <v>2.4227644180868439E-12</v>
      </c>
      <c r="BW1200" s="31">
        <f t="shared" si="811"/>
        <v>5.4512199406953985E-12</v>
      </c>
      <c r="BX1200" s="31">
        <f t="shared" si="812"/>
        <v>2.7256099703476993E-12</v>
      </c>
      <c r="BY1200" s="31">
        <f t="shared" si="813"/>
        <v>5.4512199406953985E-12</v>
      </c>
      <c r="BZ1200" s="31">
        <f t="shared" si="814"/>
        <v>7.8739843587822416E-12</v>
      </c>
      <c r="CA1200" s="31">
        <f t="shared" si="815"/>
        <v>1.1205285433651654E-11</v>
      </c>
      <c r="CB1200" s="31">
        <f t="shared" si="816"/>
        <v>5.7540654929562539E-12</v>
      </c>
      <c r="CC1200" s="31">
        <f t="shared" si="817"/>
        <v>7.2682932542605317E-12</v>
      </c>
      <c r="CD1200" s="31">
        <f t="shared" si="818"/>
        <v>9.0853665678256646E-13</v>
      </c>
      <c r="CE1200" s="31">
        <f t="shared" si="819"/>
        <v>2.1199188658259885E-12</v>
      </c>
    </row>
    <row r="1201" spans="35:83" x14ac:dyDescent="0.2">
      <c r="AI1201" s="29" t="s">
        <v>2518</v>
      </c>
      <c r="AJ1201" s="30">
        <v>40794</v>
      </c>
      <c r="AK1201">
        <v>357</v>
      </c>
      <c r="AL1201" t="s">
        <v>2519</v>
      </c>
      <c r="AM1201">
        <v>1.2041620008984192E-9</v>
      </c>
      <c r="AN1201">
        <f t="shared" si="777"/>
        <v>1.2041620008984193E-10</v>
      </c>
      <c r="AO1201">
        <f t="shared" si="778"/>
        <v>5.3082614811165237E-4</v>
      </c>
      <c r="AP1201" s="31">
        <f t="shared" si="779"/>
        <v>36</v>
      </c>
      <c r="AQ1201" s="31">
        <f t="shared" si="780"/>
        <v>0</v>
      </c>
      <c r="AR1201" s="31">
        <f t="shared" si="781"/>
        <v>31</v>
      </c>
      <c r="AS1201" s="31">
        <f t="shared" si="782"/>
        <v>32</v>
      </c>
      <c r="AT1201" s="31">
        <f t="shared" si="783"/>
        <v>5</v>
      </c>
      <c r="AU1201" s="31">
        <f t="shared" si="784"/>
        <v>19</v>
      </c>
      <c r="AV1201" s="31">
        <f t="shared" si="785"/>
        <v>2</v>
      </c>
      <c r="AW1201" s="31">
        <f t="shared" si="786"/>
        <v>14</v>
      </c>
      <c r="AX1201" s="31">
        <f t="shared" si="787"/>
        <v>7</v>
      </c>
      <c r="AY1201" s="31">
        <f t="shared" si="788"/>
        <v>14</v>
      </c>
      <c r="AZ1201" s="31">
        <f t="shared" si="789"/>
        <v>10</v>
      </c>
      <c r="BA1201" s="31">
        <f t="shared" si="790"/>
        <v>36</v>
      </c>
      <c r="BB1201" s="31">
        <f t="shared" si="791"/>
        <v>19</v>
      </c>
      <c r="BC1201" s="31">
        <f t="shared" si="792"/>
        <v>15</v>
      </c>
      <c r="BD1201" s="31">
        <f t="shared" si="793"/>
        <v>57</v>
      </c>
      <c r="BE1201" s="31">
        <f t="shared" si="794"/>
        <v>23</v>
      </c>
      <c r="BF1201" s="31">
        <f t="shared" si="795"/>
        <v>11</v>
      </c>
      <c r="BG1201" s="31">
        <f t="shared" si="796"/>
        <v>17</v>
      </c>
      <c r="BH1201" s="31">
        <f t="shared" si="797"/>
        <v>0</v>
      </c>
      <c r="BI1201" s="31">
        <f t="shared" si="798"/>
        <v>9</v>
      </c>
      <c r="BJ1201" s="6">
        <f t="shared" si="799"/>
        <v>357</v>
      </c>
      <c r="BL1201" s="31">
        <f t="shared" si="800"/>
        <v>1.2142810093093305E-11</v>
      </c>
      <c r="BM1201" s="31">
        <f t="shared" si="801"/>
        <v>0</v>
      </c>
      <c r="BN1201" s="31">
        <f t="shared" si="802"/>
        <v>1.0456308691274789E-11</v>
      </c>
      <c r="BO1201" s="31">
        <f t="shared" si="803"/>
        <v>1.0793608971638492E-11</v>
      </c>
      <c r="BP1201" s="31">
        <f t="shared" si="804"/>
        <v>1.6865014018185145E-12</v>
      </c>
      <c r="BQ1201" s="31">
        <f t="shared" si="805"/>
        <v>6.4087053269103552E-12</v>
      </c>
      <c r="BR1201" s="31">
        <f t="shared" si="806"/>
        <v>6.7460056072740576E-13</v>
      </c>
      <c r="BS1201" s="31">
        <f t="shared" si="807"/>
        <v>4.7222039250918405E-12</v>
      </c>
      <c r="BT1201" s="31">
        <f t="shared" si="808"/>
        <v>2.3611019625459203E-12</v>
      </c>
      <c r="BU1201" s="31">
        <f t="shared" si="809"/>
        <v>4.7222039250918405E-12</v>
      </c>
      <c r="BV1201" s="31">
        <f t="shared" si="810"/>
        <v>3.373002803637029E-12</v>
      </c>
      <c r="BW1201" s="31">
        <f t="shared" si="811"/>
        <v>1.2142810093093305E-11</v>
      </c>
      <c r="BX1201" s="31">
        <f t="shared" si="812"/>
        <v>6.4087053269103552E-12</v>
      </c>
      <c r="BY1201" s="31">
        <f t="shared" si="813"/>
        <v>5.0595042054555441E-12</v>
      </c>
      <c r="BZ1201" s="31">
        <f t="shared" si="814"/>
        <v>1.9226115980731065E-11</v>
      </c>
      <c r="CA1201" s="31">
        <f t="shared" si="815"/>
        <v>7.7579064483651655E-12</v>
      </c>
      <c r="CB1201" s="31">
        <f t="shared" si="816"/>
        <v>3.7103030840007322E-12</v>
      </c>
      <c r="CC1201" s="31">
        <f t="shared" si="817"/>
        <v>5.7341047661829489E-12</v>
      </c>
      <c r="CD1201" s="31">
        <f t="shared" si="818"/>
        <v>0</v>
      </c>
      <c r="CE1201" s="31">
        <f t="shared" si="819"/>
        <v>3.0357025232733262E-12</v>
      </c>
    </row>
    <row r="1202" spans="35:83" x14ac:dyDescent="0.2">
      <c r="AI1202" s="29" t="s">
        <v>2520</v>
      </c>
      <c r="AJ1202" s="30">
        <v>60229</v>
      </c>
      <c r="AK1202">
        <v>548</v>
      </c>
      <c r="AL1202" t="s">
        <v>2521</v>
      </c>
      <c r="AM1202">
        <v>1.2045766743556594E-9</v>
      </c>
      <c r="AN1202">
        <f t="shared" si="777"/>
        <v>1.2045766743556593E-10</v>
      </c>
      <c r="AO1202">
        <f t="shared" si="778"/>
        <v>5.3100894703228486E-4</v>
      </c>
      <c r="AP1202" s="31">
        <f t="shared" si="779"/>
        <v>46</v>
      </c>
      <c r="AQ1202" s="31">
        <f t="shared" si="780"/>
        <v>8</v>
      </c>
      <c r="AR1202" s="31">
        <f t="shared" si="781"/>
        <v>27</v>
      </c>
      <c r="AS1202" s="31">
        <f t="shared" si="782"/>
        <v>40</v>
      </c>
      <c r="AT1202" s="31">
        <f t="shared" si="783"/>
        <v>20</v>
      </c>
      <c r="AU1202" s="31">
        <f t="shared" si="784"/>
        <v>53</v>
      </c>
      <c r="AV1202" s="31">
        <f t="shared" si="785"/>
        <v>15</v>
      </c>
      <c r="AW1202" s="31">
        <f t="shared" si="786"/>
        <v>35</v>
      </c>
      <c r="AX1202" s="31">
        <f t="shared" si="787"/>
        <v>34</v>
      </c>
      <c r="AY1202" s="31">
        <f t="shared" si="788"/>
        <v>49</v>
      </c>
      <c r="AZ1202" s="31">
        <f t="shared" si="789"/>
        <v>9</v>
      </c>
      <c r="BA1202" s="31">
        <f t="shared" si="790"/>
        <v>22</v>
      </c>
      <c r="BB1202" s="31">
        <f t="shared" si="791"/>
        <v>37</v>
      </c>
      <c r="BC1202" s="31">
        <f t="shared" si="792"/>
        <v>18</v>
      </c>
      <c r="BD1202" s="31">
        <f t="shared" si="793"/>
        <v>24</v>
      </c>
      <c r="BE1202" s="31">
        <f t="shared" si="794"/>
        <v>32</v>
      </c>
      <c r="BF1202" s="31">
        <f t="shared" si="795"/>
        <v>20</v>
      </c>
      <c r="BG1202" s="31">
        <f t="shared" si="796"/>
        <v>32</v>
      </c>
      <c r="BH1202" s="31">
        <f t="shared" si="797"/>
        <v>10</v>
      </c>
      <c r="BI1202" s="31">
        <f t="shared" si="798"/>
        <v>17</v>
      </c>
      <c r="BJ1202" s="6">
        <f t="shared" si="799"/>
        <v>548</v>
      </c>
      <c r="BL1202" s="31">
        <f t="shared" si="800"/>
        <v>1.0111410040211738E-11</v>
      </c>
      <c r="BM1202" s="31">
        <f t="shared" si="801"/>
        <v>1.7585060939498676E-12</v>
      </c>
      <c r="BN1202" s="31">
        <f t="shared" si="802"/>
        <v>5.9349580670808031E-12</v>
      </c>
      <c r="BO1202" s="31">
        <f t="shared" si="803"/>
        <v>8.7925304697493375E-12</v>
      </c>
      <c r="BP1202" s="31">
        <f t="shared" si="804"/>
        <v>4.3962652348746688E-12</v>
      </c>
      <c r="BQ1202" s="31">
        <f t="shared" si="805"/>
        <v>1.1650102872417874E-11</v>
      </c>
      <c r="BR1202" s="31">
        <f t="shared" si="806"/>
        <v>3.2971989261560018E-12</v>
      </c>
      <c r="BS1202" s="31">
        <f t="shared" si="807"/>
        <v>7.693464161030671E-12</v>
      </c>
      <c r="BT1202" s="31">
        <f t="shared" si="808"/>
        <v>7.4736508992869367E-12</v>
      </c>
      <c r="BU1202" s="31">
        <f t="shared" si="809"/>
        <v>1.077084982544294E-11</v>
      </c>
      <c r="BV1202" s="31">
        <f t="shared" si="810"/>
        <v>1.9783193556936013E-12</v>
      </c>
      <c r="BW1202" s="31">
        <f t="shared" si="811"/>
        <v>4.8358917583621357E-12</v>
      </c>
      <c r="BX1202" s="31">
        <f t="shared" si="812"/>
        <v>8.1330906845181379E-12</v>
      </c>
      <c r="BY1202" s="31">
        <f t="shared" si="813"/>
        <v>3.9566387113872026E-12</v>
      </c>
      <c r="BZ1202" s="31">
        <f t="shared" si="814"/>
        <v>5.2755182818496027E-12</v>
      </c>
      <c r="CA1202" s="31">
        <f t="shared" si="815"/>
        <v>7.0340243757994705E-12</v>
      </c>
      <c r="CB1202" s="31">
        <f t="shared" si="816"/>
        <v>4.3962652348746688E-12</v>
      </c>
      <c r="CC1202" s="31">
        <f t="shared" si="817"/>
        <v>7.0340243757994705E-12</v>
      </c>
      <c r="CD1202" s="31">
        <f t="shared" si="818"/>
        <v>2.1981326174373344E-12</v>
      </c>
      <c r="CE1202" s="31">
        <f t="shared" si="819"/>
        <v>3.7368254496434683E-12</v>
      </c>
    </row>
    <row r="1203" spans="35:83" x14ac:dyDescent="0.2">
      <c r="AI1203" s="29" t="s">
        <v>2522</v>
      </c>
      <c r="AJ1203" s="30">
        <v>101947</v>
      </c>
      <c r="AK1203">
        <v>925</v>
      </c>
      <c r="AL1203" t="s">
        <v>2523</v>
      </c>
      <c r="AM1203">
        <v>1.2074088245571475E-9</v>
      </c>
      <c r="AN1203">
        <f t="shared" si="777"/>
        <v>1.2074088245571476E-10</v>
      </c>
      <c r="AO1203">
        <f t="shared" si="778"/>
        <v>5.3225743301773198E-4</v>
      </c>
      <c r="AP1203" s="31">
        <f t="shared" si="779"/>
        <v>85</v>
      </c>
      <c r="AQ1203" s="31">
        <f t="shared" si="780"/>
        <v>2</v>
      </c>
      <c r="AR1203" s="31">
        <f t="shared" si="781"/>
        <v>64</v>
      </c>
      <c r="AS1203" s="31">
        <f t="shared" si="782"/>
        <v>67</v>
      </c>
      <c r="AT1203" s="31">
        <f t="shared" si="783"/>
        <v>30</v>
      </c>
      <c r="AU1203" s="31">
        <f t="shared" si="784"/>
        <v>69</v>
      </c>
      <c r="AV1203" s="31">
        <f t="shared" si="785"/>
        <v>16</v>
      </c>
      <c r="AW1203" s="31">
        <f t="shared" si="786"/>
        <v>59</v>
      </c>
      <c r="AX1203" s="31">
        <f t="shared" si="787"/>
        <v>36</v>
      </c>
      <c r="AY1203" s="31">
        <f t="shared" si="788"/>
        <v>77</v>
      </c>
      <c r="AZ1203" s="31">
        <f t="shared" si="789"/>
        <v>22</v>
      </c>
      <c r="BA1203" s="31">
        <f t="shared" si="790"/>
        <v>36</v>
      </c>
      <c r="BB1203" s="31">
        <f t="shared" si="791"/>
        <v>48</v>
      </c>
      <c r="BC1203" s="31">
        <f t="shared" si="792"/>
        <v>25</v>
      </c>
      <c r="BD1203" s="31">
        <f t="shared" si="793"/>
        <v>75</v>
      </c>
      <c r="BE1203" s="31">
        <f t="shared" si="794"/>
        <v>59</v>
      </c>
      <c r="BF1203" s="31">
        <f t="shared" si="795"/>
        <v>54</v>
      </c>
      <c r="BG1203" s="31">
        <f t="shared" si="796"/>
        <v>73</v>
      </c>
      <c r="BH1203" s="31">
        <f t="shared" si="797"/>
        <v>6</v>
      </c>
      <c r="BI1203" s="31">
        <f t="shared" si="798"/>
        <v>22</v>
      </c>
      <c r="BJ1203" s="6">
        <f t="shared" si="799"/>
        <v>925</v>
      </c>
      <c r="BL1203" s="31">
        <f t="shared" si="800"/>
        <v>1.1095108117552168E-11</v>
      </c>
      <c r="BM1203" s="31">
        <f t="shared" si="801"/>
        <v>2.610613674718157E-13</v>
      </c>
      <c r="BN1203" s="31">
        <f t="shared" si="802"/>
        <v>8.3539637590981024E-12</v>
      </c>
      <c r="BO1203" s="31">
        <f t="shared" si="803"/>
        <v>8.7455558103058244E-12</v>
      </c>
      <c r="BP1203" s="31">
        <f t="shared" si="804"/>
        <v>3.9159205120772352E-12</v>
      </c>
      <c r="BQ1203" s="31">
        <f t="shared" si="805"/>
        <v>9.0066171777776412E-12</v>
      </c>
      <c r="BR1203" s="31">
        <f t="shared" si="806"/>
        <v>2.0884909397745256E-12</v>
      </c>
      <c r="BS1203" s="31">
        <f t="shared" si="807"/>
        <v>7.7013103404185636E-12</v>
      </c>
      <c r="BT1203" s="31">
        <f t="shared" si="808"/>
        <v>4.6991046144926824E-12</v>
      </c>
      <c r="BU1203" s="31">
        <f t="shared" si="809"/>
        <v>1.0050862647664904E-11</v>
      </c>
      <c r="BV1203" s="31">
        <f t="shared" si="810"/>
        <v>2.8716750421899724E-12</v>
      </c>
      <c r="BW1203" s="31">
        <f t="shared" si="811"/>
        <v>4.6991046144926824E-12</v>
      </c>
      <c r="BX1203" s="31">
        <f t="shared" si="812"/>
        <v>6.265472819323576E-12</v>
      </c>
      <c r="BY1203" s="31">
        <f t="shared" si="813"/>
        <v>3.2632670933976964E-12</v>
      </c>
      <c r="BZ1203" s="31">
        <f t="shared" si="814"/>
        <v>9.7898012801930884E-12</v>
      </c>
      <c r="CA1203" s="31">
        <f t="shared" si="815"/>
        <v>7.7013103404185636E-12</v>
      </c>
      <c r="CB1203" s="31">
        <f t="shared" si="816"/>
        <v>7.048656921739024E-12</v>
      </c>
      <c r="CC1203" s="31">
        <f t="shared" si="817"/>
        <v>9.5287399127212732E-12</v>
      </c>
      <c r="CD1203" s="31">
        <f t="shared" si="818"/>
        <v>7.83184102415447E-13</v>
      </c>
      <c r="CE1203" s="31">
        <f t="shared" si="819"/>
        <v>2.8716750421899724E-12</v>
      </c>
    </row>
    <row r="1204" spans="35:83" x14ac:dyDescent="0.2">
      <c r="AI1204" s="29" t="s">
        <v>2524</v>
      </c>
      <c r="AJ1204" s="30">
        <v>18384</v>
      </c>
      <c r="AK1204">
        <v>164</v>
      </c>
      <c r="AL1204" t="s">
        <v>2525</v>
      </c>
      <c r="AM1204">
        <v>1.2077614018704285E-9</v>
      </c>
      <c r="AN1204">
        <f t="shared" si="777"/>
        <v>1.2077614018704285E-10</v>
      </c>
      <c r="AO1204">
        <f t="shared" si="778"/>
        <v>5.3241285833175182E-4</v>
      </c>
      <c r="AP1204" s="31">
        <f t="shared" si="779"/>
        <v>17</v>
      </c>
      <c r="AQ1204" s="31">
        <f t="shared" si="780"/>
        <v>0</v>
      </c>
      <c r="AR1204" s="31">
        <f t="shared" si="781"/>
        <v>11</v>
      </c>
      <c r="AS1204" s="31">
        <f t="shared" si="782"/>
        <v>9</v>
      </c>
      <c r="AT1204" s="31">
        <f t="shared" si="783"/>
        <v>10</v>
      </c>
      <c r="AU1204" s="31">
        <f t="shared" si="784"/>
        <v>6</v>
      </c>
      <c r="AV1204" s="31">
        <f t="shared" si="785"/>
        <v>3</v>
      </c>
      <c r="AW1204" s="31">
        <f t="shared" si="786"/>
        <v>10</v>
      </c>
      <c r="AX1204" s="31">
        <f t="shared" si="787"/>
        <v>4</v>
      </c>
      <c r="AY1204" s="31">
        <f t="shared" si="788"/>
        <v>13</v>
      </c>
      <c r="AZ1204" s="31">
        <f t="shared" si="789"/>
        <v>5</v>
      </c>
      <c r="BA1204" s="31">
        <f t="shared" si="790"/>
        <v>11</v>
      </c>
      <c r="BB1204" s="31">
        <f t="shared" si="791"/>
        <v>13</v>
      </c>
      <c r="BC1204" s="31">
        <f t="shared" si="792"/>
        <v>15</v>
      </c>
      <c r="BD1204" s="31">
        <f t="shared" si="793"/>
        <v>4</v>
      </c>
      <c r="BE1204" s="31">
        <f t="shared" si="794"/>
        <v>7</v>
      </c>
      <c r="BF1204" s="31">
        <f t="shared" si="795"/>
        <v>5</v>
      </c>
      <c r="BG1204" s="31">
        <f t="shared" si="796"/>
        <v>14</v>
      </c>
      <c r="BH1204" s="31">
        <f t="shared" si="797"/>
        <v>1</v>
      </c>
      <c r="BI1204" s="31">
        <f t="shared" si="798"/>
        <v>6</v>
      </c>
      <c r="BJ1204" s="6">
        <f t="shared" si="799"/>
        <v>164</v>
      </c>
      <c r="BL1204" s="31">
        <f t="shared" si="800"/>
        <v>1.2519477946217856E-11</v>
      </c>
      <c r="BM1204" s="31">
        <f t="shared" si="801"/>
        <v>0</v>
      </c>
      <c r="BN1204" s="31">
        <f t="shared" si="802"/>
        <v>8.1008386710821431E-12</v>
      </c>
      <c r="BO1204" s="31">
        <f t="shared" si="803"/>
        <v>6.627958912703571E-12</v>
      </c>
      <c r="BP1204" s="31">
        <f t="shared" si="804"/>
        <v>7.3643987918928567E-12</v>
      </c>
      <c r="BQ1204" s="31">
        <f t="shared" si="805"/>
        <v>4.418639275135714E-12</v>
      </c>
      <c r="BR1204" s="31">
        <f t="shared" si="806"/>
        <v>2.209319637567857E-12</v>
      </c>
      <c r="BS1204" s="31">
        <f t="shared" si="807"/>
        <v>7.3643987918928567E-12</v>
      </c>
      <c r="BT1204" s="31">
        <f t="shared" si="808"/>
        <v>2.9457595167571427E-12</v>
      </c>
      <c r="BU1204" s="31">
        <f t="shared" si="809"/>
        <v>9.5737184294607128E-12</v>
      </c>
      <c r="BV1204" s="31">
        <f t="shared" si="810"/>
        <v>3.6821993959464283E-12</v>
      </c>
      <c r="BW1204" s="31">
        <f t="shared" si="811"/>
        <v>8.1008386710821431E-12</v>
      </c>
      <c r="BX1204" s="31">
        <f t="shared" si="812"/>
        <v>9.5737184294607128E-12</v>
      </c>
      <c r="BY1204" s="31">
        <f t="shared" si="813"/>
        <v>1.1046598187839284E-11</v>
      </c>
      <c r="BZ1204" s="31">
        <f t="shared" si="814"/>
        <v>2.9457595167571427E-12</v>
      </c>
      <c r="CA1204" s="31">
        <f t="shared" si="815"/>
        <v>5.1550791543249997E-12</v>
      </c>
      <c r="CB1204" s="31">
        <f t="shared" si="816"/>
        <v>3.6821993959464283E-12</v>
      </c>
      <c r="CC1204" s="31">
        <f t="shared" si="817"/>
        <v>1.0310158308649999E-11</v>
      </c>
      <c r="CD1204" s="31">
        <f t="shared" si="818"/>
        <v>7.3643987918928567E-13</v>
      </c>
      <c r="CE1204" s="31">
        <f t="shared" si="819"/>
        <v>4.418639275135714E-12</v>
      </c>
    </row>
    <row r="1205" spans="35:83" x14ac:dyDescent="0.2">
      <c r="AI1205" s="29" t="s">
        <v>2526</v>
      </c>
      <c r="AJ1205" s="30">
        <v>62512</v>
      </c>
      <c r="AK1205">
        <v>566</v>
      </c>
      <c r="AL1205" t="s">
        <v>2527</v>
      </c>
      <c r="AM1205">
        <v>1.2144521457972743E-9</v>
      </c>
      <c r="AN1205">
        <f t="shared" si="777"/>
        <v>1.2144521457972743E-10</v>
      </c>
      <c r="AO1205">
        <f t="shared" si="778"/>
        <v>5.353623134914722E-4</v>
      </c>
      <c r="AP1205" s="31">
        <f t="shared" si="779"/>
        <v>53</v>
      </c>
      <c r="AQ1205" s="31">
        <f t="shared" si="780"/>
        <v>5</v>
      </c>
      <c r="AR1205" s="31">
        <f t="shared" si="781"/>
        <v>42</v>
      </c>
      <c r="AS1205" s="31">
        <f t="shared" si="782"/>
        <v>37</v>
      </c>
      <c r="AT1205" s="31">
        <f t="shared" si="783"/>
        <v>20</v>
      </c>
      <c r="AU1205" s="31">
        <f t="shared" si="784"/>
        <v>38</v>
      </c>
      <c r="AV1205" s="31">
        <f t="shared" si="785"/>
        <v>13</v>
      </c>
      <c r="AW1205" s="31">
        <f t="shared" si="786"/>
        <v>42</v>
      </c>
      <c r="AX1205" s="31">
        <f t="shared" si="787"/>
        <v>24</v>
      </c>
      <c r="AY1205" s="31">
        <f t="shared" si="788"/>
        <v>44</v>
      </c>
      <c r="AZ1205" s="31">
        <f t="shared" si="789"/>
        <v>8</v>
      </c>
      <c r="BA1205" s="31">
        <f t="shared" si="790"/>
        <v>24</v>
      </c>
      <c r="BB1205" s="31">
        <f t="shared" si="791"/>
        <v>29</v>
      </c>
      <c r="BC1205" s="31">
        <f t="shared" si="792"/>
        <v>23</v>
      </c>
      <c r="BD1205" s="31">
        <f t="shared" si="793"/>
        <v>32</v>
      </c>
      <c r="BE1205" s="31">
        <f t="shared" si="794"/>
        <v>37</v>
      </c>
      <c r="BF1205" s="31">
        <f t="shared" si="795"/>
        <v>26</v>
      </c>
      <c r="BG1205" s="31">
        <f t="shared" si="796"/>
        <v>46</v>
      </c>
      <c r="BH1205" s="31">
        <f t="shared" si="797"/>
        <v>8</v>
      </c>
      <c r="BI1205" s="31">
        <f t="shared" si="798"/>
        <v>15</v>
      </c>
      <c r="BJ1205" s="6">
        <f t="shared" si="799"/>
        <v>566</v>
      </c>
      <c r="BL1205" s="31">
        <f t="shared" si="800"/>
        <v>1.1372078397041614E-11</v>
      </c>
      <c r="BM1205" s="31">
        <f t="shared" si="801"/>
        <v>1.0728375846265675E-12</v>
      </c>
      <c r="BN1205" s="31">
        <f t="shared" si="802"/>
        <v>9.0118357108631671E-12</v>
      </c>
      <c r="BO1205" s="31">
        <f t="shared" si="803"/>
        <v>7.9389981262365992E-12</v>
      </c>
      <c r="BP1205" s="31">
        <f t="shared" si="804"/>
        <v>4.2913503385062701E-12</v>
      </c>
      <c r="BQ1205" s="31">
        <f t="shared" si="805"/>
        <v>8.1535656431619134E-12</v>
      </c>
      <c r="BR1205" s="31">
        <f t="shared" si="806"/>
        <v>2.7893777200290753E-12</v>
      </c>
      <c r="BS1205" s="31">
        <f t="shared" si="807"/>
        <v>9.0118357108631671E-12</v>
      </c>
      <c r="BT1205" s="31">
        <f t="shared" si="808"/>
        <v>5.1496204062075238E-12</v>
      </c>
      <c r="BU1205" s="31">
        <f t="shared" si="809"/>
        <v>9.4409707447137924E-12</v>
      </c>
      <c r="BV1205" s="31">
        <f t="shared" si="810"/>
        <v>1.7165401354025078E-12</v>
      </c>
      <c r="BW1205" s="31">
        <f t="shared" si="811"/>
        <v>5.1496204062075238E-12</v>
      </c>
      <c r="BX1205" s="31">
        <f t="shared" si="812"/>
        <v>6.2224579908340918E-12</v>
      </c>
      <c r="BY1205" s="31">
        <f t="shared" si="813"/>
        <v>4.9350528892822096E-12</v>
      </c>
      <c r="BZ1205" s="31">
        <f t="shared" si="814"/>
        <v>6.8661605416100313E-12</v>
      </c>
      <c r="CA1205" s="31">
        <f t="shared" si="815"/>
        <v>7.9389981262365992E-12</v>
      </c>
      <c r="CB1205" s="31">
        <f t="shared" si="816"/>
        <v>5.5787554400581507E-12</v>
      </c>
      <c r="CC1205" s="31">
        <f t="shared" si="817"/>
        <v>9.8701057785644192E-12</v>
      </c>
      <c r="CD1205" s="31">
        <f t="shared" si="818"/>
        <v>1.7165401354025078E-12</v>
      </c>
      <c r="CE1205" s="31">
        <f t="shared" si="819"/>
        <v>3.2185127538797026E-12</v>
      </c>
    </row>
    <row r="1206" spans="35:83" x14ac:dyDescent="0.2">
      <c r="AI1206" s="29" t="s">
        <v>2528</v>
      </c>
      <c r="AJ1206" s="30">
        <v>26772</v>
      </c>
      <c r="AK1206">
        <v>254</v>
      </c>
      <c r="AL1206" t="s">
        <v>2529</v>
      </c>
      <c r="AM1206">
        <v>1.2205232596933706E-9</v>
      </c>
      <c r="AN1206">
        <f t="shared" si="777"/>
        <v>1.2205232596933708E-10</v>
      </c>
      <c r="AO1206">
        <f t="shared" si="778"/>
        <v>5.3803861950495505E-4</v>
      </c>
      <c r="AP1206" s="31">
        <f t="shared" si="779"/>
        <v>40</v>
      </c>
      <c r="AQ1206" s="31">
        <f t="shared" si="780"/>
        <v>1</v>
      </c>
      <c r="AR1206" s="31">
        <f t="shared" si="781"/>
        <v>14</v>
      </c>
      <c r="AS1206" s="31">
        <f t="shared" si="782"/>
        <v>18</v>
      </c>
      <c r="AT1206" s="31">
        <f t="shared" si="783"/>
        <v>6</v>
      </c>
      <c r="AU1206" s="31">
        <f t="shared" si="784"/>
        <v>27</v>
      </c>
      <c r="AV1206" s="31">
        <f t="shared" si="785"/>
        <v>8</v>
      </c>
      <c r="AW1206" s="31">
        <f t="shared" si="786"/>
        <v>20</v>
      </c>
      <c r="AX1206" s="31">
        <f t="shared" si="787"/>
        <v>16</v>
      </c>
      <c r="AY1206" s="31">
        <f t="shared" si="788"/>
        <v>25</v>
      </c>
      <c r="AZ1206" s="31">
        <f t="shared" si="789"/>
        <v>6</v>
      </c>
      <c r="BA1206" s="31">
        <f t="shared" si="790"/>
        <v>4</v>
      </c>
      <c r="BB1206" s="31">
        <f t="shared" si="791"/>
        <v>5</v>
      </c>
      <c r="BC1206" s="31">
        <f t="shared" si="792"/>
        <v>10</v>
      </c>
      <c r="BD1206" s="31">
        <f t="shared" si="793"/>
        <v>13</v>
      </c>
      <c r="BE1206" s="31">
        <f t="shared" si="794"/>
        <v>18</v>
      </c>
      <c r="BF1206" s="31">
        <f t="shared" si="795"/>
        <v>9</v>
      </c>
      <c r="BG1206" s="31">
        <f t="shared" si="796"/>
        <v>10</v>
      </c>
      <c r="BH1206" s="31">
        <f t="shared" si="797"/>
        <v>2</v>
      </c>
      <c r="BI1206" s="31">
        <f t="shared" si="798"/>
        <v>2</v>
      </c>
      <c r="BJ1206" s="6">
        <f t="shared" si="799"/>
        <v>254</v>
      </c>
      <c r="BL1206" s="31">
        <f t="shared" si="800"/>
        <v>1.9220838735328673E-11</v>
      </c>
      <c r="BM1206" s="31">
        <f t="shared" si="801"/>
        <v>4.805209683832168E-13</v>
      </c>
      <c r="BN1206" s="31">
        <f t="shared" si="802"/>
        <v>6.7272935573650358E-12</v>
      </c>
      <c r="BO1206" s="31">
        <f t="shared" si="803"/>
        <v>8.6493774308979034E-12</v>
      </c>
      <c r="BP1206" s="31">
        <f t="shared" si="804"/>
        <v>2.883125810299301E-12</v>
      </c>
      <c r="BQ1206" s="31">
        <f t="shared" si="805"/>
        <v>1.2974066146346855E-11</v>
      </c>
      <c r="BR1206" s="31">
        <f t="shared" si="806"/>
        <v>3.8441677470657344E-12</v>
      </c>
      <c r="BS1206" s="31">
        <f t="shared" si="807"/>
        <v>9.6104193676643363E-12</v>
      </c>
      <c r="BT1206" s="31">
        <f t="shared" si="808"/>
        <v>7.6883354941314688E-12</v>
      </c>
      <c r="BU1206" s="31">
        <f t="shared" si="809"/>
        <v>1.2013024209580422E-11</v>
      </c>
      <c r="BV1206" s="31">
        <f t="shared" si="810"/>
        <v>2.883125810299301E-12</v>
      </c>
      <c r="BW1206" s="31">
        <f t="shared" si="811"/>
        <v>1.9220838735328672E-12</v>
      </c>
      <c r="BX1206" s="31">
        <f t="shared" si="812"/>
        <v>2.4026048419160841E-12</v>
      </c>
      <c r="BY1206" s="31">
        <f t="shared" si="813"/>
        <v>4.8052096838321682E-12</v>
      </c>
      <c r="BZ1206" s="31">
        <f t="shared" si="814"/>
        <v>6.2467725889818193E-12</v>
      </c>
      <c r="CA1206" s="31">
        <f t="shared" si="815"/>
        <v>8.6493774308979034E-12</v>
      </c>
      <c r="CB1206" s="31">
        <f t="shared" si="816"/>
        <v>4.3246887154489517E-12</v>
      </c>
      <c r="CC1206" s="31">
        <f t="shared" si="817"/>
        <v>4.8052096838321682E-12</v>
      </c>
      <c r="CD1206" s="31">
        <f t="shared" si="818"/>
        <v>9.6104193676643359E-13</v>
      </c>
      <c r="CE1206" s="31">
        <f t="shared" si="819"/>
        <v>9.6104193676643359E-13</v>
      </c>
    </row>
    <row r="1207" spans="35:83" x14ac:dyDescent="0.2">
      <c r="AI1207" s="29" t="s">
        <v>2530</v>
      </c>
      <c r="AJ1207" s="30">
        <v>66715</v>
      </c>
      <c r="AK1207">
        <v>602</v>
      </c>
      <c r="AL1207" t="s">
        <v>2531</v>
      </c>
      <c r="AM1207">
        <v>1.2364661472365413E-9</v>
      </c>
      <c r="AN1207">
        <f t="shared" si="777"/>
        <v>1.2364661472365413E-10</v>
      </c>
      <c r="AO1207">
        <f t="shared" si="778"/>
        <v>5.4506666189294299E-4</v>
      </c>
      <c r="AP1207" s="31">
        <f t="shared" si="779"/>
        <v>48</v>
      </c>
      <c r="AQ1207" s="31">
        <f t="shared" si="780"/>
        <v>7</v>
      </c>
      <c r="AR1207" s="31">
        <f t="shared" si="781"/>
        <v>49</v>
      </c>
      <c r="AS1207" s="31">
        <f t="shared" si="782"/>
        <v>36</v>
      </c>
      <c r="AT1207" s="31">
        <f t="shared" si="783"/>
        <v>19</v>
      </c>
      <c r="AU1207" s="31">
        <f t="shared" si="784"/>
        <v>48</v>
      </c>
      <c r="AV1207" s="31">
        <f t="shared" si="785"/>
        <v>14</v>
      </c>
      <c r="AW1207" s="31">
        <f t="shared" si="786"/>
        <v>53</v>
      </c>
      <c r="AX1207" s="31">
        <f t="shared" si="787"/>
        <v>37</v>
      </c>
      <c r="AY1207" s="31">
        <f t="shared" si="788"/>
        <v>56</v>
      </c>
      <c r="AZ1207" s="31">
        <f t="shared" si="789"/>
        <v>17</v>
      </c>
      <c r="BA1207" s="31">
        <f t="shared" si="790"/>
        <v>13</v>
      </c>
      <c r="BB1207" s="31">
        <f t="shared" si="791"/>
        <v>26</v>
      </c>
      <c r="BC1207" s="31">
        <f t="shared" si="792"/>
        <v>27</v>
      </c>
      <c r="BD1207" s="31">
        <f t="shared" si="793"/>
        <v>33</v>
      </c>
      <c r="BE1207" s="31">
        <f t="shared" si="794"/>
        <v>29</v>
      </c>
      <c r="BF1207" s="31">
        <f t="shared" si="795"/>
        <v>27</v>
      </c>
      <c r="BG1207" s="31">
        <f t="shared" si="796"/>
        <v>42</v>
      </c>
      <c r="BH1207" s="31">
        <f t="shared" si="797"/>
        <v>2</v>
      </c>
      <c r="BI1207" s="31">
        <f t="shared" si="798"/>
        <v>19</v>
      </c>
      <c r="BJ1207" s="6">
        <f t="shared" si="799"/>
        <v>602</v>
      </c>
      <c r="BL1207" s="31">
        <f t="shared" si="800"/>
        <v>9.8588662902581359E-12</v>
      </c>
      <c r="BM1207" s="31">
        <f t="shared" si="801"/>
        <v>1.4377513339959783E-12</v>
      </c>
      <c r="BN1207" s="31">
        <f t="shared" si="802"/>
        <v>1.0064259337971849E-11</v>
      </c>
      <c r="BO1207" s="31">
        <f t="shared" si="803"/>
        <v>7.3941497176936027E-12</v>
      </c>
      <c r="BP1207" s="31">
        <f t="shared" si="804"/>
        <v>3.902467906560512E-12</v>
      </c>
      <c r="BQ1207" s="31">
        <f t="shared" si="805"/>
        <v>9.8588662902581359E-12</v>
      </c>
      <c r="BR1207" s="31">
        <f t="shared" si="806"/>
        <v>2.8755026679919566E-12</v>
      </c>
      <c r="BS1207" s="31">
        <f t="shared" si="807"/>
        <v>1.0885831528826692E-11</v>
      </c>
      <c r="BT1207" s="31">
        <f t="shared" si="808"/>
        <v>7.5995427654073142E-12</v>
      </c>
      <c r="BU1207" s="31">
        <f t="shared" si="809"/>
        <v>1.1502010671967826E-11</v>
      </c>
      <c r="BV1207" s="31">
        <f t="shared" si="810"/>
        <v>3.4916818111330903E-12</v>
      </c>
      <c r="BW1207" s="31">
        <f t="shared" si="811"/>
        <v>2.6701096202782451E-12</v>
      </c>
      <c r="BX1207" s="31">
        <f t="shared" si="812"/>
        <v>5.3402192405564901E-12</v>
      </c>
      <c r="BY1207" s="31">
        <f t="shared" si="813"/>
        <v>5.5456122882702024E-12</v>
      </c>
      <c r="BZ1207" s="31">
        <f t="shared" si="814"/>
        <v>6.777970574552469E-12</v>
      </c>
      <c r="CA1207" s="31">
        <f t="shared" si="815"/>
        <v>5.9563983836976246E-12</v>
      </c>
      <c r="CB1207" s="31">
        <f t="shared" si="816"/>
        <v>5.5456122882702024E-12</v>
      </c>
      <c r="CC1207" s="31">
        <f t="shared" si="817"/>
        <v>8.6265080039758701E-12</v>
      </c>
      <c r="CD1207" s="31">
        <f t="shared" si="818"/>
        <v>4.1078609542742234E-13</v>
      </c>
      <c r="CE1207" s="31">
        <f t="shared" si="819"/>
        <v>3.902467906560512E-12</v>
      </c>
    </row>
    <row r="1208" spans="35:83" x14ac:dyDescent="0.2">
      <c r="AI1208" s="29" t="s">
        <v>2532</v>
      </c>
      <c r="AJ1208" s="30">
        <v>51079</v>
      </c>
      <c r="AK1208">
        <v>468</v>
      </c>
      <c r="AL1208" t="s">
        <v>2533</v>
      </c>
      <c r="AM1208">
        <v>1.2489158405152882E-9</v>
      </c>
      <c r="AN1208">
        <f t="shared" si="777"/>
        <v>1.2489158405152883E-10</v>
      </c>
      <c r="AO1208">
        <f t="shared" si="778"/>
        <v>5.5055481275918707E-4</v>
      </c>
      <c r="AP1208" s="31">
        <f t="shared" si="779"/>
        <v>62</v>
      </c>
      <c r="AQ1208" s="31">
        <f t="shared" si="780"/>
        <v>1</v>
      </c>
      <c r="AR1208" s="31">
        <f t="shared" si="781"/>
        <v>36</v>
      </c>
      <c r="AS1208" s="31">
        <f t="shared" si="782"/>
        <v>24</v>
      </c>
      <c r="AT1208" s="31">
        <f t="shared" si="783"/>
        <v>13</v>
      </c>
      <c r="AU1208" s="31">
        <f t="shared" si="784"/>
        <v>31</v>
      </c>
      <c r="AV1208" s="31">
        <f t="shared" si="785"/>
        <v>13</v>
      </c>
      <c r="AW1208" s="31">
        <f t="shared" si="786"/>
        <v>33</v>
      </c>
      <c r="AX1208" s="31">
        <f t="shared" si="787"/>
        <v>22</v>
      </c>
      <c r="AY1208" s="31">
        <f t="shared" si="788"/>
        <v>44</v>
      </c>
      <c r="AZ1208" s="31">
        <f t="shared" si="789"/>
        <v>18</v>
      </c>
      <c r="BA1208" s="31">
        <f t="shared" si="790"/>
        <v>11</v>
      </c>
      <c r="BB1208" s="31">
        <f t="shared" si="791"/>
        <v>18</v>
      </c>
      <c r="BC1208" s="31">
        <f t="shared" si="792"/>
        <v>16</v>
      </c>
      <c r="BD1208" s="31">
        <f t="shared" si="793"/>
        <v>30</v>
      </c>
      <c r="BE1208" s="31">
        <f t="shared" si="794"/>
        <v>33</v>
      </c>
      <c r="BF1208" s="31">
        <f t="shared" si="795"/>
        <v>29</v>
      </c>
      <c r="BG1208" s="31">
        <f t="shared" si="796"/>
        <v>20</v>
      </c>
      <c r="BH1208" s="31">
        <f t="shared" si="797"/>
        <v>6</v>
      </c>
      <c r="BI1208" s="31">
        <f t="shared" si="798"/>
        <v>8</v>
      </c>
      <c r="BJ1208" s="6">
        <f t="shared" si="799"/>
        <v>468</v>
      </c>
      <c r="BL1208" s="31">
        <f t="shared" si="800"/>
        <v>1.6545466263236727E-11</v>
      </c>
      <c r="BM1208" s="31">
        <f t="shared" si="801"/>
        <v>2.6686235908446335E-13</v>
      </c>
      <c r="BN1208" s="31">
        <f t="shared" si="802"/>
        <v>9.6070449270406795E-12</v>
      </c>
      <c r="BO1208" s="31">
        <f t="shared" si="803"/>
        <v>6.4046966180271191E-12</v>
      </c>
      <c r="BP1208" s="31">
        <f t="shared" si="804"/>
        <v>3.469210668098023E-12</v>
      </c>
      <c r="BQ1208" s="31">
        <f t="shared" si="805"/>
        <v>8.2727331316183636E-12</v>
      </c>
      <c r="BR1208" s="31">
        <f t="shared" si="806"/>
        <v>3.469210668098023E-12</v>
      </c>
      <c r="BS1208" s="31">
        <f t="shared" si="807"/>
        <v>8.806457849787289E-12</v>
      </c>
      <c r="BT1208" s="31">
        <f t="shared" si="808"/>
        <v>5.8709718998581929E-12</v>
      </c>
      <c r="BU1208" s="31">
        <f t="shared" si="809"/>
        <v>1.1741943799716386E-11</v>
      </c>
      <c r="BV1208" s="31">
        <f t="shared" si="810"/>
        <v>4.8035224635203397E-12</v>
      </c>
      <c r="BW1208" s="31">
        <f t="shared" si="811"/>
        <v>2.9354859499290965E-12</v>
      </c>
      <c r="BX1208" s="31">
        <f t="shared" si="812"/>
        <v>4.8035224635203397E-12</v>
      </c>
      <c r="BY1208" s="31">
        <f t="shared" si="813"/>
        <v>4.2697977453514135E-12</v>
      </c>
      <c r="BZ1208" s="31">
        <f t="shared" si="814"/>
        <v>8.0058707725338985E-12</v>
      </c>
      <c r="CA1208" s="31">
        <f t="shared" si="815"/>
        <v>8.806457849787289E-12</v>
      </c>
      <c r="CB1208" s="31">
        <f t="shared" si="816"/>
        <v>7.7390084134494366E-12</v>
      </c>
      <c r="CC1208" s="31">
        <f t="shared" si="817"/>
        <v>5.3372471816892667E-12</v>
      </c>
      <c r="CD1208" s="31">
        <f t="shared" si="818"/>
        <v>1.6011741545067798E-12</v>
      </c>
      <c r="CE1208" s="31">
        <f t="shared" si="819"/>
        <v>2.1348988726757068E-12</v>
      </c>
    </row>
    <row r="1209" spans="35:83" x14ac:dyDescent="0.2">
      <c r="AI1209" s="29" t="s">
        <v>2534</v>
      </c>
      <c r="AJ1209" s="30">
        <v>36137</v>
      </c>
      <c r="AK1209">
        <v>341</v>
      </c>
      <c r="AL1209" t="s">
        <v>2535</v>
      </c>
      <c r="AM1209">
        <v>1.2504176996361166E-9</v>
      </c>
      <c r="AN1209">
        <f t="shared" si="777"/>
        <v>1.2504176996361167E-10</v>
      </c>
      <c r="AO1209">
        <f t="shared" si="778"/>
        <v>5.512168715947265E-4</v>
      </c>
      <c r="AP1209" s="31">
        <f t="shared" si="779"/>
        <v>46</v>
      </c>
      <c r="AQ1209" s="31">
        <f t="shared" si="780"/>
        <v>3</v>
      </c>
      <c r="AR1209" s="31">
        <f t="shared" si="781"/>
        <v>25</v>
      </c>
      <c r="AS1209" s="31">
        <f t="shared" si="782"/>
        <v>15</v>
      </c>
      <c r="AT1209" s="31">
        <f t="shared" si="783"/>
        <v>10</v>
      </c>
      <c r="AU1209" s="31">
        <f t="shared" si="784"/>
        <v>26</v>
      </c>
      <c r="AV1209" s="31">
        <f t="shared" si="785"/>
        <v>5</v>
      </c>
      <c r="AW1209" s="31">
        <f t="shared" si="786"/>
        <v>24</v>
      </c>
      <c r="AX1209" s="31">
        <f t="shared" si="787"/>
        <v>17</v>
      </c>
      <c r="AY1209" s="31">
        <f t="shared" si="788"/>
        <v>35</v>
      </c>
      <c r="AZ1209" s="31">
        <f t="shared" si="789"/>
        <v>5</v>
      </c>
      <c r="BA1209" s="31">
        <f t="shared" si="790"/>
        <v>15</v>
      </c>
      <c r="BB1209" s="31">
        <f t="shared" si="791"/>
        <v>18</v>
      </c>
      <c r="BC1209" s="31">
        <f t="shared" si="792"/>
        <v>8</v>
      </c>
      <c r="BD1209" s="31">
        <f t="shared" si="793"/>
        <v>16</v>
      </c>
      <c r="BE1209" s="31">
        <f t="shared" si="794"/>
        <v>27</v>
      </c>
      <c r="BF1209" s="31">
        <f t="shared" si="795"/>
        <v>17</v>
      </c>
      <c r="BG1209" s="31">
        <f t="shared" si="796"/>
        <v>20</v>
      </c>
      <c r="BH1209" s="31">
        <f t="shared" si="797"/>
        <v>3</v>
      </c>
      <c r="BI1209" s="31">
        <f t="shared" si="798"/>
        <v>6</v>
      </c>
      <c r="BJ1209" s="6">
        <f t="shared" si="799"/>
        <v>341</v>
      </c>
      <c r="BL1209" s="31">
        <f t="shared" si="800"/>
        <v>1.6867804745824447E-11</v>
      </c>
      <c r="BM1209" s="31">
        <f t="shared" si="801"/>
        <v>1.1000742225537684E-12</v>
      </c>
      <c r="BN1209" s="31">
        <f t="shared" si="802"/>
        <v>9.1672851879480696E-12</v>
      </c>
      <c r="BO1209" s="31">
        <f t="shared" si="803"/>
        <v>5.5003711127688419E-12</v>
      </c>
      <c r="BP1209" s="31">
        <f t="shared" si="804"/>
        <v>3.6669140751792277E-12</v>
      </c>
      <c r="BQ1209" s="31">
        <f t="shared" si="805"/>
        <v>9.5339765954659918E-12</v>
      </c>
      <c r="BR1209" s="31">
        <f t="shared" si="806"/>
        <v>1.8334570375896138E-12</v>
      </c>
      <c r="BS1209" s="31">
        <f t="shared" si="807"/>
        <v>8.8005937804301474E-12</v>
      </c>
      <c r="BT1209" s="31">
        <f t="shared" si="808"/>
        <v>6.2337539278046871E-12</v>
      </c>
      <c r="BU1209" s="31">
        <f t="shared" si="809"/>
        <v>1.2834199263127298E-11</v>
      </c>
      <c r="BV1209" s="31">
        <f t="shared" si="810"/>
        <v>1.8334570375896138E-12</v>
      </c>
      <c r="BW1209" s="31">
        <f t="shared" si="811"/>
        <v>5.5003711127688419E-12</v>
      </c>
      <c r="BX1209" s="31">
        <f t="shared" si="812"/>
        <v>6.6004453353226102E-12</v>
      </c>
      <c r="BY1209" s="31">
        <f t="shared" si="813"/>
        <v>2.9335312601433821E-12</v>
      </c>
      <c r="BZ1209" s="31">
        <f t="shared" si="814"/>
        <v>5.8670625202867641E-12</v>
      </c>
      <c r="CA1209" s="31">
        <f t="shared" si="815"/>
        <v>9.9006680029839156E-12</v>
      </c>
      <c r="CB1209" s="31">
        <f t="shared" si="816"/>
        <v>6.2337539278046871E-12</v>
      </c>
      <c r="CC1209" s="31">
        <f t="shared" si="817"/>
        <v>7.3338281503584554E-12</v>
      </c>
      <c r="CD1209" s="31">
        <f t="shared" si="818"/>
        <v>1.1000742225537684E-12</v>
      </c>
      <c r="CE1209" s="31">
        <f t="shared" si="819"/>
        <v>2.2001484451075369E-12</v>
      </c>
    </row>
    <row r="1210" spans="35:83" x14ac:dyDescent="0.2">
      <c r="AI1210" s="29" t="s">
        <v>2536</v>
      </c>
      <c r="AJ1210" s="30">
        <v>27883</v>
      </c>
      <c r="AK1210">
        <v>261</v>
      </c>
      <c r="AL1210" t="s">
        <v>2537</v>
      </c>
      <c r="AM1210">
        <v>1.2548567868313229E-9</v>
      </c>
      <c r="AN1210">
        <f t="shared" si="777"/>
        <v>1.254856786831323E-10</v>
      </c>
      <c r="AO1210">
        <f t="shared" si="778"/>
        <v>5.5317373749416948E-4</v>
      </c>
      <c r="AP1210" s="31">
        <f t="shared" si="779"/>
        <v>32</v>
      </c>
      <c r="AQ1210" s="31">
        <f t="shared" si="780"/>
        <v>4</v>
      </c>
      <c r="AR1210" s="31">
        <f t="shared" si="781"/>
        <v>10</v>
      </c>
      <c r="AS1210" s="31">
        <f t="shared" si="782"/>
        <v>20</v>
      </c>
      <c r="AT1210" s="31">
        <f t="shared" si="783"/>
        <v>11</v>
      </c>
      <c r="AU1210" s="31">
        <f t="shared" si="784"/>
        <v>21</v>
      </c>
      <c r="AV1210" s="31">
        <f t="shared" si="785"/>
        <v>3</v>
      </c>
      <c r="AW1210" s="31">
        <f t="shared" si="786"/>
        <v>23</v>
      </c>
      <c r="AX1210" s="31">
        <f t="shared" si="787"/>
        <v>14</v>
      </c>
      <c r="AY1210" s="31">
        <f t="shared" si="788"/>
        <v>22</v>
      </c>
      <c r="AZ1210" s="31">
        <f t="shared" si="789"/>
        <v>6</v>
      </c>
      <c r="BA1210" s="31">
        <f t="shared" si="790"/>
        <v>8</v>
      </c>
      <c r="BB1210" s="31">
        <f t="shared" si="791"/>
        <v>12</v>
      </c>
      <c r="BC1210" s="31">
        <f t="shared" si="792"/>
        <v>7</v>
      </c>
      <c r="BD1210" s="31">
        <f t="shared" si="793"/>
        <v>11</v>
      </c>
      <c r="BE1210" s="31">
        <f t="shared" si="794"/>
        <v>17</v>
      </c>
      <c r="BF1210" s="31">
        <f t="shared" si="795"/>
        <v>19</v>
      </c>
      <c r="BG1210" s="31">
        <f t="shared" si="796"/>
        <v>16</v>
      </c>
      <c r="BH1210" s="31">
        <f t="shared" si="797"/>
        <v>2</v>
      </c>
      <c r="BI1210" s="31">
        <f t="shared" si="798"/>
        <v>3</v>
      </c>
      <c r="BJ1210" s="6">
        <f t="shared" si="799"/>
        <v>261</v>
      </c>
      <c r="BL1210" s="31">
        <f t="shared" si="800"/>
        <v>1.5385217309809325E-11</v>
      </c>
      <c r="BM1210" s="31">
        <f t="shared" si="801"/>
        <v>1.9231521637261656E-12</v>
      </c>
      <c r="BN1210" s="31">
        <f t="shared" si="802"/>
        <v>4.8078804093154134E-12</v>
      </c>
      <c r="BO1210" s="31">
        <f t="shared" si="803"/>
        <v>9.6157608186308267E-12</v>
      </c>
      <c r="BP1210" s="31">
        <f t="shared" si="804"/>
        <v>5.2886684502469553E-12</v>
      </c>
      <c r="BQ1210" s="31">
        <f t="shared" si="805"/>
        <v>1.0096548859562369E-11</v>
      </c>
      <c r="BR1210" s="31">
        <f t="shared" si="806"/>
        <v>1.4423641227946241E-12</v>
      </c>
      <c r="BS1210" s="31">
        <f t="shared" si="807"/>
        <v>1.1058124941425451E-11</v>
      </c>
      <c r="BT1210" s="31">
        <f t="shared" si="808"/>
        <v>6.7310325730415793E-12</v>
      </c>
      <c r="BU1210" s="31">
        <f t="shared" si="809"/>
        <v>1.0577336900493911E-11</v>
      </c>
      <c r="BV1210" s="31">
        <f t="shared" si="810"/>
        <v>2.8847282455892482E-12</v>
      </c>
      <c r="BW1210" s="31">
        <f t="shared" si="811"/>
        <v>3.8463043274523312E-12</v>
      </c>
      <c r="BX1210" s="31">
        <f t="shared" si="812"/>
        <v>5.7694564911784963E-12</v>
      </c>
      <c r="BY1210" s="31">
        <f t="shared" si="813"/>
        <v>3.3655162865207897E-12</v>
      </c>
      <c r="BZ1210" s="31">
        <f t="shared" si="814"/>
        <v>5.2886684502469553E-12</v>
      </c>
      <c r="CA1210" s="31">
        <f t="shared" si="815"/>
        <v>8.1733966958362026E-12</v>
      </c>
      <c r="CB1210" s="31">
        <f t="shared" si="816"/>
        <v>9.1349727776992864E-12</v>
      </c>
      <c r="CC1210" s="31">
        <f t="shared" si="817"/>
        <v>7.6926086549046623E-12</v>
      </c>
      <c r="CD1210" s="31">
        <f t="shared" si="818"/>
        <v>9.6157608186308279E-13</v>
      </c>
      <c r="CE1210" s="31">
        <f t="shared" si="819"/>
        <v>1.4423641227946241E-12</v>
      </c>
    </row>
    <row r="1211" spans="35:83" x14ac:dyDescent="0.2">
      <c r="AI1211" s="29" t="s">
        <v>2538</v>
      </c>
      <c r="AJ1211" s="30">
        <v>22299</v>
      </c>
      <c r="AK1211">
        <v>208</v>
      </c>
      <c r="AL1211" t="s">
        <v>2539</v>
      </c>
      <c r="AM1211">
        <v>1.25799724887707E-9</v>
      </c>
      <c r="AN1211">
        <f t="shared" si="777"/>
        <v>1.2579972488770701E-10</v>
      </c>
      <c r="AO1211">
        <f t="shared" si="778"/>
        <v>5.5455813541553797E-4</v>
      </c>
      <c r="AP1211" s="31">
        <f t="shared" si="779"/>
        <v>29</v>
      </c>
      <c r="AQ1211" s="31">
        <f t="shared" si="780"/>
        <v>1</v>
      </c>
      <c r="AR1211" s="31">
        <f t="shared" si="781"/>
        <v>10</v>
      </c>
      <c r="AS1211" s="31">
        <f t="shared" si="782"/>
        <v>3</v>
      </c>
      <c r="AT1211" s="31">
        <f t="shared" si="783"/>
        <v>5</v>
      </c>
      <c r="AU1211" s="31">
        <f t="shared" si="784"/>
        <v>8</v>
      </c>
      <c r="AV1211" s="31">
        <f t="shared" si="785"/>
        <v>7</v>
      </c>
      <c r="AW1211" s="31">
        <f t="shared" si="786"/>
        <v>6</v>
      </c>
      <c r="AX1211" s="31">
        <f t="shared" si="787"/>
        <v>6</v>
      </c>
      <c r="AY1211" s="31">
        <f t="shared" si="788"/>
        <v>24</v>
      </c>
      <c r="AZ1211" s="31">
        <f t="shared" si="789"/>
        <v>3</v>
      </c>
      <c r="BA1211" s="31">
        <f t="shared" si="790"/>
        <v>14</v>
      </c>
      <c r="BB1211" s="31">
        <f t="shared" si="791"/>
        <v>13</v>
      </c>
      <c r="BC1211" s="31">
        <f t="shared" si="792"/>
        <v>10</v>
      </c>
      <c r="BD1211" s="31">
        <f t="shared" si="793"/>
        <v>8</v>
      </c>
      <c r="BE1211" s="31">
        <f t="shared" si="794"/>
        <v>14</v>
      </c>
      <c r="BF1211" s="31">
        <f t="shared" si="795"/>
        <v>21</v>
      </c>
      <c r="BG1211" s="31">
        <f t="shared" si="796"/>
        <v>18</v>
      </c>
      <c r="BH1211" s="31">
        <f t="shared" si="797"/>
        <v>2</v>
      </c>
      <c r="BI1211" s="31">
        <f t="shared" si="798"/>
        <v>6</v>
      </c>
      <c r="BJ1211" s="6">
        <f t="shared" si="799"/>
        <v>208</v>
      </c>
      <c r="BL1211" s="31">
        <f t="shared" si="800"/>
        <v>1.7539384719920689E-11</v>
      </c>
      <c r="BM1211" s="31">
        <f t="shared" si="801"/>
        <v>6.0480636965243754E-13</v>
      </c>
      <c r="BN1211" s="31">
        <f t="shared" si="802"/>
        <v>6.0480636965243758E-12</v>
      </c>
      <c r="BO1211" s="31">
        <f t="shared" si="803"/>
        <v>1.8144191089573128E-12</v>
      </c>
      <c r="BP1211" s="31">
        <f t="shared" si="804"/>
        <v>3.0240318482621879E-12</v>
      </c>
      <c r="BQ1211" s="31">
        <f t="shared" si="805"/>
        <v>4.8384509572195003E-12</v>
      </c>
      <c r="BR1211" s="31">
        <f t="shared" si="806"/>
        <v>4.2336445875670626E-12</v>
      </c>
      <c r="BS1211" s="31">
        <f t="shared" si="807"/>
        <v>3.6288382179146256E-12</v>
      </c>
      <c r="BT1211" s="31">
        <f t="shared" si="808"/>
        <v>3.6288382179146256E-12</v>
      </c>
      <c r="BU1211" s="31">
        <f t="shared" si="809"/>
        <v>1.4515352871658503E-11</v>
      </c>
      <c r="BV1211" s="31">
        <f t="shared" si="810"/>
        <v>1.8144191089573128E-12</v>
      </c>
      <c r="BW1211" s="31">
        <f t="shared" si="811"/>
        <v>8.4672891751341251E-12</v>
      </c>
      <c r="BX1211" s="31">
        <f t="shared" si="812"/>
        <v>7.8624828054816882E-12</v>
      </c>
      <c r="BY1211" s="31">
        <f t="shared" si="813"/>
        <v>6.0480636965243758E-12</v>
      </c>
      <c r="BZ1211" s="31">
        <f t="shared" si="814"/>
        <v>4.8384509572195003E-12</v>
      </c>
      <c r="CA1211" s="31">
        <f t="shared" si="815"/>
        <v>8.4672891751341251E-12</v>
      </c>
      <c r="CB1211" s="31">
        <f t="shared" si="816"/>
        <v>1.2700933762701188E-11</v>
      </c>
      <c r="CC1211" s="31">
        <f t="shared" si="817"/>
        <v>1.0886514653743876E-11</v>
      </c>
      <c r="CD1211" s="31">
        <f t="shared" si="818"/>
        <v>1.2096127393048751E-12</v>
      </c>
      <c r="CE1211" s="31">
        <f t="shared" si="819"/>
        <v>3.6288382179146256E-12</v>
      </c>
    </row>
    <row r="1212" spans="35:83" x14ac:dyDescent="0.2">
      <c r="AI1212" s="29" t="s">
        <v>2540</v>
      </c>
      <c r="AJ1212" s="30">
        <v>36115</v>
      </c>
      <c r="AK1212">
        <v>335</v>
      </c>
      <c r="AL1212" t="s">
        <v>2541</v>
      </c>
      <c r="AM1212">
        <v>1.2586939165984203E-9</v>
      </c>
      <c r="AN1212">
        <f t="shared" si="777"/>
        <v>1.2586939165984204E-10</v>
      </c>
      <c r="AO1212">
        <f t="shared" si="778"/>
        <v>5.5486524479348071E-4</v>
      </c>
      <c r="AP1212" s="31">
        <f t="shared" si="779"/>
        <v>41</v>
      </c>
      <c r="AQ1212" s="31">
        <f t="shared" si="780"/>
        <v>3</v>
      </c>
      <c r="AR1212" s="31">
        <f t="shared" si="781"/>
        <v>23</v>
      </c>
      <c r="AS1212" s="31">
        <f t="shared" si="782"/>
        <v>24</v>
      </c>
      <c r="AT1212" s="31">
        <f t="shared" si="783"/>
        <v>10</v>
      </c>
      <c r="AU1212" s="31">
        <f t="shared" si="784"/>
        <v>25</v>
      </c>
      <c r="AV1212" s="31">
        <f t="shared" si="785"/>
        <v>7</v>
      </c>
      <c r="AW1212" s="31">
        <f t="shared" si="786"/>
        <v>30</v>
      </c>
      <c r="AX1212" s="31">
        <f t="shared" si="787"/>
        <v>13</v>
      </c>
      <c r="AY1212" s="31">
        <f t="shared" si="788"/>
        <v>31</v>
      </c>
      <c r="AZ1212" s="31">
        <f t="shared" si="789"/>
        <v>8</v>
      </c>
      <c r="BA1212" s="31">
        <f t="shared" si="790"/>
        <v>16</v>
      </c>
      <c r="BB1212" s="31">
        <f t="shared" si="791"/>
        <v>12</v>
      </c>
      <c r="BC1212" s="31">
        <f t="shared" si="792"/>
        <v>17</v>
      </c>
      <c r="BD1212" s="31">
        <f t="shared" si="793"/>
        <v>14</v>
      </c>
      <c r="BE1212" s="31">
        <f t="shared" si="794"/>
        <v>16</v>
      </c>
      <c r="BF1212" s="31">
        <f t="shared" si="795"/>
        <v>17</v>
      </c>
      <c r="BG1212" s="31">
        <f t="shared" si="796"/>
        <v>22</v>
      </c>
      <c r="BH1212" s="31">
        <f t="shared" si="797"/>
        <v>1</v>
      </c>
      <c r="BI1212" s="31">
        <f t="shared" si="798"/>
        <v>5</v>
      </c>
      <c r="BJ1212" s="6">
        <f t="shared" si="799"/>
        <v>335</v>
      </c>
      <c r="BL1212" s="31">
        <f t="shared" si="800"/>
        <v>1.5404910621055295E-11</v>
      </c>
      <c r="BM1212" s="31">
        <f t="shared" si="801"/>
        <v>1.1271885820284363E-12</v>
      </c>
      <c r="BN1212" s="31">
        <f t="shared" si="802"/>
        <v>8.6417791288846783E-12</v>
      </c>
      <c r="BO1212" s="31">
        <f t="shared" si="803"/>
        <v>9.0175086562274903E-12</v>
      </c>
      <c r="BP1212" s="31">
        <f t="shared" si="804"/>
        <v>3.7572952734281204E-12</v>
      </c>
      <c r="BQ1212" s="31">
        <f t="shared" si="805"/>
        <v>9.3932381835703006E-12</v>
      </c>
      <c r="BR1212" s="31">
        <f t="shared" si="806"/>
        <v>2.6301066913996845E-12</v>
      </c>
      <c r="BS1212" s="31">
        <f t="shared" si="807"/>
        <v>1.1271885820284362E-11</v>
      </c>
      <c r="BT1212" s="31">
        <f t="shared" si="808"/>
        <v>4.8844838554565571E-12</v>
      </c>
      <c r="BU1212" s="31">
        <f t="shared" si="809"/>
        <v>1.1647615347627174E-11</v>
      </c>
      <c r="BV1212" s="31">
        <f t="shared" si="810"/>
        <v>3.0058362187424965E-12</v>
      </c>
      <c r="BW1212" s="31">
        <f t="shared" si="811"/>
        <v>6.011672437484993E-12</v>
      </c>
      <c r="BX1212" s="31">
        <f t="shared" si="812"/>
        <v>4.5087543281137451E-12</v>
      </c>
      <c r="BY1212" s="31">
        <f t="shared" si="813"/>
        <v>6.3874019648278049E-12</v>
      </c>
      <c r="BZ1212" s="31">
        <f t="shared" si="814"/>
        <v>5.2602133827993691E-12</v>
      </c>
      <c r="CA1212" s="31">
        <f t="shared" si="815"/>
        <v>6.011672437484993E-12</v>
      </c>
      <c r="CB1212" s="31">
        <f t="shared" si="816"/>
        <v>6.3874019648278049E-12</v>
      </c>
      <c r="CC1212" s="31">
        <f t="shared" si="817"/>
        <v>8.2660496015418647E-12</v>
      </c>
      <c r="CD1212" s="31">
        <f t="shared" si="818"/>
        <v>3.7572952734281206E-13</v>
      </c>
      <c r="CE1212" s="31">
        <f t="shared" si="819"/>
        <v>1.8786476367140602E-12</v>
      </c>
    </row>
    <row r="1213" spans="35:83" x14ac:dyDescent="0.2">
      <c r="AI1213" s="29" t="s">
        <v>2542</v>
      </c>
      <c r="AJ1213" s="30">
        <v>10800</v>
      </c>
      <c r="AK1213">
        <v>94</v>
      </c>
      <c r="AL1213" t="s">
        <v>2543</v>
      </c>
      <c r="AM1213">
        <v>1.2590420020498278E-9</v>
      </c>
      <c r="AN1213">
        <f t="shared" si="777"/>
        <v>1.2590420020498279E-10</v>
      </c>
      <c r="AO1213">
        <f t="shared" si="778"/>
        <v>5.5501868997714075E-4</v>
      </c>
      <c r="AP1213" s="31">
        <f t="shared" si="779"/>
        <v>5</v>
      </c>
      <c r="AQ1213" s="31">
        <f t="shared" si="780"/>
        <v>0</v>
      </c>
      <c r="AR1213" s="31">
        <f t="shared" si="781"/>
        <v>4</v>
      </c>
      <c r="AS1213" s="31">
        <f t="shared" si="782"/>
        <v>12</v>
      </c>
      <c r="AT1213" s="31">
        <f t="shared" si="783"/>
        <v>6</v>
      </c>
      <c r="AU1213" s="31">
        <f t="shared" si="784"/>
        <v>8</v>
      </c>
      <c r="AV1213" s="31">
        <f t="shared" si="785"/>
        <v>4</v>
      </c>
      <c r="AW1213" s="31">
        <f t="shared" si="786"/>
        <v>10</v>
      </c>
      <c r="AX1213" s="31">
        <f t="shared" si="787"/>
        <v>5</v>
      </c>
      <c r="AY1213" s="31">
        <f t="shared" si="788"/>
        <v>6</v>
      </c>
      <c r="AZ1213" s="31">
        <f t="shared" si="789"/>
        <v>1</v>
      </c>
      <c r="BA1213" s="31">
        <f t="shared" si="790"/>
        <v>4</v>
      </c>
      <c r="BB1213" s="31">
        <f t="shared" si="791"/>
        <v>4</v>
      </c>
      <c r="BC1213" s="31">
        <f t="shared" si="792"/>
        <v>1</v>
      </c>
      <c r="BD1213" s="31">
        <f t="shared" si="793"/>
        <v>10</v>
      </c>
      <c r="BE1213" s="31">
        <f t="shared" si="794"/>
        <v>4</v>
      </c>
      <c r="BF1213" s="31">
        <f t="shared" si="795"/>
        <v>4</v>
      </c>
      <c r="BG1213" s="31">
        <f t="shared" si="796"/>
        <v>5</v>
      </c>
      <c r="BH1213" s="31">
        <f t="shared" si="797"/>
        <v>0</v>
      </c>
      <c r="BI1213" s="31">
        <f t="shared" si="798"/>
        <v>1</v>
      </c>
      <c r="BJ1213" s="6">
        <f t="shared" si="799"/>
        <v>94</v>
      </c>
      <c r="BL1213" s="31">
        <f t="shared" si="800"/>
        <v>6.6970319257969571E-12</v>
      </c>
      <c r="BM1213" s="31">
        <f t="shared" si="801"/>
        <v>0</v>
      </c>
      <c r="BN1213" s="31">
        <f t="shared" si="802"/>
        <v>5.3576255406375658E-12</v>
      </c>
      <c r="BO1213" s="31">
        <f t="shared" si="803"/>
        <v>1.6072876621912695E-11</v>
      </c>
      <c r="BP1213" s="31">
        <f t="shared" si="804"/>
        <v>8.0364383109563476E-12</v>
      </c>
      <c r="BQ1213" s="31">
        <f t="shared" si="805"/>
        <v>1.0715251081275132E-11</v>
      </c>
      <c r="BR1213" s="31">
        <f t="shared" si="806"/>
        <v>5.3576255406375658E-12</v>
      </c>
      <c r="BS1213" s="31">
        <f t="shared" si="807"/>
        <v>1.3394063851593914E-11</v>
      </c>
      <c r="BT1213" s="31">
        <f t="shared" si="808"/>
        <v>6.6970319257969571E-12</v>
      </c>
      <c r="BU1213" s="31">
        <f t="shared" si="809"/>
        <v>8.0364383109563476E-12</v>
      </c>
      <c r="BV1213" s="31">
        <f t="shared" si="810"/>
        <v>1.3394063851593915E-12</v>
      </c>
      <c r="BW1213" s="31">
        <f t="shared" si="811"/>
        <v>5.3576255406375658E-12</v>
      </c>
      <c r="BX1213" s="31">
        <f t="shared" si="812"/>
        <v>5.3576255406375658E-12</v>
      </c>
      <c r="BY1213" s="31">
        <f t="shared" si="813"/>
        <v>1.3394063851593915E-12</v>
      </c>
      <c r="BZ1213" s="31">
        <f t="shared" si="814"/>
        <v>1.3394063851593914E-11</v>
      </c>
      <c r="CA1213" s="31">
        <f t="shared" si="815"/>
        <v>5.3576255406375658E-12</v>
      </c>
      <c r="CB1213" s="31">
        <f t="shared" si="816"/>
        <v>5.3576255406375658E-12</v>
      </c>
      <c r="CC1213" s="31">
        <f t="shared" si="817"/>
        <v>6.6970319257969571E-12</v>
      </c>
      <c r="CD1213" s="31">
        <f t="shared" si="818"/>
        <v>0</v>
      </c>
      <c r="CE1213" s="31">
        <f t="shared" si="819"/>
        <v>1.3394063851593915E-12</v>
      </c>
    </row>
    <row r="1214" spans="35:83" x14ac:dyDescent="0.2">
      <c r="AI1214" s="29" t="s">
        <v>2544</v>
      </c>
      <c r="AJ1214" s="30">
        <v>85383</v>
      </c>
      <c r="AK1214">
        <v>773</v>
      </c>
      <c r="AL1214" t="s">
        <v>2545</v>
      </c>
      <c r="AM1214">
        <v>1.2620448190366637E-9</v>
      </c>
      <c r="AN1214">
        <f t="shared" si="777"/>
        <v>1.2620448190366637E-10</v>
      </c>
      <c r="AO1214">
        <f t="shared" si="778"/>
        <v>5.5634241035148991E-4</v>
      </c>
      <c r="AP1214" s="31">
        <f t="shared" si="779"/>
        <v>68</v>
      </c>
      <c r="AQ1214" s="31">
        <f t="shared" si="780"/>
        <v>3</v>
      </c>
      <c r="AR1214" s="31">
        <f t="shared" si="781"/>
        <v>52</v>
      </c>
      <c r="AS1214" s="31">
        <f t="shared" si="782"/>
        <v>62</v>
      </c>
      <c r="AT1214" s="31">
        <f t="shared" si="783"/>
        <v>26</v>
      </c>
      <c r="AU1214" s="31">
        <f t="shared" si="784"/>
        <v>55</v>
      </c>
      <c r="AV1214" s="31">
        <f t="shared" si="785"/>
        <v>17</v>
      </c>
      <c r="AW1214" s="31">
        <f t="shared" si="786"/>
        <v>47</v>
      </c>
      <c r="AX1214" s="31">
        <f t="shared" si="787"/>
        <v>52</v>
      </c>
      <c r="AY1214" s="31">
        <f t="shared" si="788"/>
        <v>82</v>
      </c>
      <c r="AZ1214" s="31">
        <f t="shared" si="789"/>
        <v>17</v>
      </c>
      <c r="BA1214" s="31">
        <f t="shared" si="790"/>
        <v>22</v>
      </c>
      <c r="BB1214" s="31">
        <f t="shared" si="791"/>
        <v>34</v>
      </c>
      <c r="BC1214" s="31">
        <f t="shared" si="792"/>
        <v>28</v>
      </c>
      <c r="BD1214" s="31">
        <f t="shared" si="793"/>
        <v>49</v>
      </c>
      <c r="BE1214" s="31">
        <f t="shared" si="794"/>
        <v>51</v>
      </c>
      <c r="BF1214" s="31">
        <f t="shared" si="795"/>
        <v>34</v>
      </c>
      <c r="BG1214" s="31">
        <f t="shared" si="796"/>
        <v>56</v>
      </c>
      <c r="BH1214" s="31">
        <f t="shared" si="797"/>
        <v>1</v>
      </c>
      <c r="BI1214" s="31">
        <f t="shared" si="798"/>
        <v>17</v>
      </c>
      <c r="BJ1214" s="6">
        <f t="shared" si="799"/>
        <v>773</v>
      </c>
      <c r="BL1214" s="31">
        <f t="shared" si="800"/>
        <v>1.1102076027748142E-11</v>
      </c>
      <c r="BM1214" s="31">
        <f t="shared" si="801"/>
        <v>4.8979747181241796E-13</v>
      </c>
      <c r="BN1214" s="31">
        <f t="shared" si="802"/>
        <v>8.4898228447485783E-12</v>
      </c>
      <c r="BO1214" s="31">
        <f t="shared" si="803"/>
        <v>1.0122481084123306E-11</v>
      </c>
      <c r="BP1214" s="31">
        <f t="shared" si="804"/>
        <v>4.2449114223742892E-12</v>
      </c>
      <c r="BQ1214" s="31">
        <f t="shared" si="805"/>
        <v>8.9796203165609974E-12</v>
      </c>
      <c r="BR1214" s="31">
        <f t="shared" si="806"/>
        <v>2.7755190069370356E-12</v>
      </c>
      <c r="BS1214" s="31">
        <f t="shared" si="807"/>
        <v>7.6734937250612154E-12</v>
      </c>
      <c r="BT1214" s="31">
        <f t="shared" si="808"/>
        <v>8.4898228447485783E-12</v>
      </c>
      <c r="BU1214" s="31">
        <f t="shared" si="809"/>
        <v>1.3387797562872758E-11</v>
      </c>
      <c r="BV1214" s="31">
        <f t="shared" si="810"/>
        <v>2.7755190069370356E-12</v>
      </c>
      <c r="BW1214" s="31">
        <f t="shared" si="811"/>
        <v>3.5918481266243986E-12</v>
      </c>
      <c r="BX1214" s="31">
        <f t="shared" si="812"/>
        <v>5.5510380138740712E-12</v>
      </c>
      <c r="BY1214" s="31">
        <f t="shared" si="813"/>
        <v>4.5714430702492339E-12</v>
      </c>
      <c r="BZ1214" s="31">
        <f t="shared" si="814"/>
        <v>8.0000253729361609E-12</v>
      </c>
      <c r="CA1214" s="31">
        <f t="shared" si="815"/>
        <v>8.3265570208111064E-12</v>
      </c>
      <c r="CB1214" s="31">
        <f t="shared" si="816"/>
        <v>5.5510380138740712E-12</v>
      </c>
      <c r="CC1214" s="31">
        <f t="shared" si="817"/>
        <v>9.1428861404984677E-12</v>
      </c>
      <c r="CD1214" s="31">
        <f t="shared" si="818"/>
        <v>1.6326582393747268E-13</v>
      </c>
      <c r="CE1214" s="31">
        <f t="shared" si="819"/>
        <v>2.7755190069370356E-12</v>
      </c>
    </row>
    <row r="1215" spans="35:83" x14ac:dyDescent="0.2">
      <c r="AI1215" s="29" t="s">
        <v>2546</v>
      </c>
      <c r="AJ1215" s="30">
        <v>59626</v>
      </c>
      <c r="AK1215">
        <v>536</v>
      </c>
      <c r="AL1215" t="s">
        <v>2547</v>
      </c>
      <c r="AM1215">
        <v>1.26419966493461E-9</v>
      </c>
      <c r="AN1215">
        <f t="shared" si="777"/>
        <v>1.2641996649346101E-10</v>
      </c>
      <c r="AO1215">
        <f t="shared" si="778"/>
        <v>5.572923228607102E-4</v>
      </c>
      <c r="AP1215" s="31">
        <f t="shared" si="779"/>
        <v>46</v>
      </c>
      <c r="AQ1215" s="31">
        <f t="shared" si="780"/>
        <v>1</v>
      </c>
      <c r="AR1215" s="31">
        <f t="shared" si="781"/>
        <v>36</v>
      </c>
      <c r="AS1215" s="31">
        <f t="shared" si="782"/>
        <v>22</v>
      </c>
      <c r="AT1215" s="31">
        <f t="shared" si="783"/>
        <v>27</v>
      </c>
      <c r="AU1215" s="31">
        <f t="shared" si="784"/>
        <v>41</v>
      </c>
      <c r="AV1215" s="31">
        <f t="shared" si="785"/>
        <v>12</v>
      </c>
      <c r="AW1215" s="31">
        <f t="shared" si="786"/>
        <v>15</v>
      </c>
      <c r="AX1215" s="31">
        <f t="shared" si="787"/>
        <v>31</v>
      </c>
      <c r="AY1215" s="31">
        <f t="shared" si="788"/>
        <v>43</v>
      </c>
      <c r="AZ1215" s="31">
        <f t="shared" si="789"/>
        <v>17</v>
      </c>
      <c r="BA1215" s="31">
        <f t="shared" si="790"/>
        <v>23</v>
      </c>
      <c r="BB1215" s="31">
        <f t="shared" si="791"/>
        <v>29</v>
      </c>
      <c r="BC1215" s="31">
        <f t="shared" si="792"/>
        <v>24</v>
      </c>
      <c r="BD1215" s="31">
        <f t="shared" si="793"/>
        <v>22</v>
      </c>
      <c r="BE1215" s="31">
        <f t="shared" si="794"/>
        <v>44</v>
      </c>
      <c r="BF1215" s="31">
        <f t="shared" si="795"/>
        <v>33</v>
      </c>
      <c r="BG1215" s="31">
        <f t="shared" si="796"/>
        <v>34</v>
      </c>
      <c r="BH1215" s="31">
        <f t="shared" si="797"/>
        <v>7</v>
      </c>
      <c r="BI1215" s="31">
        <f t="shared" si="798"/>
        <v>29</v>
      </c>
      <c r="BJ1215" s="6">
        <f t="shared" si="799"/>
        <v>536</v>
      </c>
      <c r="BL1215" s="31">
        <f t="shared" si="800"/>
        <v>1.0849474736379116E-11</v>
      </c>
      <c r="BM1215" s="31">
        <f t="shared" si="801"/>
        <v>2.3585814644302427E-13</v>
      </c>
      <c r="BN1215" s="31">
        <f t="shared" si="802"/>
        <v>8.4908932719488739E-12</v>
      </c>
      <c r="BO1215" s="31">
        <f t="shared" si="803"/>
        <v>5.1888792217465342E-12</v>
      </c>
      <c r="BP1215" s="31">
        <f t="shared" si="804"/>
        <v>6.3681699539616554E-12</v>
      </c>
      <c r="BQ1215" s="31">
        <f t="shared" si="805"/>
        <v>9.6701840041639951E-12</v>
      </c>
      <c r="BR1215" s="31">
        <f t="shared" si="806"/>
        <v>2.830297757316291E-12</v>
      </c>
      <c r="BS1215" s="31">
        <f t="shared" si="807"/>
        <v>3.5378721966453644E-12</v>
      </c>
      <c r="BT1215" s="31">
        <f t="shared" si="808"/>
        <v>7.3116025397337527E-12</v>
      </c>
      <c r="BU1215" s="31">
        <f t="shared" si="809"/>
        <v>1.0141900297050043E-11</v>
      </c>
      <c r="BV1215" s="31">
        <f t="shared" si="810"/>
        <v>4.009588489531413E-12</v>
      </c>
      <c r="BW1215" s="31">
        <f t="shared" si="811"/>
        <v>5.4247373681895581E-12</v>
      </c>
      <c r="BX1215" s="31">
        <f t="shared" si="812"/>
        <v>6.8398862468477032E-12</v>
      </c>
      <c r="BY1215" s="31">
        <f t="shared" si="813"/>
        <v>5.6605955146325821E-12</v>
      </c>
      <c r="BZ1215" s="31">
        <f t="shared" si="814"/>
        <v>5.1888792217465342E-12</v>
      </c>
      <c r="CA1215" s="31">
        <f t="shared" si="815"/>
        <v>1.0377758443493068E-11</v>
      </c>
      <c r="CB1215" s="31">
        <f t="shared" si="816"/>
        <v>7.7833188326198005E-12</v>
      </c>
      <c r="CC1215" s="31">
        <f t="shared" si="817"/>
        <v>8.0191769790628261E-12</v>
      </c>
      <c r="CD1215" s="31">
        <f t="shared" si="818"/>
        <v>1.6510070251011698E-12</v>
      </c>
      <c r="CE1215" s="31">
        <f t="shared" si="819"/>
        <v>6.8398862468477032E-12</v>
      </c>
    </row>
    <row r="1216" spans="35:83" x14ac:dyDescent="0.2">
      <c r="AI1216" s="29" t="s">
        <v>2548</v>
      </c>
      <c r="AJ1216" s="30">
        <v>25614</v>
      </c>
      <c r="AK1216">
        <v>238</v>
      </c>
      <c r="AL1216" t="s">
        <v>2549</v>
      </c>
      <c r="AM1216">
        <v>1.2643919909837055E-9</v>
      </c>
      <c r="AN1216">
        <f t="shared" si="777"/>
        <v>1.2643919909837056E-10</v>
      </c>
      <c r="AO1216">
        <f t="shared" si="778"/>
        <v>5.5737710522034834E-4</v>
      </c>
      <c r="AP1216" s="31">
        <f t="shared" si="779"/>
        <v>34</v>
      </c>
      <c r="AQ1216" s="31">
        <f t="shared" si="780"/>
        <v>4</v>
      </c>
      <c r="AR1216" s="31">
        <f t="shared" si="781"/>
        <v>17</v>
      </c>
      <c r="AS1216" s="31">
        <f t="shared" si="782"/>
        <v>17</v>
      </c>
      <c r="AT1216" s="31">
        <f t="shared" si="783"/>
        <v>10</v>
      </c>
      <c r="AU1216" s="31">
        <f t="shared" si="784"/>
        <v>20</v>
      </c>
      <c r="AV1216" s="31">
        <f t="shared" si="785"/>
        <v>6</v>
      </c>
      <c r="AW1216" s="31">
        <f t="shared" si="786"/>
        <v>14</v>
      </c>
      <c r="AX1216" s="31">
        <f t="shared" si="787"/>
        <v>12</v>
      </c>
      <c r="AY1216" s="31">
        <f t="shared" si="788"/>
        <v>19</v>
      </c>
      <c r="AZ1216" s="31">
        <f t="shared" si="789"/>
        <v>2</v>
      </c>
      <c r="BA1216" s="31">
        <f t="shared" si="790"/>
        <v>10</v>
      </c>
      <c r="BB1216" s="31">
        <f t="shared" si="791"/>
        <v>10</v>
      </c>
      <c r="BC1216" s="31">
        <f t="shared" si="792"/>
        <v>6</v>
      </c>
      <c r="BD1216" s="31">
        <f t="shared" si="793"/>
        <v>10</v>
      </c>
      <c r="BE1216" s="31">
        <f t="shared" si="794"/>
        <v>10</v>
      </c>
      <c r="BF1216" s="31">
        <f t="shared" si="795"/>
        <v>9</v>
      </c>
      <c r="BG1216" s="31">
        <f t="shared" si="796"/>
        <v>19</v>
      </c>
      <c r="BH1216" s="31">
        <f t="shared" si="797"/>
        <v>3</v>
      </c>
      <c r="BI1216" s="31">
        <f t="shared" si="798"/>
        <v>6</v>
      </c>
      <c r="BJ1216" s="6">
        <f t="shared" si="799"/>
        <v>238</v>
      </c>
      <c r="BL1216" s="31">
        <f t="shared" si="800"/>
        <v>1.8062742728338649E-11</v>
      </c>
      <c r="BM1216" s="31">
        <f t="shared" si="801"/>
        <v>2.1250285562751354E-12</v>
      </c>
      <c r="BN1216" s="31">
        <f t="shared" si="802"/>
        <v>9.0313713641693245E-12</v>
      </c>
      <c r="BO1216" s="31">
        <f t="shared" si="803"/>
        <v>9.0313713641693245E-12</v>
      </c>
      <c r="BP1216" s="31">
        <f t="shared" si="804"/>
        <v>5.3125713906878392E-12</v>
      </c>
      <c r="BQ1216" s="31">
        <f t="shared" si="805"/>
        <v>1.0625142781375678E-11</v>
      </c>
      <c r="BR1216" s="31">
        <f t="shared" si="806"/>
        <v>3.187542834412703E-12</v>
      </c>
      <c r="BS1216" s="31">
        <f t="shared" si="807"/>
        <v>7.4375999469629738E-12</v>
      </c>
      <c r="BT1216" s="31">
        <f t="shared" si="808"/>
        <v>6.3750856688254061E-12</v>
      </c>
      <c r="BU1216" s="31">
        <f t="shared" si="809"/>
        <v>1.0093885642306892E-11</v>
      </c>
      <c r="BV1216" s="31">
        <f t="shared" si="810"/>
        <v>1.0625142781375677E-12</v>
      </c>
      <c r="BW1216" s="31">
        <f t="shared" si="811"/>
        <v>5.3125713906878392E-12</v>
      </c>
      <c r="BX1216" s="31">
        <f t="shared" si="812"/>
        <v>5.3125713906878392E-12</v>
      </c>
      <c r="BY1216" s="31">
        <f t="shared" si="813"/>
        <v>3.187542834412703E-12</v>
      </c>
      <c r="BZ1216" s="31">
        <f t="shared" si="814"/>
        <v>5.3125713906878392E-12</v>
      </c>
      <c r="CA1216" s="31">
        <f t="shared" si="815"/>
        <v>5.3125713906878392E-12</v>
      </c>
      <c r="CB1216" s="31">
        <f t="shared" si="816"/>
        <v>4.7813142516190546E-12</v>
      </c>
      <c r="CC1216" s="31">
        <f t="shared" si="817"/>
        <v>1.0093885642306892E-11</v>
      </c>
      <c r="CD1216" s="31">
        <f t="shared" si="818"/>
        <v>1.5937714172063515E-12</v>
      </c>
      <c r="CE1216" s="31">
        <f t="shared" si="819"/>
        <v>3.187542834412703E-12</v>
      </c>
    </row>
    <row r="1217" spans="35:83" x14ac:dyDescent="0.2">
      <c r="AI1217" s="29" t="s">
        <v>2550</v>
      </c>
      <c r="AJ1217" s="30">
        <v>44229</v>
      </c>
      <c r="AK1217">
        <v>404</v>
      </c>
      <c r="AL1217" t="s">
        <v>2551</v>
      </c>
      <c r="AM1217">
        <v>1.2746922991977276E-9</v>
      </c>
      <c r="AN1217">
        <f t="shared" si="777"/>
        <v>1.2746922991977277E-10</v>
      </c>
      <c r="AO1217">
        <f t="shared" si="778"/>
        <v>5.6191775085568047E-4</v>
      </c>
      <c r="AP1217" s="31">
        <f t="shared" si="779"/>
        <v>48</v>
      </c>
      <c r="AQ1217" s="31">
        <f t="shared" si="780"/>
        <v>5</v>
      </c>
      <c r="AR1217" s="31">
        <f t="shared" si="781"/>
        <v>21</v>
      </c>
      <c r="AS1217" s="31">
        <f t="shared" si="782"/>
        <v>25</v>
      </c>
      <c r="AT1217" s="31">
        <f t="shared" si="783"/>
        <v>15</v>
      </c>
      <c r="AU1217" s="31">
        <f t="shared" si="784"/>
        <v>31</v>
      </c>
      <c r="AV1217" s="31">
        <f t="shared" si="785"/>
        <v>16</v>
      </c>
      <c r="AW1217" s="31">
        <f t="shared" si="786"/>
        <v>32</v>
      </c>
      <c r="AX1217" s="31">
        <f t="shared" si="787"/>
        <v>16</v>
      </c>
      <c r="AY1217" s="31">
        <f t="shared" si="788"/>
        <v>37</v>
      </c>
      <c r="AZ1217" s="31">
        <f t="shared" si="789"/>
        <v>11</v>
      </c>
      <c r="BA1217" s="31">
        <f t="shared" si="790"/>
        <v>17</v>
      </c>
      <c r="BB1217" s="31">
        <f t="shared" si="791"/>
        <v>18</v>
      </c>
      <c r="BC1217" s="31">
        <f t="shared" si="792"/>
        <v>7</v>
      </c>
      <c r="BD1217" s="31">
        <f t="shared" si="793"/>
        <v>23</v>
      </c>
      <c r="BE1217" s="31">
        <f t="shared" si="794"/>
        <v>23</v>
      </c>
      <c r="BF1217" s="31">
        <f t="shared" si="795"/>
        <v>22</v>
      </c>
      <c r="BG1217" s="31">
        <f t="shared" si="796"/>
        <v>21</v>
      </c>
      <c r="BH1217" s="31">
        <f t="shared" si="797"/>
        <v>3</v>
      </c>
      <c r="BI1217" s="31">
        <f t="shared" si="798"/>
        <v>13</v>
      </c>
      <c r="BJ1217" s="6">
        <f t="shared" si="799"/>
        <v>404</v>
      </c>
      <c r="BL1217" s="31">
        <f t="shared" si="800"/>
        <v>1.5144859000369041E-11</v>
      </c>
      <c r="BM1217" s="31">
        <f t="shared" si="801"/>
        <v>1.5775894792051086E-12</v>
      </c>
      <c r="BN1217" s="31">
        <f t="shared" si="802"/>
        <v>6.6258758126614554E-12</v>
      </c>
      <c r="BO1217" s="31">
        <f t="shared" si="803"/>
        <v>7.8879473960255432E-12</v>
      </c>
      <c r="BP1217" s="31">
        <f t="shared" si="804"/>
        <v>4.7327684376153256E-12</v>
      </c>
      <c r="BQ1217" s="31">
        <f t="shared" si="805"/>
        <v>9.7810547710716722E-12</v>
      </c>
      <c r="BR1217" s="31">
        <f t="shared" si="806"/>
        <v>5.0482863334563474E-12</v>
      </c>
      <c r="BS1217" s="31">
        <f t="shared" si="807"/>
        <v>1.0096572666912695E-11</v>
      </c>
      <c r="BT1217" s="31">
        <f t="shared" si="808"/>
        <v>5.0482863334563474E-12</v>
      </c>
      <c r="BU1217" s="31">
        <f t="shared" si="809"/>
        <v>1.1674162146117803E-11</v>
      </c>
      <c r="BV1217" s="31">
        <f t="shared" si="810"/>
        <v>3.4706968542512386E-12</v>
      </c>
      <c r="BW1217" s="31">
        <f t="shared" si="811"/>
        <v>5.3638042292973691E-12</v>
      </c>
      <c r="BX1217" s="31">
        <f t="shared" si="812"/>
        <v>5.6793221251383901E-12</v>
      </c>
      <c r="BY1217" s="31">
        <f t="shared" si="813"/>
        <v>2.2086252708871523E-12</v>
      </c>
      <c r="BZ1217" s="31">
        <f t="shared" si="814"/>
        <v>7.2569116043434997E-12</v>
      </c>
      <c r="CA1217" s="31">
        <f t="shared" si="815"/>
        <v>7.2569116043434997E-12</v>
      </c>
      <c r="CB1217" s="31">
        <f t="shared" si="816"/>
        <v>6.9413937085024771E-12</v>
      </c>
      <c r="CC1217" s="31">
        <f t="shared" si="817"/>
        <v>6.6258758126614554E-12</v>
      </c>
      <c r="CD1217" s="31">
        <f t="shared" si="818"/>
        <v>9.4655368752306508E-13</v>
      </c>
      <c r="CE1217" s="31">
        <f t="shared" si="819"/>
        <v>4.1017326459332821E-12</v>
      </c>
    </row>
    <row r="1218" spans="35:83" x14ac:dyDescent="0.2">
      <c r="AI1218" s="29" t="s">
        <v>2552</v>
      </c>
      <c r="AJ1218" s="30">
        <v>96273</v>
      </c>
      <c r="AK1218">
        <v>807</v>
      </c>
      <c r="AL1218" t="s">
        <v>2553</v>
      </c>
      <c r="AM1218">
        <v>1.2871827334795882E-9</v>
      </c>
      <c r="AN1218">
        <f t="shared" si="777"/>
        <v>1.2871827334795882E-10</v>
      </c>
      <c r="AO1218">
        <f t="shared" si="778"/>
        <v>5.6742386142314154E-4</v>
      </c>
      <c r="AP1218" s="31">
        <f t="shared" si="779"/>
        <v>25</v>
      </c>
      <c r="AQ1218" s="31">
        <f t="shared" si="780"/>
        <v>8</v>
      </c>
      <c r="AR1218" s="31">
        <f t="shared" si="781"/>
        <v>50</v>
      </c>
      <c r="AS1218" s="31">
        <f t="shared" si="782"/>
        <v>59</v>
      </c>
      <c r="AT1218" s="31">
        <f t="shared" si="783"/>
        <v>71</v>
      </c>
      <c r="AU1218" s="31">
        <f t="shared" si="784"/>
        <v>22</v>
      </c>
      <c r="AV1218" s="31">
        <f t="shared" si="785"/>
        <v>27</v>
      </c>
      <c r="AW1218" s="31">
        <f t="shared" si="786"/>
        <v>70</v>
      </c>
      <c r="AX1218" s="31">
        <f t="shared" si="787"/>
        <v>75</v>
      </c>
      <c r="AY1218" s="31">
        <f t="shared" si="788"/>
        <v>65</v>
      </c>
      <c r="AZ1218" s="31">
        <f t="shared" si="789"/>
        <v>12</v>
      </c>
      <c r="BA1218" s="31">
        <f t="shared" si="790"/>
        <v>55</v>
      </c>
      <c r="BB1218" s="31">
        <f t="shared" si="791"/>
        <v>34</v>
      </c>
      <c r="BC1218" s="31">
        <f t="shared" si="792"/>
        <v>22</v>
      </c>
      <c r="BD1218" s="31">
        <f t="shared" si="793"/>
        <v>38</v>
      </c>
      <c r="BE1218" s="31">
        <f t="shared" si="794"/>
        <v>58</v>
      </c>
      <c r="BF1218" s="31">
        <f t="shared" si="795"/>
        <v>25</v>
      </c>
      <c r="BG1218" s="31">
        <f t="shared" si="796"/>
        <v>41</v>
      </c>
      <c r="BH1218" s="31">
        <f t="shared" si="797"/>
        <v>12</v>
      </c>
      <c r="BI1218" s="31">
        <f t="shared" si="798"/>
        <v>38</v>
      </c>
      <c r="BJ1218" s="6">
        <f t="shared" si="799"/>
        <v>807</v>
      </c>
      <c r="BL1218" s="31">
        <f t="shared" si="800"/>
        <v>3.9875549364299513E-12</v>
      </c>
      <c r="BM1218" s="31">
        <f t="shared" si="801"/>
        <v>1.2760175796575845E-12</v>
      </c>
      <c r="BN1218" s="31">
        <f t="shared" si="802"/>
        <v>7.9751098728599027E-12</v>
      </c>
      <c r="BO1218" s="31">
        <f t="shared" si="803"/>
        <v>9.410629649974685E-12</v>
      </c>
      <c r="BP1218" s="31">
        <f t="shared" si="804"/>
        <v>1.1324656019461061E-11</v>
      </c>
      <c r="BQ1218" s="31">
        <f t="shared" si="805"/>
        <v>3.5090483440583569E-12</v>
      </c>
      <c r="BR1218" s="31">
        <f t="shared" si="806"/>
        <v>4.3065593313443471E-12</v>
      </c>
      <c r="BS1218" s="31">
        <f t="shared" si="807"/>
        <v>1.1165153822003863E-11</v>
      </c>
      <c r="BT1218" s="31">
        <f t="shared" si="808"/>
        <v>1.1962664809289852E-11</v>
      </c>
      <c r="BU1218" s="31">
        <f t="shared" si="809"/>
        <v>1.0367642834717874E-11</v>
      </c>
      <c r="BV1218" s="31">
        <f t="shared" si="810"/>
        <v>1.9140263694863763E-12</v>
      </c>
      <c r="BW1218" s="31">
        <f t="shared" si="811"/>
        <v>8.7726208601458936E-12</v>
      </c>
      <c r="BX1218" s="31">
        <f t="shared" si="812"/>
        <v>5.4230747135447337E-12</v>
      </c>
      <c r="BY1218" s="31">
        <f t="shared" si="813"/>
        <v>3.5090483440583569E-12</v>
      </c>
      <c r="BZ1218" s="31">
        <f t="shared" si="814"/>
        <v>6.0610835033735251E-12</v>
      </c>
      <c r="CA1218" s="31">
        <f t="shared" si="815"/>
        <v>9.2511274525174872E-12</v>
      </c>
      <c r="CB1218" s="31">
        <f t="shared" si="816"/>
        <v>3.9875549364299513E-12</v>
      </c>
      <c r="CC1218" s="31">
        <f t="shared" si="817"/>
        <v>6.5395900957451203E-12</v>
      </c>
      <c r="CD1218" s="31">
        <f t="shared" si="818"/>
        <v>1.9140263694863763E-12</v>
      </c>
      <c r="CE1218" s="31">
        <f t="shared" si="819"/>
        <v>6.0610835033735251E-12</v>
      </c>
    </row>
    <row r="1219" spans="35:83" x14ac:dyDescent="0.2">
      <c r="AI1219" s="29" t="s">
        <v>2554</v>
      </c>
      <c r="AJ1219" s="30">
        <v>33905</v>
      </c>
      <c r="AK1219">
        <v>310</v>
      </c>
      <c r="AL1219" t="s">
        <v>2555</v>
      </c>
      <c r="AM1219">
        <v>1.2928570626350655E-9</v>
      </c>
      <c r="AN1219">
        <f t="shared" ref="AN1219:AN1282" si="820">AM1219*0.1</f>
        <v>1.2928570626350654E-10</v>
      </c>
      <c r="AO1219">
        <f t="shared" ref="AO1219:AO1282" si="821">AN1219/$AN$1588</f>
        <v>5.6992525433080033E-4</v>
      </c>
      <c r="AP1219" s="31">
        <f t="shared" ref="AP1219:AP1282" si="822">LEN(AL1219)-LEN(SUBSTITUTE(AL1219,"A",""))</f>
        <v>26</v>
      </c>
      <c r="AQ1219" s="31">
        <f t="shared" ref="AQ1219:AQ1282" si="823">LEN(AL1219)-LEN(SUBSTITUTE(AL1219,"C",""))</f>
        <v>2</v>
      </c>
      <c r="AR1219" s="31">
        <f t="shared" ref="AR1219:AR1282" si="824">LEN(AL1219)-LEN(SUBSTITUTE(AL1219,"D",""))</f>
        <v>16</v>
      </c>
      <c r="AS1219" s="31">
        <f t="shared" ref="AS1219:AS1282" si="825">LEN(AL1219)-LEN(SUBSTITUTE(AL1219,"E",""))</f>
        <v>25</v>
      </c>
      <c r="AT1219" s="31">
        <f t="shared" ref="AT1219:AT1282" si="826">LEN(AL1219)-LEN(SUBSTITUTE(AL1219,"F",""))</f>
        <v>9</v>
      </c>
      <c r="AU1219" s="31">
        <f t="shared" ref="AU1219:AU1282" si="827">LEN(AL1219)-LEN(SUBSTITUTE(AL1219,"G",""))</f>
        <v>33</v>
      </c>
      <c r="AV1219" s="31">
        <f t="shared" ref="AV1219:AV1282" si="828">LEN(AL1219)-LEN(SUBSTITUTE(AL1219,"H",""))</f>
        <v>2</v>
      </c>
      <c r="AW1219" s="31">
        <f t="shared" ref="AW1219:AW1282" si="829">LEN(AL1219)-LEN(SUBSTITUTE(AL1219,"I",""))</f>
        <v>28</v>
      </c>
      <c r="AX1219" s="31">
        <f t="shared" ref="AX1219:AX1282" si="830">LEN(AL1219)-LEN(SUBSTITUTE(AL1219,"K",""))</f>
        <v>19</v>
      </c>
      <c r="AY1219" s="31">
        <f t="shared" ref="AY1219:AY1282" si="831">LEN(AL1219)-LEN(SUBSTITUTE(AL1219,"L",""))</f>
        <v>25</v>
      </c>
      <c r="AZ1219" s="31">
        <f t="shared" ref="AZ1219:AZ1282" si="832">LEN(AL1219)-LEN(SUBSTITUTE(AL1219,"M",""))</f>
        <v>8</v>
      </c>
      <c r="BA1219" s="31">
        <f t="shared" ref="BA1219:BA1282" si="833">LEN(AL1219)-LEN(SUBSTITUTE(AL1219,"N",""))</f>
        <v>14</v>
      </c>
      <c r="BB1219" s="31">
        <f t="shared" ref="BB1219:BB1282" si="834">LEN(AL1219)-LEN(SUBSTITUTE(AL1219,"P",""))</f>
        <v>13</v>
      </c>
      <c r="BC1219" s="31">
        <f t="shared" ref="BC1219:BC1282" si="835">LEN(AL1219)-LEN(SUBSTITUTE(AL1219,"Q",""))</f>
        <v>5</v>
      </c>
      <c r="BD1219" s="31">
        <f t="shared" ref="BD1219:BD1282" si="836">LEN(AL1219)-LEN(SUBSTITUTE(AL1219,"R",""))</f>
        <v>22</v>
      </c>
      <c r="BE1219" s="31">
        <f t="shared" ref="BE1219:BE1282" si="837">LEN(AL1219)-LEN(SUBSTITUTE(AL1219,"S",""))</f>
        <v>21</v>
      </c>
      <c r="BF1219" s="31">
        <f t="shared" ref="BF1219:BF1282" si="838">LEN(AL1219)-LEN(SUBSTITUTE(AL1219,"T",""))</f>
        <v>14</v>
      </c>
      <c r="BG1219" s="31">
        <f t="shared" ref="BG1219:BG1282" si="839">LEN(AL1219)-LEN(SUBSTITUTE(AL1219,"V",""))</f>
        <v>17</v>
      </c>
      <c r="BH1219" s="31">
        <f t="shared" ref="BH1219:BH1282" si="840">LEN(AL1219)-LEN(SUBSTITUTE(AL1219,"W",""))</f>
        <v>6</v>
      </c>
      <c r="BI1219" s="31">
        <f t="shared" ref="BI1219:BI1282" si="841">LEN(AL1219)-LEN(SUBSTITUTE(AL1219,"Y",""))</f>
        <v>5</v>
      </c>
      <c r="BJ1219" s="6">
        <f t="shared" ref="BJ1219:BJ1282" si="842">SUM(AP1219:BI1219)</f>
        <v>310</v>
      </c>
      <c r="BL1219" s="31">
        <f t="shared" ref="BL1219:BL1282" si="843">(AP1219/$BJ1219)*$AN1219</f>
        <v>1.0843317299519904E-11</v>
      </c>
      <c r="BM1219" s="31">
        <f t="shared" ref="BM1219:BM1282" si="844">(AQ1219/$BJ1219)*$AN1219</f>
        <v>8.3410133073230026E-13</v>
      </c>
      <c r="BN1219" s="31">
        <f t="shared" ref="BN1219:BN1282" si="845">(AR1219/$BJ1219)*$AN1219</f>
        <v>6.6728106458584021E-12</v>
      </c>
      <c r="BO1219" s="31">
        <f t="shared" ref="BO1219:BO1282" si="846">(AS1219/$BJ1219)*$AN1219</f>
        <v>1.0426266634153753E-11</v>
      </c>
      <c r="BP1219" s="31">
        <f t="shared" ref="BP1219:BP1282" si="847">(AT1219/$BJ1219)*$AN1219</f>
        <v>3.7534559882953513E-12</v>
      </c>
      <c r="BQ1219" s="31">
        <f t="shared" ref="BQ1219:BQ1282" si="848">(AU1219/$BJ1219)*$AN1219</f>
        <v>1.3762671957082954E-11</v>
      </c>
      <c r="BR1219" s="31">
        <f t="shared" ref="BR1219:BR1282" si="849">(AV1219/$BJ1219)*$AN1219</f>
        <v>8.3410133073230026E-13</v>
      </c>
      <c r="BS1219" s="31">
        <f t="shared" ref="BS1219:BS1282" si="850">(AW1219/$BJ1219)*$AN1219</f>
        <v>1.1677418630252203E-11</v>
      </c>
      <c r="BT1219" s="31">
        <f t="shared" ref="BT1219:BT1282" si="851">(AX1219/$BJ1219)*$AN1219</f>
        <v>7.9239626419568528E-12</v>
      </c>
      <c r="BU1219" s="31">
        <f t="shared" ref="BU1219:BU1282" si="852">(AY1219/$BJ1219)*$AN1219</f>
        <v>1.0426266634153753E-11</v>
      </c>
      <c r="BV1219" s="31">
        <f t="shared" ref="BV1219:BV1282" si="853">(AZ1219/$BJ1219)*$AN1219</f>
        <v>3.336405322929201E-12</v>
      </c>
      <c r="BW1219" s="31">
        <f t="shared" ref="BW1219:BW1282" si="854">(BA1219/$BJ1219)*$AN1219</f>
        <v>5.8387093151261016E-12</v>
      </c>
      <c r="BX1219" s="31">
        <f t="shared" ref="BX1219:BX1282" si="855">(BB1219/$BJ1219)*$AN1219</f>
        <v>5.4216586497599522E-12</v>
      </c>
      <c r="BY1219" s="31">
        <f t="shared" ref="BY1219:BY1282" si="856">(BC1219/$BJ1219)*$AN1219</f>
        <v>2.0852533268307508E-12</v>
      </c>
      <c r="BZ1219" s="31">
        <f t="shared" ref="BZ1219:BZ1282" si="857">(BD1219/$BJ1219)*$AN1219</f>
        <v>9.1751146380553035E-12</v>
      </c>
      <c r="CA1219" s="31">
        <f t="shared" ref="CA1219:CA1282" si="858">(BE1219/$BJ1219)*$AN1219</f>
        <v>8.7580639726891532E-12</v>
      </c>
      <c r="CB1219" s="31">
        <f t="shared" ref="CB1219:CB1282" si="859">(BF1219/$BJ1219)*$AN1219</f>
        <v>5.8387093151261016E-12</v>
      </c>
      <c r="CC1219" s="31">
        <f t="shared" ref="CC1219:CC1282" si="860">(BG1219/$BJ1219)*$AN1219</f>
        <v>7.0898613112245523E-12</v>
      </c>
      <c r="CD1219" s="31">
        <f t="shared" ref="CD1219:CD1282" si="861">(BH1219/$BJ1219)*$AN1219</f>
        <v>2.502303992196901E-12</v>
      </c>
      <c r="CE1219" s="31">
        <f t="shared" ref="CE1219:CE1282" si="862">(BI1219/$BJ1219)*$AN1219</f>
        <v>2.0852533268307508E-12</v>
      </c>
    </row>
    <row r="1220" spans="35:83" x14ac:dyDescent="0.2">
      <c r="AI1220" s="29" t="s">
        <v>2556</v>
      </c>
      <c r="AJ1220" s="30">
        <v>47730</v>
      </c>
      <c r="AK1220">
        <v>425</v>
      </c>
      <c r="AL1220" t="s">
        <v>2557</v>
      </c>
      <c r="AM1220">
        <v>1.3085435786530389E-9</v>
      </c>
      <c r="AN1220">
        <f t="shared" si="820"/>
        <v>1.3085435786530389E-10</v>
      </c>
      <c r="AO1220">
        <f t="shared" si="821"/>
        <v>5.7684028143587429E-4</v>
      </c>
      <c r="AP1220" s="31">
        <f t="shared" si="822"/>
        <v>42</v>
      </c>
      <c r="AQ1220" s="31">
        <f t="shared" si="823"/>
        <v>7</v>
      </c>
      <c r="AR1220" s="31">
        <f t="shared" si="824"/>
        <v>23</v>
      </c>
      <c r="AS1220" s="31">
        <f t="shared" si="825"/>
        <v>43</v>
      </c>
      <c r="AT1220" s="31">
        <f t="shared" si="826"/>
        <v>18</v>
      </c>
      <c r="AU1220" s="31">
        <f t="shared" si="827"/>
        <v>29</v>
      </c>
      <c r="AV1220" s="31">
        <f t="shared" si="828"/>
        <v>7</v>
      </c>
      <c r="AW1220" s="31">
        <f t="shared" si="829"/>
        <v>21</v>
      </c>
      <c r="AX1220" s="31">
        <f t="shared" si="830"/>
        <v>22</v>
      </c>
      <c r="AY1220" s="31">
        <f t="shared" si="831"/>
        <v>42</v>
      </c>
      <c r="AZ1220" s="31">
        <f t="shared" si="832"/>
        <v>15</v>
      </c>
      <c r="BA1220" s="31">
        <f t="shared" si="833"/>
        <v>14</v>
      </c>
      <c r="BB1220" s="31">
        <f t="shared" si="834"/>
        <v>19</v>
      </c>
      <c r="BC1220" s="31">
        <f t="shared" si="835"/>
        <v>20</v>
      </c>
      <c r="BD1220" s="31">
        <f t="shared" si="836"/>
        <v>32</v>
      </c>
      <c r="BE1220" s="31">
        <f t="shared" si="837"/>
        <v>15</v>
      </c>
      <c r="BF1220" s="31">
        <f t="shared" si="838"/>
        <v>28</v>
      </c>
      <c r="BG1220" s="31">
        <f t="shared" si="839"/>
        <v>18</v>
      </c>
      <c r="BH1220" s="31">
        <f t="shared" si="840"/>
        <v>3</v>
      </c>
      <c r="BI1220" s="31">
        <f t="shared" si="841"/>
        <v>7</v>
      </c>
      <c r="BJ1220" s="6">
        <f t="shared" si="842"/>
        <v>425</v>
      </c>
      <c r="BL1220" s="31">
        <f t="shared" si="843"/>
        <v>1.2931489483159442E-11</v>
      </c>
      <c r="BM1220" s="31">
        <f t="shared" si="844"/>
        <v>2.1552482471932408E-12</v>
      </c>
      <c r="BN1220" s="31">
        <f t="shared" si="845"/>
        <v>7.0815299550635045E-12</v>
      </c>
      <c r="BO1220" s="31">
        <f t="shared" si="846"/>
        <v>1.3239382089901334E-11</v>
      </c>
      <c r="BP1220" s="31">
        <f t="shared" si="847"/>
        <v>5.5420669213540466E-12</v>
      </c>
      <c r="BQ1220" s="31">
        <f t="shared" si="848"/>
        <v>8.9288855955148537E-12</v>
      </c>
      <c r="BR1220" s="31">
        <f t="shared" si="849"/>
        <v>2.1552482471932408E-12</v>
      </c>
      <c r="BS1220" s="31">
        <f t="shared" si="850"/>
        <v>6.4657447415797212E-12</v>
      </c>
      <c r="BT1220" s="31">
        <f t="shared" si="851"/>
        <v>6.7736373483216133E-12</v>
      </c>
      <c r="BU1220" s="31">
        <f t="shared" si="852"/>
        <v>1.2931489483159442E-11</v>
      </c>
      <c r="BV1220" s="31">
        <f t="shared" si="853"/>
        <v>4.6183891011283721E-12</v>
      </c>
      <c r="BW1220" s="31">
        <f t="shared" si="854"/>
        <v>4.3104964943864816E-12</v>
      </c>
      <c r="BX1220" s="31">
        <f t="shared" si="855"/>
        <v>5.8499595280959387E-12</v>
      </c>
      <c r="BY1220" s="31">
        <f t="shared" si="856"/>
        <v>6.1578521348378299E-12</v>
      </c>
      <c r="BZ1220" s="31">
        <f t="shared" si="857"/>
        <v>9.8525634157405266E-12</v>
      </c>
      <c r="CA1220" s="31">
        <f t="shared" si="858"/>
        <v>4.6183891011283721E-12</v>
      </c>
      <c r="CB1220" s="31">
        <f t="shared" si="859"/>
        <v>8.6209929887729632E-12</v>
      </c>
      <c r="CC1220" s="31">
        <f t="shared" si="860"/>
        <v>5.5420669213540466E-12</v>
      </c>
      <c r="CD1220" s="31">
        <f t="shared" si="861"/>
        <v>9.2367782022567457E-13</v>
      </c>
      <c r="CE1220" s="31">
        <f t="shared" si="862"/>
        <v>2.1552482471932408E-12</v>
      </c>
    </row>
    <row r="1221" spans="35:83" x14ac:dyDescent="0.2">
      <c r="AI1221" s="29" t="s">
        <v>2558</v>
      </c>
      <c r="AJ1221" s="30">
        <v>75196</v>
      </c>
      <c r="AK1221">
        <v>678</v>
      </c>
      <c r="AL1221" t="s">
        <v>2559</v>
      </c>
      <c r="AM1221">
        <v>1.3134655707385434E-9</v>
      </c>
      <c r="AN1221">
        <f t="shared" si="820"/>
        <v>1.3134655707385434E-10</v>
      </c>
      <c r="AO1221">
        <f t="shared" si="821"/>
        <v>5.7901002445868597E-4</v>
      </c>
      <c r="AP1221" s="31">
        <f t="shared" si="822"/>
        <v>64</v>
      </c>
      <c r="AQ1221" s="31">
        <f t="shared" si="823"/>
        <v>8</v>
      </c>
      <c r="AR1221" s="31">
        <f t="shared" si="824"/>
        <v>44</v>
      </c>
      <c r="AS1221" s="31">
        <f t="shared" si="825"/>
        <v>43</v>
      </c>
      <c r="AT1221" s="31">
        <f t="shared" si="826"/>
        <v>26</v>
      </c>
      <c r="AU1221" s="31">
        <f t="shared" si="827"/>
        <v>48</v>
      </c>
      <c r="AV1221" s="31">
        <f t="shared" si="828"/>
        <v>20</v>
      </c>
      <c r="AW1221" s="31">
        <f t="shared" si="829"/>
        <v>33</v>
      </c>
      <c r="AX1221" s="31">
        <f t="shared" si="830"/>
        <v>25</v>
      </c>
      <c r="AY1221" s="31">
        <f t="shared" si="831"/>
        <v>76</v>
      </c>
      <c r="AZ1221" s="31">
        <f t="shared" si="832"/>
        <v>14</v>
      </c>
      <c r="BA1221" s="31">
        <f t="shared" si="833"/>
        <v>19</v>
      </c>
      <c r="BB1221" s="31">
        <f t="shared" si="834"/>
        <v>47</v>
      </c>
      <c r="BC1221" s="31">
        <f t="shared" si="835"/>
        <v>16</v>
      </c>
      <c r="BD1221" s="31">
        <f t="shared" si="836"/>
        <v>40</v>
      </c>
      <c r="BE1221" s="31">
        <f t="shared" si="837"/>
        <v>47</v>
      </c>
      <c r="BF1221" s="31">
        <f t="shared" si="838"/>
        <v>33</v>
      </c>
      <c r="BG1221" s="31">
        <f t="shared" si="839"/>
        <v>40</v>
      </c>
      <c r="BH1221" s="31">
        <f t="shared" si="840"/>
        <v>16</v>
      </c>
      <c r="BI1221" s="31">
        <f t="shared" si="841"/>
        <v>19</v>
      </c>
      <c r="BJ1221" s="6">
        <f t="shared" si="842"/>
        <v>678</v>
      </c>
      <c r="BL1221" s="31">
        <f t="shared" si="843"/>
        <v>1.2398495063018699E-11</v>
      </c>
      <c r="BM1221" s="31">
        <f t="shared" si="844"/>
        <v>1.5498118828773374E-12</v>
      </c>
      <c r="BN1221" s="31">
        <f t="shared" si="845"/>
        <v>8.5239653558253563E-12</v>
      </c>
      <c r="BO1221" s="31">
        <f t="shared" si="846"/>
        <v>8.3302388704656899E-12</v>
      </c>
      <c r="BP1221" s="31">
        <f t="shared" si="847"/>
        <v>5.0368886193513467E-12</v>
      </c>
      <c r="BQ1221" s="31">
        <f t="shared" si="848"/>
        <v>9.2988712972640249E-12</v>
      </c>
      <c r="BR1221" s="31">
        <f t="shared" si="849"/>
        <v>3.874529707193343E-12</v>
      </c>
      <c r="BS1221" s="31">
        <f t="shared" si="850"/>
        <v>6.3929740168690168E-12</v>
      </c>
      <c r="BT1221" s="31">
        <f t="shared" si="851"/>
        <v>4.8431621339916796E-12</v>
      </c>
      <c r="BU1221" s="31">
        <f t="shared" si="852"/>
        <v>1.4723212887334704E-11</v>
      </c>
      <c r="BV1221" s="31">
        <f t="shared" si="853"/>
        <v>2.7121707950353405E-12</v>
      </c>
      <c r="BW1221" s="31">
        <f t="shared" si="854"/>
        <v>3.6808032218336759E-12</v>
      </c>
      <c r="BX1221" s="31">
        <f t="shared" si="855"/>
        <v>9.1051448119043585E-12</v>
      </c>
      <c r="BY1221" s="31">
        <f t="shared" si="856"/>
        <v>3.0996237657546748E-12</v>
      </c>
      <c r="BZ1221" s="31">
        <f t="shared" si="857"/>
        <v>7.7490594143866861E-12</v>
      </c>
      <c r="CA1221" s="31">
        <f t="shared" si="858"/>
        <v>9.1051448119043585E-12</v>
      </c>
      <c r="CB1221" s="31">
        <f t="shared" si="859"/>
        <v>6.3929740168690168E-12</v>
      </c>
      <c r="CC1221" s="31">
        <f t="shared" si="860"/>
        <v>7.7490594143866861E-12</v>
      </c>
      <c r="CD1221" s="31">
        <f t="shared" si="861"/>
        <v>3.0996237657546748E-12</v>
      </c>
      <c r="CE1221" s="31">
        <f t="shared" si="862"/>
        <v>3.6808032218336759E-12</v>
      </c>
    </row>
    <row r="1222" spans="35:83" x14ac:dyDescent="0.2">
      <c r="AI1222" s="29" t="s">
        <v>2560</v>
      </c>
      <c r="AJ1222" s="30">
        <v>40337</v>
      </c>
      <c r="AK1222">
        <v>366</v>
      </c>
      <c r="AL1222" t="s">
        <v>2561</v>
      </c>
      <c r="AM1222">
        <v>1.3272338515832665E-9</v>
      </c>
      <c r="AN1222">
        <f t="shared" si="820"/>
        <v>1.3272338515832665E-10</v>
      </c>
      <c r="AO1222">
        <f t="shared" si="821"/>
        <v>5.8507944325903924E-4</v>
      </c>
      <c r="AP1222" s="31">
        <f t="shared" si="822"/>
        <v>28</v>
      </c>
      <c r="AQ1222" s="31">
        <f t="shared" si="823"/>
        <v>2</v>
      </c>
      <c r="AR1222" s="31">
        <f t="shared" si="824"/>
        <v>26</v>
      </c>
      <c r="AS1222" s="31">
        <f t="shared" si="825"/>
        <v>23</v>
      </c>
      <c r="AT1222" s="31">
        <f t="shared" si="826"/>
        <v>16</v>
      </c>
      <c r="AU1222" s="31">
        <f t="shared" si="827"/>
        <v>36</v>
      </c>
      <c r="AV1222" s="31">
        <f t="shared" si="828"/>
        <v>13</v>
      </c>
      <c r="AW1222" s="31">
        <f t="shared" si="829"/>
        <v>19</v>
      </c>
      <c r="AX1222" s="31">
        <f t="shared" si="830"/>
        <v>16</v>
      </c>
      <c r="AY1222" s="31">
        <f t="shared" si="831"/>
        <v>38</v>
      </c>
      <c r="AZ1222" s="31">
        <f t="shared" si="832"/>
        <v>13</v>
      </c>
      <c r="BA1222" s="31">
        <f t="shared" si="833"/>
        <v>6</v>
      </c>
      <c r="BB1222" s="31">
        <f t="shared" si="834"/>
        <v>22</v>
      </c>
      <c r="BC1222" s="31">
        <f t="shared" si="835"/>
        <v>15</v>
      </c>
      <c r="BD1222" s="31">
        <f t="shared" si="836"/>
        <v>21</v>
      </c>
      <c r="BE1222" s="31">
        <f t="shared" si="837"/>
        <v>21</v>
      </c>
      <c r="BF1222" s="31">
        <f t="shared" si="838"/>
        <v>18</v>
      </c>
      <c r="BG1222" s="31">
        <f t="shared" si="839"/>
        <v>22</v>
      </c>
      <c r="BH1222" s="31">
        <f t="shared" si="840"/>
        <v>5</v>
      </c>
      <c r="BI1222" s="31">
        <f t="shared" si="841"/>
        <v>6</v>
      </c>
      <c r="BJ1222" s="6">
        <f t="shared" si="842"/>
        <v>366</v>
      </c>
      <c r="BL1222" s="31">
        <f t="shared" si="843"/>
        <v>1.0153701596811876E-11</v>
      </c>
      <c r="BM1222" s="31">
        <f t="shared" si="844"/>
        <v>7.2526439977227683E-13</v>
      </c>
      <c r="BN1222" s="31">
        <f t="shared" si="845"/>
        <v>9.4284371970395975E-12</v>
      </c>
      <c r="BO1222" s="31">
        <f t="shared" si="846"/>
        <v>8.3405405973811824E-12</v>
      </c>
      <c r="BP1222" s="31">
        <f t="shared" si="847"/>
        <v>5.8021151981782146E-12</v>
      </c>
      <c r="BQ1222" s="31">
        <f t="shared" si="848"/>
        <v>1.3054759195900981E-11</v>
      </c>
      <c r="BR1222" s="31">
        <f t="shared" si="849"/>
        <v>4.7142185985197987E-12</v>
      </c>
      <c r="BS1222" s="31">
        <f t="shared" si="850"/>
        <v>6.8900117978366297E-12</v>
      </c>
      <c r="BT1222" s="31">
        <f t="shared" si="851"/>
        <v>5.8021151981782146E-12</v>
      </c>
      <c r="BU1222" s="31">
        <f t="shared" si="852"/>
        <v>1.3780023595673259E-11</v>
      </c>
      <c r="BV1222" s="31">
        <f t="shared" si="853"/>
        <v>4.7142185985197987E-12</v>
      </c>
      <c r="BW1222" s="31">
        <f t="shared" si="854"/>
        <v>2.1757931993168306E-12</v>
      </c>
      <c r="BX1222" s="31">
        <f t="shared" si="855"/>
        <v>7.977908397495044E-12</v>
      </c>
      <c r="BY1222" s="31">
        <f t="shared" si="856"/>
        <v>5.4394829982920755E-12</v>
      </c>
      <c r="BZ1222" s="31">
        <f t="shared" si="857"/>
        <v>7.6152761976089057E-12</v>
      </c>
      <c r="CA1222" s="31">
        <f t="shared" si="858"/>
        <v>7.6152761976089057E-12</v>
      </c>
      <c r="CB1222" s="31">
        <f t="shared" si="859"/>
        <v>6.5273795979504906E-12</v>
      </c>
      <c r="CC1222" s="31">
        <f t="shared" si="860"/>
        <v>7.977908397495044E-12</v>
      </c>
      <c r="CD1222" s="31">
        <f t="shared" si="861"/>
        <v>1.8131609994306918E-12</v>
      </c>
      <c r="CE1222" s="31">
        <f t="shared" si="862"/>
        <v>2.1757931993168306E-12</v>
      </c>
    </row>
    <row r="1223" spans="35:83" x14ac:dyDescent="0.2">
      <c r="AI1223" s="29" t="s">
        <v>2562</v>
      </c>
      <c r="AJ1223" s="30">
        <v>41369</v>
      </c>
      <c r="AK1223">
        <v>385</v>
      </c>
      <c r="AL1223" t="s">
        <v>2563</v>
      </c>
      <c r="AM1223">
        <v>1.333363098508121E-9</v>
      </c>
      <c r="AN1223">
        <f t="shared" si="820"/>
        <v>1.3333630985081211E-10</v>
      </c>
      <c r="AO1223">
        <f t="shared" si="821"/>
        <v>5.8778137583415644E-4</v>
      </c>
      <c r="AP1223" s="31">
        <f t="shared" si="822"/>
        <v>51</v>
      </c>
      <c r="AQ1223" s="31">
        <f t="shared" si="823"/>
        <v>4</v>
      </c>
      <c r="AR1223" s="31">
        <f t="shared" si="824"/>
        <v>31</v>
      </c>
      <c r="AS1223" s="31">
        <f t="shared" si="825"/>
        <v>16</v>
      </c>
      <c r="AT1223" s="31">
        <f t="shared" si="826"/>
        <v>11</v>
      </c>
      <c r="AU1223" s="31">
        <f t="shared" si="827"/>
        <v>31</v>
      </c>
      <c r="AV1223" s="31">
        <f t="shared" si="828"/>
        <v>16</v>
      </c>
      <c r="AW1223" s="31">
        <f t="shared" si="829"/>
        <v>29</v>
      </c>
      <c r="AX1223" s="31">
        <f t="shared" si="830"/>
        <v>22</v>
      </c>
      <c r="AY1223" s="31">
        <f t="shared" si="831"/>
        <v>34</v>
      </c>
      <c r="AZ1223" s="31">
        <f t="shared" si="832"/>
        <v>5</v>
      </c>
      <c r="BA1223" s="31">
        <f t="shared" si="833"/>
        <v>6</v>
      </c>
      <c r="BB1223" s="31">
        <f t="shared" si="834"/>
        <v>20</v>
      </c>
      <c r="BC1223" s="31">
        <f t="shared" si="835"/>
        <v>18</v>
      </c>
      <c r="BD1223" s="31">
        <f t="shared" si="836"/>
        <v>19</v>
      </c>
      <c r="BE1223" s="31">
        <f t="shared" si="837"/>
        <v>12</v>
      </c>
      <c r="BF1223" s="31">
        <f t="shared" si="838"/>
        <v>21</v>
      </c>
      <c r="BG1223" s="31">
        <f t="shared" si="839"/>
        <v>31</v>
      </c>
      <c r="BH1223" s="31">
        <f t="shared" si="840"/>
        <v>2</v>
      </c>
      <c r="BI1223" s="31">
        <f t="shared" si="841"/>
        <v>6</v>
      </c>
      <c r="BJ1223" s="6">
        <f t="shared" si="842"/>
        <v>385</v>
      </c>
      <c r="BL1223" s="31">
        <f t="shared" si="843"/>
        <v>1.766273195426342E-11</v>
      </c>
      <c r="BM1223" s="31">
        <f t="shared" si="844"/>
        <v>1.3853123101383077E-12</v>
      </c>
      <c r="BN1223" s="31">
        <f t="shared" si="845"/>
        <v>1.0736170403571885E-11</v>
      </c>
      <c r="BO1223" s="31">
        <f t="shared" si="846"/>
        <v>5.5412492405532307E-12</v>
      </c>
      <c r="BP1223" s="31">
        <f t="shared" si="847"/>
        <v>3.809608852880346E-12</v>
      </c>
      <c r="BQ1223" s="31">
        <f t="shared" si="848"/>
        <v>1.0736170403571885E-11</v>
      </c>
      <c r="BR1223" s="31">
        <f t="shared" si="849"/>
        <v>5.5412492405532307E-12</v>
      </c>
      <c r="BS1223" s="31">
        <f t="shared" si="850"/>
        <v>1.004351424850273E-11</v>
      </c>
      <c r="BT1223" s="31">
        <f t="shared" si="851"/>
        <v>7.619217705760692E-12</v>
      </c>
      <c r="BU1223" s="31">
        <f t="shared" si="852"/>
        <v>1.1775154636175615E-11</v>
      </c>
      <c r="BV1223" s="31">
        <f t="shared" si="853"/>
        <v>1.7316403876728847E-12</v>
      </c>
      <c r="BW1223" s="31">
        <f t="shared" si="854"/>
        <v>2.0779684652074613E-12</v>
      </c>
      <c r="BX1223" s="31">
        <f t="shared" si="855"/>
        <v>6.9265615506915388E-12</v>
      </c>
      <c r="BY1223" s="31">
        <f t="shared" si="856"/>
        <v>6.2339053956223847E-12</v>
      </c>
      <c r="BZ1223" s="31">
        <f t="shared" si="857"/>
        <v>6.5802334731569621E-12</v>
      </c>
      <c r="CA1223" s="31">
        <f t="shared" si="858"/>
        <v>4.1559369304149226E-12</v>
      </c>
      <c r="CB1223" s="31">
        <f t="shared" si="859"/>
        <v>7.2728896282261146E-12</v>
      </c>
      <c r="CC1223" s="31">
        <f t="shared" si="860"/>
        <v>1.0736170403571885E-11</v>
      </c>
      <c r="CD1223" s="31">
        <f t="shared" si="861"/>
        <v>6.9265615506915383E-13</v>
      </c>
      <c r="CE1223" s="31">
        <f t="shared" si="862"/>
        <v>2.0779684652074613E-12</v>
      </c>
    </row>
    <row r="1224" spans="35:83" x14ac:dyDescent="0.2">
      <c r="AI1224" s="29" t="s">
        <v>2564</v>
      </c>
      <c r="AJ1224" s="30">
        <v>20636</v>
      </c>
      <c r="AK1224">
        <v>179</v>
      </c>
      <c r="AL1224" t="s">
        <v>2565</v>
      </c>
      <c r="AM1224">
        <v>1.3335117985723254E-9</v>
      </c>
      <c r="AN1224">
        <f t="shared" si="820"/>
        <v>1.3335117985723255E-10</v>
      </c>
      <c r="AO1224">
        <f t="shared" si="821"/>
        <v>5.8784692671704983E-4</v>
      </c>
      <c r="AP1224" s="31">
        <f t="shared" si="822"/>
        <v>13</v>
      </c>
      <c r="AQ1224" s="31">
        <f t="shared" si="823"/>
        <v>0</v>
      </c>
      <c r="AR1224" s="31">
        <f t="shared" si="824"/>
        <v>10</v>
      </c>
      <c r="AS1224" s="31">
        <f t="shared" si="825"/>
        <v>14</v>
      </c>
      <c r="AT1224" s="31">
        <f t="shared" si="826"/>
        <v>4</v>
      </c>
      <c r="AU1224" s="31">
        <f t="shared" si="827"/>
        <v>11</v>
      </c>
      <c r="AV1224" s="31">
        <f t="shared" si="828"/>
        <v>4</v>
      </c>
      <c r="AW1224" s="31">
        <f t="shared" si="829"/>
        <v>7</v>
      </c>
      <c r="AX1224" s="31">
        <f t="shared" si="830"/>
        <v>16</v>
      </c>
      <c r="AY1224" s="31">
        <f t="shared" si="831"/>
        <v>10</v>
      </c>
      <c r="AZ1224" s="31">
        <f t="shared" si="832"/>
        <v>13</v>
      </c>
      <c r="BA1224" s="31">
        <f t="shared" si="833"/>
        <v>6</v>
      </c>
      <c r="BB1224" s="31">
        <f t="shared" si="834"/>
        <v>10</v>
      </c>
      <c r="BC1224" s="31">
        <f t="shared" si="835"/>
        <v>17</v>
      </c>
      <c r="BD1224" s="31">
        <f t="shared" si="836"/>
        <v>14</v>
      </c>
      <c r="BE1224" s="31">
        <f t="shared" si="837"/>
        <v>3</v>
      </c>
      <c r="BF1224" s="31">
        <f t="shared" si="838"/>
        <v>6</v>
      </c>
      <c r="BG1224" s="31">
        <f t="shared" si="839"/>
        <v>16</v>
      </c>
      <c r="BH1224" s="31">
        <f t="shared" si="840"/>
        <v>0</v>
      </c>
      <c r="BI1224" s="31">
        <f t="shared" si="841"/>
        <v>5</v>
      </c>
      <c r="BJ1224" s="6">
        <f t="shared" si="842"/>
        <v>179</v>
      </c>
      <c r="BL1224" s="31">
        <f t="shared" si="843"/>
        <v>9.6847225594638168E-12</v>
      </c>
      <c r="BM1224" s="31">
        <f t="shared" si="844"/>
        <v>0</v>
      </c>
      <c r="BN1224" s="31">
        <f t="shared" si="845"/>
        <v>7.4497865842029348E-12</v>
      </c>
      <c r="BO1224" s="31">
        <f t="shared" si="846"/>
        <v>1.042970121788411E-11</v>
      </c>
      <c r="BP1224" s="31">
        <f t="shared" si="847"/>
        <v>2.9799146336811743E-12</v>
      </c>
      <c r="BQ1224" s="31">
        <f t="shared" si="848"/>
        <v>8.1947652426232283E-12</v>
      </c>
      <c r="BR1224" s="31">
        <f t="shared" si="849"/>
        <v>2.9799146336811743E-12</v>
      </c>
      <c r="BS1224" s="31">
        <f t="shared" si="850"/>
        <v>5.2148506089420551E-12</v>
      </c>
      <c r="BT1224" s="31">
        <f t="shared" si="851"/>
        <v>1.1919658534724697E-11</v>
      </c>
      <c r="BU1224" s="31">
        <f t="shared" si="852"/>
        <v>7.4497865842029348E-12</v>
      </c>
      <c r="BV1224" s="31">
        <f t="shared" si="853"/>
        <v>9.6847225594638168E-12</v>
      </c>
      <c r="BW1224" s="31">
        <f t="shared" si="854"/>
        <v>4.4698719505217617E-12</v>
      </c>
      <c r="BX1224" s="31">
        <f t="shared" si="855"/>
        <v>7.4497865842029348E-12</v>
      </c>
      <c r="BY1224" s="31">
        <f t="shared" si="856"/>
        <v>1.2664637193144991E-11</v>
      </c>
      <c r="BZ1224" s="31">
        <f t="shared" si="857"/>
        <v>1.042970121788411E-11</v>
      </c>
      <c r="CA1224" s="31">
        <f t="shared" si="858"/>
        <v>2.2349359752608808E-12</v>
      </c>
      <c r="CB1224" s="31">
        <f t="shared" si="859"/>
        <v>4.4698719505217617E-12</v>
      </c>
      <c r="CC1224" s="31">
        <f t="shared" si="860"/>
        <v>1.1919658534724697E-11</v>
      </c>
      <c r="CD1224" s="31">
        <f t="shared" si="861"/>
        <v>0</v>
      </c>
      <c r="CE1224" s="31">
        <f t="shared" si="862"/>
        <v>3.7248932921014674E-12</v>
      </c>
    </row>
    <row r="1225" spans="35:83" x14ac:dyDescent="0.2">
      <c r="AI1225" s="29" t="s">
        <v>2566</v>
      </c>
      <c r="AJ1225" s="30">
        <v>9421</v>
      </c>
      <c r="AK1225">
        <v>84</v>
      </c>
      <c r="AL1225" t="s">
        <v>2567</v>
      </c>
      <c r="AM1225">
        <v>1.3354913834025717E-9</v>
      </c>
      <c r="AN1225">
        <f t="shared" si="820"/>
        <v>1.3354913834025718E-10</v>
      </c>
      <c r="AO1225">
        <f t="shared" si="821"/>
        <v>5.8871957955737857E-4</v>
      </c>
      <c r="AP1225" s="31">
        <f t="shared" si="822"/>
        <v>6</v>
      </c>
      <c r="AQ1225" s="31">
        <f t="shared" si="823"/>
        <v>3</v>
      </c>
      <c r="AR1225" s="31">
        <f t="shared" si="824"/>
        <v>9</v>
      </c>
      <c r="AS1225" s="31">
        <f t="shared" si="825"/>
        <v>5</v>
      </c>
      <c r="AT1225" s="31">
        <f t="shared" si="826"/>
        <v>3</v>
      </c>
      <c r="AU1225" s="31">
        <f t="shared" si="827"/>
        <v>6</v>
      </c>
      <c r="AV1225" s="31">
        <f t="shared" si="828"/>
        <v>2</v>
      </c>
      <c r="AW1225" s="31">
        <f t="shared" si="829"/>
        <v>6</v>
      </c>
      <c r="AX1225" s="31">
        <f t="shared" si="830"/>
        <v>9</v>
      </c>
      <c r="AY1225" s="31">
        <f t="shared" si="831"/>
        <v>6</v>
      </c>
      <c r="AZ1225" s="31">
        <f t="shared" si="832"/>
        <v>2</v>
      </c>
      <c r="BA1225" s="31">
        <f t="shared" si="833"/>
        <v>1</v>
      </c>
      <c r="BB1225" s="31">
        <f t="shared" si="834"/>
        <v>3</v>
      </c>
      <c r="BC1225" s="31">
        <f t="shared" si="835"/>
        <v>1</v>
      </c>
      <c r="BD1225" s="31">
        <f t="shared" si="836"/>
        <v>5</v>
      </c>
      <c r="BE1225" s="31">
        <f t="shared" si="837"/>
        <v>4</v>
      </c>
      <c r="BF1225" s="31">
        <f t="shared" si="838"/>
        <v>5</v>
      </c>
      <c r="BG1225" s="31">
        <f t="shared" si="839"/>
        <v>5</v>
      </c>
      <c r="BH1225" s="31">
        <f t="shared" si="840"/>
        <v>0</v>
      </c>
      <c r="BI1225" s="31">
        <f t="shared" si="841"/>
        <v>3</v>
      </c>
      <c r="BJ1225" s="6">
        <f t="shared" si="842"/>
        <v>84</v>
      </c>
      <c r="BL1225" s="31">
        <f t="shared" si="843"/>
        <v>9.5392241671612268E-12</v>
      </c>
      <c r="BM1225" s="31">
        <f t="shared" si="844"/>
        <v>4.7696120835806134E-12</v>
      </c>
      <c r="BN1225" s="31">
        <f t="shared" si="845"/>
        <v>1.4308836250741839E-11</v>
      </c>
      <c r="BO1225" s="31">
        <f t="shared" si="846"/>
        <v>7.9493534726343554E-12</v>
      </c>
      <c r="BP1225" s="31">
        <f t="shared" si="847"/>
        <v>4.7696120835806134E-12</v>
      </c>
      <c r="BQ1225" s="31">
        <f t="shared" si="848"/>
        <v>9.5392241671612268E-12</v>
      </c>
      <c r="BR1225" s="31">
        <f t="shared" si="849"/>
        <v>3.179741389053742E-12</v>
      </c>
      <c r="BS1225" s="31">
        <f t="shared" si="850"/>
        <v>9.5392241671612268E-12</v>
      </c>
      <c r="BT1225" s="31">
        <f t="shared" si="851"/>
        <v>1.4308836250741839E-11</v>
      </c>
      <c r="BU1225" s="31">
        <f t="shared" si="852"/>
        <v>9.5392241671612268E-12</v>
      </c>
      <c r="BV1225" s="31">
        <f t="shared" si="853"/>
        <v>3.179741389053742E-12</v>
      </c>
      <c r="BW1225" s="31">
        <f t="shared" si="854"/>
        <v>1.589870694526871E-12</v>
      </c>
      <c r="BX1225" s="31">
        <f t="shared" si="855"/>
        <v>4.7696120835806134E-12</v>
      </c>
      <c r="BY1225" s="31">
        <f t="shared" si="856"/>
        <v>1.589870694526871E-12</v>
      </c>
      <c r="BZ1225" s="31">
        <f t="shared" si="857"/>
        <v>7.9493534726343554E-12</v>
      </c>
      <c r="CA1225" s="31">
        <f t="shared" si="858"/>
        <v>6.359482778107484E-12</v>
      </c>
      <c r="CB1225" s="31">
        <f t="shared" si="859"/>
        <v>7.9493534726343554E-12</v>
      </c>
      <c r="CC1225" s="31">
        <f t="shared" si="860"/>
        <v>7.9493534726343554E-12</v>
      </c>
      <c r="CD1225" s="31">
        <f t="shared" si="861"/>
        <v>0</v>
      </c>
      <c r="CE1225" s="31">
        <f t="shared" si="862"/>
        <v>4.7696120835806134E-12</v>
      </c>
    </row>
    <row r="1226" spans="35:83" x14ac:dyDescent="0.2">
      <c r="AI1226" s="29" t="s">
        <v>2568</v>
      </c>
      <c r="AJ1226" s="30">
        <v>35481</v>
      </c>
      <c r="AK1226">
        <v>317</v>
      </c>
      <c r="AL1226" t="s">
        <v>2569</v>
      </c>
      <c r="AM1226">
        <v>1.3364772517332075E-9</v>
      </c>
      <c r="AN1226">
        <f t="shared" si="820"/>
        <v>1.3364772517332075E-10</v>
      </c>
      <c r="AO1226">
        <f t="shared" si="821"/>
        <v>5.8915417613832543E-4</v>
      </c>
      <c r="AP1226" s="31">
        <f t="shared" si="822"/>
        <v>22</v>
      </c>
      <c r="AQ1226" s="31">
        <f t="shared" si="823"/>
        <v>3</v>
      </c>
      <c r="AR1226" s="31">
        <f t="shared" si="824"/>
        <v>11</v>
      </c>
      <c r="AS1226" s="31">
        <f t="shared" si="825"/>
        <v>25</v>
      </c>
      <c r="AT1226" s="31">
        <f t="shared" si="826"/>
        <v>12</v>
      </c>
      <c r="AU1226" s="31">
        <f t="shared" si="827"/>
        <v>27</v>
      </c>
      <c r="AV1226" s="31">
        <f t="shared" si="828"/>
        <v>12</v>
      </c>
      <c r="AW1226" s="31">
        <f t="shared" si="829"/>
        <v>25</v>
      </c>
      <c r="AX1226" s="31">
        <f t="shared" si="830"/>
        <v>12</v>
      </c>
      <c r="AY1226" s="31">
        <f t="shared" si="831"/>
        <v>25</v>
      </c>
      <c r="AZ1226" s="31">
        <f t="shared" si="832"/>
        <v>3</v>
      </c>
      <c r="BA1226" s="31">
        <f t="shared" si="833"/>
        <v>12</v>
      </c>
      <c r="BB1226" s="31">
        <f t="shared" si="834"/>
        <v>15</v>
      </c>
      <c r="BC1226" s="31">
        <f t="shared" si="835"/>
        <v>10</v>
      </c>
      <c r="BD1226" s="31">
        <f t="shared" si="836"/>
        <v>20</v>
      </c>
      <c r="BE1226" s="31">
        <f t="shared" si="837"/>
        <v>27</v>
      </c>
      <c r="BF1226" s="31">
        <f t="shared" si="838"/>
        <v>10</v>
      </c>
      <c r="BG1226" s="31">
        <f t="shared" si="839"/>
        <v>27</v>
      </c>
      <c r="BH1226" s="31">
        <f t="shared" si="840"/>
        <v>8</v>
      </c>
      <c r="BI1226" s="31">
        <f t="shared" si="841"/>
        <v>11</v>
      </c>
      <c r="BJ1226" s="6">
        <f t="shared" si="842"/>
        <v>317</v>
      </c>
      <c r="BL1226" s="31">
        <f t="shared" si="843"/>
        <v>9.2752364473598002E-12</v>
      </c>
      <c r="BM1226" s="31">
        <f t="shared" si="844"/>
        <v>1.2648049700945181E-12</v>
      </c>
      <c r="BN1226" s="31">
        <f t="shared" si="845"/>
        <v>4.6376182236799001E-12</v>
      </c>
      <c r="BO1226" s="31">
        <f t="shared" si="846"/>
        <v>1.0540041417454317E-11</v>
      </c>
      <c r="BP1226" s="31">
        <f t="shared" si="847"/>
        <v>5.0592198803780725E-12</v>
      </c>
      <c r="BQ1226" s="31">
        <f t="shared" si="848"/>
        <v>1.1383244730850663E-11</v>
      </c>
      <c r="BR1226" s="31">
        <f t="shared" si="849"/>
        <v>5.0592198803780725E-12</v>
      </c>
      <c r="BS1226" s="31">
        <f t="shared" si="850"/>
        <v>1.0540041417454317E-11</v>
      </c>
      <c r="BT1226" s="31">
        <f t="shared" si="851"/>
        <v>5.0592198803780725E-12</v>
      </c>
      <c r="BU1226" s="31">
        <f t="shared" si="852"/>
        <v>1.0540041417454317E-11</v>
      </c>
      <c r="BV1226" s="31">
        <f t="shared" si="853"/>
        <v>1.2648049700945181E-12</v>
      </c>
      <c r="BW1226" s="31">
        <f t="shared" si="854"/>
        <v>5.0592198803780725E-12</v>
      </c>
      <c r="BX1226" s="31">
        <f t="shared" si="855"/>
        <v>6.3240248504725907E-12</v>
      </c>
      <c r="BY1226" s="31">
        <f t="shared" si="856"/>
        <v>4.2160165669817268E-12</v>
      </c>
      <c r="BZ1226" s="31">
        <f t="shared" si="857"/>
        <v>8.4320331339634537E-12</v>
      </c>
      <c r="CA1226" s="31">
        <f t="shared" si="858"/>
        <v>1.1383244730850663E-11</v>
      </c>
      <c r="CB1226" s="31">
        <f t="shared" si="859"/>
        <v>4.2160165669817268E-12</v>
      </c>
      <c r="CC1226" s="31">
        <f t="shared" si="860"/>
        <v>1.1383244730850663E-11</v>
      </c>
      <c r="CD1226" s="31">
        <f t="shared" si="861"/>
        <v>3.3728132535853816E-12</v>
      </c>
      <c r="CE1226" s="31">
        <f t="shared" si="862"/>
        <v>4.6376182236799001E-12</v>
      </c>
    </row>
    <row r="1227" spans="35:83" x14ac:dyDescent="0.2">
      <c r="AI1227" s="29" t="s">
        <v>2570</v>
      </c>
      <c r="AJ1227" s="30">
        <v>77587</v>
      </c>
      <c r="AK1227">
        <v>734</v>
      </c>
      <c r="AL1227" t="s">
        <v>2571</v>
      </c>
      <c r="AM1227">
        <v>1.3398057331817016E-9</v>
      </c>
      <c r="AN1227">
        <f t="shared" si="820"/>
        <v>1.3398057331817016E-10</v>
      </c>
      <c r="AO1227">
        <f t="shared" si="821"/>
        <v>5.9062145793682675E-4</v>
      </c>
      <c r="AP1227" s="31">
        <f t="shared" si="822"/>
        <v>83</v>
      </c>
      <c r="AQ1227" s="31">
        <f t="shared" si="823"/>
        <v>13</v>
      </c>
      <c r="AR1227" s="31">
        <f t="shared" si="824"/>
        <v>40</v>
      </c>
      <c r="AS1227" s="31">
        <f t="shared" si="825"/>
        <v>53</v>
      </c>
      <c r="AT1227" s="31">
        <f t="shared" si="826"/>
        <v>16</v>
      </c>
      <c r="AU1227" s="31">
        <f t="shared" si="827"/>
        <v>80</v>
      </c>
      <c r="AV1227" s="31">
        <f t="shared" si="828"/>
        <v>16</v>
      </c>
      <c r="AW1227" s="31">
        <f t="shared" si="829"/>
        <v>41</v>
      </c>
      <c r="AX1227" s="31">
        <f t="shared" si="830"/>
        <v>28</v>
      </c>
      <c r="AY1227" s="31">
        <f t="shared" si="831"/>
        <v>54</v>
      </c>
      <c r="AZ1227" s="31">
        <f t="shared" si="832"/>
        <v>25</v>
      </c>
      <c r="BA1227" s="31">
        <f t="shared" si="833"/>
        <v>26</v>
      </c>
      <c r="BB1227" s="31">
        <f t="shared" si="834"/>
        <v>37</v>
      </c>
      <c r="BC1227" s="31">
        <f t="shared" si="835"/>
        <v>20</v>
      </c>
      <c r="BD1227" s="31">
        <f t="shared" si="836"/>
        <v>29</v>
      </c>
      <c r="BE1227" s="31">
        <f t="shared" si="837"/>
        <v>48</v>
      </c>
      <c r="BF1227" s="31">
        <f t="shared" si="838"/>
        <v>39</v>
      </c>
      <c r="BG1227" s="31">
        <f t="shared" si="839"/>
        <v>60</v>
      </c>
      <c r="BH1227" s="31">
        <f t="shared" si="840"/>
        <v>8</v>
      </c>
      <c r="BI1227" s="31">
        <f t="shared" si="841"/>
        <v>18</v>
      </c>
      <c r="BJ1227" s="6">
        <f t="shared" si="842"/>
        <v>734</v>
      </c>
      <c r="BL1227" s="31">
        <f t="shared" si="843"/>
        <v>1.5150391805733138E-11</v>
      </c>
      <c r="BM1227" s="31">
        <f t="shared" si="844"/>
        <v>2.3729529334280822E-12</v>
      </c>
      <c r="BN1227" s="31">
        <f t="shared" si="845"/>
        <v>7.3013936413171755E-12</v>
      </c>
      <c r="BO1227" s="31">
        <f t="shared" si="846"/>
        <v>9.6743465747452574E-12</v>
      </c>
      <c r="BP1227" s="31">
        <f t="shared" si="847"/>
        <v>2.9205574565268698E-12</v>
      </c>
      <c r="BQ1227" s="31">
        <f t="shared" si="848"/>
        <v>1.4602787282634351E-11</v>
      </c>
      <c r="BR1227" s="31">
        <f t="shared" si="849"/>
        <v>2.9205574565268698E-12</v>
      </c>
      <c r="BS1227" s="31">
        <f t="shared" si="850"/>
        <v>7.4839284823501039E-12</v>
      </c>
      <c r="BT1227" s="31">
        <f t="shared" si="851"/>
        <v>5.1109755489220229E-12</v>
      </c>
      <c r="BU1227" s="31">
        <f t="shared" si="852"/>
        <v>9.8568814157781874E-12</v>
      </c>
      <c r="BV1227" s="31">
        <f t="shared" si="853"/>
        <v>4.5633710258232345E-12</v>
      </c>
      <c r="BW1227" s="31">
        <f t="shared" si="854"/>
        <v>4.7459058668561645E-12</v>
      </c>
      <c r="BX1227" s="31">
        <f t="shared" si="855"/>
        <v>6.7537891182183872E-12</v>
      </c>
      <c r="BY1227" s="31">
        <f t="shared" si="856"/>
        <v>3.6506968206585878E-12</v>
      </c>
      <c r="BZ1227" s="31">
        <f t="shared" si="857"/>
        <v>5.2935103899549521E-12</v>
      </c>
      <c r="CA1227" s="31">
        <f t="shared" si="858"/>
        <v>8.761672369580609E-12</v>
      </c>
      <c r="CB1227" s="31">
        <f t="shared" si="859"/>
        <v>7.1188588002842455E-12</v>
      </c>
      <c r="CC1227" s="31">
        <f t="shared" si="860"/>
        <v>1.0952090461975762E-11</v>
      </c>
      <c r="CD1227" s="31">
        <f t="shared" si="861"/>
        <v>1.4602787282634349E-12</v>
      </c>
      <c r="CE1227" s="31">
        <f t="shared" si="862"/>
        <v>3.285627138592729E-12</v>
      </c>
    </row>
    <row r="1228" spans="35:83" x14ac:dyDescent="0.2">
      <c r="AI1228" s="29" t="s">
        <v>2572</v>
      </c>
      <c r="AJ1228" s="30">
        <v>16040</v>
      </c>
      <c r="AK1228">
        <v>148</v>
      </c>
      <c r="AL1228" t="s">
        <v>2573</v>
      </c>
      <c r="AM1228">
        <v>1.3409408447212942E-9</v>
      </c>
      <c r="AN1228">
        <f t="shared" si="820"/>
        <v>1.3409408447212942E-10</v>
      </c>
      <c r="AO1228">
        <f t="shared" si="821"/>
        <v>5.9112184483309943E-4</v>
      </c>
      <c r="AP1228" s="31">
        <f t="shared" si="822"/>
        <v>10</v>
      </c>
      <c r="AQ1228" s="31">
        <f t="shared" si="823"/>
        <v>1</v>
      </c>
      <c r="AR1228" s="31">
        <f t="shared" si="824"/>
        <v>7</v>
      </c>
      <c r="AS1228" s="31">
        <f t="shared" si="825"/>
        <v>5</v>
      </c>
      <c r="AT1228" s="31">
        <f t="shared" si="826"/>
        <v>6</v>
      </c>
      <c r="AU1228" s="31">
        <f t="shared" si="827"/>
        <v>16</v>
      </c>
      <c r="AV1228" s="31">
        <f t="shared" si="828"/>
        <v>6</v>
      </c>
      <c r="AW1228" s="31">
        <f t="shared" si="829"/>
        <v>4</v>
      </c>
      <c r="AX1228" s="31">
        <f t="shared" si="830"/>
        <v>5</v>
      </c>
      <c r="AY1228" s="31">
        <f t="shared" si="831"/>
        <v>10</v>
      </c>
      <c r="AZ1228" s="31">
        <f t="shared" si="832"/>
        <v>6</v>
      </c>
      <c r="BA1228" s="31">
        <f t="shared" si="833"/>
        <v>6</v>
      </c>
      <c r="BB1228" s="31">
        <f t="shared" si="834"/>
        <v>9</v>
      </c>
      <c r="BC1228" s="31">
        <f t="shared" si="835"/>
        <v>5</v>
      </c>
      <c r="BD1228" s="31">
        <f t="shared" si="836"/>
        <v>9</v>
      </c>
      <c r="BE1228" s="31">
        <f t="shared" si="837"/>
        <v>9</v>
      </c>
      <c r="BF1228" s="31">
        <f t="shared" si="838"/>
        <v>12</v>
      </c>
      <c r="BG1228" s="31">
        <f t="shared" si="839"/>
        <v>17</v>
      </c>
      <c r="BH1228" s="31">
        <f t="shared" si="840"/>
        <v>1</v>
      </c>
      <c r="BI1228" s="31">
        <f t="shared" si="841"/>
        <v>4</v>
      </c>
      <c r="BJ1228" s="6">
        <f t="shared" si="842"/>
        <v>148</v>
      </c>
      <c r="BL1228" s="31">
        <f t="shared" si="843"/>
        <v>9.060411112981718E-12</v>
      </c>
      <c r="BM1228" s="31">
        <f t="shared" si="844"/>
        <v>9.0604111129817178E-13</v>
      </c>
      <c r="BN1228" s="31">
        <f t="shared" si="845"/>
        <v>6.3422877790872028E-12</v>
      </c>
      <c r="BO1228" s="31">
        <f t="shared" si="846"/>
        <v>4.530205556490859E-12</v>
      </c>
      <c r="BP1228" s="31">
        <f t="shared" si="847"/>
        <v>5.4362466677890305E-12</v>
      </c>
      <c r="BQ1228" s="31">
        <f t="shared" si="848"/>
        <v>1.4496657780770748E-11</v>
      </c>
      <c r="BR1228" s="31">
        <f t="shared" si="849"/>
        <v>5.4362466677890305E-12</v>
      </c>
      <c r="BS1228" s="31">
        <f t="shared" si="850"/>
        <v>3.6241644451926871E-12</v>
      </c>
      <c r="BT1228" s="31">
        <f t="shared" si="851"/>
        <v>4.530205556490859E-12</v>
      </c>
      <c r="BU1228" s="31">
        <f t="shared" si="852"/>
        <v>9.060411112981718E-12</v>
      </c>
      <c r="BV1228" s="31">
        <f t="shared" si="853"/>
        <v>5.4362466677890305E-12</v>
      </c>
      <c r="BW1228" s="31">
        <f t="shared" si="854"/>
        <v>5.4362466677890305E-12</v>
      </c>
      <c r="BX1228" s="31">
        <f t="shared" si="855"/>
        <v>8.1543700016835465E-12</v>
      </c>
      <c r="BY1228" s="31">
        <f t="shared" si="856"/>
        <v>4.530205556490859E-12</v>
      </c>
      <c r="BZ1228" s="31">
        <f t="shared" si="857"/>
        <v>8.1543700016835465E-12</v>
      </c>
      <c r="CA1228" s="31">
        <f t="shared" si="858"/>
        <v>8.1543700016835465E-12</v>
      </c>
      <c r="CB1228" s="31">
        <f t="shared" si="859"/>
        <v>1.0872493335578061E-11</v>
      </c>
      <c r="CC1228" s="31">
        <f t="shared" si="860"/>
        <v>1.5402698892068922E-11</v>
      </c>
      <c r="CD1228" s="31">
        <f t="shared" si="861"/>
        <v>9.0604111129817178E-13</v>
      </c>
      <c r="CE1228" s="31">
        <f t="shared" si="862"/>
        <v>3.6241644451926871E-12</v>
      </c>
    </row>
    <row r="1229" spans="35:83" x14ac:dyDescent="0.2">
      <c r="AI1229" s="29" t="s">
        <v>2574</v>
      </c>
      <c r="AJ1229" s="30">
        <v>39766</v>
      </c>
      <c r="AK1229">
        <v>362</v>
      </c>
      <c r="AL1229" t="s">
        <v>2575</v>
      </c>
      <c r="AM1229">
        <v>1.3480053895185744E-9</v>
      </c>
      <c r="AN1229">
        <f t="shared" si="820"/>
        <v>1.3480053895185744E-10</v>
      </c>
      <c r="AO1229">
        <f t="shared" si="821"/>
        <v>5.9423608120669745E-4</v>
      </c>
      <c r="AP1229" s="31">
        <f t="shared" si="822"/>
        <v>39</v>
      </c>
      <c r="AQ1229" s="31">
        <f t="shared" si="823"/>
        <v>3</v>
      </c>
      <c r="AR1229" s="31">
        <f t="shared" si="824"/>
        <v>13</v>
      </c>
      <c r="AS1229" s="31">
        <f t="shared" si="825"/>
        <v>22</v>
      </c>
      <c r="AT1229" s="31">
        <f t="shared" si="826"/>
        <v>14</v>
      </c>
      <c r="AU1229" s="31">
        <f t="shared" si="827"/>
        <v>27</v>
      </c>
      <c r="AV1229" s="31">
        <f t="shared" si="828"/>
        <v>10</v>
      </c>
      <c r="AW1229" s="31">
        <f t="shared" si="829"/>
        <v>26</v>
      </c>
      <c r="AX1229" s="31">
        <f t="shared" si="830"/>
        <v>20</v>
      </c>
      <c r="AY1229" s="31">
        <f t="shared" si="831"/>
        <v>29</v>
      </c>
      <c r="AZ1229" s="31">
        <f t="shared" si="832"/>
        <v>8</v>
      </c>
      <c r="BA1229" s="31">
        <f t="shared" si="833"/>
        <v>18</v>
      </c>
      <c r="BB1229" s="31">
        <f t="shared" si="834"/>
        <v>20</v>
      </c>
      <c r="BC1229" s="31">
        <f t="shared" si="835"/>
        <v>17</v>
      </c>
      <c r="BD1229" s="31">
        <f t="shared" si="836"/>
        <v>17</v>
      </c>
      <c r="BE1229" s="31">
        <f t="shared" si="837"/>
        <v>19</v>
      </c>
      <c r="BF1229" s="31">
        <f t="shared" si="838"/>
        <v>18</v>
      </c>
      <c r="BG1229" s="31">
        <f t="shared" si="839"/>
        <v>27</v>
      </c>
      <c r="BH1229" s="31">
        <f t="shared" si="840"/>
        <v>4</v>
      </c>
      <c r="BI1229" s="31">
        <f t="shared" si="841"/>
        <v>11</v>
      </c>
      <c r="BJ1229" s="6">
        <f t="shared" si="842"/>
        <v>362</v>
      </c>
      <c r="BL1229" s="31">
        <f t="shared" si="843"/>
        <v>1.4522709997575801E-11</v>
      </c>
      <c r="BM1229" s="31">
        <f t="shared" si="844"/>
        <v>1.1171315382750616E-12</v>
      </c>
      <c r="BN1229" s="31">
        <f t="shared" si="845"/>
        <v>4.8409033325252667E-12</v>
      </c>
      <c r="BO1229" s="31">
        <f t="shared" si="846"/>
        <v>8.1922979473504514E-12</v>
      </c>
      <c r="BP1229" s="31">
        <f t="shared" si="847"/>
        <v>5.2132805119502873E-12</v>
      </c>
      <c r="BQ1229" s="31">
        <f t="shared" si="848"/>
        <v>1.0054183844475555E-11</v>
      </c>
      <c r="BR1229" s="31">
        <f t="shared" si="849"/>
        <v>3.7237717942502052E-12</v>
      </c>
      <c r="BS1229" s="31">
        <f t="shared" si="850"/>
        <v>9.6818066650505335E-12</v>
      </c>
      <c r="BT1229" s="31">
        <f t="shared" si="851"/>
        <v>7.4475435885004104E-12</v>
      </c>
      <c r="BU1229" s="31">
        <f t="shared" si="852"/>
        <v>1.0798938203325596E-11</v>
      </c>
      <c r="BV1229" s="31">
        <f t="shared" si="853"/>
        <v>2.9790174354001641E-12</v>
      </c>
      <c r="BW1229" s="31">
        <f t="shared" si="854"/>
        <v>6.7027892296503693E-12</v>
      </c>
      <c r="BX1229" s="31">
        <f t="shared" si="855"/>
        <v>7.4475435885004104E-12</v>
      </c>
      <c r="BY1229" s="31">
        <f t="shared" si="856"/>
        <v>6.3304120502253488E-12</v>
      </c>
      <c r="BZ1229" s="31">
        <f t="shared" si="857"/>
        <v>6.3304120502253488E-12</v>
      </c>
      <c r="CA1229" s="31">
        <f t="shared" si="858"/>
        <v>7.0751664090753899E-12</v>
      </c>
      <c r="CB1229" s="31">
        <f t="shared" si="859"/>
        <v>6.7027892296503693E-12</v>
      </c>
      <c r="CC1229" s="31">
        <f t="shared" si="860"/>
        <v>1.0054183844475555E-11</v>
      </c>
      <c r="CD1229" s="31">
        <f t="shared" si="861"/>
        <v>1.4895087177000821E-12</v>
      </c>
      <c r="CE1229" s="31">
        <f t="shared" si="862"/>
        <v>4.0961489736752257E-12</v>
      </c>
    </row>
    <row r="1230" spans="35:83" x14ac:dyDescent="0.2">
      <c r="AI1230" s="29" t="s">
        <v>2576</v>
      </c>
      <c r="AJ1230" s="30">
        <v>88669</v>
      </c>
      <c r="AK1230">
        <v>820</v>
      </c>
      <c r="AL1230" t="s">
        <v>2577</v>
      </c>
      <c r="AM1230">
        <v>1.3532405721692665E-9</v>
      </c>
      <c r="AN1230">
        <f t="shared" si="820"/>
        <v>1.3532405721692666E-10</v>
      </c>
      <c r="AO1230">
        <f t="shared" si="821"/>
        <v>5.9654388683339432E-4</v>
      </c>
      <c r="AP1230" s="31">
        <f t="shared" si="822"/>
        <v>88</v>
      </c>
      <c r="AQ1230" s="31">
        <f t="shared" si="823"/>
        <v>1</v>
      </c>
      <c r="AR1230" s="31">
        <f t="shared" si="824"/>
        <v>45</v>
      </c>
      <c r="AS1230" s="31">
        <f t="shared" si="825"/>
        <v>21</v>
      </c>
      <c r="AT1230" s="31">
        <f t="shared" si="826"/>
        <v>30</v>
      </c>
      <c r="AU1230" s="31">
        <f t="shared" si="827"/>
        <v>80</v>
      </c>
      <c r="AV1230" s="31">
        <f t="shared" si="828"/>
        <v>18</v>
      </c>
      <c r="AW1230" s="31">
        <f t="shared" si="829"/>
        <v>50</v>
      </c>
      <c r="AX1230" s="31">
        <f t="shared" si="830"/>
        <v>38</v>
      </c>
      <c r="AY1230" s="31">
        <f t="shared" si="831"/>
        <v>65</v>
      </c>
      <c r="AZ1230" s="31">
        <f t="shared" si="832"/>
        <v>8</v>
      </c>
      <c r="BA1230" s="31">
        <f t="shared" si="833"/>
        <v>45</v>
      </c>
      <c r="BB1230" s="31">
        <f t="shared" si="834"/>
        <v>35</v>
      </c>
      <c r="BC1230" s="31">
        <f t="shared" si="835"/>
        <v>34</v>
      </c>
      <c r="BD1230" s="31">
        <f t="shared" si="836"/>
        <v>37</v>
      </c>
      <c r="BE1230" s="31">
        <f t="shared" si="837"/>
        <v>63</v>
      </c>
      <c r="BF1230" s="31">
        <f t="shared" si="838"/>
        <v>69</v>
      </c>
      <c r="BG1230" s="31">
        <f t="shared" si="839"/>
        <v>40</v>
      </c>
      <c r="BH1230" s="31">
        <f t="shared" si="840"/>
        <v>12</v>
      </c>
      <c r="BI1230" s="31">
        <f t="shared" si="841"/>
        <v>41</v>
      </c>
      <c r="BJ1230" s="6">
        <f t="shared" si="842"/>
        <v>820</v>
      </c>
      <c r="BL1230" s="31">
        <f t="shared" si="843"/>
        <v>1.4522581750109202E-11</v>
      </c>
      <c r="BM1230" s="31">
        <f t="shared" si="844"/>
        <v>1.6502933806942275E-13</v>
      </c>
      <c r="BN1230" s="31">
        <f t="shared" si="845"/>
        <v>7.4263202131240241E-12</v>
      </c>
      <c r="BO1230" s="31">
        <f t="shared" si="846"/>
        <v>3.4656160994578777E-12</v>
      </c>
      <c r="BP1230" s="31">
        <f t="shared" si="847"/>
        <v>4.9508801420826825E-12</v>
      </c>
      <c r="BQ1230" s="31">
        <f t="shared" si="848"/>
        <v>1.320234704555382E-11</v>
      </c>
      <c r="BR1230" s="31">
        <f t="shared" si="849"/>
        <v>2.9705280852496095E-12</v>
      </c>
      <c r="BS1230" s="31">
        <f t="shared" si="850"/>
        <v>8.2514669034711366E-12</v>
      </c>
      <c r="BT1230" s="31">
        <f t="shared" si="851"/>
        <v>6.2711148466380644E-12</v>
      </c>
      <c r="BU1230" s="31">
        <f t="shared" si="852"/>
        <v>1.0726906974512479E-11</v>
      </c>
      <c r="BV1230" s="31">
        <f t="shared" si="853"/>
        <v>1.320234704555382E-12</v>
      </c>
      <c r="BW1230" s="31">
        <f t="shared" si="854"/>
        <v>7.4263202131240241E-12</v>
      </c>
      <c r="BX1230" s="31">
        <f t="shared" si="855"/>
        <v>5.7760268324297966E-12</v>
      </c>
      <c r="BY1230" s="31">
        <f t="shared" si="856"/>
        <v>5.6109974943603735E-12</v>
      </c>
      <c r="BZ1230" s="31">
        <f t="shared" si="857"/>
        <v>6.1060855085686413E-12</v>
      </c>
      <c r="CA1230" s="31">
        <f t="shared" si="858"/>
        <v>1.0396848298373633E-11</v>
      </c>
      <c r="CB1230" s="31">
        <f t="shared" si="859"/>
        <v>1.138702432679017E-11</v>
      </c>
      <c r="CC1230" s="31">
        <f t="shared" si="860"/>
        <v>6.6011735227769099E-12</v>
      </c>
      <c r="CD1230" s="31">
        <f t="shared" si="861"/>
        <v>1.980352056833073E-12</v>
      </c>
      <c r="CE1230" s="31">
        <f t="shared" si="862"/>
        <v>6.7662028608463331E-12</v>
      </c>
    </row>
    <row r="1231" spans="35:83" x14ac:dyDescent="0.2">
      <c r="AI1231" s="29" t="s">
        <v>2578</v>
      </c>
      <c r="AJ1231" s="30">
        <v>29836</v>
      </c>
      <c r="AK1231">
        <v>272</v>
      </c>
      <c r="AL1231" t="s">
        <v>2579</v>
      </c>
      <c r="AM1231">
        <v>1.3534775305144802E-9</v>
      </c>
      <c r="AN1231">
        <f t="shared" si="820"/>
        <v>1.3534775305144802E-10</v>
      </c>
      <c r="AO1231">
        <f t="shared" si="821"/>
        <v>5.9664834427812247E-4</v>
      </c>
      <c r="AP1231" s="31">
        <f t="shared" si="822"/>
        <v>31</v>
      </c>
      <c r="AQ1231" s="31">
        <f t="shared" si="823"/>
        <v>1</v>
      </c>
      <c r="AR1231" s="31">
        <f t="shared" si="824"/>
        <v>16</v>
      </c>
      <c r="AS1231" s="31">
        <f t="shared" si="825"/>
        <v>21</v>
      </c>
      <c r="AT1231" s="31">
        <f t="shared" si="826"/>
        <v>8</v>
      </c>
      <c r="AU1231" s="31">
        <f t="shared" si="827"/>
        <v>20</v>
      </c>
      <c r="AV1231" s="31">
        <f t="shared" si="828"/>
        <v>4</v>
      </c>
      <c r="AW1231" s="31">
        <f t="shared" si="829"/>
        <v>20</v>
      </c>
      <c r="AX1231" s="31">
        <f t="shared" si="830"/>
        <v>19</v>
      </c>
      <c r="AY1231" s="31">
        <f t="shared" si="831"/>
        <v>27</v>
      </c>
      <c r="AZ1231" s="31">
        <f t="shared" si="832"/>
        <v>3</v>
      </c>
      <c r="BA1231" s="31">
        <f t="shared" si="833"/>
        <v>12</v>
      </c>
      <c r="BB1231" s="31">
        <f t="shared" si="834"/>
        <v>15</v>
      </c>
      <c r="BC1231" s="31">
        <f t="shared" si="835"/>
        <v>11</v>
      </c>
      <c r="BD1231" s="31">
        <f t="shared" si="836"/>
        <v>9</v>
      </c>
      <c r="BE1231" s="31">
        <f t="shared" si="837"/>
        <v>12</v>
      </c>
      <c r="BF1231" s="31">
        <f t="shared" si="838"/>
        <v>15</v>
      </c>
      <c r="BG1231" s="31">
        <f t="shared" si="839"/>
        <v>14</v>
      </c>
      <c r="BH1231" s="31">
        <f t="shared" si="840"/>
        <v>3</v>
      </c>
      <c r="BI1231" s="31">
        <f t="shared" si="841"/>
        <v>11</v>
      </c>
      <c r="BJ1231" s="6">
        <f t="shared" si="842"/>
        <v>272</v>
      </c>
      <c r="BL1231" s="31">
        <f t="shared" si="843"/>
        <v>1.5425663031598854E-11</v>
      </c>
      <c r="BM1231" s="31">
        <f t="shared" si="844"/>
        <v>4.976020332773824E-13</v>
      </c>
      <c r="BN1231" s="31">
        <f t="shared" si="845"/>
        <v>7.9616325324381185E-12</v>
      </c>
      <c r="BO1231" s="31">
        <f t="shared" si="846"/>
        <v>1.0449642698825031E-11</v>
      </c>
      <c r="BP1231" s="31">
        <f t="shared" si="847"/>
        <v>3.9808162662190592E-12</v>
      </c>
      <c r="BQ1231" s="31">
        <f t="shared" si="848"/>
        <v>9.9520406655476485E-12</v>
      </c>
      <c r="BR1231" s="31">
        <f t="shared" si="849"/>
        <v>1.9904081331095296E-12</v>
      </c>
      <c r="BS1231" s="31">
        <f t="shared" si="850"/>
        <v>9.9520406655476485E-12</v>
      </c>
      <c r="BT1231" s="31">
        <f t="shared" si="851"/>
        <v>9.454438632270266E-12</v>
      </c>
      <c r="BU1231" s="31">
        <f t="shared" si="852"/>
        <v>1.3435254898489324E-11</v>
      </c>
      <c r="BV1231" s="31">
        <f t="shared" si="853"/>
        <v>1.4928060998321473E-12</v>
      </c>
      <c r="BW1231" s="31">
        <f t="shared" si="854"/>
        <v>5.9712243993285892E-12</v>
      </c>
      <c r="BX1231" s="31">
        <f t="shared" si="855"/>
        <v>7.4640304991607359E-12</v>
      </c>
      <c r="BY1231" s="31">
        <f t="shared" si="856"/>
        <v>5.4736223660512067E-12</v>
      </c>
      <c r="BZ1231" s="31">
        <f t="shared" si="857"/>
        <v>4.4784182994964417E-12</v>
      </c>
      <c r="CA1231" s="31">
        <f t="shared" si="858"/>
        <v>5.9712243993285892E-12</v>
      </c>
      <c r="CB1231" s="31">
        <f t="shared" si="859"/>
        <v>7.4640304991607359E-12</v>
      </c>
      <c r="CC1231" s="31">
        <f t="shared" si="860"/>
        <v>6.9664284658833534E-12</v>
      </c>
      <c r="CD1231" s="31">
        <f t="shared" si="861"/>
        <v>1.4928060998321473E-12</v>
      </c>
      <c r="CE1231" s="31">
        <f t="shared" si="862"/>
        <v>5.4736223660512067E-12</v>
      </c>
    </row>
    <row r="1232" spans="35:83" x14ac:dyDescent="0.2">
      <c r="AI1232" s="29" t="s">
        <v>2580</v>
      </c>
      <c r="AJ1232" s="30">
        <v>51813</v>
      </c>
      <c r="AK1232">
        <v>484</v>
      </c>
      <c r="AL1232" t="s">
        <v>2581</v>
      </c>
      <c r="AM1232">
        <v>1.3565453137382978E-9</v>
      </c>
      <c r="AN1232">
        <f t="shared" si="820"/>
        <v>1.3565453137382978E-10</v>
      </c>
      <c r="AO1232">
        <f t="shared" si="821"/>
        <v>5.9800070347125901E-4</v>
      </c>
      <c r="AP1232" s="31">
        <f t="shared" si="822"/>
        <v>63</v>
      </c>
      <c r="AQ1232" s="31">
        <f t="shared" si="823"/>
        <v>5</v>
      </c>
      <c r="AR1232" s="31">
        <f t="shared" si="824"/>
        <v>24</v>
      </c>
      <c r="AS1232" s="31">
        <f t="shared" si="825"/>
        <v>35</v>
      </c>
      <c r="AT1232" s="31">
        <f t="shared" si="826"/>
        <v>11</v>
      </c>
      <c r="AU1232" s="31">
        <f t="shared" si="827"/>
        <v>42</v>
      </c>
      <c r="AV1232" s="31">
        <f t="shared" si="828"/>
        <v>15</v>
      </c>
      <c r="AW1232" s="31">
        <f t="shared" si="829"/>
        <v>22</v>
      </c>
      <c r="AX1232" s="31">
        <f t="shared" si="830"/>
        <v>22</v>
      </c>
      <c r="AY1232" s="31">
        <f t="shared" si="831"/>
        <v>37</v>
      </c>
      <c r="AZ1232" s="31">
        <f t="shared" si="832"/>
        <v>11</v>
      </c>
      <c r="BA1232" s="31">
        <f t="shared" si="833"/>
        <v>11</v>
      </c>
      <c r="BB1232" s="31">
        <f t="shared" si="834"/>
        <v>30</v>
      </c>
      <c r="BC1232" s="31">
        <f t="shared" si="835"/>
        <v>14</v>
      </c>
      <c r="BD1232" s="31">
        <f t="shared" si="836"/>
        <v>28</v>
      </c>
      <c r="BE1232" s="31">
        <f t="shared" si="837"/>
        <v>26</v>
      </c>
      <c r="BF1232" s="31">
        <f t="shared" si="838"/>
        <v>32</v>
      </c>
      <c r="BG1232" s="31">
        <f t="shared" si="839"/>
        <v>41</v>
      </c>
      <c r="BH1232" s="31">
        <f t="shared" si="840"/>
        <v>7</v>
      </c>
      <c r="BI1232" s="31">
        <f t="shared" si="841"/>
        <v>8</v>
      </c>
      <c r="BJ1232" s="6">
        <f t="shared" si="842"/>
        <v>484</v>
      </c>
      <c r="BL1232" s="31">
        <f t="shared" si="843"/>
        <v>1.7657511315188589E-11</v>
      </c>
      <c r="BM1232" s="31">
        <f t="shared" si="844"/>
        <v>1.4013897869197292E-12</v>
      </c>
      <c r="BN1232" s="31">
        <f t="shared" si="845"/>
        <v>6.7266709772147E-12</v>
      </c>
      <c r="BO1232" s="31">
        <f t="shared" si="846"/>
        <v>9.8097285084381029E-12</v>
      </c>
      <c r="BP1232" s="31">
        <f t="shared" si="847"/>
        <v>3.0830575312234042E-12</v>
      </c>
      <c r="BQ1232" s="31">
        <f t="shared" si="848"/>
        <v>1.1771674210125725E-11</v>
      </c>
      <c r="BR1232" s="31">
        <f t="shared" si="849"/>
        <v>4.2041693607591878E-12</v>
      </c>
      <c r="BS1232" s="31">
        <f t="shared" si="850"/>
        <v>6.1661150624468084E-12</v>
      </c>
      <c r="BT1232" s="31">
        <f t="shared" si="851"/>
        <v>6.1661150624468084E-12</v>
      </c>
      <c r="BU1232" s="31">
        <f t="shared" si="852"/>
        <v>1.0370284423205995E-11</v>
      </c>
      <c r="BV1232" s="31">
        <f t="shared" si="853"/>
        <v>3.0830575312234042E-12</v>
      </c>
      <c r="BW1232" s="31">
        <f t="shared" si="854"/>
        <v>3.0830575312234042E-12</v>
      </c>
      <c r="BX1232" s="31">
        <f t="shared" si="855"/>
        <v>8.4083387215183756E-12</v>
      </c>
      <c r="BY1232" s="31">
        <f t="shared" si="856"/>
        <v>3.923891403375242E-12</v>
      </c>
      <c r="BZ1232" s="31">
        <f t="shared" si="857"/>
        <v>7.847782806750484E-12</v>
      </c>
      <c r="CA1232" s="31">
        <f t="shared" si="858"/>
        <v>7.2872268919825924E-12</v>
      </c>
      <c r="CB1232" s="31">
        <f t="shared" si="859"/>
        <v>8.9688946362862672E-12</v>
      </c>
      <c r="CC1232" s="31">
        <f t="shared" si="860"/>
        <v>1.1491396252741778E-11</v>
      </c>
      <c r="CD1232" s="31">
        <f t="shared" si="861"/>
        <v>1.961945701687621E-12</v>
      </c>
      <c r="CE1232" s="31">
        <f t="shared" si="862"/>
        <v>2.2422236590715668E-12</v>
      </c>
    </row>
    <row r="1233" spans="35:83" x14ac:dyDescent="0.2">
      <c r="AI1233" s="29" t="s">
        <v>2582</v>
      </c>
      <c r="AJ1233" s="30">
        <v>68652</v>
      </c>
      <c r="AK1233">
        <v>613</v>
      </c>
      <c r="AL1233" t="s">
        <v>2583</v>
      </c>
      <c r="AM1233">
        <v>1.3597752016791104E-9</v>
      </c>
      <c r="AN1233">
        <f t="shared" si="820"/>
        <v>1.3597752016791104E-10</v>
      </c>
      <c r="AO1233">
        <f t="shared" si="821"/>
        <v>5.9942452266931927E-4</v>
      </c>
      <c r="AP1233" s="31">
        <f t="shared" si="822"/>
        <v>52</v>
      </c>
      <c r="AQ1233" s="31">
        <f t="shared" si="823"/>
        <v>11</v>
      </c>
      <c r="AR1233" s="31">
        <f t="shared" si="824"/>
        <v>42</v>
      </c>
      <c r="AS1233" s="31">
        <f t="shared" si="825"/>
        <v>34</v>
      </c>
      <c r="AT1233" s="31">
        <f t="shared" si="826"/>
        <v>24</v>
      </c>
      <c r="AU1233" s="31">
        <f t="shared" si="827"/>
        <v>41</v>
      </c>
      <c r="AV1233" s="31">
        <f t="shared" si="828"/>
        <v>15</v>
      </c>
      <c r="AW1233" s="31">
        <f t="shared" si="829"/>
        <v>36</v>
      </c>
      <c r="AX1233" s="31">
        <f t="shared" si="830"/>
        <v>30</v>
      </c>
      <c r="AY1233" s="31">
        <f t="shared" si="831"/>
        <v>60</v>
      </c>
      <c r="AZ1233" s="31">
        <f t="shared" si="832"/>
        <v>18</v>
      </c>
      <c r="BA1233" s="31">
        <f t="shared" si="833"/>
        <v>28</v>
      </c>
      <c r="BB1233" s="31">
        <f t="shared" si="834"/>
        <v>24</v>
      </c>
      <c r="BC1233" s="31">
        <f t="shared" si="835"/>
        <v>23</v>
      </c>
      <c r="BD1233" s="31">
        <f t="shared" si="836"/>
        <v>39</v>
      </c>
      <c r="BE1233" s="31">
        <f t="shared" si="837"/>
        <v>47</v>
      </c>
      <c r="BF1233" s="31">
        <f t="shared" si="838"/>
        <v>28</v>
      </c>
      <c r="BG1233" s="31">
        <f t="shared" si="839"/>
        <v>33</v>
      </c>
      <c r="BH1233" s="31">
        <f t="shared" si="840"/>
        <v>11</v>
      </c>
      <c r="BI1233" s="31">
        <f t="shared" si="841"/>
        <v>17</v>
      </c>
      <c r="BJ1233" s="6">
        <f t="shared" si="842"/>
        <v>613</v>
      </c>
      <c r="BL1233" s="31">
        <f t="shared" si="843"/>
        <v>1.1534797795646615E-11</v>
      </c>
      <c r="BM1233" s="31">
        <f t="shared" si="844"/>
        <v>2.4400533798483219E-12</v>
      </c>
      <c r="BN1233" s="31">
        <f t="shared" si="845"/>
        <v>9.3165674503299569E-12</v>
      </c>
      <c r="BO1233" s="31">
        <f t="shared" si="846"/>
        <v>7.5419831740766329E-12</v>
      </c>
      <c r="BP1233" s="31">
        <f t="shared" si="847"/>
        <v>5.3237528287599751E-12</v>
      </c>
      <c r="BQ1233" s="31">
        <f t="shared" si="848"/>
        <v>9.0947444157982916E-12</v>
      </c>
      <c r="BR1233" s="31">
        <f t="shared" si="849"/>
        <v>3.3273455179749851E-12</v>
      </c>
      <c r="BS1233" s="31">
        <f t="shared" si="850"/>
        <v>7.9856292431399635E-12</v>
      </c>
      <c r="BT1233" s="31">
        <f t="shared" si="851"/>
        <v>6.6546910359499701E-12</v>
      </c>
      <c r="BU1233" s="31">
        <f t="shared" si="852"/>
        <v>1.330938207189994E-11</v>
      </c>
      <c r="BV1233" s="31">
        <f t="shared" si="853"/>
        <v>3.9928146215699818E-12</v>
      </c>
      <c r="BW1233" s="31">
        <f t="shared" si="854"/>
        <v>6.2110449668866387E-12</v>
      </c>
      <c r="BX1233" s="31">
        <f t="shared" si="855"/>
        <v>5.3237528287599751E-12</v>
      </c>
      <c r="BY1233" s="31">
        <f t="shared" si="856"/>
        <v>5.1019297942283099E-12</v>
      </c>
      <c r="BZ1233" s="31">
        <f t="shared" si="857"/>
        <v>8.651098346734961E-12</v>
      </c>
      <c r="CA1233" s="31">
        <f t="shared" si="858"/>
        <v>1.0425682622988287E-11</v>
      </c>
      <c r="CB1233" s="31">
        <f t="shared" si="859"/>
        <v>6.2110449668866387E-12</v>
      </c>
      <c r="CC1233" s="31">
        <f t="shared" si="860"/>
        <v>7.320160139544966E-12</v>
      </c>
      <c r="CD1233" s="31">
        <f t="shared" si="861"/>
        <v>2.4400533798483219E-12</v>
      </c>
      <c r="CE1233" s="31">
        <f t="shared" si="862"/>
        <v>3.7709915870383165E-12</v>
      </c>
    </row>
    <row r="1234" spans="35:83" x14ac:dyDescent="0.2">
      <c r="AI1234" s="29" t="s">
        <v>2584</v>
      </c>
      <c r="AJ1234" s="30">
        <v>11764</v>
      </c>
      <c r="AK1234">
        <v>100</v>
      </c>
      <c r="AL1234" t="s">
        <v>2585</v>
      </c>
      <c r="AM1234">
        <v>1.3597928842515335E-9</v>
      </c>
      <c r="AN1234">
        <f t="shared" si="820"/>
        <v>1.3597928842515337E-10</v>
      </c>
      <c r="AO1234">
        <f t="shared" si="821"/>
        <v>5.994323176103664E-4</v>
      </c>
      <c r="AP1234" s="31">
        <f t="shared" si="822"/>
        <v>10</v>
      </c>
      <c r="AQ1234" s="31">
        <f t="shared" si="823"/>
        <v>1</v>
      </c>
      <c r="AR1234" s="31">
        <f t="shared" si="824"/>
        <v>7</v>
      </c>
      <c r="AS1234" s="31">
        <f t="shared" si="825"/>
        <v>10</v>
      </c>
      <c r="AT1234" s="31">
        <f t="shared" si="826"/>
        <v>3</v>
      </c>
      <c r="AU1234" s="31">
        <f t="shared" si="827"/>
        <v>1</v>
      </c>
      <c r="AV1234" s="31">
        <f t="shared" si="828"/>
        <v>2</v>
      </c>
      <c r="AW1234" s="31">
        <f t="shared" si="829"/>
        <v>6</v>
      </c>
      <c r="AX1234" s="31">
        <f t="shared" si="830"/>
        <v>7</v>
      </c>
      <c r="AY1234" s="31">
        <f t="shared" si="831"/>
        <v>11</v>
      </c>
      <c r="AZ1234" s="31">
        <f t="shared" si="832"/>
        <v>3</v>
      </c>
      <c r="BA1234" s="31">
        <f t="shared" si="833"/>
        <v>4</v>
      </c>
      <c r="BB1234" s="31">
        <f t="shared" si="834"/>
        <v>4</v>
      </c>
      <c r="BC1234" s="31">
        <f t="shared" si="835"/>
        <v>5</v>
      </c>
      <c r="BD1234" s="31">
        <f t="shared" si="836"/>
        <v>10</v>
      </c>
      <c r="BE1234" s="31">
        <f t="shared" si="837"/>
        <v>6</v>
      </c>
      <c r="BF1234" s="31">
        <f t="shared" si="838"/>
        <v>4</v>
      </c>
      <c r="BG1234" s="31">
        <f t="shared" si="839"/>
        <v>2</v>
      </c>
      <c r="BH1234" s="31">
        <f t="shared" si="840"/>
        <v>1</v>
      </c>
      <c r="BI1234" s="31">
        <f t="shared" si="841"/>
        <v>3</v>
      </c>
      <c r="BJ1234" s="6">
        <f t="shared" si="842"/>
        <v>100</v>
      </c>
      <c r="BL1234" s="31">
        <f t="shared" si="843"/>
        <v>1.3597928842515337E-11</v>
      </c>
      <c r="BM1234" s="31">
        <f t="shared" si="844"/>
        <v>1.3597928842515338E-12</v>
      </c>
      <c r="BN1234" s="31">
        <f t="shared" si="845"/>
        <v>9.5185501897607365E-12</v>
      </c>
      <c r="BO1234" s="31">
        <f t="shared" si="846"/>
        <v>1.3597928842515337E-11</v>
      </c>
      <c r="BP1234" s="31">
        <f t="shared" si="847"/>
        <v>4.0793786527546007E-12</v>
      </c>
      <c r="BQ1234" s="31">
        <f t="shared" si="848"/>
        <v>1.3597928842515338E-12</v>
      </c>
      <c r="BR1234" s="31">
        <f t="shared" si="849"/>
        <v>2.7195857685030675E-12</v>
      </c>
      <c r="BS1234" s="31">
        <f t="shared" si="850"/>
        <v>8.1587573055092013E-12</v>
      </c>
      <c r="BT1234" s="31">
        <f t="shared" si="851"/>
        <v>9.5185501897607365E-12</v>
      </c>
      <c r="BU1234" s="31">
        <f t="shared" si="852"/>
        <v>1.4957721726766869E-11</v>
      </c>
      <c r="BV1234" s="31">
        <f t="shared" si="853"/>
        <v>4.0793786527546007E-12</v>
      </c>
      <c r="BW1234" s="31">
        <f t="shared" si="854"/>
        <v>5.439171537006135E-12</v>
      </c>
      <c r="BX1234" s="31">
        <f t="shared" si="855"/>
        <v>5.439171537006135E-12</v>
      </c>
      <c r="BY1234" s="31">
        <f t="shared" si="856"/>
        <v>6.7989644212576686E-12</v>
      </c>
      <c r="BZ1234" s="31">
        <f t="shared" si="857"/>
        <v>1.3597928842515337E-11</v>
      </c>
      <c r="CA1234" s="31">
        <f t="shared" si="858"/>
        <v>8.1587573055092013E-12</v>
      </c>
      <c r="CB1234" s="31">
        <f t="shared" si="859"/>
        <v>5.439171537006135E-12</v>
      </c>
      <c r="CC1234" s="31">
        <f t="shared" si="860"/>
        <v>2.7195857685030675E-12</v>
      </c>
      <c r="CD1234" s="31">
        <f t="shared" si="861"/>
        <v>1.3597928842515338E-12</v>
      </c>
      <c r="CE1234" s="31">
        <f t="shared" si="862"/>
        <v>4.0793786527546007E-12</v>
      </c>
    </row>
    <row r="1235" spans="35:83" x14ac:dyDescent="0.2">
      <c r="AI1235" s="29" t="s">
        <v>2586</v>
      </c>
      <c r="AJ1235" s="30">
        <v>90659</v>
      </c>
      <c r="AK1235">
        <v>812</v>
      </c>
      <c r="AL1235" t="s">
        <v>2587</v>
      </c>
      <c r="AM1235">
        <v>1.3618590719317189E-9</v>
      </c>
      <c r="AN1235">
        <f t="shared" si="820"/>
        <v>1.361859071931719E-10</v>
      </c>
      <c r="AO1235">
        <f t="shared" si="821"/>
        <v>6.0034314725515689E-4</v>
      </c>
      <c r="AP1235" s="31">
        <f t="shared" si="822"/>
        <v>80</v>
      </c>
      <c r="AQ1235" s="31">
        <f t="shared" si="823"/>
        <v>3</v>
      </c>
      <c r="AR1235" s="31">
        <f t="shared" si="824"/>
        <v>63</v>
      </c>
      <c r="AS1235" s="31">
        <f t="shared" si="825"/>
        <v>60</v>
      </c>
      <c r="AT1235" s="31">
        <f t="shared" si="826"/>
        <v>26</v>
      </c>
      <c r="AU1235" s="31">
        <f t="shared" si="827"/>
        <v>55</v>
      </c>
      <c r="AV1235" s="31">
        <f t="shared" si="828"/>
        <v>24</v>
      </c>
      <c r="AW1235" s="31">
        <f t="shared" si="829"/>
        <v>46</v>
      </c>
      <c r="AX1235" s="31">
        <f t="shared" si="830"/>
        <v>43</v>
      </c>
      <c r="AY1235" s="31">
        <f t="shared" si="831"/>
        <v>77</v>
      </c>
      <c r="AZ1235" s="31">
        <f t="shared" si="832"/>
        <v>22</v>
      </c>
      <c r="BA1235" s="31">
        <f t="shared" si="833"/>
        <v>31</v>
      </c>
      <c r="BB1235" s="31">
        <f t="shared" si="834"/>
        <v>27</v>
      </c>
      <c r="BC1235" s="31">
        <f t="shared" si="835"/>
        <v>31</v>
      </c>
      <c r="BD1235" s="31">
        <f t="shared" si="836"/>
        <v>55</v>
      </c>
      <c r="BE1235" s="31">
        <f t="shared" si="837"/>
        <v>48</v>
      </c>
      <c r="BF1235" s="31">
        <f t="shared" si="838"/>
        <v>37</v>
      </c>
      <c r="BG1235" s="31">
        <f t="shared" si="839"/>
        <v>54</v>
      </c>
      <c r="BH1235" s="31">
        <f t="shared" si="840"/>
        <v>8</v>
      </c>
      <c r="BI1235" s="31">
        <f t="shared" si="841"/>
        <v>22</v>
      </c>
      <c r="BJ1235" s="6">
        <f t="shared" si="842"/>
        <v>812</v>
      </c>
      <c r="BL1235" s="31">
        <f t="shared" si="843"/>
        <v>1.3417330757947971E-11</v>
      </c>
      <c r="BM1235" s="31">
        <f t="shared" si="844"/>
        <v>5.0314990342304884E-13</v>
      </c>
      <c r="BN1235" s="31">
        <f t="shared" si="845"/>
        <v>1.0566147971884027E-11</v>
      </c>
      <c r="BO1235" s="31">
        <f t="shared" si="846"/>
        <v>1.0062998068460979E-11</v>
      </c>
      <c r="BP1235" s="31">
        <f t="shared" si="847"/>
        <v>4.3606324963330906E-12</v>
      </c>
      <c r="BQ1235" s="31">
        <f t="shared" si="848"/>
        <v>9.2244148960892297E-12</v>
      </c>
      <c r="BR1235" s="31">
        <f t="shared" si="849"/>
        <v>4.0251992273843907E-12</v>
      </c>
      <c r="BS1235" s="31">
        <f t="shared" si="850"/>
        <v>7.7149651858200824E-12</v>
      </c>
      <c r="BT1235" s="31">
        <f t="shared" si="851"/>
        <v>7.2118152823970339E-12</v>
      </c>
      <c r="BU1235" s="31">
        <f t="shared" si="852"/>
        <v>1.2914180854524921E-11</v>
      </c>
      <c r="BV1235" s="31">
        <f t="shared" si="853"/>
        <v>3.6897659584356917E-12</v>
      </c>
      <c r="BW1235" s="31">
        <f t="shared" si="854"/>
        <v>5.1992156687048389E-12</v>
      </c>
      <c r="BX1235" s="31">
        <f t="shared" si="855"/>
        <v>4.5283491308074401E-12</v>
      </c>
      <c r="BY1235" s="31">
        <f t="shared" si="856"/>
        <v>5.1992156687048389E-12</v>
      </c>
      <c r="BZ1235" s="31">
        <f t="shared" si="857"/>
        <v>9.2244148960892297E-12</v>
      </c>
      <c r="CA1235" s="31">
        <f t="shared" si="858"/>
        <v>8.0503984547687815E-12</v>
      </c>
      <c r="CB1235" s="31">
        <f t="shared" si="859"/>
        <v>6.205515475550936E-12</v>
      </c>
      <c r="CC1235" s="31">
        <f t="shared" si="860"/>
        <v>9.0566982616148802E-12</v>
      </c>
      <c r="CD1235" s="31">
        <f t="shared" si="861"/>
        <v>1.3417330757947969E-12</v>
      </c>
      <c r="CE1235" s="31">
        <f t="shared" si="862"/>
        <v>3.6897659584356917E-12</v>
      </c>
    </row>
    <row r="1236" spans="35:83" x14ac:dyDescent="0.2">
      <c r="AI1236" s="29" t="s">
        <v>2588</v>
      </c>
      <c r="AJ1236" s="30">
        <v>24528</v>
      </c>
      <c r="AK1236">
        <v>223</v>
      </c>
      <c r="AL1236" t="s">
        <v>2589</v>
      </c>
      <c r="AM1236">
        <v>1.3629867627757831E-9</v>
      </c>
      <c r="AN1236">
        <f t="shared" si="820"/>
        <v>1.3629867627757831E-10</v>
      </c>
      <c r="AO1236">
        <f t="shared" si="821"/>
        <v>6.008402629144857E-4</v>
      </c>
      <c r="AP1236" s="31">
        <f t="shared" si="822"/>
        <v>19</v>
      </c>
      <c r="AQ1236" s="31">
        <f t="shared" si="823"/>
        <v>5</v>
      </c>
      <c r="AR1236" s="31">
        <f t="shared" si="824"/>
        <v>16</v>
      </c>
      <c r="AS1236" s="31">
        <f t="shared" si="825"/>
        <v>18</v>
      </c>
      <c r="AT1236" s="31">
        <f t="shared" si="826"/>
        <v>6</v>
      </c>
      <c r="AU1236" s="31">
        <f t="shared" si="827"/>
        <v>22</v>
      </c>
      <c r="AV1236" s="31">
        <f t="shared" si="828"/>
        <v>6</v>
      </c>
      <c r="AW1236" s="31">
        <f t="shared" si="829"/>
        <v>17</v>
      </c>
      <c r="AX1236" s="31">
        <f t="shared" si="830"/>
        <v>20</v>
      </c>
      <c r="AY1236" s="31">
        <f t="shared" si="831"/>
        <v>18</v>
      </c>
      <c r="AZ1236" s="31">
        <f t="shared" si="832"/>
        <v>6</v>
      </c>
      <c r="BA1236" s="31">
        <f t="shared" si="833"/>
        <v>4</v>
      </c>
      <c r="BB1236" s="31">
        <f t="shared" si="834"/>
        <v>12</v>
      </c>
      <c r="BC1236" s="31">
        <f t="shared" si="835"/>
        <v>5</v>
      </c>
      <c r="BD1236" s="31">
        <f t="shared" si="836"/>
        <v>14</v>
      </c>
      <c r="BE1236" s="31">
        <f t="shared" si="837"/>
        <v>4</v>
      </c>
      <c r="BF1236" s="31">
        <f t="shared" si="838"/>
        <v>8</v>
      </c>
      <c r="BG1236" s="31">
        <f t="shared" si="839"/>
        <v>18</v>
      </c>
      <c r="BH1236" s="31">
        <f t="shared" si="840"/>
        <v>0</v>
      </c>
      <c r="BI1236" s="31">
        <f t="shared" si="841"/>
        <v>5</v>
      </c>
      <c r="BJ1236" s="6">
        <f t="shared" si="842"/>
        <v>223</v>
      </c>
      <c r="BL1236" s="31">
        <f t="shared" si="843"/>
        <v>1.1612891700780215E-11</v>
      </c>
      <c r="BM1236" s="31">
        <f t="shared" si="844"/>
        <v>3.0560241317842669E-12</v>
      </c>
      <c r="BN1236" s="31">
        <f t="shared" si="845"/>
        <v>9.7792772217096544E-12</v>
      </c>
      <c r="BO1236" s="31">
        <f t="shared" si="846"/>
        <v>1.1001686874423361E-11</v>
      </c>
      <c r="BP1236" s="31">
        <f t="shared" si="847"/>
        <v>3.6672289581411206E-12</v>
      </c>
      <c r="BQ1236" s="31">
        <f t="shared" si="848"/>
        <v>1.3446506179850774E-11</v>
      </c>
      <c r="BR1236" s="31">
        <f t="shared" si="849"/>
        <v>3.6672289581411206E-12</v>
      </c>
      <c r="BS1236" s="31">
        <f t="shared" si="850"/>
        <v>1.0390482048066508E-11</v>
      </c>
      <c r="BT1236" s="31">
        <f t="shared" si="851"/>
        <v>1.2224096527137068E-11</v>
      </c>
      <c r="BU1236" s="31">
        <f t="shared" si="852"/>
        <v>1.1001686874423361E-11</v>
      </c>
      <c r="BV1236" s="31">
        <f t="shared" si="853"/>
        <v>3.6672289581411206E-12</v>
      </c>
      <c r="BW1236" s="31">
        <f t="shared" si="854"/>
        <v>2.4448193054274136E-12</v>
      </c>
      <c r="BX1236" s="31">
        <f t="shared" si="855"/>
        <v>7.3344579162822412E-12</v>
      </c>
      <c r="BY1236" s="31">
        <f t="shared" si="856"/>
        <v>3.0560241317842669E-12</v>
      </c>
      <c r="BZ1236" s="31">
        <f t="shared" si="857"/>
        <v>8.5568675689959478E-12</v>
      </c>
      <c r="CA1236" s="31">
        <f t="shared" si="858"/>
        <v>2.4448193054274136E-12</v>
      </c>
      <c r="CB1236" s="31">
        <f t="shared" si="859"/>
        <v>4.8896386108548272E-12</v>
      </c>
      <c r="CC1236" s="31">
        <f t="shared" si="860"/>
        <v>1.1001686874423361E-11</v>
      </c>
      <c r="CD1236" s="31">
        <f t="shared" si="861"/>
        <v>0</v>
      </c>
      <c r="CE1236" s="31">
        <f t="shared" si="862"/>
        <v>3.0560241317842669E-12</v>
      </c>
    </row>
    <row r="1237" spans="35:83" x14ac:dyDescent="0.2">
      <c r="AI1237" s="29" t="s">
        <v>2590</v>
      </c>
      <c r="AJ1237" s="30">
        <v>34721</v>
      </c>
      <c r="AK1237">
        <v>313</v>
      </c>
      <c r="AL1237" t="s">
        <v>2591</v>
      </c>
      <c r="AM1237">
        <v>1.3634951257972778E-9</v>
      </c>
      <c r="AN1237">
        <f t="shared" si="820"/>
        <v>1.3634951257972778E-10</v>
      </c>
      <c r="AO1237">
        <f t="shared" si="821"/>
        <v>6.0106436264885789E-4</v>
      </c>
      <c r="AP1237" s="31">
        <f t="shared" si="822"/>
        <v>31</v>
      </c>
      <c r="AQ1237" s="31">
        <f t="shared" si="823"/>
        <v>8</v>
      </c>
      <c r="AR1237" s="31">
        <f t="shared" si="824"/>
        <v>18</v>
      </c>
      <c r="AS1237" s="31">
        <f t="shared" si="825"/>
        <v>22</v>
      </c>
      <c r="AT1237" s="31">
        <f t="shared" si="826"/>
        <v>9</v>
      </c>
      <c r="AU1237" s="31">
        <f t="shared" si="827"/>
        <v>18</v>
      </c>
      <c r="AV1237" s="31">
        <f t="shared" si="828"/>
        <v>12</v>
      </c>
      <c r="AW1237" s="31">
        <f t="shared" si="829"/>
        <v>13</v>
      </c>
      <c r="AX1237" s="31">
        <f t="shared" si="830"/>
        <v>13</v>
      </c>
      <c r="AY1237" s="31">
        <f t="shared" si="831"/>
        <v>50</v>
      </c>
      <c r="AZ1237" s="31">
        <f t="shared" si="832"/>
        <v>7</v>
      </c>
      <c r="BA1237" s="31">
        <f t="shared" si="833"/>
        <v>5</v>
      </c>
      <c r="BB1237" s="31">
        <f t="shared" si="834"/>
        <v>18</v>
      </c>
      <c r="BC1237" s="31">
        <f t="shared" si="835"/>
        <v>10</v>
      </c>
      <c r="BD1237" s="31">
        <f t="shared" si="836"/>
        <v>22</v>
      </c>
      <c r="BE1237" s="31">
        <f t="shared" si="837"/>
        <v>14</v>
      </c>
      <c r="BF1237" s="31">
        <f t="shared" si="838"/>
        <v>20</v>
      </c>
      <c r="BG1237" s="31">
        <f t="shared" si="839"/>
        <v>16</v>
      </c>
      <c r="BH1237" s="31">
        <f t="shared" si="840"/>
        <v>2</v>
      </c>
      <c r="BI1237" s="31">
        <f t="shared" si="841"/>
        <v>5</v>
      </c>
      <c r="BJ1237" s="6">
        <f t="shared" si="842"/>
        <v>313</v>
      </c>
      <c r="BL1237" s="31">
        <f t="shared" si="843"/>
        <v>1.3504264824190291E-11</v>
      </c>
      <c r="BM1237" s="31">
        <f t="shared" si="844"/>
        <v>3.4849715675329784E-12</v>
      </c>
      <c r="BN1237" s="31">
        <f t="shared" si="845"/>
        <v>7.8411860269492004E-12</v>
      </c>
      <c r="BO1237" s="31">
        <f t="shared" si="846"/>
        <v>9.5836718107156894E-12</v>
      </c>
      <c r="BP1237" s="31">
        <f t="shared" si="847"/>
        <v>3.9205930134746002E-12</v>
      </c>
      <c r="BQ1237" s="31">
        <f t="shared" si="848"/>
        <v>7.8411860269492004E-12</v>
      </c>
      <c r="BR1237" s="31">
        <f t="shared" si="849"/>
        <v>5.2274573512994669E-12</v>
      </c>
      <c r="BS1237" s="31">
        <f t="shared" si="850"/>
        <v>5.6630787972410892E-12</v>
      </c>
      <c r="BT1237" s="31">
        <f t="shared" si="851"/>
        <v>5.6630787972410892E-12</v>
      </c>
      <c r="BU1237" s="31">
        <f t="shared" si="852"/>
        <v>2.1781072297081112E-11</v>
      </c>
      <c r="BV1237" s="31">
        <f t="shared" si="853"/>
        <v>3.0493501215913557E-12</v>
      </c>
      <c r="BW1237" s="31">
        <f t="shared" si="854"/>
        <v>2.1781072297081112E-12</v>
      </c>
      <c r="BX1237" s="31">
        <f t="shared" si="855"/>
        <v>7.8411860269492004E-12</v>
      </c>
      <c r="BY1237" s="31">
        <f t="shared" si="856"/>
        <v>4.3562144594162224E-12</v>
      </c>
      <c r="BZ1237" s="31">
        <f t="shared" si="857"/>
        <v>9.5836718107156894E-12</v>
      </c>
      <c r="CA1237" s="31">
        <f t="shared" si="858"/>
        <v>6.0987002431827114E-12</v>
      </c>
      <c r="CB1237" s="31">
        <f t="shared" si="859"/>
        <v>8.7124289188324449E-12</v>
      </c>
      <c r="CC1237" s="31">
        <f t="shared" si="860"/>
        <v>6.9699431350659567E-12</v>
      </c>
      <c r="CD1237" s="31">
        <f t="shared" si="861"/>
        <v>8.7124289188324459E-13</v>
      </c>
      <c r="CE1237" s="31">
        <f t="shared" si="862"/>
        <v>2.1781072297081112E-12</v>
      </c>
    </row>
    <row r="1238" spans="35:83" x14ac:dyDescent="0.2">
      <c r="AI1238" s="29" t="s">
        <v>2592</v>
      </c>
      <c r="AJ1238" s="30">
        <v>17519</v>
      </c>
      <c r="AK1238">
        <v>169</v>
      </c>
      <c r="AL1238" t="s">
        <v>2593</v>
      </c>
      <c r="AM1238">
        <v>1.3662756618044975E-9</v>
      </c>
      <c r="AN1238">
        <f t="shared" si="820"/>
        <v>1.3662756618044976E-10</v>
      </c>
      <c r="AO1238">
        <f t="shared" si="821"/>
        <v>6.0229009574564807E-4</v>
      </c>
      <c r="AP1238" s="31">
        <f t="shared" si="822"/>
        <v>18</v>
      </c>
      <c r="AQ1238" s="31">
        <f t="shared" si="823"/>
        <v>0</v>
      </c>
      <c r="AR1238" s="31">
        <f t="shared" si="824"/>
        <v>10</v>
      </c>
      <c r="AS1238" s="31">
        <f t="shared" si="825"/>
        <v>5</v>
      </c>
      <c r="AT1238" s="31">
        <f t="shared" si="826"/>
        <v>3</v>
      </c>
      <c r="AU1238" s="31">
        <f t="shared" si="827"/>
        <v>20</v>
      </c>
      <c r="AV1238" s="31">
        <f t="shared" si="828"/>
        <v>4</v>
      </c>
      <c r="AW1238" s="31">
        <f t="shared" si="829"/>
        <v>11</v>
      </c>
      <c r="AX1238" s="31">
        <f t="shared" si="830"/>
        <v>8</v>
      </c>
      <c r="AY1238" s="31">
        <f t="shared" si="831"/>
        <v>17</v>
      </c>
      <c r="AZ1238" s="31">
        <f t="shared" si="832"/>
        <v>4</v>
      </c>
      <c r="BA1238" s="31">
        <f t="shared" si="833"/>
        <v>11</v>
      </c>
      <c r="BB1238" s="31">
        <f t="shared" si="834"/>
        <v>7</v>
      </c>
      <c r="BC1238" s="31">
        <f t="shared" si="835"/>
        <v>6</v>
      </c>
      <c r="BD1238" s="31">
        <f t="shared" si="836"/>
        <v>2</v>
      </c>
      <c r="BE1238" s="31">
        <f t="shared" si="837"/>
        <v>16</v>
      </c>
      <c r="BF1238" s="31">
        <f t="shared" si="838"/>
        <v>9</v>
      </c>
      <c r="BG1238" s="31">
        <f t="shared" si="839"/>
        <v>11</v>
      </c>
      <c r="BH1238" s="31">
        <f t="shared" si="840"/>
        <v>1</v>
      </c>
      <c r="BI1238" s="31">
        <f t="shared" si="841"/>
        <v>6</v>
      </c>
      <c r="BJ1238" s="6">
        <f t="shared" si="842"/>
        <v>169</v>
      </c>
      <c r="BL1238" s="31">
        <f t="shared" si="843"/>
        <v>1.4552048468923643E-11</v>
      </c>
      <c r="BM1238" s="31">
        <f t="shared" si="844"/>
        <v>0</v>
      </c>
      <c r="BN1238" s="31">
        <f t="shared" si="845"/>
        <v>8.0844713716242466E-12</v>
      </c>
      <c r="BO1238" s="31">
        <f t="shared" si="846"/>
        <v>4.0422356858121233E-12</v>
      </c>
      <c r="BP1238" s="31">
        <f t="shared" si="847"/>
        <v>2.4253414114872739E-12</v>
      </c>
      <c r="BQ1238" s="31">
        <f t="shared" si="848"/>
        <v>1.6168942743248493E-11</v>
      </c>
      <c r="BR1238" s="31">
        <f t="shared" si="849"/>
        <v>3.2337885486496984E-12</v>
      </c>
      <c r="BS1238" s="31">
        <f t="shared" si="850"/>
        <v>8.8929185087866703E-12</v>
      </c>
      <c r="BT1238" s="31">
        <f t="shared" si="851"/>
        <v>6.4675770972993968E-12</v>
      </c>
      <c r="BU1238" s="31">
        <f t="shared" si="852"/>
        <v>1.3743601331761219E-11</v>
      </c>
      <c r="BV1238" s="31">
        <f t="shared" si="853"/>
        <v>3.2337885486496984E-12</v>
      </c>
      <c r="BW1238" s="31">
        <f t="shared" si="854"/>
        <v>8.8929185087866703E-12</v>
      </c>
      <c r="BX1238" s="31">
        <f t="shared" si="855"/>
        <v>5.6591299601369731E-12</v>
      </c>
      <c r="BY1238" s="31">
        <f t="shared" si="856"/>
        <v>4.8506828229745478E-12</v>
      </c>
      <c r="BZ1238" s="31">
        <f t="shared" si="857"/>
        <v>1.6168942743248492E-12</v>
      </c>
      <c r="CA1238" s="31">
        <f t="shared" si="858"/>
        <v>1.2935154194598794E-11</v>
      </c>
      <c r="CB1238" s="31">
        <f t="shared" si="859"/>
        <v>7.2760242344618213E-12</v>
      </c>
      <c r="CC1238" s="31">
        <f t="shared" si="860"/>
        <v>8.8929185087866703E-12</v>
      </c>
      <c r="CD1238" s="31">
        <f t="shared" si="861"/>
        <v>8.084471371624246E-13</v>
      </c>
      <c r="CE1238" s="31">
        <f t="shared" si="862"/>
        <v>4.8506828229745478E-12</v>
      </c>
    </row>
    <row r="1239" spans="35:83" x14ac:dyDescent="0.2">
      <c r="AI1239" s="29" t="s">
        <v>2594</v>
      </c>
      <c r="AJ1239" s="30">
        <v>24161</v>
      </c>
      <c r="AK1239">
        <v>228</v>
      </c>
      <c r="AL1239" t="s">
        <v>2595</v>
      </c>
      <c r="AM1239">
        <v>1.3670297436963724E-9</v>
      </c>
      <c r="AN1239">
        <f t="shared" si="820"/>
        <v>1.3670297436963724E-10</v>
      </c>
      <c r="AO1239">
        <f t="shared" si="821"/>
        <v>6.0262251479368807E-4</v>
      </c>
      <c r="AP1239" s="31">
        <f t="shared" si="822"/>
        <v>32</v>
      </c>
      <c r="AQ1239" s="31">
        <f t="shared" si="823"/>
        <v>2</v>
      </c>
      <c r="AR1239" s="31">
        <f t="shared" si="824"/>
        <v>17</v>
      </c>
      <c r="AS1239" s="31">
        <f t="shared" si="825"/>
        <v>15</v>
      </c>
      <c r="AT1239" s="31">
        <f t="shared" si="826"/>
        <v>5</v>
      </c>
      <c r="AU1239" s="31">
        <f t="shared" si="827"/>
        <v>16</v>
      </c>
      <c r="AV1239" s="31">
        <f t="shared" si="828"/>
        <v>1</v>
      </c>
      <c r="AW1239" s="31">
        <f t="shared" si="829"/>
        <v>13</v>
      </c>
      <c r="AX1239" s="31">
        <f t="shared" si="830"/>
        <v>8</v>
      </c>
      <c r="AY1239" s="31">
        <f t="shared" si="831"/>
        <v>17</v>
      </c>
      <c r="AZ1239" s="31">
        <f t="shared" si="832"/>
        <v>6</v>
      </c>
      <c r="BA1239" s="31">
        <f t="shared" si="833"/>
        <v>12</v>
      </c>
      <c r="BB1239" s="31">
        <f t="shared" si="834"/>
        <v>8</v>
      </c>
      <c r="BC1239" s="31">
        <f t="shared" si="835"/>
        <v>17</v>
      </c>
      <c r="BD1239" s="31">
        <f t="shared" si="836"/>
        <v>10</v>
      </c>
      <c r="BE1239" s="31">
        <f t="shared" si="837"/>
        <v>17</v>
      </c>
      <c r="BF1239" s="31">
        <f t="shared" si="838"/>
        <v>11</v>
      </c>
      <c r="BG1239" s="31">
        <f t="shared" si="839"/>
        <v>18</v>
      </c>
      <c r="BH1239" s="31">
        <f t="shared" si="840"/>
        <v>1</v>
      </c>
      <c r="BI1239" s="31">
        <f t="shared" si="841"/>
        <v>2</v>
      </c>
      <c r="BJ1239" s="6">
        <f t="shared" si="842"/>
        <v>228</v>
      </c>
      <c r="BL1239" s="31">
        <f t="shared" si="843"/>
        <v>1.9186382367668382E-11</v>
      </c>
      <c r="BM1239" s="31">
        <f t="shared" si="844"/>
        <v>1.1991488979792739E-12</v>
      </c>
      <c r="BN1239" s="31">
        <f t="shared" si="845"/>
        <v>1.0192765632823828E-11</v>
      </c>
      <c r="BO1239" s="31">
        <f t="shared" si="846"/>
        <v>8.9936167348445551E-12</v>
      </c>
      <c r="BP1239" s="31">
        <f t="shared" si="847"/>
        <v>2.9978722449481848E-12</v>
      </c>
      <c r="BQ1239" s="31">
        <f t="shared" si="848"/>
        <v>9.5931911838341909E-12</v>
      </c>
      <c r="BR1239" s="31">
        <f t="shared" si="849"/>
        <v>5.9957444898963693E-13</v>
      </c>
      <c r="BS1239" s="31">
        <f t="shared" si="850"/>
        <v>7.7944678368652802E-12</v>
      </c>
      <c r="BT1239" s="31">
        <f t="shared" si="851"/>
        <v>4.7965955919170955E-12</v>
      </c>
      <c r="BU1239" s="31">
        <f t="shared" si="852"/>
        <v>1.0192765632823828E-11</v>
      </c>
      <c r="BV1239" s="31">
        <f t="shared" si="853"/>
        <v>3.5974466939378218E-12</v>
      </c>
      <c r="BW1239" s="31">
        <f t="shared" si="854"/>
        <v>7.1948933878756436E-12</v>
      </c>
      <c r="BX1239" s="31">
        <f t="shared" si="855"/>
        <v>4.7965955919170955E-12</v>
      </c>
      <c r="BY1239" s="31">
        <f t="shared" si="856"/>
        <v>1.0192765632823828E-11</v>
      </c>
      <c r="BZ1239" s="31">
        <f t="shared" si="857"/>
        <v>5.9957444898963695E-12</v>
      </c>
      <c r="CA1239" s="31">
        <f t="shared" si="858"/>
        <v>1.0192765632823828E-11</v>
      </c>
      <c r="CB1239" s="31">
        <f t="shared" si="859"/>
        <v>6.595318938886007E-12</v>
      </c>
      <c r="CC1239" s="31">
        <f t="shared" si="860"/>
        <v>1.0792340081813466E-11</v>
      </c>
      <c r="CD1239" s="31">
        <f t="shared" si="861"/>
        <v>5.9957444898963693E-13</v>
      </c>
      <c r="CE1239" s="31">
        <f t="shared" si="862"/>
        <v>1.1991488979792739E-12</v>
      </c>
    </row>
    <row r="1240" spans="35:83" x14ac:dyDescent="0.2">
      <c r="AI1240" s="29" t="s">
        <v>2596</v>
      </c>
      <c r="AJ1240" s="30">
        <v>33047</v>
      </c>
      <c r="AK1240">
        <v>290</v>
      </c>
      <c r="AL1240" t="s">
        <v>2597</v>
      </c>
      <c r="AM1240">
        <v>1.3721797631409054E-9</v>
      </c>
      <c r="AN1240">
        <f t="shared" si="820"/>
        <v>1.3721797631409055E-10</v>
      </c>
      <c r="AO1240">
        <f t="shared" si="821"/>
        <v>6.0489277824860694E-4</v>
      </c>
      <c r="AP1240" s="31">
        <f t="shared" si="822"/>
        <v>27</v>
      </c>
      <c r="AQ1240" s="31">
        <f t="shared" si="823"/>
        <v>6</v>
      </c>
      <c r="AR1240" s="31">
        <f t="shared" si="824"/>
        <v>17</v>
      </c>
      <c r="AS1240" s="31">
        <f t="shared" si="825"/>
        <v>19</v>
      </c>
      <c r="AT1240" s="31">
        <f t="shared" si="826"/>
        <v>13</v>
      </c>
      <c r="AU1240" s="31">
        <f t="shared" si="827"/>
        <v>22</v>
      </c>
      <c r="AV1240" s="31">
        <f t="shared" si="828"/>
        <v>5</v>
      </c>
      <c r="AW1240" s="31">
        <f t="shared" si="829"/>
        <v>14</v>
      </c>
      <c r="AX1240" s="31">
        <f t="shared" si="830"/>
        <v>10</v>
      </c>
      <c r="AY1240" s="31">
        <f t="shared" si="831"/>
        <v>27</v>
      </c>
      <c r="AZ1240" s="31">
        <f t="shared" si="832"/>
        <v>7</v>
      </c>
      <c r="BA1240" s="31">
        <f t="shared" si="833"/>
        <v>11</v>
      </c>
      <c r="BB1240" s="31">
        <f t="shared" si="834"/>
        <v>15</v>
      </c>
      <c r="BC1240" s="31">
        <f t="shared" si="835"/>
        <v>17</v>
      </c>
      <c r="BD1240" s="31">
        <f t="shared" si="836"/>
        <v>15</v>
      </c>
      <c r="BE1240" s="31">
        <f t="shared" si="837"/>
        <v>15</v>
      </c>
      <c r="BF1240" s="31">
        <f t="shared" si="838"/>
        <v>10</v>
      </c>
      <c r="BG1240" s="31">
        <f t="shared" si="839"/>
        <v>14</v>
      </c>
      <c r="BH1240" s="31">
        <f t="shared" si="840"/>
        <v>9</v>
      </c>
      <c r="BI1240" s="31">
        <f t="shared" si="841"/>
        <v>17</v>
      </c>
      <c r="BJ1240" s="6">
        <f t="shared" si="842"/>
        <v>290</v>
      </c>
      <c r="BL1240" s="31">
        <f t="shared" si="843"/>
        <v>1.2775466760277396E-11</v>
      </c>
      <c r="BM1240" s="31">
        <f t="shared" si="844"/>
        <v>2.8389926133949768E-12</v>
      </c>
      <c r="BN1240" s="31">
        <f t="shared" si="845"/>
        <v>8.0438124046191001E-12</v>
      </c>
      <c r="BO1240" s="31">
        <f t="shared" si="846"/>
        <v>8.9901432757507607E-12</v>
      </c>
      <c r="BP1240" s="31">
        <f t="shared" si="847"/>
        <v>6.1511506623557831E-12</v>
      </c>
      <c r="BQ1240" s="31">
        <f t="shared" si="848"/>
        <v>1.0409639582448248E-11</v>
      </c>
      <c r="BR1240" s="31">
        <f t="shared" si="849"/>
        <v>2.3658271778291473E-12</v>
      </c>
      <c r="BS1240" s="31">
        <f t="shared" si="850"/>
        <v>6.6243160979216125E-12</v>
      </c>
      <c r="BT1240" s="31">
        <f t="shared" si="851"/>
        <v>4.7316543556582947E-12</v>
      </c>
      <c r="BU1240" s="31">
        <f t="shared" si="852"/>
        <v>1.2775466760277396E-11</v>
      </c>
      <c r="BV1240" s="31">
        <f t="shared" si="853"/>
        <v>3.3121580489608063E-12</v>
      </c>
      <c r="BW1240" s="31">
        <f t="shared" si="854"/>
        <v>5.2048197912241241E-12</v>
      </c>
      <c r="BX1240" s="31">
        <f t="shared" si="855"/>
        <v>7.097481533487442E-12</v>
      </c>
      <c r="BY1240" s="31">
        <f t="shared" si="856"/>
        <v>8.0438124046191001E-12</v>
      </c>
      <c r="BZ1240" s="31">
        <f t="shared" si="857"/>
        <v>7.097481533487442E-12</v>
      </c>
      <c r="CA1240" s="31">
        <f t="shared" si="858"/>
        <v>7.097481533487442E-12</v>
      </c>
      <c r="CB1240" s="31">
        <f t="shared" si="859"/>
        <v>4.7316543556582947E-12</v>
      </c>
      <c r="CC1240" s="31">
        <f t="shared" si="860"/>
        <v>6.6243160979216125E-12</v>
      </c>
      <c r="CD1240" s="31">
        <f t="shared" si="861"/>
        <v>4.2584889200924652E-12</v>
      </c>
      <c r="CE1240" s="31">
        <f t="shared" si="862"/>
        <v>8.0438124046191001E-12</v>
      </c>
    </row>
    <row r="1241" spans="35:83" x14ac:dyDescent="0.2">
      <c r="AI1241" s="29" t="s">
        <v>2598</v>
      </c>
      <c r="AJ1241" s="30">
        <v>26561</v>
      </c>
      <c r="AK1241">
        <v>234</v>
      </c>
      <c r="AL1241" t="s">
        <v>2599</v>
      </c>
      <c r="AM1241">
        <v>1.3732800331262242E-9</v>
      </c>
      <c r="AN1241">
        <f t="shared" si="820"/>
        <v>1.3732800331262244E-10</v>
      </c>
      <c r="AO1241">
        <f t="shared" si="821"/>
        <v>6.0537780607522321E-4</v>
      </c>
      <c r="AP1241" s="31">
        <f t="shared" si="822"/>
        <v>33</v>
      </c>
      <c r="AQ1241" s="31">
        <f t="shared" si="823"/>
        <v>1</v>
      </c>
      <c r="AR1241" s="31">
        <f t="shared" si="824"/>
        <v>18</v>
      </c>
      <c r="AS1241" s="31">
        <f t="shared" si="825"/>
        <v>18</v>
      </c>
      <c r="AT1241" s="31">
        <f t="shared" si="826"/>
        <v>12</v>
      </c>
      <c r="AU1241" s="31">
        <f t="shared" si="827"/>
        <v>7</v>
      </c>
      <c r="AV1241" s="31">
        <f t="shared" si="828"/>
        <v>6</v>
      </c>
      <c r="AW1241" s="31">
        <f t="shared" si="829"/>
        <v>18</v>
      </c>
      <c r="AX1241" s="31">
        <f t="shared" si="830"/>
        <v>12</v>
      </c>
      <c r="AY1241" s="31">
        <f t="shared" si="831"/>
        <v>18</v>
      </c>
      <c r="AZ1241" s="31">
        <f t="shared" si="832"/>
        <v>3</v>
      </c>
      <c r="BA1241" s="31">
        <f t="shared" si="833"/>
        <v>7</v>
      </c>
      <c r="BB1241" s="31">
        <f t="shared" si="834"/>
        <v>12</v>
      </c>
      <c r="BC1241" s="31">
        <f t="shared" si="835"/>
        <v>10</v>
      </c>
      <c r="BD1241" s="31">
        <f t="shared" si="836"/>
        <v>17</v>
      </c>
      <c r="BE1241" s="31">
        <f t="shared" si="837"/>
        <v>6</v>
      </c>
      <c r="BF1241" s="31">
        <f t="shared" si="838"/>
        <v>11</v>
      </c>
      <c r="BG1241" s="31">
        <f t="shared" si="839"/>
        <v>16</v>
      </c>
      <c r="BH1241" s="31">
        <f t="shared" si="840"/>
        <v>5</v>
      </c>
      <c r="BI1241" s="31">
        <f t="shared" si="841"/>
        <v>4</v>
      </c>
      <c r="BJ1241" s="6">
        <f t="shared" si="842"/>
        <v>234</v>
      </c>
      <c r="BL1241" s="31">
        <f t="shared" si="843"/>
        <v>1.9366769697933935E-11</v>
      </c>
      <c r="BM1241" s="31">
        <f t="shared" si="844"/>
        <v>5.868718090283011E-13</v>
      </c>
      <c r="BN1241" s="31">
        <f t="shared" si="845"/>
        <v>1.0563692562509419E-11</v>
      </c>
      <c r="BO1241" s="31">
        <f t="shared" si="846"/>
        <v>1.0563692562509419E-11</v>
      </c>
      <c r="BP1241" s="31">
        <f t="shared" si="847"/>
        <v>7.0424617083396124E-12</v>
      </c>
      <c r="BQ1241" s="31">
        <f t="shared" si="848"/>
        <v>4.1081026631981071E-12</v>
      </c>
      <c r="BR1241" s="31">
        <f t="shared" si="849"/>
        <v>3.5212308541698062E-12</v>
      </c>
      <c r="BS1241" s="31">
        <f t="shared" si="850"/>
        <v>1.0563692562509419E-11</v>
      </c>
      <c r="BT1241" s="31">
        <f t="shared" si="851"/>
        <v>7.0424617083396124E-12</v>
      </c>
      <c r="BU1241" s="31">
        <f t="shared" si="852"/>
        <v>1.0563692562509419E-11</v>
      </c>
      <c r="BV1241" s="31">
        <f t="shared" si="853"/>
        <v>1.7606154270849031E-12</v>
      </c>
      <c r="BW1241" s="31">
        <f t="shared" si="854"/>
        <v>4.1081026631981071E-12</v>
      </c>
      <c r="BX1241" s="31">
        <f t="shared" si="855"/>
        <v>7.0424617083396124E-12</v>
      </c>
      <c r="BY1241" s="31">
        <f t="shared" si="856"/>
        <v>5.8687180902830106E-12</v>
      </c>
      <c r="BZ1241" s="31">
        <f t="shared" si="857"/>
        <v>9.9768207534811176E-12</v>
      </c>
      <c r="CA1241" s="31">
        <f t="shared" si="858"/>
        <v>3.5212308541698062E-12</v>
      </c>
      <c r="CB1241" s="31">
        <f t="shared" si="859"/>
        <v>6.4555898993113115E-12</v>
      </c>
      <c r="CC1241" s="31">
        <f t="shared" si="860"/>
        <v>9.3899489444528175E-12</v>
      </c>
      <c r="CD1241" s="31">
        <f t="shared" si="861"/>
        <v>2.9343590451415053E-12</v>
      </c>
      <c r="CE1241" s="31">
        <f t="shared" si="862"/>
        <v>2.3474872361132044E-12</v>
      </c>
    </row>
    <row r="1242" spans="35:83" x14ac:dyDescent="0.2">
      <c r="AI1242" s="29" t="s">
        <v>2600</v>
      </c>
      <c r="AJ1242" s="30">
        <v>34209</v>
      </c>
      <c r="AK1242">
        <v>323</v>
      </c>
      <c r="AL1242" t="s">
        <v>2601</v>
      </c>
      <c r="AM1242">
        <v>1.3807771073571092E-9</v>
      </c>
      <c r="AN1242">
        <f t="shared" si="820"/>
        <v>1.3807771073571092E-10</v>
      </c>
      <c r="AO1242">
        <f t="shared" si="821"/>
        <v>6.0868271275149979E-4</v>
      </c>
      <c r="AP1242" s="31">
        <f t="shared" si="822"/>
        <v>42</v>
      </c>
      <c r="AQ1242" s="31">
        <f t="shared" si="823"/>
        <v>4</v>
      </c>
      <c r="AR1242" s="31">
        <f t="shared" si="824"/>
        <v>23</v>
      </c>
      <c r="AS1242" s="31">
        <f t="shared" si="825"/>
        <v>14</v>
      </c>
      <c r="AT1242" s="31">
        <f t="shared" si="826"/>
        <v>9</v>
      </c>
      <c r="AU1242" s="31">
        <f t="shared" si="827"/>
        <v>27</v>
      </c>
      <c r="AV1242" s="31">
        <f t="shared" si="828"/>
        <v>6</v>
      </c>
      <c r="AW1242" s="31">
        <f t="shared" si="829"/>
        <v>14</v>
      </c>
      <c r="AX1242" s="31">
        <f t="shared" si="830"/>
        <v>10</v>
      </c>
      <c r="AY1242" s="31">
        <f t="shared" si="831"/>
        <v>29</v>
      </c>
      <c r="AZ1242" s="31">
        <f t="shared" si="832"/>
        <v>7</v>
      </c>
      <c r="BA1242" s="31">
        <f t="shared" si="833"/>
        <v>8</v>
      </c>
      <c r="BB1242" s="31">
        <f t="shared" si="834"/>
        <v>7</v>
      </c>
      <c r="BC1242" s="31">
        <f t="shared" si="835"/>
        <v>10</v>
      </c>
      <c r="BD1242" s="31">
        <f t="shared" si="836"/>
        <v>19</v>
      </c>
      <c r="BE1242" s="31">
        <f t="shared" si="837"/>
        <v>20</v>
      </c>
      <c r="BF1242" s="31">
        <f t="shared" si="838"/>
        <v>31</v>
      </c>
      <c r="BG1242" s="31">
        <f t="shared" si="839"/>
        <v>35</v>
      </c>
      <c r="BH1242" s="31">
        <f t="shared" si="840"/>
        <v>4</v>
      </c>
      <c r="BI1242" s="31">
        <f t="shared" si="841"/>
        <v>4</v>
      </c>
      <c r="BJ1242" s="6">
        <f t="shared" si="842"/>
        <v>323</v>
      </c>
      <c r="BL1242" s="31">
        <f t="shared" si="843"/>
        <v>1.7954377247367984E-11</v>
      </c>
      <c r="BM1242" s="31">
        <f t="shared" si="844"/>
        <v>1.7099406902255222E-12</v>
      </c>
      <c r="BN1242" s="31">
        <f t="shared" si="845"/>
        <v>9.8321589687967527E-12</v>
      </c>
      <c r="BO1242" s="31">
        <f t="shared" si="846"/>
        <v>5.9847924157893275E-12</v>
      </c>
      <c r="BP1242" s="31">
        <f t="shared" si="847"/>
        <v>3.8473665530074244E-12</v>
      </c>
      <c r="BQ1242" s="31">
        <f t="shared" si="848"/>
        <v>1.1542099659022274E-11</v>
      </c>
      <c r="BR1242" s="31">
        <f t="shared" si="849"/>
        <v>2.564911035338283E-12</v>
      </c>
      <c r="BS1242" s="31">
        <f t="shared" si="850"/>
        <v>5.9847924157893275E-12</v>
      </c>
      <c r="BT1242" s="31">
        <f t="shared" si="851"/>
        <v>4.2748517255638055E-12</v>
      </c>
      <c r="BU1242" s="31">
        <f t="shared" si="852"/>
        <v>1.2397070004135034E-11</v>
      </c>
      <c r="BV1242" s="31">
        <f t="shared" si="853"/>
        <v>2.9923962078946637E-12</v>
      </c>
      <c r="BW1242" s="31">
        <f t="shared" si="854"/>
        <v>3.4198813804510445E-12</v>
      </c>
      <c r="BX1242" s="31">
        <f t="shared" si="855"/>
        <v>2.9923962078946637E-12</v>
      </c>
      <c r="BY1242" s="31">
        <f t="shared" si="856"/>
        <v>4.2748517255638055E-12</v>
      </c>
      <c r="BZ1242" s="31">
        <f t="shared" si="857"/>
        <v>8.1222182785712298E-12</v>
      </c>
      <c r="CA1242" s="31">
        <f t="shared" si="858"/>
        <v>8.5497034511276109E-12</v>
      </c>
      <c r="CB1242" s="31">
        <f t="shared" si="859"/>
        <v>1.3252040349247797E-11</v>
      </c>
      <c r="CC1242" s="31">
        <f t="shared" si="860"/>
        <v>1.496198103947332E-11</v>
      </c>
      <c r="CD1242" s="31">
        <f t="shared" si="861"/>
        <v>1.7099406902255222E-12</v>
      </c>
      <c r="CE1242" s="31">
        <f t="shared" si="862"/>
        <v>1.7099406902255222E-12</v>
      </c>
    </row>
    <row r="1243" spans="35:83" x14ac:dyDescent="0.2">
      <c r="AI1243" s="29" t="s">
        <v>2602</v>
      </c>
      <c r="AJ1243" s="30">
        <v>63286</v>
      </c>
      <c r="AK1243">
        <v>574</v>
      </c>
      <c r="AL1243" t="s">
        <v>2603</v>
      </c>
      <c r="AM1243">
        <v>1.381765009173837E-9</v>
      </c>
      <c r="AN1243">
        <f t="shared" si="820"/>
        <v>1.3817650091738371E-10</v>
      </c>
      <c r="AO1243">
        <f t="shared" si="821"/>
        <v>6.0911820574637498E-4</v>
      </c>
      <c r="AP1243" s="31">
        <f t="shared" si="822"/>
        <v>71</v>
      </c>
      <c r="AQ1243" s="31">
        <f t="shared" si="823"/>
        <v>2</v>
      </c>
      <c r="AR1243" s="31">
        <f t="shared" si="824"/>
        <v>41</v>
      </c>
      <c r="AS1243" s="31">
        <f t="shared" si="825"/>
        <v>41</v>
      </c>
      <c r="AT1243" s="31">
        <f t="shared" si="826"/>
        <v>19</v>
      </c>
      <c r="AU1243" s="31">
        <f t="shared" si="827"/>
        <v>39</v>
      </c>
      <c r="AV1243" s="31">
        <f t="shared" si="828"/>
        <v>16</v>
      </c>
      <c r="AW1243" s="31">
        <f t="shared" si="829"/>
        <v>22</v>
      </c>
      <c r="AX1243" s="31">
        <f t="shared" si="830"/>
        <v>30</v>
      </c>
      <c r="AY1243" s="31">
        <f t="shared" si="831"/>
        <v>63</v>
      </c>
      <c r="AZ1243" s="31">
        <f t="shared" si="832"/>
        <v>13</v>
      </c>
      <c r="BA1243" s="31">
        <f t="shared" si="833"/>
        <v>18</v>
      </c>
      <c r="BB1243" s="31">
        <f t="shared" si="834"/>
        <v>26</v>
      </c>
      <c r="BC1243" s="31">
        <f t="shared" si="835"/>
        <v>19</v>
      </c>
      <c r="BD1243" s="31">
        <f t="shared" si="836"/>
        <v>34</v>
      </c>
      <c r="BE1243" s="31">
        <f t="shared" si="837"/>
        <v>25</v>
      </c>
      <c r="BF1243" s="31">
        <f t="shared" si="838"/>
        <v>24</v>
      </c>
      <c r="BG1243" s="31">
        <f t="shared" si="839"/>
        <v>47</v>
      </c>
      <c r="BH1243" s="31">
        <f t="shared" si="840"/>
        <v>5</v>
      </c>
      <c r="BI1243" s="31">
        <f t="shared" si="841"/>
        <v>19</v>
      </c>
      <c r="BJ1243" s="6">
        <f t="shared" si="842"/>
        <v>574</v>
      </c>
      <c r="BL1243" s="31">
        <f t="shared" si="843"/>
        <v>1.7091518406157216E-11</v>
      </c>
      <c r="BM1243" s="31">
        <f t="shared" si="844"/>
        <v>4.81451222708654E-13</v>
      </c>
      <c r="BN1243" s="31">
        <f t="shared" si="845"/>
        <v>9.8697500655274064E-12</v>
      </c>
      <c r="BO1243" s="31">
        <f t="shared" si="846"/>
        <v>9.8697500655274064E-12</v>
      </c>
      <c r="BP1243" s="31">
        <f t="shared" si="847"/>
        <v>4.5737866157322128E-12</v>
      </c>
      <c r="BQ1243" s="31">
        <f t="shared" si="848"/>
        <v>9.3882988428187536E-12</v>
      </c>
      <c r="BR1243" s="31">
        <f t="shared" si="849"/>
        <v>3.851609781669232E-12</v>
      </c>
      <c r="BS1243" s="31">
        <f t="shared" si="850"/>
        <v>5.2959634497951936E-12</v>
      </c>
      <c r="BT1243" s="31">
        <f t="shared" si="851"/>
        <v>7.2217683406298104E-12</v>
      </c>
      <c r="BU1243" s="31">
        <f t="shared" si="852"/>
        <v>1.5165713515322602E-11</v>
      </c>
      <c r="BV1243" s="31">
        <f t="shared" si="853"/>
        <v>3.1294329476062512E-12</v>
      </c>
      <c r="BW1243" s="31">
        <f t="shared" si="854"/>
        <v>4.3330610043778864E-12</v>
      </c>
      <c r="BX1243" s="31">
        <f t="shared" si="855"/>
        <v>6.2588658952125024E-12</v>
      </c>
      <c r="BY1243" s="31">
        <f t="shared" si="856"/>
        <v>4.5737866157322128E-12</v>
      </c>
      <c r="BZ1243" s="31">
        <f t="shared" si="857"/>
        <v>8.1846707860471184E-12</v>
      </c>
      <c r="CA1243" s="31">
        <f t="shared" si="858"/>
        <v>6.018140283858176E-12</v>
      </c>
      <c r="CB1243" s="31">
        <f t="shared" si="859"/>
        <v>5.7774146725038488E-12</v>
      </c>
      <c r="CC1243" s="31">
        <f t="shared" si="860"/>
        <v>1.1314103733653368E-11</v>
      </c>
      <c r="CD1243" s="31">
        <f t="shared" si="861"/>
        <v>1.203628056771635E-12</v>
      </c>
      <c r="CE1243" s="31">
        <f t="shared" si="862"/>
        <v>4.5737866157322128E-12</v>
      </c>
    </row>
    <row r="1244" spans="35:83" x14ac:dyDescent="0.2">
      <c r="AI1244" s="29" t="s">
        <v>2604</v>
      </c>
      <c r="AJ1244" s="30">
        <v>22905</v>
      </c>
      <c r="AK1244">
        <v>208</v>
      </c>
      <c r="AL1244" t="s">
        <v>2605</v>
      </c>
      <c r="AM1244">
        <v>1.3856466779798514E-9</v>
      </c>
      <c r="AN1244">
        <f t="shared" si="820"/>
        <v>1.3856466779798514E-10</v>
      </c>
      <c r="AO1244">
        <f t="shared" si="821"/>
        <v>6.1082934702055933E-4</v>
      </c>
      <c r="AP1244" s="31">
        <f t="shared" si="822"/>
        <v>19</v>
      </c>
      <c r="AQ1244" s="31">
        <f t="shared" si="823"/>
        <v>1</v>
      </c>
      <c r="AR1244" s="31">
        <f t="shared" si="824"/>
        <v>13</v>
      </c>
      <c r="AS1244" s="31">
        <f t="shared" si="825"/>
        <v>5</v>
      </c>
      <c r="AT1244" s="31">
        <f t="shared" si="826"/>
        <v>14</v>
      </c>
      <c r="AU1244" s="31">
        <f t="shared" si="827"/>
        <v>16</v>
      </c>
      <c r="AV1244" s="31">
        <f t="shared" si="828"/>
        <v>7</v>
      </c>
      <c r="AW1244" s="31">
        <f t="shared" si="829"/>
        <v>15</v>
      </c>
      <c r="AX1244" s="31">
        <f t="shared" si="830"/>
        <v>14</v>
      </c>
      <c r="AY1244" s="31">
        <f t="shared" si="831"/>
        <v>15</v>
      </c>
      <c r="AZ1244" s="31">
        <f t="shared" si="832"/>
        <v>5</v>
      </c>
      <c r="BA1244" s="31">
        <f t="shared" si="833"/>
        <v>7</v>
      </c>
      <c r="BB1244" s="31">
        <f t="shared" si="834"/>
        <v>15</v>
      </c>
      <c r="BC1244" s="31">
        <f t="shared" si="835"/>
        <v>7</v>
      </c>
      <c r="BD1244" s="31">
        <f t="shared" si="836"/>
        <v>7</v>
      </c>
      <c r="BE1244" s="31">
        <f t="shared" si="837"/>
        <v>15</v>
      </c>
      <c r="BF1244" s="31">
        <f t="shared" si="838"/>
        <v>11</v>
      </c>
      <c r="BG1244" s="31">
        <f t="shared" si="839"/>
        <v>13</v>
      </c>
      <c r="BH1244" s="31">
        <f t="shared" si="840"/>
        <v>4</v>
      </c>
      <c r="BI1244" s="31">
        <f t="shared" si="841"/>
        <v>5</v>
      </c>
      <c r="BJ1244" s="6">
        <f t="shared" si="842"/>
        <v>208</v>
      </c>
      <c r="BL1244" s="31">
        <f t="shared" si="843"/>
        <v>1.265734946231595E-11</v>
      </c>
      <c r="BM1244" s="31">
        <f t="shared" si="844"/>
        <v>6.6617628749031321E-13</v>
      </c>
      <c r="BN1244" s="31">
        <f t="shared" si="845"/>
        <v>8.6602917373740713E-12</v>
      </c>
      <c r="BO1244" s="31">
        <f t="shared" si="846"/>
        <v>3.330881437451566E-12</v>
      </c>
      <c r="BP1244" s="31">
        <f t="shared" si="847"/>
        <v>9.3264680248643836E-12</v>
      </c>
      <c r="BQ1244" s="31">
        <f t="shared" si="848"/>
        <v>1.0658820599845011E-11</v>
      </c>
      <c r="BR1244" s="31">
        <f t="shared" si="849"/>
        <v>4.6632340124321918E-12</v>
      </c>
      <c r="BS1244" s="31">
        <f t="shared" si="850"/>
        <v>9.9926443123546975E-12</v>
      </c>
      <c r="BT1244" s="31">
        <f t="shared" si="851"/>
        <v>9.3264680248643836E-12</v>
      </c>
      <c r="BU1244" s="31">
        <f t="shared" si="852"/>
        <v>9.9926443123546975E-12</v>
      </c>
      <c r="BV1244" s="31">
        <f t="shared" si="853"/>
        <v>3.330881437451566E-12</v>
      </c>
      <c r="BW1244" s="31">
        <f t="shared" si="854"/>
        <v>4.6632340124321918E-12</v>
      </c>
      <c r="BX1244" s="31">
        <f t="shared" si="855"/>
        <v>9.9926443123546975E-12</v>
      </c>
      <c r="BY1244" s="31">
        <f t="shared" si="856"/>
        <v>4.6632340124321918E-12</v>
      </c>
      <c r="BZ1244" s="31">
        <f t="shared" si="857"/>
        <v>4.6632340124321918E-12</v>
      </c>
      <c r="CA1244" s="31">
        <f t="shared" si="858"/>
        <v>9.9926443123546975E-12</v>
      </c>
      <c r="CB1244" s="31">
        <f t="shared" si="859"/>
        <v>7.3279391623934451E-12</v>
      </c>
      <c r="CC1244" s="31">
        <f t="shared" si="860"/>
        <v>8.6602917373740713E-12</v>
      </c>
      <c r="CD1244" s="31">
        <f t="shared" si="861"/>
        <v>2.6647051499612529E-12</v>
      </c>
      <c r="CE1244" s="31">
        <f t="shared" si="862"/>
        <v>3.330881437451566E-12</v>
      </c>
    </row>
    <row r="1245" spans="35:83" x14ac:dyDescent="0.2">
      <c r="AI1245" s="29" t="s">
        <v>2606</v>
      </c>
      <c r="AJ1245" s="30">
        <v>23224</v>
      </c>
      <c r="AK1245">
        <v>211</v>
      </c>
      <c r="AL1245" t="s">
        <v>2607</v>
      </c>
      <c r="AM1245">
        <v>1.4043096156109437E-9</v>
      </c>
      <c r="AN1245">
        <f t="shared" si="820"/>
        <v>1.4043096156109437E-10</v>
      </c>
      <c r="AO1245">
        <f t="shared" si="821"/>
        <v>6.1905645872792879E-4</v>
      </c>
      <c r="AP1245" s="31">
        <f t="shared" si="822"/>
        <v>23</v>
      </c>
      <c r="AQ1245" s="31">
        <f t="shared" si="823"/>
        <v>3</v>
      </c>
      <c r="AR1245" s="31">
        <f t="shared" si="824"/>
        <v>15</v>
      </c>
      <c r="AS1245" s="31">
        <f t="shared" si="825"/>
        <v>14</v>
      </c>
      <c r="AT1245" s="31">
        <f t="shared" si="826"/>
        <v>11</v>
      </c>
      <c r="AU1245" s="31">
        <f t="shared" si="827"/>
        <v>15</v>
      </c>
      <c r="AV1245" s="31">
        <f t="shared" si="828"/>
        <v>5</v>
      </c>
      <c r="AW1245" s="31">
        <f t="shared" si="829"/>
        <v>13</v>
      </c>
      <c r="AX1245" s="31">
        <f t="shared" si="830"/>
        <v>12</v>
      </c>
      <c r="AY1245" s="31">
        <f t="shared" si="831"/>
        <v>21</v>
      </c>
      <c r="AZ1245" s="31">
        <f t="shared" si="832"/>
        <v>5</v>
      </c>
      <c r="BA1245" s="31">
        <f t="shared" si="833"/>
        <v>6</v>
      </c>
      <c r="BB1245" s="31">
        <f t="shared" si="834"/>
        <v>11</v>
      </c>
      <c r="BC1245" s="31">
        <f t="shared" si="835"/>
        <v>6</v>
      </c>
      <c r="BD1245" s="31">
        <f t="shared" si="836"/>
        <v>6</v>
      </c>
      <c r="BE1245" s="31">
        <f t="shared" si="837"/>
        <v>12</v>
      </c>
      <c r="BF1245" s="31">
        <f t="shared" si="838"/>
        <v>9</v>
      </c>
      <c r="BG1245" s="31">
        <f t="shared" si="839"/>
        <v>14</v>
      </c>
      <c r="BH1245" s="31">
        <f t="shared" si="840"/>
        <v>4</v>
      </c>
      <c r="BI1245" s="31">
        <f t="shared" si="841"/>
        <v>6</v>
      </c>
      <c r="BJ1245" s="6">
        <f t="shared" si="842"/>
        <v>211</v>
      </c>
      <c r="BL1245" s="31">
        <f t="shared" si="843"/>
        <v>1.5307640359740145E-11</v>
      </c>
      <c r="BM1245" s="31">
        <f t="shared" si="844"/>
        <v>1.9966487425748016E-12</v>
      </c>
      <c r="BN1245" s="31">
        <f t="shared" si="845"/>
        <v>9.9832437128740071E-12</v>
      </c>
      <c r="BO1245" s="31">
        <f t="shared" si="846"/>
        <v>9.3176941320157413E-12</v>
      </c>
      <c r="BP1245" s="31">
        <f t="shared" si="847"/>
        <v>7.3210453894409389E-12</v>
      </c>
      <c r="BQ1245" s="31">
        <f t="shared" si="848"/>
        <v>9.9832437128740071E-12</v>
      </c>
      <c r="BR1245" s="31">
        <f t="shared" si="849"/>
        <v>3.3277479042913357E-12</v>
      </c>
      <c r="BS1245" s="31">
        <f t="shared" si="850"/>
        <v>8.6521445511574722E-12</v>
      </c>
      <c r="BT1245" s="31">
        <f t="shared" si="851"/>
        <v>7.9865949702992063E-12</v>
      </c>
      <c r="BU1245" s="31">
        <f t="shared" si="852"/>
        <v>1.397654119802361E-11</v>
      </c>
      <c r="BV1245" s="31">
        <f t="shared" si="853"/>
        <v>3.3277479042913357E-12</v>
      </c>
      <c r="BW1245" s="31">
        <f t="shared" si="854"/>
        <v>3.9932974851496032E-12</v>
      </c>
      <c r="BX1245" s="31">
        <f t="shared" si="855"/>
        <v>7.3210453894409389E-12</v>
      </c>
      <c r="BY1245" s="31">
        <f t="shared" si="856"/>
        <v>3.9932974851496032E-12</v>
      </c>
      <c r="BZ1245" s="31">
        <f t="shared" si="857"/>
        <v>3.9932974851496032E-12</v>
      </c>
      <c r="CA1245" s="31">
        <f t="shared" si="858"/>
        <v>7.9865949702992063E-12</v>
      </c>
      <c r="CB1245" s="31">
        <f t="shared" si="859"/>
        <v>5.9899462277244048E-12</v>
      </c>
      <c r="CC1245" s="31">
        <f t="shared" si="860"/>
        <v>9.3176941320157413E-12</v>
      </c>
      <c r="CD1245" s="31">
        <f t="shared" si="861"/>
        <v>2.662198323433069E-12</v>
      </c>
      <c r="CE1245" s="31">
        <f t="shared" si="862"/>
        <v>3.9932974851496032E-12</v>
      </c>
    </row>
    <row r="1246" spans="35:83" x14ac:dyDescent="0.2">
      <c r="AI1246" s="29" t="s">
        <v>2608</v>
      </c>
      <c r="AJ1246" s="30">
        <v>44755</v>
      </c>
      <c r="AK1246">
        <v>426</v>
      </c>
      <c r="AL1246" t="s">
        <v>2609</v>
      </c>
      <c r="AM1246">
        <v>1.4047497107038386E-9</v>
      </c>
      <c r="AN1246">
        <f t="shared" si="820"/>
        <v>1.4047497107038386E-10</v>
      </c>
      <c r="AO1246">
        <f t="shared" si="821"/>
        <v>6.1925046417137398E-4</v>
      </c>
      <c r="AP1246" s="31">
        <f t="shared" si="822"/>
        <v>55</v>
      </c>
      <c r="AQ1246" s="31">
        <f t="shared" si="823"/>
        <v>7</v>
      </c>
      <c r="AR1246" s="31">
        <f t="shared" si="824"/>
        <v>22</v>
      </c>
      <c r="AS1246" s="31">
        <f t="shared" si="825"/>
        <v>27</v>
      </c>
      <c r="AT1246" s="31">
        <f t="shared" si="826"/>
        <v>5</v>
      </c>
      <c r="AU1246" s="31">
        <f t="shared" si="827"/>
        <v>44</v>
      </c>
      <c r="AV1246" s="31">
        <f t="shared" si="828"/>
        <v>10</v>
      </c>
      <c r="AW1246" s="31">
        <f t="shared" si="829"/>
        <v>27</v>
      </c>
      <c r="AX1246" s="31">
        <f t="shared" si="830"/>
        <v>11</v>
      </c>
      <c r="AY1246" s="31">
        <f t="shared" si="831"/>
        <v>48</v>
      </c>
      <c r="AZ1246" s="31">
        <f t="shared" si="832"/>
        <v>16</v>
      </c>
      <c r="BA1246" s="31">
        <f t="shared" si="833"/>
        <v>10</v>
      </c>
      <c r="BB1246" s="31">
        <f t="shared" si="834"/>
        <v>17</v>
      </c>
      <c r="BC1246" s="31">
        <f t="shared" si="835"/>
        <v>8</v>
      </c>
      <c r="BD1246" s="31">
        <f t="shared" si="836"/>
        <v>30</v>
      </c>
      <c r="BE1246" s="31">
        <f t="shared" si="837"/>
        <v>23</v>
      </c>
      <c r="BF1246" s="31">
        <f t="shared" si="838"/>
        <v>21</v>
      </c>
      <c r="BG1246" s="31">
        <f t="shared" si="839"/>
        <v>39</v>
      </c>
      <c r="BH1246" s="31">
        <f t="shared" si="840"/>
        <v>0</v>
      </c>
      <c r="BI1246" s="31">
        <f t="shared" si="841"/>
        <v>6</v>
      </c>
      <c r="BJ1246" s="6">
        <f t="shared" si="842"/>
        <v>426</v>
      </c>
      <c r="BL1246" s="31">
        <f t="shared" si="843"/>
        <v>1.8136439926927493E-11</v>
      </c>
      <c r="BM1246" s="31">
        <f t="shared" si="844"/>
        <v>2.3082741725180448E-12</v>
      </c>
      <c r="BN1246" s="31">
        <f t="shared" si="845"/>
        <v>7.254575970770998E-12</v>
      </c>
      <c r="BO1246" s="31">
        <f t="shared" si="846"/>
        <v>8.9033432368553138E-12</v>
      </c>
      <c r="BP1246" s="31">
        <f t="shared" si="847"/>
        <v>1.6487672660843175E-12</v>
      </c>
      <c r="BQ1246" s="31">
        <f t="shared" si="848"/>
        <v>1.4509151941541996E-11</v>
      </c>
      <c r="BR1246" s="31">
        <f t="shared" si="849"/>
        <v>3.2975345321686349E-12</v>
      </c>
      <c r="BS1246" s="31">
        <f t="shared" si="850"/>
        <v>8.9033432368553138E-12</v>
      </c>
      <c r="BT1246" s="31">
        <f t="shared" si="851"/>
        <v>3.627287985385499E-12</v>
      </c>
      <c r="BU1246" s="31">
        <f t="shared" si="852"/>
        <v>1.5828165754409449E-11</v>
      </c>
      <c r="BV1246" s="31">
        <f t="shared" si="853"/>
        <v>5.2760552514698161E-12</v>
      </c>
      <c r="BW1246" s="31">
        <f t="shared" si="854"/>
        <v>3.2975345321686349E-12</v>
      </c>
      <c r="BX1246" s="31">
        <f t="shared" si="855"/>
        <v>5.6058087046866797E-12</v>
      </c>
      <c r="BY1246" s="31">
        <f t="shared" si="856"/>
        <v>2.638027625734908E-12</v>
      </c>
      <c r="BZ1246" s="31">
        <f t="shared" si="857"/>
        <v>9.8926035965059064E-12</v>
      </c>
      <c r="CA1246" s="31">
        <f t="shared" si="858"/>
        <v>7.5843294239878608E-12</v>
      </c>
      <c r="CB1246" s="31">
        <f t="shared" si="859"/>
        <v>6.9248225175541335E-12</v>
      </c>
      <c r="CC1246" s="31">
        <f t="shared" si="860"/>
        <v>1.2860384675457678E-11</v>
      </c>
      <c r="CD1246" s="31">
        <f t="shared" si="861"/>
        <v>0</v>
      </c>
      <c r="CE1246" s="31">
        <f t="shared" si="862"/>
        <v>1.9785207193011811E-12</v>
      </c>
    </row>
    <row r="1247" spans="35:83" x14ac:dyDescent="0.2">
      <c r="AI1247" s="29" t="s">
        <v>2610</v>
      </c>
      <c r="AJ1247" s="30">
        <v>39665</v>
      </c>
      <c r="AK1247">
        <v>358</v>
      </c>
      <c r="AL1247" t="s">
        <v>2611</v>
      </c>
      <c r="AM1247">
        <v>1.4075673108163286E-9</v>
      </c>
      <c r="AN1247">
        <f t="shared" si="820"/>
        <v>1.4075673108163287E-10</v>
      </c>
      <c r="AO1247">
        <f t="shared" si="821"/>
        <v>6.2049253609651044E-4</v>
      </c>
      <c r="AP1247" s="31">
        <f t="shared" si="822"/>
        <v>37</v>
      </c>
      <c r="AQ1247" s="31">
        <f t="shared" si="823"/>
        <v>0</v>
      </c>
      <c r="AR1247" s="31">
        <f t="shared" si="824"/>
        <v>28</v>
      </c>
      <c r="AS1247" s="31">
        <f t="shared" si="825"/>
        <v>23</v>
      </c>
      <c r="AT1247" s="31">
        <f t="shared" si="826"/>
        <v>12</v>
      </c>
      <c r="AU1247" s="31">
        <f t="shared" si="827"/>
        <v>25</v>
      </c>
      <c r="AV1247" s="31">
        <f t="shared" si="828"/>
        <v>8</v>
      </c>
      <c r="AW1247" s="31">
        <f t="shared" si="829"/>
        <v>21</v>
      </c>
      <c r="AX1247" s="31">
        <f t="shared" si="830"/>
        <v>22</v>
      </c>
      <c r="AY1247" s="31">
        <f t="shared" si="831"/>
        <v>32</v>
      </c>
      <c r="AZ1247" s="31">
        <f t="shared" si="832"/>
        <v>7</v>
      </c>
      <c r="BA1247" s="31">
        <f t="shared" si="833"/>
        <v>8</v>
      </c>
      <c r="BB1247" s="31">
        <f t="shared" si="834"/>
        <v>19</v>
      </c>
      <c r="BC1247" s="31">
        <f t="shared" si="835"/>
        <v>15</v>
      </c>
      <c r="BD1247" s="31">
        <f t="shared" si="836"/>
        <v>18</v>
      </c>
      <c r="BE1247" s="31">
        <f t="shared" si="837"/>
        <v>22</v>
      </c>
      <c r="BF1247" s="31">
        <f t="shared" si="838"/>
        <v>16</v>
      </c>
      <c r="BG1247" s="31">
        <f t="shared" si="839"/>
        <v>27</v>
      </c>
      <c r="BH1247" s="31">
        <f t="shared" si="840"/>
        <v>7</v>
      </c>
      <c r="BI1247" s="31">
        <f t="shared" si="841"/>
        <v>11</v>
      </c>
      <c r="BJ1247" s="6">
        <f t="shared" si="842"/>
        <v>358</v>
      </c>
      <c r="BL1247" s="31">
        <f t="shared" si="843"/>
        <v>1.4547483379945297E-11</v>
      </c>
      <c r="BM1247" s="31">
        <f t="shared" si="844"/>
        <v>0</v>
      </c>
      <c r="BN1247" s="31">
        <f t="shared" si="845"/>
        <v>1.1008906341580225E-11</v>
      </c>
      <c r="BO1247" s="31">
        <f t="shared" si="846"/>
        <v>9.0430302091551847E-12</v>
      </c>
      <c r="BP1247" s="31">
        <f t="shared" si="847"/>
        <v>4.7181027178200959E-12</v>
      </c>
      <c r="BQ1247" s="31">
        <f t="shared" si="848"/>
        <v>9.8293806621252006E-12</v>
      </c>
      <c r="BR1247" s="31">
        <f t="shared" si="849"/>
        <v>3.1454018118800642E-12</v>
      </c>
      <c r="BS1247" s="31">
        <f t="shared" si="850"/>
        <v>8.2566797561851689E-12</v>
      </c>
      <c r="BT1247" s="31">
        <f t="shared" si="851"/>
        <v>8.649854982670176E-12</v>
      </c>
      <c r="BU1247" s="31">
        <f t="shared" si="852"/>
        <v>1.2581607247520257E-11</v>
      </c>
      <c r="BV1247" s="31">
        <f t="shared" si="853"/>
        <v>2.7522265853950563E-12</v>
      </c>
      <c r="BW1247" s="31">
        <f t="shared" si="854"/>
        <v>3.1454018118800642E-12</v>
      </c>
      <c r="BX1247" s="31">
        <f t="shared" si="855"/>
        <v>7.470329303215153E-12</v>
      </c>
      <c r="BY1247" s="31">
        <f t="shared" si="856"/>
        <v>5.8976283972751197E-12</v>
      </c>
      <c r="BZ1247" s="31">
        <f t="shared" si="857"/>
        <v>7.0771540767301451E-12</v>
      </c>
      <c r="CA1247" s="31">
        <f t="shared" si="858"/>
        <v>8.649854982670176E-12</v>
      </c>
      <c r="CB1247" s="31">
        <f t="shared" si="859"/>
        <v>6.2908036237601284E-12</v>
      </c>
      <c r="CC1247" s="31">
        <f t="shared" si="860"/>
        <v>1.0615731115095216E-11</v>
      </c>
      <c r="CD1247" s="31">
        <f t="shared" si="861"/>
        <v>2.7522265853950563E-12</v>
      </c>
      <c r="CE1247" s="31">
        <f t="shared" si="862"/>
        <v>4.324927491335088E-12</v>
      </c>
    </row>
    <row r="1248" spans="35:83" x14ac:dyDescent="0.2">
      <c r="AI1248" s="29" t="s">
        <v>2612</v>
      </c>
      <c r="AJ1248" s="30">
        <v>21311</v>
      </c>
      <c r="AK1248">
        <v>198</v>
      </c>
      <c r="AL1248" t="s">
        <v>2613</v>
      </c>
      <c r="AM1248">
        <v>1.4107301721958708E-9</v>
      </c>
      <c r="AN1248">
        <f t="shared" si="820"/>
        <v>1.4107301721958708E-10</v>
      </c>
      <c r="AO1248">
        <f t="shared" si="821"/>
        <v>6.2188680823087512E-4</v>
      </c>
      <c r="AP1248" s="31">
        <f t="shared" si="822"/>
        <v>20</v>
      </c>
      <c r="AQ1248" s="31">
        <f t="shared" si="823"/>
        <v>1</v>
      </c>
      <c r="AR1248" s="31">
        <f t="shared" si="824"/>
        <v>14</v>
      </c>
      <c r="AS1248" s="31">
        <f t="shared" si="825"/>
        <v>18</v>
      </c>
      <c r="AT1248" s="31">
        <f t="shared" si="826"/>
        <v>0</v>
      </c>
      <c r="AU1248" s="31">
        <f t="shared" si="827"/>
        <v>12</v>
      </c>
      <c r="AV1248" s="31">
        <f t="shared" si="828"/>
        <v>6</v>
      </c>
      <c r="AW1248" s="31">
        <f t="shared" si="829"/>
        <v>6</v>
      </c>
      <c r="AX1248" s="31">
        <f t="shared" si="830"/>
        <v>23</v>
      </c>
      <c r="AY1248" s="31">
        <f t="shared" si="831"/>
        <v>9</v>
      </c>
      <c r="AZ1248" s="31">
        <f t="shared" si="832"/>
        <v>8</v>
      </c>
      <c r="BA1248" s="31">
        <f t="shared" si="833"/>
        <v>6</v>
      </c>
      <c r="BB1248" s="31">
        <f t="shared" si="834"/>
        <v>17</v>
      </c>
      <c r="BC1248" s="31">
        <f t="shared" si="835"/>
        <v>10</v>
      </c>
      <c r="BD1248" s="31">
        <f t="shared" si="836"/>
        <v>4</v>
      </c>
      <c r="BE1248" s="31">
        <f t="shared" si="837"/>
        <v>16</v>
      </c>
      <c r="BF1248" s="31">
        <f t="shared" si="838"/>
        <v>14</v>
      </c>
      <c r="BG1248" s="31">
        <f t="shared" si="839"/>
        <v>11</v>
      </c>
      <c r="BH1248" s="31">
        <f t="shared" si="840"/>
        <v>0</v>
      </c>
      <c r="BI1248" s="31">
        <f t="shared" si="841"/>
        <v>3</v>
      </c>
      <c r="BJ1248" s="6">
        <f t="shared" si="842"/>
        <v>198</v>
      </c>
      <c r="BL1248" s="31">
        <f t="shared" si="843"/>
        <v>1.4249799719150209E-11</v>
      </c>
      <c r="BM1248" s="31">
        <f t="shared" si="844"/>
        <v>7.1248998595751053E-13</v>
      </c>
      <c r="BN1248" s="31">
        <f t="shared" si="845"/>
        <v>9.9748598034051468E-12</v>
      </c>
      <c r="BO1248" s="31">
        <f t="shared" si="846"/>
        <v>1.2824819747235189E-11</v>
      </c>
      <c r="BP1248" s="31">
        <f t="shared" si="847"/>
        <v>0</v>
      </c>
      <c r="BQ1248" s="31">
        <f t="shared" si="848"/>
        <v>8.5498798314901268E-12</v>
      </c>
      <c r="BR1248" s="31">
        <f t="shared" si="849"/>
        <v>4.2749399157450634E-12</v>
      </c>
      <c r="BS1248" s="31">
        <f t="shared" si="850"/>
        <v>4.2749399157450634E-12</v>
      </c>
      <c r="BT1248" s="31">
        <f t="shared" si="851"/>
        <v>1.638726967702274E-11</v>
      </c>
      <c r="BU1248" s="31">
        <f t="shared" si="852"/>
        <v>6.4124098736175943E-12</v>
      </c>
      <c r="BV1248" s="31">
        <f t="shared" si="853"/>
        <v>5.6999198876600842E-12</v>
      </c>
      <c r="BW1248" s="31">
        <f t="shared" si="854"/>
        <v>4.2749399157450634E-12</v>
      </c>
      <c r="BX1248" s="31">
        <f t="shared" si="855"/>
        <v>1.2112329761277678E-11</v>
      </c>
      <c r="BY1248" s="31">
        <f t="shared" si="856"/>
        <v>7.1248998595751043E-12</v>
      </c>
      <c r="BZ1248" s="31">
        <f t="shared" si="857"/>
        <v>2.8499599438300421E-12</v>
      </c>
      <c r="CA1248" s="31">
        <f t="shared" si="858"/>
        <v>1.1399839775320168E-11</v>
      </c>
      <c r="CB1248" s="31">
        <f t="shared" si="859"/>
        <v>9.9748598034051468E-12</v>
      </c>
      <c r="CC1248" s="31">
        <f t="shared" si="860"/>
        <v>7.8373898455326151E-12</v>
      </c>
      <c r="CD1248" s="31">
        <f t="shared" si="861"/>
        <v>0</v>
      </c>
      <c r="CE1248" s="31">
        <f t="shared" si="862"/>
        <v>2.1374699578725317E-12</v>
      </c>
    </row>
    <row r="1249" spans="35:83" x14ac:dyDescent="0.2">
      <c r="AI1249" s="29" t="s">
        <v>2614</v>
      </c>
      <c r="AJ1249" s="30">
        <v>41858</v>
      </c>
      <c r="AK1249">
        <v>388</v>
      </c>
      <c r="AL1249" t="s">
        <v>2615</v>
      </c>
      <c r="AM1249">
        <v>1.4122853407994939E-9</v>
      </c>
      <c r="AN1249">
        <f t="shared" si="820"/>
        <v>1.4122853407994939E-10</v>
      </c>
      <c r="AO1249">
        <f t="shared" si="821"/>
        <v>6.2257236728265508E-4</v>
      </c>
      <c r="AP1249" s="31">
        <f t="shared" si="822"/>
        <v>58</v>
      </c>
      <c r="AQ1249" s="31">
        <f t="shared" si="823"/>
        <v>2</v>
      </c>
      <c r="AR1249" s="31">
        <f t="shared" si="824"/>
        <v>22</v>
      </c>
      <c r="AS1249" s="31">
        <f t="shared" si="825"/>
        <v>24</v>
      </c>
      <c r="AT1249" s="31">
        <f t="shared" si="826"/>
        <v>11</v>
      </c>
      <c r="AU1249" s="31">
        <f t="shared" si="827"/>
        <v>22</v>
      </c>
      <c r="AV1249" s="31">
        <f t="shared" si="828"/>
        <v>11</v>
      </c>
      <c r="AW1249" s="31">
        <f t="shared" si="829"/>
        <v>28</v>
      </c>
      <c r="AX1249" s="31">
        <f t="shared" si="830"/>
        <v>18</v>
      </c>
      <c r="AY1249" s="31">
        <f t="shared" si="831"/>
        <v>36</v>
      </c>
      <c r="AZ1249" s="31">
        <f t="shared" si="832"/>
        <v>16</v>
      </c>
      <c r="BA1249" s="31">
        <f t="shared" si="833"/>
        <v>13</v>
      </c>
      <c r="BB1249" s="31">
        <f t="shared" si="834"/>
        <v>19</v>
      </c>
      <c r="BC1249" s="31">
        <f t="shared" si="835"/>
        <v>9</v>
      </c>
      <c r="BD1249" s="31">
        <f t="shared" si="836"/>
        <v>19</v>
      </c>
      <c r="BE1249" s="31">
        <f t="shared" si="837"/>
        <v>24</v>
      </c>
      <c r="BF1249" s="31">
        <f t="shared" si="838"/>
        <v>25</v>
      </c>
      <c r="BG1249" s="31">
        <f t="shared" si="839"/>
        <v>21</v>
      </c>
      <c r="BH1249" s="31">
        <f t="shared" si="840"/>
        <v>3</v>
      </c>
      <c r="BI1249" s="31">
        <f t="shared" si="841"/>
        <v>7</v>
      </c>
      <c r="BJ1249" s="6">
        <f t="shared" si="842"/>
        <v>388</v>
      </c>
      <c r="BL1249" s="31">
        <f t="shared" si="843"/>
        <v>2.1111481898549136E-11</v>
      </c>
      <c r="BM1249" s="31">
        <f t="shared" si="844"/>
        <v>7.2798213443272878E-13</v>
      </c>
      <c r="BN1249" s="31">
        <f t="shared" si="845"/>
        <v>8.0078034787600168E-12</v>
      </c>
      <c r="BO1249" s="31">
        <f t="shared" si="846"/>
        <v>8.7357856131927462E-12</v>
      </c>
      <c r="BP1249" s="31">
        <f t="shared" si="847"/>
        <v>4.0039017393800084E-12</v>
      </c>
      <c r="BQ1249" s="31">
        <f t="shared" si="848"/>
        <v>8.0078034787600168E-12</v>
      </c>
      <c r="BR1249" s="31">
        <f t="shared" si="849"/>
        <v>4.0039017393800084E-12</v>
      </c>
      <c r="BS1249" s="31">
        <f t="shared" si="850"/>
        <v>1.0191749882058203E-11</v>
      </c>
      <c r="BT1249" s="31">
        <f t="shared" si="851"/>
        <v>6.5518392098945596E-12</v>
      </c>
      <c r="BU1249" s="31">
        <f t="shared" si="852"/>
        <v>1.3103678419789119E-11</v>
      </c>
      <c r="BV1249" s="31">
        <f t="shared" si="853"/>
        <v>5.8238570754618302E-12</v>
      </c>
      <c r="BW1249" s="31">
        <f t="shared" si="854"/>
        <v>4.731883873812737E-12</v>
      </c>
      <c r="BX1249" s="31">
        <f t="shared" si="855"/>
        <v>6.9158302771109235E-12</v>
      </c>
      <c r="BY1249" s="31">
        <f t="shared" si="856"/>
        <v>3.2759196049472798E-12</v>
      </c>
      <c r="BZ1249" s="31">
        <f t="shared" si="857"/>
        <v>6.9158302771109235E-12</v>
      </c>
      <c r="CA1249" s="31">
        <f t="shared" si="858"/>
        <v>8.7357856131927462E-12</v>
      </c>
      <c r="CB1249" s="31">
        <f t="shared" si="859"/>
        <v>9.0997766804091092E-12</v>
      </c>
      <c r="CC1249" s="31">
        <f t="shared" si="860"/>
        <v>7.6438124115436521E-12</v>
      </c>
      <c r="CD1249" s="31">
        <f t="shared" si="861"/>
        <v>1.0919732016490933E-12</v>
      </c>
      <c r="CE1249" s="31">
        <f t="shared" si="862"/>
        <v>2.5479374705145508E-12</v>
      </c>
    </row>
    <row r="1250" spans="35:83" x14ac:dyDescent="0.2">
      <c r="AI1250" s="29" t="s">
        <v>2616</v>
      </c>
      <c r="AJ1250" s="30">
        <v>27427</v>
      </c>
      <c r="AK1250">
        <v>257</v>
      </c>
      <c r="AL1250" t="s">
        <v>2617</v>
      </c>
      <c r="AM1250">
        <v>1.4135566334992386E-9</v>
      </c>
      <c r="AN1250">
        <f t="shared" si="820"/>
        <v>1.4135566334992387E-10</v>
      </c>
      <c r="AO1250">
        <f t="shared" si="821"/>
        <v>6.2313278640103325E-4</v>
      </c>
      <c r="AP1250" s="31">
        <f t="shared" si="822"/>
        <v>35</v>
      </c>
      <c r="AQ1250" s="31">
        <f t="shared" si="823"/>
        <v>0</v>
      </c>
      <c r="AR1250" s="31">
        <f t="shared" si="824"/>
        <v>13</v>
      </c>
      <c r="AS1250" s="31">
        <f t="shared" si="825"/>
        <v>10</v>
      </c>
      <c r="AT1250" s="31">
        <f t="shared" si="826"/>
        <v>2</v>
      </c>
      <c r="AU1250" s="31">
        <f t="shared" si="827"/>
        <v>12</v>
      </c>
      <c r="AV1250" s="31">
        <f t="shared" si="828"/>
        <v>1</v>
      </c>
      <c r="AW1250" s="31">
        <f t="shared" si="829"/>
        <v>22</v>
      </c>
      <c r="AX1250" s="31">
        <f t="shared" si="830"/>
        <v>14</v>
      </c>
      <c r="AY1250" s="31">
        <f t="shared" si="831"/>
        <v>22</v>
      </c>
      <c r="AZ1250" s="31">
        <f t="shared" si="832"/>
        <v>7</v>
      </c>
      <c r="BA1250" s="31">
        <f t="shared" si="833"/>
        <v>12</v>
      </c>
      <c r="BB1250" s="31">
        <f t="shared" si="834"/>
        <v>12</v>
      </c>
      <c r="BC1250" s="31">
        <f t="shared" si="835"/>
        <v>14</v>
      </c>
      <c r="BD1250" s="31">
        <f t="shared" si="836"/>
        <v>16</v>
      </c>
      <c r="BE1250" s="31">
        <f t="shared" si="837"/>
        <v>27</v>
      </c>
      <c r="BF1250" s="31">
        <f t="shared" si="838"/>
        <v>19</v>
      </c>
      <c r="BG1250" s="31">
        <f t="shared" si="839"/>
        <v>14</v>
      </c>
      <c r="BH1250" s="31">
        <f t="shared" si="840"/>
        <v>1</v>
      </c>
      <c r="BI1250" s="31">
        <f t="shared" si="841"/>
        <v>4</v>
      </c>
      <c r="BJ1250" s="6">
        <f t="shared" si="842"/>
        <v>257</v>
      </c>
      <c r="BL1250" s="31">
        <f t="shared" si="843"/>
        <v>1.9250771273335934E-11</v>
      </c>
      <c r="BM1250" s="31">
        <f t="shared" si="844"/>
        <v>0</v>
      </c>
      <c r="BN1250" s="31">
        <f t="shared" si="845"/>
        <v>7.1502864729533474E-12</v>
      </c>
      <c r="BO1250" s="31">
        <f t="shared" si="846"/>
        <v>5.5002203638102674E-12</v>
      </c>
      <c r="BP1250" s="31">
        <f t="shared" si="847"/>
        <v>1.1000440727620535E-12</v>
      </c>
      <c r="BQ1250" s="31">
        <f t="shared" si="848"/>
        <v>6.6002644365723207E-12</v>
      </c>
      <c r="BR1250" s="31">
        <f t="shared" si="849"/>
        <v>5.5002203638102676E-13</v>
      </c>
      <c r="BS1250" s="31">
        <f t="shared" si="850"/>
        <v>1.2100484800382588E-11</v>
      </c>
      <c r="BT1250" s="31">
        <f t="shared" si="851"/>
        <v>7.7003085093343748E-12</v>
      </c>
      <c r="BU1250" s="31">
        <f t="shared" si="852"/>
        <v>1.2100484800382588E-11</v>
      </c>
      <c r="BV1250" s="31">
        <f t="shared" si="853"/>
        <v>3.8501542546671874E-12</v>
      </c>
      <c r="BW1250" s="31">
        <f t="shared" si="854"/>
        <v>6.6002644365723207E-12</v>
      </c>
      <c r="BX1250" s="31">
        <f t="shared" si="855"/>
        <v>6.6002644365723207E-12</v>
      </c>
      <c r="BY1250" s="31">
        <f t="shared" si="856"/>
        <v>7.7003085093343748E-12</v>
      </c>
      <c r="BZ1250" s="31">
        <f t="shared" si="857"/>
        <v>8.8003525820964281E-12</v>
      </c>
      <c r="CA1250" s="31">
        <f t="shared" si="858"/>
        <v>1.4850594982287721E-11</v>
      </c>
      <c r="CB1250" s="31">
        <f t="shared" si="859"/>
        <v>1.0450418691239507E-11</v>
      </c>
      <c r="CC1250" s="31">
        <f t="shared" si="860"/>
        <v>7.7003085093343748E-12</v>
      </c>
      <c r="CD1250" s="31">
        <f t="shared" si="861"/>
        <v>5.5002203638102676E-13</v>
      </c>
      <c r="CE1250" s="31">
        <f t="shared" si="862"/>
        <v>2.200088145524107E-12</v>
      </c>
    </row>
    <row r="1251" spans="35:83" x14ac:dyDescent="0.2">
      <c r="AI1251" s="29" t="s">
        <v>2618</v>
      </c>
      <c r="AJ1251" s="30">
        <v>68087</v>
      </c>
      <c r="AK1251">
        <v>637</v>
      </c>
      <c r="AL1251" t="s">
        <v>2619</v>
      </c>
      <c r="AM1251">
        <v>1.4146740036807218E-9</v>
      </c>
      <c r="AN1251">
        <f t="shared" si="820"/>
        <v>1.4146740036807219E-10</v>
      </c>
      <c r="AO1251">
        <f t="shared" si="821"/>
        <v>6.2362535244198873E-4</v>
      </c>
      <c r="AP1251" s="31">
        <f t="shared" si="822"/>
        <v>73</v>
      </c>
      <c r="AQ1251" s="31">
        <f t="shared" si="823"/>
        <v>3</v>
      </c>
      <c r="AR1251" s="31">
        <f t="shared" si="824"/>
        <v>37</v>
      </c>
      <c r="AS1251" s="31">
        <f t="shared" si="825"/>
        <v>26</v>
      </c>
      <c r="AT1251" s="31">
        <f t="shared" si="826"/>
        <v>28</v>
      </c>
      <c r="AU1251" s="31">
        <f t="shared" si="827"/>
        <v>55</v>
      </c>
      <c r="AV1251" s="31">
        <f t="shared" si="828"/>
        <v>11</v>
      </c>
      <c r="AW1251" s="31">
        <f t="shared" si="829"/>
        <v>40</v>
      </c>
      <c r="AX1251" s="31">
        <f t="shared" si="830"/>
        <v>33</v>
      </c>
      <c r="AY1251" s="31">
        <f t="shared" si="831"/>
        <v>64</v>
      </c>
      <c r="AZ1251" s="31">
        <f t="shared" si="832"/>
        <v>10</v>
      </c>
      <c r="BA1251" s="31">
        <f t="shared" si="833"/>
        <v>22</v>
      </c>
      <c r="BB1251" s="31">
        <f t="shared" si="834"/>
        <v>24</v>
      </c>
      <c r="BC1251" s="31">
        <f t="shared" si="835"/>
        <v>28</v>
      </c>
      <c r="BD1251" s="31">
        <f t="shared" si="836"/>
        <v>29</v>
      </c>
      <c r="BE1251" s="31">
        <f t="shared" si="837"/>
        <v>53</v>
      </c>
      <c r="BF1251" s="31">
        <f t="shared" si="838"/>
        <v>33</v>
      </c>
      <c r="BG1251" s="31">
        <f t="shared" si="839"/>
        <v>51</v>
      </c>
      <c r="BH1251" s="31">
        <f t="shared" si="840"/>
        <v>6</v>
      </c>
      <c r="BI1251" s="31">
        <f t="shared" si="841"/>
        <v>11</v>
      </c>
      <c r="BJ1251" s="6">
        <f t="shared" si="842"/>
        <v>637</v>
      </c>
      <c r="BL1251" s="31">
        <f t="shared" si="843"/>
        <v>1.6212119665414865E-11</v>
      </c>
      <c r="BM1251" s="31">
        <f t="shared" si="844"/>
        <v>6.6625149309924107E-13</v>
      </c>
      <c r="BN1251" s="31">
        <f t="shared" si="845"/>
        <v>8.2171017482239729E-12</v>
      </c>
      <c r="BO1251" s="31">
        <f t="shared" si="846"/>
        <v>5.7741796068600888E-12</v>
      </c>
      <c r="BP1251" s="31">
        <f t="shared" si="847"/>
        <v>6.2183472689262508E-12</v>
      </c>
      <c r="BQ1251" s="31">
        <f t="shared" si="848"/>
        <v>1.2214610706819419E-11</v>
      </c>
      <c r="BR1251" s="31">
        <f t="shared" si="849"/>
        <v>2.4429221413638837E-12</v>
      </c>
      <c r="BS1251" s="31">
        <f t="shared" si="850"/>
        <v>8.8833532413232142E-12</v>
      </c>
      <c r="BT1251" s="31">
        <f t="shared" si="851"/>
        <v>7.3287664240916523E-12</v>
      </c>
      <c r="BU1251" s="31">
        <f t="shared" si="852"/>
        <v>1.4213365186117144E-11</v>
      </c>
      <c r="BV1251" s="31">
        <f t="shared" si="853"/>
        <v>2.2208383103308036E-12</v>
      </c>
      <c r="BW1251" s="31">
        <f t="shared" si="854"/>
        <v>4.8858442827277674E-12</v>
      </c>
      <c r="BX1251" s="31">
        <f t="shared" si="855"/>
        <v>5.3300119447939285E-12</v>
      </c>
      <c r="BY1251" s="31">
        <f t="shared" si="856"/>
        <v>6.2183472689262508E-12</v>
      </c>
      <c r="BZ1251" s="31">
        <f t="shared" si="857"/>
        <v>6.4404310999593301E-12</v>
      </c>
      <c r="CA1251" s="31">
        <f t="shared" si="858"/>
        <v>1.177044304475326E-11</v>
      </c>
      <c r="CB1251" s="31">
        <f t="shared" si="859"/>
        <v>7.3287664240916523E-12</v>
      </c>
      <c r="CC1251" s="31">
        <f t="shared" si="860"/>
        <v>1.1326275382687098E-11</v>
      </c>
      <c r="CD1251" s="31">
        <f t="shared" si="861"/>
        <v>1.3325029861984821E-12</v>
      </c>
      <c r="CE1251" s="31">
        <f t="shared" si="862"/>
        <v>2.4429221413638837E-12</v>
      </c>
    </row>
    <row r="1252" spans="35:83" x14ac:dyDescent="0.2">
      <c r="AI1252" s="29" t="s">
        <v>2620</v>
      </c>
      <c r="AJ1252" s="30">
        <v>18740</v>
      </c>
      <c r="AK1252">
        <v>175</v>
      </c>
      <c r="AL1252" t="s">
        <v>2621</v>
      </c>
      <c r="AM1252">
        <v>1.4247242338248509E-9</v>
      </c>
      <c r="AN1252">
        <f t="shared" si="820"/>
        <v>1.4247242338248509E-10</v>
      </c>
      <c r="AO1252">
        <f t="shared" si="821"/>
        <v>6.2805575711433626E-4</v>
      </c>
      <c r="AP1252" s="31">
        <f t="shared" si="822"/>
        <v>21</v>
      </c>
      <c r="AQ1252" s="31">
        <f t="shared" si="823"/>
        <v>0</v>
      </c>
      <c r="AR1252" s="31">
        <f t="shared" si="824"/>
        <v>12</v>
      </c>
      <c r="AS1252" s="31">
        <f t="shared" si="825"/>
        <v>12</v>
      </c>
      <c r="AT1252" s="31">
        <f t="shared" si="826"/>
        <v>1</v>
      </c>
      <c r="AU1252" s="31">
        <f t="shared" si="827"/>
        <v>11</v>
      </c>
      <c r="AV1252" s="31">
        <f t="shared" si="828"/>
        <v>5</v>
      </c>
      <c r="AW1252" s="31">
        <f t="shared" si="829"/>
        <v>9</v>
      </c>
      <c r="AX1252" s="31">
        <f t="shared" si="830"/>
        <v>10</v>
      </c>
      <c r="AY1252" s="31">
        <f t="shared" si="831"/>
        <v>16</v>
      </c>
      <c r="AZ1252" s="31">
        <f t="shared" si="832"/>
        <v>8</v>
      </c>
      <c r="BA1252" s="31">
        <f t="shared" si="833"/>
        <v>5</v>
      </c>
      <c r="BB1252" s="31">
        <f t="shared" si="834"/>
        <v>10</v>
      </c>
      <c r="BC1252" s="31">
        <f t="shared" si="835"/>
        <v>4</v>
      </c>
      <c r="BD1252" s="31">
        <f t="shared" si="836"/>
        <v>10</v>
      </c>
      <c r="BE1252" s="31">
        <f t="shared" si="837"/>
        <v>12</v>
      </c>
      <c r="BF1252" s="31">
        <f t="shared" si="838"/>
        <v>7</v>
      </c>
      <c r="BG1252" s="31">
        <f t="shared" si="839"/>
        <v>20</v>
      </c>
      <c r="BH1252" s="31">
        <f t="shared" si="840"/>
        <v>0</v>
      </c>
      <c r="BI1252" s="31">
        <f t="shared" si="841"/>
        <v>2</v>
      </c>
      <c r="BJ1252" s="6">
        <f t="shared" si="842"/>
        <v>175</v>
      </c>
      <c r="BL1252" s="31">
        <f t="shared" si="843"/>
        <v>1.7096690805898212E-11</v>
      </c>
      <c r="BM1252" s="31">
        <f t="shared" si="844"/>
        <v>0</v>
      </c>
      <c r="BN1252" s="31">
        <f t="shared" si="845"/>
        <v>9.7695376033704074E-12</v>
      </c>
      <c r="BO1252" s="31">
        <f t="shared" si="846"/>
        <v>9.7695376033704074E-12</v>
      </c>
      <c r="BP1252" s="31">
        <f t="shared" si="847"/>
        <v>8.1412813361420055E-13</v>
      </c>
      <c r="BQ1252" s="31">
        <f t="shared" si="848"/>
        <v>8.9554094697562058E-12</v>
      </c>
      <c r="BR1252" s="31">
        <f t="shared" si="849"/>
        <v>4.070640668071003E-12</v>
      </c>
      <c r="BS1252" s="31">
        <f t="shared" si="850"/>
        <v>7.3271532025278043E-12</v>
      </c>
      <c r="BT1252" s="31">
        <f t="shared" si="851"/>
        <v>8.1412813361420059E-12</v>
      </c>
      <c r="BU1252" s="31">
        <f t="shared" si="852"/>
        <v>1.3026050137827209E-11</v>
      </c>
      <c r="BV1252" s="31">
        <f t="shared" si="853"/>
        <v>6.5130250689136044E-12</v>
      </c>
      <c r="BW1252" s="31">
        <f t="shared" si="854"/>
        <v>4.070640668071003E-12</v>
      </c>
      <c r="BX1252" s="31">
        <f t="shared" si="855"/>
        <v>8.1412813361420059E-12</v>
      </c>
      <c r="BY1252" s="31">
        <f t="shared" si="856"/>
        <v>3.2565125344568022E-12</v>
      </c>
      <c r="BZ1252" s="31">
        <f t="shared" si="857"/>
        <v>8.1412813361420059E-12</v>
      </c>
      <c r="CA1252" s="31">
        <f t="shared" si="858"/>
        <v>9.7695376033704074E-12</v>
      </c>
      <c r="CB1252" s="31">
        <f t="shared" si="859"/>
        <v>5.6988969352994036E-12</v>
      </c>
      <c r="CC1252" s="31">
        <f t="shared" si="860"/>
        <v>1.6282562672284012E-11</v>
      </c>
      <c r="CD1252" s="31">
        <f t="shared" si="861"/>
        <v>0</v>
      </c>
      <c r="CE1252" s="31">
        <f t="shared" si="862"/>
        <v>1.6282562672284011E-12</v>
      </c>
    </row>
    <row r="1253" spans="35:83" x14ac:dyDescent="0.2">
      <c r="AI1253" s="29" t="s">
        <v>2622</v>
      </c>
      <c r="AJ1253" s="30">
        <v>59842</v>
      </c>
      <c r="AK1253">
        <v>525</v>
      </c>
      <c r="AL1253" t="s">
        <v>2623</v>
      </c>
      <c r="AM1253">
        <v>1.4395406856977906E-9</v>
      </c>
      <c r="AN1253">
        <f t="shared" si="820"/>
        <v>1.4395406856977907E-10</v>
      </c>
      <c r="AO1253">
        <f t="shared" si="821"/>
        <v>6.3458723715649522E-4</v>
      </c>
      <c r="AP1253" s="31">
        <f t="shared" si="822"/>
        <v>41</v>
      </c>
      <c r="AQ1253" s="31">
        <f t="shared" si="823"/>
        <v>0</v>
      </c>
      <c r="AR1253" s="31">
        <f t="shared" si="824"/>
        <v>31</v>
      </c>
      <c r="AS1253" s="31">
        <f t="shared" si="825"/>
        <v>45</v>
      </c>
      <c r="AT1253" s="31">
        <f t="shared" si="826"/>
        <v>23</v>
      </c>
      <c r="AU1253" s="31">
        <f t="shared" si="827"/>
        <v>38</v>
      </c>
      <c r="AV1253" s="31">
        <f t="shared" si="828"/>
        <v>12</v>
      </c>
      <c r="AW1253" s="31">
        <f t="shared" si="829"/>
        <v>27</v>
      </c>
      <c r="AX1253" s="31">
        <f t="shared" si="830"/>
        <v>38</v>
      </c>
      <c r="AY1253" s="31">
        <f t="shared" si="831"/>
        <v>55</v>
      </c>
      <c r="AZ1253" s="31">
        <f t="shared" si="832"/>
        <v>13</v>
      </c>
      <c r="BA1253" s="31">
        <f t="shared" si="833"/>
        <v>21</v>
      </c>
      <c r="BB1253" s="31">
        <f t="shared" si="834"/>
        <v>28</v>
      </c>
      <c r="BC1253" s="31">
        <f t="shared" si="835"/>
        <v>16</v>
      </c>
      <c r="BD1253" s="31">
        <f t="shared" si="836"/>
        <v>31</v>
      </c>
      <c r="BE1253" s="31">
        <f t="shared" si="837"/>
        <v>28</v>
      </c>
      <c r="BF1253" s="31">
        <f t="shared" si="838"/>
        <v>22</v>
      </c>
      <c r="BG1253" s="31">
        <f t="shared" si="839"/>
        <v>24</v>
      </c>
      <c r="BH1253" s="31">
        <f t="shared" si="840"/>
        <v>9</v>
      </c>
      <c r="BI1253" s="31">
        <f t="shared" si="841"/>
        <v>23</v>
      </c>
      <c r="BJ1253" s="6">
        <f t="shared" si="842"/>
        <v>525</v>
      </c>
      <c r="BL1253" s="31">
        <f t="shared" si="843"/>
        <v>1.1242127259735127E-11</v>
      </c>
      <c r="BM1253" s="31">
        <f t="shared" si="844"/>
        <v>0</v>
      </c>
      <c r="BN1253" s="31">
        <f t="shared" si="845"/>
        <v>8.5001450012631446E-12</v>
      </c>
      <c r="BO1253" s="31">
        <f t="shared" si="846"/>
        <v>1.233892016312392E-11</v>
      </c>
      <c r="BP1253" s="31">
        <f t="shared" si="847"/>
        <v>6.3065591944855597E-12</v>
      </c>
      <c r="BQ1253" s="31">
        <f t="shared" si="848"/>
        <v>1.0419532582193533E-11</v>
      </c>
      <c r="BR1253" s="31">
        <f t="shared" si="849"/>
        <v>3.2903787101663785E-12</v>
      </c>
      <c r="BS1253" s="31">
        <f t="shared" si="850"/>
        <v>7.4033520978743522E-12</v>
      </c>
      <c r="BT1253" s="31">
        <f t="shared" si="851"/>
        <v>1.0419532582193533E-11</v>
      </c>
      <c r="BU1253" s="31">
        <f t="shared" si="852"/>
        <v>1.5080902421595904E-11</v>
      </c>
      <c r="BV1253" s="31">
        <f t="shared" si="853"/>
        <v>3.564576936013577E-12</v>
      </c>
      <c r="BW1253" s="31">
        <f t="shared" si="854"/>
        <v>5.7581627427911627E-12</v>
      </c>
      <c r="BX1253" s="31">
        <f t="shared" si="855"/>
        <v>7.6775503237215503E-12</v>
      </c>
      <c r="BY1253" s="31">
        <f t="shared" si="856"/>
        <v>4.3871716135551714E-12</v>
      </c>
      <c r="BZ1253" s="31">
        <f t="shared" si="857"/>
        <v>8.5001450012631446E-12</v>
      </c>
      <c r="CA1253" s="31">
        <f t="shared" si="858"/>
        <v>7.6775503237215503E-12</v>
      </c>
      <c r="CB1253" s="31">
        <f t="shared" si="859"/>
        <v>6.0323609686383608E-12</v>
      </c>
      <c r="CC1253" s="31">
        <f t="shared" si="860"/>
        <v>6.580757420332757E-12</v>
      </c>
      <c r="CD1253" s="31">
        <f t="shared" si="861"/>
        <v>2.4677840326247842E-12</v>
      </c>
      <c r="CE1253" s="31">
        <f t="shared" si="862"/>
        <v>6.3065591944855597E-12</v>
      </c>
    </row>
    <row r="1254" spans="35:83" x14ac:dyDescent="0.2">
      <c r="AI1254" s="29" t="s">
        <v>2624</v>
      </c>
      <c r="AJ1254" s="30">
        <v>37900</v>
      </c>
      <c r="AK1254">
        <v>342</v>
      </c>
      <c r="AL1254" t="s">
        <v>2625</v>
      </c>
      <c r="AM1254">
        <v>1.4423535531675943E-9</v>
      </c>
      <c r="AN1254">
        <f t="shared" si="820"/>
        <v>1.4423535531675943E-10</v>
      </c>
      <c r="AO1254">
        <f t="shared" si="821"/>
        <v>6.3582722280878319E-4</v>
      </c>
      <c r="AP1254" s="31">
        <f t="shared" si="822"/>
        <v>28</v>
      </c>
      <c r="AQ1254" s="31">
        <f t="shared" si="823"/>
        <v>1</v>
      </c>
      <c r="AR1254" s="31">
        <f t="shared" si="824"/>
        <v>21</v>
      </c>
      <c r="AS1254" s="31">
        <f t="shared" si="825"/>
        <v>23</v>
      </c>
      <c r="AT1254" s="31">
        <f t="shared" si="826"/>
        <v>18</v>
      </c>
      <c r="AU1254" s="31">
        <f t="shared" si="827"/>
        <v>29</v>
      </c>
      <c r="AV1254" s="31">
        <f t="shared" si="828"/>
        <v>11</v>
      </c>
      <c r="AW1254" s="31">
        <f t="shared" si="829"/>
        <v>17</v>
      </c>
      <c r="AX1254" s="31">
        <f t="shared" si="830"/>
        <v>16</v>
      </c>
      <c r="AY1254" s="31">
        <f t="shared" si="831"/>
        <v>38</v>
      </c>
      <c r="AZ1254" s="31">
        <f t="shared" si="832"/>
        <v>7</v>
      </c>
      <c r="BA1254" s="31">
        <f t="shared" si="833"/>
        <v>11</v>
      </c>
      <c r="BB1254" s="31">
        <f t="shared" si="834"/>
        <v>14</v>
      </c>
      <c r="BC1254" s="31">
        <f t="shared" si="835"/>
        <v>12</v>
      </c>
      <c r="BD1254" s="31">
        <f t="shared" si="836"/>
        <v>21</v>
      </c>
      <c r="BE1254" s="31">
        <f t="shared" si="837"/>
        <v>25</v>
      </c>
      <c r="BF1254" s="31">
        <f t="shared" si="838"/>
        <v>20</v>
      </c>
      <c r="BG1254" s="31">
        <f t="shared" si="839"/>
        <v>18</v>
      </c>
      <c r="BH1254" s="31">
        <f t="shared" si="840"/>
        <v>1</v>
      </c>
      <c r="BI1254" s="31">
        <f t="shared" si="841"/>
        <v>11</v>
      </c>
      <c r="BJ1254" s="6">
        <f t="shared" si="842"/>
        <v>342</v>
      </c>
      <c r="BL1254" s="31">
        <f t="shared" si="843"/>
        <v>1.1808742540553402E-11</v>
      </c>
      <c r="BM1254" s="31">
        <f t="shared" si="844"/>
        <v>4.2174080501976441E-13</v>
      </c>
      <c r="BN1254" s="31">
        <f t="shared" si="845"/>
        <v>8.8565569054150525E-12</v>
      </c>
      <c r="BO1254" s="31">
        <f t="shared" si="846"/>
        <v>9.7000385154545812E-12</v>
      </c>
      <c r="BP1254" s="31">
        <f t="shared" si="847"/>
        <v>7.5913344903557586E-12</v>
      </c>
      <c r="BQ1254" s="31">
        <f t="shared" si="848"/>
        <v>1.2230483345573167E-11</v>
      </c>
      <c r="BR1254" s="31">
        <f t="shared" si="849"/>
        <v>4.639148855217408E-12</v>
      </c>
      <c r="BS1254" s="31">
        <f t="shared" si="850"/>
        <v>7.169593685335995E-12</v>
      </c>
      <c r="BT1254" s="31">
        <f t="shared" si="851"/>
        <v>6.7478528803162306E-12</v>
      </c>
      <c r="BU1254" s="31">
        <f t="shared" si="852"/>
        <v>1.6026150590751047E-11</v>
      </c>
      <c r="BV1254" s="31">
        <f t="shared" si="853"/>
        <v>2.9521856351383506E-12</v>
      </c>
      <c r="BW1254" s="31">
        <f t="shared" si="854"/>
        <v>4.639148855217408E-12</v>
      </c>
      <c r="BX1254" s="31">
        <f t="shared" si="855"/>
        <v>5.9043712702767011E-12</v>
      </c>
      <c r="BY1254" s="31">
        <f t="shared" si="856"/>
        <v>5.0608896602371724E-12</v>
      </c>
      <c r="BZ1254" s="31">
        <f t="shared" si="857"/>
        <v>8.8565569054150525E-12</v>
      </c>
      <c r="CA1254" s="31">
        <f t="shared" si="858"/>
        <v>1.054352012549411E-11</v>
      </c>
      <c r="CB1254" s="31">
        <f t="shared" si="859"/>
        <v>8.4348161003952873E-12</v>
      </c>
      <c r="CC1254" s="31">
        <f t="shared" si="860"/>
        <v>7.5913344903557586E-12</v>
      </c>
      <c r="CD1254" s="31">
        <f t="shared" si="861"/>
        <v>4.2174080501976441E-13</v>
      </c>
      <c r="CE1254" s="31">
        <f t="shared" si="862"/>
        <v>4.639148855217408E-12</v>
      </c>
    </row>
    <row r="1255" spans="35:83" x14ac:dyDescent="0.2">
      <c r="AI1255" s="29" t="s">
        <v>2626</v>
      </c>
      <c r="AJ1255" s="30">
        <v>22344</v>
      </c>
      <c r="AK1255">
        <v>200</v>
      </c>
      <c r="AL1255" t="s">
        <v>2627</v>
      </c>
      <c r="AM1255">
        <v>1.4454212820765572E-9</v>
      </c>
      <c r="AN1255">
        <f t="shared" si="820"/>
        <v>1.4454212820765572E-10</v>
      </c>
      <c r="AO1255">
        <f t="shared" si="821"/>
        <v>6.3717955805850921E-4</v>
      </c>
      <c r="AP1255" s="31">
        <f t="shared" si="822"/>
        <v>23</v>
      </c>
      <c r="AQ1255" s="31">
        <f t="shared" si="823"/>
        <v>2</v>
      </c>
      <c r="AR1255" s="31">
        <f t="shared" si="824"/>
        <v>18</v>
      </c>
      <c r="AS1255" s="31">
        <f t="shared" si="825"/>
        <v>10</v>
      </c>
      <c r="AT1255" s="31">
        <f t="shared" si="826"/>
        <v>5</v>
      </c>
      <c r="AU1255" s="31">
        <f t="shared" si="827"/>
        <v>9</v>
      </c>
      <c r="AV1255" s="31">
        <f t="shared" si="828"/>
        <v>11</v>
      </c>
      <c r="AW1255" s="31">
        <f t="shared" si="829"/>
        <v>19</v>
      </c>
      <c r="AX1255" s="31">
        <f t="shared" si="830"/>
        <v>9</v>
      </c>
      <c r="AY1255" s="31">
        <f t="shared" si="831"/>
        <v>12</v>
      </c>
      <c r="AZ1255" s="31">
        <f t="shared" si="832"/>
        <v>5</v>
      </c>
      <c r="BA1255" s="31">
        <f t="shared" si="833"/>
        <v>7</v>
      </c>
      <c r="BB1255" s="31">
        <f t="shared" si="834"/>
        <v>6</v>
      </c>
      <c r="BC1255" s="31">
        <f t="shared" si="835"/>
        <v>10</v>
      </c>
      <c r="BD1255" s="31">
        <f t="shared" si="836"/>
        <v>14</v>
      </c>
      <c r="BE1255" s="31">
        <f t="shared" si="837"/>
        <v>11</v>
      </c>
      <c r="BF1255" s="31">
        <f t="shared" si="838"/>
        <v>11</v>
      </c>
      <c r="BG1255" s="31">
        <f t="shared" si="839"/>
        <v>13</v>
      </c>
      <c r="BH1255" s="31">
        <f t="shared" si="840"/>
        <v>1</v>
      </c>
      <c r="BI1255" s="31">
        <f t="shared" si="841"/>
        <v>4</v>
      </c>
      <c r="BJ1255" s="6">
        <f t="shared" si="842"/>
        <v>200</v>
      </c>
      <c r="BL1255" s="31">
        <f t="shared" si="843"/>
        <v>1.6622344743880409E-11</v>
      </c>
      <c r="BM1255" s="31">
        <f t="shared" si="844"/>
        <v>1.4454212820765572E-12</v>
      </c>
      <c r="BN1255" s="31">
        <f t="shared" si="845"/>
        <v>1.3008791538689014E-11</v>
      </c>
      <c r="BO1255" s="31">
        <f t="shared" si="846"/>
        <v>7.2271064103827862E-12</v>
      </c>
      <c r="BP1255" s="31">
        <f t="shared" si="847"/>
        <v>3.6135532051913931E-12</v>
      </c>
      <c r="BQ1255" s="31">
        <f t="shared" si="848"/>
        <v>6.5043957693445068E-12</v>
      </c>
      <c r="BR1255" s="31">
        <f t="shared" si="849"/>
        <v>7.949817051421064E-12</v>
      </c>
      <c r="BS1255" s="31">
        <f t="shared" si="850"/>
        <v>1.3731502179727293E-11</v>
      </c>
      <c r="BT1255" s="31">
        <f t="shared" si="851"/>
        <v>6.5043957693445068E-12</v>
      </c>
      <c r="BU1255" s="31">
        <f t="shared" si="852"/>
        <v>8.6725276924593435E-12</v>
      </c>
      <c r="BV1255" s="31">
        <f t="shared" si="853"/>
        <v>3.6135532051913931E-12</v>
      </c>
      <c r="BW1255" s="31">
        <f t="shared" si="854"/>
        <v>5.0589744872679504E-12</v>
      </c>
      <c r="BX1255" s="31">
        <f t="shared" si="855"/>
        <v>4.3362638462296717E-12</v>
      </c>
      <c r="BY1255" s="31">
        <f t="shared" si="856"/>
        <v>7.2271064103827862E-12</v>
      </c>
      <c r="BZ1255" s="31">
        <f t="shared" si="857"/>
        <v>1.0117948974535901E-11</v>
      </c>
      <c r="CA1255" s="31">
        <f t="shared" si="858"/>
        <v>7.949817051421064E-12</v>
      </c>
      <c r="CB1255" s="31">
        <f t="shared" si="859"/>
        <v>7.949817051421064E-12</v>
      </c>
      <c r="CC1255" s="31">
        <f t="shared" si="860"/>
        <v>9.3952383334976213E-12</v>
      </c>
      <c r="CD1255" s="31">
        <f t="shared" si="861"/>
        <v>7.2271064103827862E-13</v>
      </c>
      <c r="CE1255" s="31">
        <f t="shared" si="862"/>
        <v>2.8908425641531145E-12</v>
      </c>
    </row>
    <row r="1256" spans="35:83" x14ac:dyDescent="0.2">
      <c r="AI1256" s="29" t="s">
        <v>2628</v>
      </c>
      <c r="AJ1256" s="30">
        <v>36923</v>
      </c>
      <c r="AK1256">
        <v>348</v>
      </c>
      <c r="AL1256" t="s">
        <v>2629</v>
      </c>
      <c r="AM1256">
        <v>1.4511068873358088E-9</v>
      </c>
      <c r="AN1256">
        <f t="shared" si="820"/>
        <v>1.451106887335809E-10</v>
      </c>
      <c r="AO1256">
        <f t="shared" si="821"/>
        <v>6.3968592176804348E-4</v>
      </c>
      <c r="AP1256" s="31">
        <f t="shared" si="822"/>
        <v>38</v>
      </c>
      <c r="AQ1256" s="31">
        <f t="shared" si="823"/>
        <v>2</v>
      </c>
      <c r="AR1256" s="31">
        <f t="shared" si="824"/>
        <v>21</v>
      </c>
      <c r="AS1256" s="31">
        <f t="shared" si="825"/>
        <v>22</v>
      </c>
      <c r="AT1256" s="31">
        <f t="shared" si="826"/>
        <v>8</v>
      </c>
      <c r="AU1256" s="31">
        <f t="shared" si="827"/>
        <v>34</v>
      </c>
      <c r="AV1256" s="31">
        <f t="shared" si="828"/>
        <v>3</v>
      </c>
      <c r="AW1256" s="31">
        <f t="shared" si="829"/>
        <v>28</v>
      </c>
      <c r="AX1256" s="31">
        <f t="shared" si="830"/>
        <v>12</v>
      </c>
      <c r="AY1256" s="31">
        <f t="shared" si="831"/>
        <v>27</v>
      </c>
      <c r="AZ1256" s="31">
        <f t="shared" si="832"/>
        <v>16</v>
      </c>
      <c r="BA1256" s="31">
        <f t="shared" si="833"/>
        <v>10</v>
      </c>
      <c r="BB1256" s="31">
        <f t="shared" si="834"/>
        <v>16</v>
      </c>
      <c r="BC1256" s="31">
        <f t="shared" si="835"/>
        <v>8</v>
      </c>
      <c r="BD1256" s="31">
        <f t="shared" si="836"/>
        <v>23</v>
      </c>
      <c r="BE1256" s="31">
        <f t="shared" si="837"/>
        <v>18</v>
      </c>
      <c r="BF1256" s="31">
        <f t="shared" si="838"/>
        <v>23</v>
      </c>
      <c r="BG1256" s="31">
        <f t="shared" si="839"/>
        <v>35</v>
      </c>
      <c r="BH1256" s="31">
        <f t="shared" si="840"/>
        <v>1</v>
      </c>
      <c r="BI1256" s="31">
        <f t="shared" si="841"/>
        <v>3</v>
      </c>
      <c r="BJ1256" s="6">
        <f t="shared" si="842"/>
        <v>348</v>
      </c>
      <c r="BL1256" s="31">
        <f t="shared" si="843"/>
        <v>1.5845420034126649E-11</v>
      </c>
      <c r="BM1256" s="31">
        <f t="shared" si="844"/>
        <v>8.3396947548035003E-13</v>
      </c>
      <c r="BN1256" s="31">
        <f t="shared" si="845"/>
        <v>8.7566794925436759E-12</v>
      </c>
      <c r="BO1256" s="31">
        <f t="shared" si="846"/>
        <v>9.1736642302838508E-12</v>
      </c>
      <c r="BP1256" s="31">
        <f t="shared" si="847"/>
        <v>3.3358779019214001E-12</v>
      </c>
      <c r="BQ1256" s="31">
        <f t="shared" si="848"/>
        <v>1.417748108316595E-11</v>
      </c>
      <c r="BR1256" s="31">
        <f t="shared" si="849"/>
        <v>1.250954213220525E-12</v>
      </c>
      <c r="BS1256" s="31">
        <f t="shared" si="850"/>
        <v>1.16755726567249E-11</v>
      </c>
      <c r="BT1256" s="31">
        <f t="shared" si="851"/>
        <v>5.0038168528821002E-12</v>
      </c>
      <c r="BU1256" s="31">
        <f t="shared" si="852"/>
        <v>1.1258587918984725E-11</v>
      </c>
      <c r="BV1256" s="31">
        <f t="shared" si="853"/>
        <v>6.6717558038428003E-12</v>
      </c>
      <c r="BW1256" s="31">
        <f t="shared" si="854"/>
        <v>4.1698473774017498E-12</v>
      </c>
      <c r="BX1256" s="31">
        <f t="shared" si="855"/>
        <v>6.6717558038428003E-12</v>
      </c>
      <c r="BY1256" s="31">
        <f t="shared" si="856"/>
        <v>3.3358779019214001E-12</v>
      </c>
      <c r="BZ1256" s="31">
        <f t="shared" si="857"/>
        <v>9.5906489680240256E-12</v>
      </c>
      <c r="CA1256" s="31">
        <f t="shared" si="858"/>
        <v>7.5057252793231499E-12</v>
      </c>
      <c r="CB1256" s="31">
        <f t="shared" si="859"/>
        <v>9.5906489680240256E-12</v>
      </c>
      <c r="CC1256" s="31">
        <f t="shared" si="860"/>
        <v>1.4594465820906125E-11</v>
      </c>
      <c r="CD1256" s="31">
        <f t="shared" si="861"/>
        <v>4.1698473774017502E-13</v>
      </c>
      <c r="CE1256" s="31">
        <f t="shared" si="862"/>
        <v>1.250954213220525E-12</v>
      </c>
    </row>
    <row r="1257" spans="35:83" x14ac:dyDescent="0.2">
      <c r="AI1257" s="29" t="s">
        <v>2630</v>
      </c>
      <c r="AJ1257" s="30">
        <v>35395</v>
      </c>
      <c r="AK1257">
        <v>302</v>
      </c>
      <c r="AL1257" t="s">
        <v>2631</v>
      </c>
      <c r="AM1257">
        <v>1.4582708374010574E-9</v>
      </c>
      <c r="AN1257">
        <f t="shared" si="820"/>
        <v>1.4582708374010574E-10</v>
      </c>
      <c r="AO1257">
        <f t="shared" si="821"/>
        <v>6.4284397858727776E-4</v>
      </c>
      <c r="AP1257" s="31">
        <f t="shared" si="822"/>
        <v>17</v>
      </c>
      <c r="AQ1257" s="31">
        <f t="shared" si="823"/>
        <v>1</v>
      </c>
      <c r="AR1257" s="31">
        <f t="shared" si="824"/>
        <v>19</v>
      </c>
      <c r="AS1257" s="31">
        <f t="shared" si="825"/>
        <v>30</v>
      </c>
      <c r="AT1257" s="31">
        <f t="shared" si="826"/>
        <v>15</v>
      </c>
      <c r="AU1257" s="31">
        <f t="shared" si="827"/>
        <v>20</v>
      </c>
      <c r="AV1257" s="31">
        <f t="shared" si="828"/>
        <v>7</v>
      </c>
      <c r="AW1257" s="31">
        <f t="shared" si="829"/>
        <v>19</v>
      </c>
      <c r="AX1257" s="31">
        <f t="shared" si="830"/>
        <v>19</v>
      </c>
      <c r="AY1257" s="31">
        <f t="shared" si="831"/>
        <v>27</v>
      </c>
      <c r="AZ1257" s="31">
        <f t="shared" si="832"/>
        <v>11</v>
      </c>
      <c r="BA1257" s="31">
        <f t="shared" si="833"/>
        <v>10</v>
      </c>
      <c r="BB1257" s="31">
        <f t="shared" si="834"/>
        <v>13</v>
      </c>
      <c r="BC1257" s="31">
        <f t="shared" si="835"/>
        <v>11</v>
      </c>
      <c r="BD1257" s="31">
        <f t="shared" si="836"/>
        <v>25</v>
      </c>
      <c r="BE1257" s="31">
        <f t="shared" si="837"/>
        <v>14</v>
      </c>
      <c r="BF1257" s="31">
        <f t="shared" si="838"/>
        <v>12</v>
      </c>
      <c r="BG1257" s="31">
        <f t="shared" si="839"/>
        <v>14</v>
      </c>
      <c r="BH1257" s="31">
        <f t="shared" si="840"/>
        <v>6</v>
      </c>
      <c r="BI1257" s="31">
        <f t="shared" si="841"/>
        <v>12</v>
      </c>
      <c r="BJ1257" s="6">
        <f t="shared" si="842"/>
        <v>302</v>
      </c>
      <c r="BL1257" s="31">
        <f t="shared" si="843"/>
        <v>8.2088093496086023E-12</v>
      </c>
      <c r="BM1257" s="31">
        <f t="shared" si="844"/>
        <v>4.8287113821227066E-13</v>
      </c>
      <c r="BN1257" s="31">
        <f t="shared" si="845"/>
        <v>9.1745516260331426E-12</v>
      </c>
      <c r="BO1257" s="31">
        <f t="shared" si="846"/>
        <v>1.4486134146368119E-11</v>
      </c>
      <c r="BP1257" s="31">
        <f t="shared" si="847"/>
        <v>7.2430670731840595E-12</v>
      </c>
      <c r="BQ1257" s="31">
        <f t="shared" si="848"/>
        <v>9.6574227642454143E-12</v>
      </c>
      <c r="BR1257" s="31">
        <f t="shared" si="849"/>
        <v>3.3800979674858947E-12</v>
      </c>
      <c r="BS1257" s="31">
        <f t="shared" si="850"/>
        <v>9.1745516260331426E-12</v>
      </c>
      <c r="BT1257" s="31">
        <f t="shared" si="851"/>
        <v>9.1745516260331426E-12</v>
      </c>
      <c r="BU1257" s="31">
        <f t="shared" si="852"/>
        <v>1.3037520731731309E-11</v>
      </c>
      <c r="BV1257" s="31">
        <f t="shared" si="853"/>
        <v>5.3115825203349773E-12</v>
      </c>
      <c r="BW1257" s="31">
        <f t="shared" si="854"/>
        <v>4.8287113821227072E-12</v>
      </c>
      <c r="BX1257" s="31">
        <f t="shared" si="855"/>
        <v>6.2773247967595184E-12</v>
      </c>
      <c r="BY1257" s="31">
        <f t="shared" si="856"/>
        <v>5.3115825203349773E-12</v>
      </c>
      <c r="BZ1257" s="31">
        <f t="shared" si="857"/>
        <v>1.2071778455306768E-11</v>
      </c>
      <c r="CA1257" s="31">
        <f t="shared" si="858"/>
        <v>6.7601959349717894E-12</v>
      </c>
      <c r="CB1257" s="31">
        <f t="shared" si="859"/>
        <v>5.7944536585472483E-12</v>
      </c>
      <c r="CC1257" s="31">
        <f t="shared" si="860"/>
        <v>6.7601959349717894E-12</v>
      </c>
      <c r="CD1257" s="31">
        <f t="shared" si="861"/>
        <v>2.8972268292736241E-12</v>
      </c>
      <c r="CE1257" s="31">
        <f t="shared" si="862"/>
        <v>5.7944536585472483E-12</v>
      </c>
    </row>
    <row r="1258" spans="35:83" x14ac:dyDescent="0.2">
      <c r="AI1258" s="29" t="s">
        <v>2632</v>
      </c>
      <c r="AJ1258" s="30">
        <v>59171</v>
      </c>
      <c r="AK1258">
        <v>531</v>
      </c>
      <c r="AL1258" t="s">
        <v>2633</v>
      </c>
      <c r="AM1258">
        <v>1.473322946529148E-9</v>
      </c>
      <c r="AN1258">
        <f t="shared" si="820"/>
        <v>1.4733229465291482E-10</v>
      </c>
      <c r="AO1258">
        <f t="shared" si="821"/>
        <v>6.4947934251958865E-4</v>
      </c>
      <c r="AP1258" s="31">
        <f t="shared" si="822"/>
        <v>53</v>
      </c>
      <c r="AQ1258" s="31">
        <f t="shared" si="823"/>
        <v>0</v>
      </c>
      <c r="AR1258" s="31">
        <f t="shared" si="824"/>
        <v>39</v>
      </c>
      <c r="AS1258" s="31">
        <f t="shared" si="825"/>
        <v>21</v>
      </c>
      <c r="AT1258" s="31">
        <f t="shared" si="826"/>
        <v>25</v>
      </c>
      <c r="AU1258" s="31">
        <f t="shared" si="827"/>
        <v>36</v>
      </c>
      <c r="AV1258" s="31">
        <f t="shared" si="828"/>
        <v>14</v>
      </c>
      <c r="AW1258" s="31">
        <f t="shared" si="829"/>
        <v>18</v>
      </c>
      <c r="AX1258" s="31">
        <f t="shared" si="830"/>
        <v>30</v>
      </c>
      <c r="AY1258" s="31">
        <f t="shared" si="831"/>
        <v>47</v>
      </c>
      <c r="AZ1258" s="31">
        <f t="shared" si="832"/>
        <v>12</v>
      </c>
      <c r="BA1258" s="31">
        <f t="shared" si="833"/>
        <v>25</v>
      </c>
      <c r="BB1258" s="31">
        <f t="shared" si="834"/>
        <v>29</v>
      </c>
      <c r="BC1258" s="31">
        <f t="shared" si="835"/>
        <v>18</v>
      </c>
      <c r="BD1258" s="31">
        <f t="shared" si="836"/>
        <v>24</v>
      </c>
      <c r="BE1258" s="31">
        <f t="shared" si="837"/>
        <v>42</v>
      </c>
      <c r="BF1258" s="31">
        <f t="shared" si="838"/>
        <v>34</v>
      </c>
      <c r="BG1258" s="31">
        <f t="shared" si="839"/>
        <v>26</v>
      </c>
      <c r="BH1258" s="31">
        <f t="shared" si="840"/>
        <v>7</v>
      </c>
      <c r="BI1258" s="31">
        <f t="shared" si="841"/>
        <v>31</v>
      </c>
      <c r="BJ1258" s="6">
        <f t="shared" si="842"/>
        <v>531</v>
      </c>
      <c r="BL1258" s="31">
        <f t="shared" si="843"/>
        <v>1.4705483270441593E-11</v>
      </c>
      <c r="BM1258" s="31">
        <f t="shared" si="844"/>
        <v>0</v>
      </c>
      <c r="BN1258" s="31">
        <f t="shared" si="845"/>
        <v>1.082101599145702E-11</v>
      </c>
      <c r="BO1258" s="31">
        <f t="shared" si="846"/>
        <v>5.8267009184768581E-12</v>
      </c>
      <c r="BP1258" s="31">
        <f t="shared" si="847"/>
        <v>6.9365487124724486E-12</v>
      </c>
      <c r="BQ1258" s="31">
        <f t="shared" si="848"/>
        <v>9.9886301459603263E-12</v>
      </c>
      <c r="BR1258" s="31">
        <f t="shared" si="849"/>
        <v>3.8844672789845718E-12</v>
      </c>
      <c r="BS1258" s="31">
        <f t="shared" si="850"/>
        <v>4.9943150729801631E-12</v>
      </c>
      <c r="BT1258" s="31">
        <f t="shared" si="851"/>
        <v>8.3238584549669396E-12</v>
      </c>
      <c r="BU1258" s="31">
        <f t="shared" si="852"/>
        <v>1.3040711579448203E-11</v>
      </c>
      <c r="BV1258" s="31">
        <f t="shared" si="853"/>
        <v>3.3295433819867757E-12</v>
      </c>
      <c r="BW1258" s="31">
        <f t="shared" si="854"/>
        <v>6.9365487124724486E-12</v>
      </c>
      <c r="BX1258" s="31">
        <f t="shared" si="855"/>
        <v>8.0463965064680416E-12</v>
      </c>
      <c r="BY1258" s="31">
        <f t="shared" si="856"/>
        <v>4.9943150729801631E-12</v>
      </c>
      <c r="BZ1258" s="31">
        <f t="shared" si="857"/>
        <v>6.6590867639735514E-12</v>
      </c>
      <c r="CA1258" s="31">
        <f t="shared" si="858"/>
        <v>1.1653401836953716E-11</v>
      </c>
      <c r="CB1258" s="31">
        <f t="shared" si="859"/>
        <v>9.4337062489625318E-12</v>
      </c>
      <c r="CC1258" s="31">
        <f t="shared" si="860"/>
        <v>7.2140106609713467E-12</v>
      </c>
      <c r="CD1258" s="31">
        <f t="shared" si="861"/>
        <v>1.9422336394922859E-12</v>
      </c>
      <c r="CE1258" s="31">
        <f t="shared" si="862"/>
        <v>8.6013204034658361E-12</v>
      </c>
    </row>
    <row r="1259" spans="35:83" x14ac:dyDescent="0.2">
      <c r="AI1259" s="29" t="s">
        <v>2634</v>
      </c>
      <c r="AJ1259" s="30">
        <v>26315</v>
      </c>
      <c r="AK1259">
        <v>242</v>
      </c>
      <c r="AL1259" t="s">
        <v>2635</v>
      </c>
      <c r="AM1259">
        <v>1.4856737716318714E-9</v>
      </c>
      <c r="AN1259">
        <f t="shared" si="820"/>
        <v>1.4856737716318714E-10</v>
      </c>
      <c r="AO1259">
        <f t="shared" si="821"/>
        <v>6.5492390970439251E-4</v>
      </c>
      <c r="AP1259" s="31">
        <f t="shared" si="822"/>
        <v>29</v>
      </c>
      <c r="AQ1259" s="31">
        <f t="shared" si="823"/>
        <v>6</v>
      </c>
      <c r="AR1259" s="31">
        <f t="shared" si="824"/>
        <v>15</v>
      </c>
      <c r="AS1259" s="31">
        <f t="shared" si="825"/>
        <v>14</v>
      </c>
      <c r="AT1259" s="31">
        <f t="shared" si="826"/>
        <v>11</v>
      </c>
      <c r="AU1259" s="31">
        <f t="shared" si="827"/>
        <v>21</v>
      </c>
      <c r="AV1259" s="31">
        <f t="shared" si="828"/>
        <v>1</v>
      </c>
      <c r="AW1259" s="31">
        <f t="shared" si="829"/>
        <v>13</v>
      </c>
      <c r="AX1259" s="31">
        <f t="shared" si="830"/>
        <v>10</v>
      </c>
      <c r="AY1259" s="31">
        <f t="shared" si="831"/>
        <v>15</v>
      </c>
      <c r="AZ1259" s="31">
        <f t="shared" si="832"/>
        <v>9</v>
      </c>
      <c r="BA1259" s="31">
        <f t="shared" si="833"/>
        <v>12</v>
      </c>
      <c r="BB1259" s="31">
        <f t="shared" si="834"/>
        <v>9</v>
      </c>
      <c r="BC1259" s="31">
        <f t="shared" si="835"/>
        <v>5</v>
      </c>
      <c r="BD1259" s="31">
        <f t="shared" si="836"/>
        <v>22</v>
      </c>
      <c r="BE1259" s="31">
        <f t="shared" si="837"/>
        <v>10</v>
      </c>
      <c r="BF1259" s="31">
        <f t="shared" si="838"/>
        <v>11</v>
      </c>
      <c r="BG1259" s="31">
        <f t="shared" si="839"/>
        <v>24</v>
      </c>
      <c r="BH1259" s="31">
        <f t="shared" si="840"/>
        <v>0</v>
      </c>
      <c r="BI1259" s="31">
        <f t="shared" si="841"/>
        <v>5</v>
      </c>
      <c r="BJ1259" s="6">
        <f t="shared" si="842"/>
        <v>242</v>
      </c>
      <c r="BL1259" s="31">
        <f t="shared" si="843"/>
        <v>1.7803528668315813E-11</v>
      </c>
      <c r="BM1259" s="31">
        <f t="shared" si="844"/>
        <v>3.6834886899963755E-12</v>
      </c>
      <c r="BN1259" s="31">
        <f t="shared" si="845"/>
        <v>9.2087217249909391E-12</v>
      </c>
      <c r="BO1259" s="31">
        <f t="shared" si="846"/>
        <v>8.5948069433248759E-12</v>
      </c>
      <c r="BP1259" s="31">
        <f t="shared" si="847"/>
        <v>6.7530625983266885E-12</v>
      </c>
      <c r="BQ1259" s="31">
        <f t="shared" si="848"/>
        <v>1.2892210414987314E-11</v>
      </c>
      <c r="BR1259" s="31">
        <f t="shared" si="849"/>
        <v>6.1391478166606255E-13</v>
      </c>
      <c r="BS1259" s="31">
        <f t="shared" si="850"/>
        <v>7.9808921616588126E-12</v>
      </c>
      <c r="BT1259" s="31">
        <f t="shared" si="851"/>
        <v>6.1391478166606253E-12</v>
      </c>
      <c r="BU1259" s="31">
        <f t="shared" si="852"/>
        <v>9.2087217249909391E-12</v>
      </c>
      <c r="BV1259" s="31">
        <f t="shared" si="853"/>
        <v>5.5252330349945628E-12</v>
      </c>
      <c r="BW1259" s="31">
        <f t="shared" si="854"/>
        <v>7.366977379992751E-12</v>
      </c>
      <c r="BX1259" s="31">
        <f t="shared" si="855"/>
        <v>5.5252330349945628E-12</v>
      </c>
      <c r="BY1259" s="31">
        <f t="shared" si="856"/>
        <v>3.0695739083303126E-12</v>
      </c>
      <c r="BZ1259" s="31">
        <f t="shared" si="857"/>
        <v>1.3506125196653377E-11</v>
      </c>
      <c r="CA1259" s="31">
        <f t="shared" si="858"/>
        <v>6.1391478166606253E-12</v>
      </c>
      <c r="CB1259" s="31">
        <f t="shared" si="859"/>
        <v>6.7530625983266885E-12</v>
      </c>
      <c r="CC1259" s="31">
        <f t="shared" si="860"/>
        <v>1.4733954759985502E-11</v>
      </c>
      <c r="CD1259" s="31">
        <f t="shared" si="861"/>
        <v>0</v>
      </c>
      <c r="CE1259" s="31">
        <f t="shared" si="862"/>
        <v>3.0695739083303126E-12</v>
      </c>
    </row>
    <row r="1260" spans="35:83" x14ac:dyDescent="0.2">
      <c r="AI1260" s="29" t="s">
        <v>2636</v>
      </c>
      <c r="AJ1260" s="30">
        <v>59794</v>
      </c>
      <c r="AK1260">
        <v>544</v>
      </c>
      <c r="AL1260" t="s">
        <v>2637</v>
      </c>
      <c r="AM1260">
        <v>1.4876372834325689E-9</v>
      </c>
      <c r="AN1260">
        <f t="shared" si="820"/>
        <v>1.4876372834325689E-10</v>
      </c>
      <c r="AO1260">
        <f t="shared" si="821"/>
        <v>6.5578947713232859E-4</v>
      </c>
      <c r="AP1260" s="31">
        <f t="shared" si="822"/>
        <v>46</v>
      </c>
      <c r="AQ1260" s="31">
        <f t="shared" si="823"/>
        <v>5</v>
      </c>
      <c r="AR1260" s="31">
        <f t="shared" si="824"/>
        <v>34</v>
      </c>
      <c r="AS1260" s="31">
        <f t="shared" si="825"/>
        <v>43</v>
      </c>
      <c r="AT1260" s="31">
        <f t="shared" si="826"/>
        <v>24</v>
      </c>
      <c r="AU1260" s="31">
        <f t="shared" si="827"/>
        <v>51</v>
      </c>
      <c r="AV1260" s="31">
        <f t="shared" si="828"/>
        <v>19</v>
      </c>
      <c r="AW1260" s="31">
        <f t="shared" si="829"/>
        <v>34</v>
      </c>
      <c r="AX1260" s="31">
        <f t="shared" si="830"/>
        <v>26</v>
      </c>
      <c r="AY1260" s="31">
        <f t="shared" si="831"/>
        <v>50</v>
      </c>
      <c r="AZ1260" s="31">
        <f t="shared" si="832"/>
        <v>8</v>
      </c>
      <c r="BA1260" s="31">
        <f t="shared" si="833"/>
        <v>15</v>
      </c>
      <c r="BB1260" s="31">
        <f t="shared" si="834"/>
        <v>31</v>
      </c>
      <c r="BC1260" s="31">
        <f t="shared" si="835"/>
        <v>12</v>
      </c>
      <c r="BD1260" s="31">
        <f t="shared" si="836"/>
        <v>33</v>
      </c>
      <c r="BE1260" s="31">
        <f t="shared" si="837"/>
        <v>31</v>
      </c>
      <c r="BF1260" s="31">
        <f t="shared" si="838"/>
        <v>20</v>
      </c>
      <c r="BG1260" s="31">
        <f t="shared" si="839"/>
        <v>43</v>
      </c>
      <c r="BH1260" s="31">
        <f t="shared" si="840"/>
        <v>4</v>
      </c>
      <c r="BI1260" s="31">
        <f t="shared" si="841"/>
        <v>15</v>
      </c>
      <c r="BJ1260" s="6">
        <f t="shared" si="842"/>
        <v>544</v>
      </c>
      <c r="BL1260" s="31">
        <f t="shared" si="843"/>
        <v>1.2579285852554812E-11</v>
      </c>
      <c r="BM1260" s="31">
        <f t="shared" si="844"/>
        <v>1.367313679625523E-12</v>
      </c>
      <c r="BN1260" s="31">
        <f t="shared" si="845"/>
        <v>9.2977330214535556E-12</v>
      </c>
      <c r="BO1260" s="31">
        <f t="shared" si="846"/>
        <v>1.1758897644779497E-11</v>
      </c>
      <c r="BP1260" s="31">
        <f t="shared" si="847"/>
        <v>6.56310566220251E-12</v>
      </c>
      <c r="BQ1260" s="31">
        <f t="shared" si="848"/>
        <v>1.3946599532180333E-11</v>
      </c>
      <c r="BR1260" s="31">
        <f t="shared" si="849"/>
        <v>5.1957919825769869E-12</v>
      </c>
      <c r="BS1260" s="31">
        <f t="shared" si="850"/>
        <v>9.2977330214535556E-12</v>
      </c>
      <c r="BT1260" s="31">
        <f t="shared" si="851"/>
        <v>7.1100311340527183E-12</v>
      </c>
      <c r="BU1260" s="31">
        <f t="shared" si="852"/>
        <v>1.367313679625523E-11</v>
      </c>
      <c r="BV1260" s="31">
        <f t="shared" si="853"/>
        <v>2.1877018874008364E-12</v>
      </c>
      <c r="BW1260" s="31">
        <f t="shared" si="854"/>
        <v>4.1019410388765687E-12</v>
      </c>
      <c r="BX1260" s="31">
        <f t="shared" si="855"/>
        <v>8.4773448136782423E-12</v>
      </c>
      <c r="BY1260" s="31">
        <f t="shared" si="856"/>
        <v>3.281552831101255E-12</v>
      </c>
      <c r="BZ1260" s="31">
        <f t="shared" si="857"/>
        <v>9.0242702855284506E-12</v>
      </c>
      <c r="CA1260" s="31">
        <f t="shared" si="858"/>
        <v>8.4773448136782423E-12</v>
      </c>
      <c r="CB1260" s="31">
        <f t="shared" si="859"/>
        <v>5.4692547185020918E-12</v>
      </c>
      <c r="CC1260" s="31">
        <f t="shared" si="860"/>
        <v>1.1758897644779497E-11</v>
      </c>
      <c r="CD1260" s="31">
        <f t="shared" si="861"/>
        <v>1.0938509437004182E-12</v>
      </c>
      <c r="CE1260" s="31">
        <f t="shared" si="862"/>
        <v>4.1019410388765687E-12</v>
      </c>
    </row>
    <row r="1261" spans="35:83" x14ac:dyDescent="0.2">
      <c r="AI1261" s="29" t="s">
        <v>2638</v>
      </c>
      <c r="AJ1261" s="30">
        <v>19260</v>
      </c>
      <c r="AK1261">
        <v>173</v>
      </c>
      <c r="AL1261" t="s">
        <v>2639</v>
      </c>
      <c r="AM1261">
        <v>1.498941786196806E-9</v>
      </c>
      <c r="AN1261">
        <f t="shared" si="820"/>
        <v>1.498941786196806E-10</v>
      </c>
      <c r="AO1261">
        <f t="shared" si="821"/>
        <v>6.6077279802617878E-4</v>
      </c>
      <c r="AP1261" s="31">
        <f t="shared" si="822"/>
        <v>14</v>
      </c>
      <c r="AQ1261" s="31">
        <f t="shared" si="823"/>
        <v>1</v>
      </c>
      <c r="AR1261" s="31">
        <f t="shared" si="824"/>
        <v>16</v>
      </c>
      <c r="AS1261" s="31">
        <f t="shared" si="825"/>
        <v>9</v>
      </c>
      <c r="AT1261" s="31">
        <f t="shared" si="826"/>
        <v>8</v>
      </c>
      <c r="AU1261" s="31">
        <f t="shared" si="827"/>
        <v>9</v>
      </c>
      <c r="AV1261" s="31">
        <f t="shared" si="828"/>
        <v>3</v>
      </c>
      <c r="AW1261" s="31">
        <f t="shared" si="829"/>
        <v>12</v>
      </c>
      <c r="AX1261" s="31">
        <f t="shared" si="830"/>
        <v>9</v>
      </c>
      <c r="AY1261" s="31">
        <f t="shared" si="831"/>
        <v>17</v>
      </c>
      <c r="AZ1261" s="31">
        <f t="shared" si="832"/>
        <v>5</v>
      </c>
      <c r="BA1261" s="31">
        <f t="shared" si="833"/>
        <v>10</v>
      </c>
      <c r="BB1261" s="31">
        <f t="shared" si="834"/>
        <v>5</v>
      </c>
      <c r="BC1261" s="31">
        <f t="shared" si="835"/>
        <v>5</v>
      </c>
      <c r="BD1261" s="31">
        <f t="shared" si="836"/>
        <v>9</v>
      </c>
      <c r="BE1261" s="31">
        <f t="shared" si="837"/>
        <v>14</v>
      </c>
      <c r="BF1261" s="31">
        <f t="shared" si="838"/>
        <v>6</v>
      </c>
      <c r="BG1261" s="31">
        <f t="shared" si="839"/>
        <v>16</v>
      </c>
      <c r="BH1261" s="31">
        <f t="shared" si="840"/>
        <v>2</v>
      </c>
      <c r="BI1261" s="31">
        <f t="shared" si="841"/>
        <v>3</v>
      </c>
      <c r="BJ1261" s="6">
        <f t="shared" si="842"/>
        <v>173</v>
      </c>
      <c r="BL1261" s="31">
        <f t="shared" si="843"/>
        <v>1.2130164743789181E-11</v>
      </c>
      <c r="BM1261" s="31">
        <f t="shared" si="844"/>
        <v>8.6644033884208437E-13</v>
      </c>
      <c r="BN1261" s="31">
        <f t="shared" si="845"/>
        <v>1.386304542147335E-11</v>
      </c>
      <c r="BO1261" s="31">
        <f t="shared" si="846"/>
        <v>7.7979630495787601E-12</v>
      </c>
      <c r="BP1261" s="31">
        <f t="shared" si="847"/>
        <v>6.931522710736675E-12</v>
      </c>
      <c r="BQ1261" s="31">
        <f t="shared" si="848"/>
        <v>7.7979630495787601E-12</v>
      </c>
      <c r="BR1261" s="31">
        <f t="shared" si="849"/>
        <v>2.5993210165262528E-12</v>
      </c>
      <c r="BS1261" s="31">
        <f t="shared" si="850"/>
        <v>1.0397284066105011E-11</v>
      </c>
      <c r="BT1261" s="31">
        <f t="shared" si="851"/>
        <v>7.7979630495787601E-12</v>
      </c>
      <c r="BU1261" s="31">
        <f t="shared" si="852"/>
        <v>1.4729485760315436E-11</v>
      </c>
      <c r="BV1261" s="31">
        <f t="shared" si="853"/>
        <v>4.3322016942104222E-12</v>
      </c>
      <c r="BW1261" s="31">
        <f t="shared" si="854"/>
        <v>8.6644033884208443E-12</v>
      </c>
      <c r="BX1261" s="31">
        <f t="shared" si="855"/>
        <v>4.3322016942104222E-12</v>
      </c>
      <c r="BY1261" s="31">
        <f t="shared" si="856"/>
        <v>4.3322016942104222E-12</v>
      </c>
      <c r="BZ1261" s="31">
        <f t="shared" si="857"/>
        <v>7.7979630495787601E-12</v>
      </c>
      <c r="CA1261" s="31">
        <f t="shared" si="858"/>
        <v>1.2130164743789181E-11</v>
      </c>
      <c r="CB1261" s="31">
        <f t="shared" si="859"/>
        <v>5.1986420330525056E-12</v>
      </c>
      <c r="CC1261" s="31">
        <f t="shared" si="860"/>
        <v>1.386304542147335E-11</v>
      </c>
      <c r="CD1261" s="31">
        <f t="shared" si="861"/>
        <v>1.7328806776841687E-12</v>
      </c>
      <c r="CE1261" s="31">
        <f t="shared" si="862"/>
        <v>2.5993210165262528E-12</v>
      </c>
    </row>
    <row r="1262" spans="35:83" x14ac:dyDescent="0.2">
      <c r="AI1262" s="29" t="s">
        <v>2640</v>
      </c>
      <c r="AJ1262" s="30">
        <v>46833</v>
      </c>
      <c r="AK1262">
        <v>440</v>
      </c>
      <c r="AL1262" t="s">
        <v>2641</v>
      </c>
      <c r="AM1262">
        <v>1.502192026290671E-9</v>
      </c>
      <c r="AN1262">
        <f t="shared" si="820"/>
        <v>1.502192026290671E-10</v>
      </c>
      <c r="AO1262">
        <f t="shared" si="821"/>
        <v>6.6220558898634615E-4</v>
      </c>
      <c r="AP1262" s="31">
        <f t="shared" si="822"/>
        <v>58</v>
      </c>
      <c r="AQ1262" s="31">
        <f t="shared" si="823"/>
        <v>0</v>
      </c>
      <c r="AR1262" s="31">
        <f t="shared" si="824"/>
        <v>24</v>
      </c>
      <c r="AS1262" s="31">
        <f t="shared" si="825"/>
        <v>30</v>
      </c>
      <c r="AT1262" s="31">
        <f t="shared" si="826"/>
        <v>9</v>
      </c>
      <c r="AU1262" s="31">
        <f t="shared" si="827"/>
        <v>27</v>
      </c>
      <c r="AV1262" s="31">
        <f t="shared" si="828"/>
        <v>7</v>
      </c>
      <c r="AW1262" s="31">
        <f t="shared" si="829"/>
        <v>41</v>
      </c>
      <c r="AX1262" s="31">
        <f t="shared" si="830"/>
        <v>30</v>
      </c>
      <c r="AY1262" s="31">
        <f t="shared" si="831"/>
        <v>31</v>
      </c>
      <c r="AZ1262" s="31">
        <f t="shared" si="832"/>
        <v>14</v>
      </c>
      <c r="BA1262" s="31">
        <f t="shared" si="833"/>
        <v>19</v>
      </c>
      <c r="BB1262" s="31">
        <f t="shared" si="834"/>
        <v>17</v>
      </c>
      <c r="BC1262" s="31">
        <f t="shared" si="835"/>
        <v>21</v>
      </c>
      <c r="BD1262" s="31">
        <f t="shared" si="836"/>
        <v>14</v>
      </c>
      <c r="BE1262" s="31">
        <f t="shared" si="837"/>
        <v>40</v>
      </c>
      <c r="BF1262" s="31">
        <f t="shared" si="838"/>
        <v>22</v>
      </c>
      <c r="BG1262" s="31">
        <f t="shared" si="839"/>
        <v>30</v>
      </c>
      <c r="BH1262" s="31">
        <f t="shared" si="840"/>
        <v>2</v>
      </c>
      <c r="BI1262" s="31">
        <f t="shared" si="841"/>
        <v>4</v>
      </c>
      <c r="BJ1262" s="6">
        <f t="shared" si="842"/>
        <v>440</v>
      </c>
      <c r="BL1262" s="31">
        <f t="shared" si="843"/>
        <v>1.9801622164740662E-11</v>
      </c>
      <c r="BM1262" s="31">
        <f t="shared" si="844"/>
        <v>0</v>
      </c>
      <c r="BN1262" s="31">
        <f t="shared" si="845"/>
        <v>8.1937746888582043E-12</v>
      </c>
      <c r="BO1262" s="31">
        <f t="shared" si="846"/>
        <v>1.0242218361072755E-11</v>
      </c>
      <c r="BP1262" s="31">
        <f t="shared" si="847"/>
        <v>3.072665508321827E-12</v>
      </c>
      <c r="BQ1262" s="31">
        <f t="shared" si="848"/>
        <v>9.2179965249654807E-12</v>
      </c>
      <c r="BR1262" s="31">
        <f t="shared" si="849"/>
        <v>2.3898509509169763E-12</v>
      </c>
      <c r="BS1262" s="31">
        <f t="shared" si="850"/>
        <v>1.3997698426799435E-11</v>
      </c>
      <c r="BT1262" s="31">
        <f t="shared" si="851"/>
        <v>1.0242218361072755E-11</v>
      </c>
      <c r="BU1262" s="31">
        <f t="shared" si="852"/>
        <v>1.0583625639775181E-11</v>
      </c>
      <c r="BV1262" s="31">
        <f t="shared" si="853"/>
        <v>4.7797019018339525E-12</v>
      </c>
      <c r="BW1262" s="31">
        <f t="shared" si="854"/>
        <v>6.4867382953460792E-12</v>
      </c>
      <c r="BX1262" s="31">
        <f t="shared" si="855"/>
        <v>5.8039237379412289E-12</v>
      </c>
      <c r="BY1262" s="31">
        <f t="shared" si="856"/>
        <v>7.1695528527509304E-12</v>
      </c>
      <c r="BZ1262" s="31">
        <f t="shared" si="857"/>
        <v>4.7797019018339525E-12</v>
      </c>
      <c r="CA1262" s="31">
        <f t="shared" si="858"/>
        <v>1.3656291148097009E-11</v>
      </c>
      <c r="CB1262" s="31">
        <f t="shared" si="859"/>
        <v>7.5109601314533556E-12</v>
      </c>
      <c r="CC1262" s="31">
        <f t="shared" si="860"/>
        <v>1.0242218361072755E-11</v>
      </c>
      <c r="CD1262" s="31">
        <f t="shared" si="861"/>
        <v>6.8281455740485046E-13</v>
      </c>
      <c r="CE1262" s="31">
        <f t="shared" si="862"/>
        <v>1.3656291148097009E-12</v>
      </c>
    </row>
    <row r="1263" spans="35:83" x14ac:dyDescent="0.2">
      <c r="AI1263" s="29" t="s">
        <v>2642</v>
      </c>
      <c r="AJ1263" s="30">
        <v>21336</v>
      </c>
      <c r="AK1263">
        <v>192</v>
      </c>
      <c r="AL1263" t="s">
        <v>2643</v>
      </c>
      <c r="AM1263">
        <v>1.516769341398637E-9</v>
      </c>
      <c r="AN1263">
        <f t="shared" si="820"/>
        <v>1.5167693413986372E-10</v>
      </c>
      <c r="AO1263">
        <f t="shared" si="821"/>
        <v>6.6863165127929204E-4</v>
      </c>
      <c r="AP1263" s="31">
        <f t="shared" si="822"/>
        <v>17</v>
      </c>
      <c r="AQ1263" s="31">
        <f t="shared" si="823"/>
        <v>2</v>
      </c>
      <c r="AR1263" s="31">
        <f t="shared" si="824"/>
        <v>17</v>
      </c>
      <c r="AS1263" s="31">
        <f t="shared" si="825"/>
        <v>15</v>
      </c>
      <c r="AT1263" s="31">
        <f t="shared" si="826"/>
        <v>10</v>
      </c>
      <c r="AU1263" s="31">
        <f t="shared" si="827"/>
        <v>14</v>
      </c>
      <c r="AV1263" s="31">
        <f t="shared" si="828"/>
        <v>3</v>
      </c>
      <c r="AW1263" s="31">
        <f t="shared" si="829"/>
        <v>15</v>
      </c>
      <c r="AX1263" s="31">
        <f t="shared" si="830"/>
        <v>13</v>
      </c>
      <c r="AY1263" s="31">
        <f t="shared" si="831"/>
        <v>17</v>
      </c>
      <c r="AZ1263" s="31">
        <f t="shared" si="832"/>
        <v>2</v>
      </c>
      <c r="BA1263" s="31">
        <f t="shared" si="833"/>
        <v>7</v>
      </c>
      <c r="BB1263" s="31">
        <f t="shared" si="834"/>
        <v>10</v>
      </c>
      <c r="BC1263" s="31">
        <f t="shared" si="835"/>
        <v>4</v>
      </c>
      <c r="BD1263" s="31">
        <f t="shared" si="836"/>
        <v>10</v>
      </c>
      <c r="BE1263" s="31">
        <f t="shared" si="837"/>
        <v>7</v>
      </c>
      <c r="BF1263" s="31">
        <f t="shared" si="838"/>
        <v>10</v>
      </c>
      <c r="BG1263" s="31">
        <f t="shared" si="839"/>
        <v>13</v>
      </c>
      <c r="BH1263" s="31">
        <f t="shared" si="840"/>
        <v>2</v>
      </c>
      <c r="BI1263" s="31">
        <f t="shared" si="841"/>
        <v>4</v>
      </c>
      <c r="BJ1263" s="6">
        <f t="shared" si="842"/>
        <v>192</v>
      </c>
      <c r="BL1263" s="31">
        <f t="shared" si="843"/>
        <v>1.3429728543633767E-11</v>
      </c>
      <c r="BM1263" s="31">
        <f t="shared" si="844"/>
        <v>1.5799680639569137E-12</v>
      </c>
      <c r="BN1263" s="31">
        <f t="shared" si="845"/>
        <v>1.3429728543633767E-11</v>
      </c>
      <c r="BO1263" s="31">
        <f t="shared" si="846"/>
        <v>1.1849760479676853E-11</v>
      </c>
      <c r="BP1263" s="31">
        <f t="shared" si="847"/>
        <v>7.8998403197845687E-12</v>
      </c>
      <c r="BQ1263" s="31">
        <f t="shared" si="848"/>
        <v>1.1059776447698396E-11</v>
      </c>
      <c r="BR1263" s="31">
        <f t="shared" si="849"/>
        <v>2.3699520959353706E-12</v>
      </c>
      <c r="BS1263" s="31">
        <f t="shared" si="850"/>
        <v>1.1849760479676853E-11</v>
      </c>
      <c r="BT1263" s="31">
        <f t="shared" si="851"/>
        <v>1.0269792415719939E-11</v>
      </c>
      <c r="BU1263" s="31">
        <f t="shared" si="852"/>
        <v>1.3429728543633767E-11</v>
      </c>
      <c r="BV1263" s="31">
        <f t="shared" si="853"/>
        <v>1.5799680639569137E-12</v>
      </c>
      <c r="BW1263" s="31">
        <f t="shared" si="854"/>
        <v>5.5298882238491981E-12</v>
      </c>
      <c r="BX1263" s="31">
        <f t="shared" si="855"/>
        <v>7.8998403197845687E-12</v>
      </c>
      <c r="BY1263" s="31">
        <f t="shared" si="856"/>
        <v>3.1599361279138275E-12</v>
      </c>
      <c r="BZ1263" s="31">
        <f t="shared" si="857"/>
        <v>7.8998403197845687E-12</v>
      </c>
      <c r="CA1263" s="31">
        <f t="shared" si="858"/>
        <v>5.5298882238491981E-12</v>
      </c>
      <c r="CB1263" s="31">
        <f t="shared" si="859"/>
        <v>7.8998403197845687E-12</v>
      </c>
      <c r="CC1263" s="31">
        <f t="shared" si="860"/>
        <v>1.0269792415719939E-11</v>
      </c>
      <c r="CD1263" s="31">
        <f t="shared" si="861"/>
        <v>1.5799680639569137E-12</v>
      </c>
      <c r="CE1263" s="31">
        <f t="shared" si="862"/>
        <v>3.1599361279138275E-12</v>
      </c>
    </row>
    <row r="1264" spans="35:83" x14ac:dyDescent="0.2">
      <c r="AI1264" s="29" t="s">
        <v>2644</v>
      </c>
      <c r="AJ1264" s="30">
        <v>18900</v>
      </c>
      <c r="AK1264">
        <v>179</v>
      </c>
      <c r="AL1264" t="s">
        <v>2645</v>
      </c>
      <c r="AM1264">
        <v>1.5191931316183955E-9</v>
      </c>
      <c r="AN1264">
        <f t="shared" si="820"/>
        <v>1.5191931316183956E-10</v>
      </c>
      <c r="AO1264">
        <f t="shared" si="821"/>
        <v>6.6970012148946732E-4</v>
      </c>
      <c r="AP1264" s="31">
        <f t="shared" si="822"/>
        <v>25</v>
      </c>
      <c r="AQ1264" s="31">
        <f t="shared" si="823"/>
        <v>0</v>
      </c>
      <c r="AR1264" s="31">
        <f t="shared" si="824"/>
        <v>12</v>
      </c>
      <c r="AS1264" s="31">
        <f t="shared" si="825"/>
        <v>4</v>
      </c>
      <c r="AT1264" s="31">
        <f t="shared" si="826"/>
        <v>2</v>
      </c>
      <c r="AU1264" s="31">
        <f t="shared" si="827"/>
        <v>13</v>
      </c>
      <c r="AV1264" s="31">
        <f t="shared" si="828"/>
        <v>4</v>
      </c>
      <c r="AW1264" s="31">
        <f t="shared" si="829"/>
        <v>15</v>
      </c>
      <c r="AX1264" s="31">
        <f t="shared" si="830"/>
        <v>5</v>
      </c>
      <c r="AY1264" s="31">
        <f t="shared" si="831"/>
        <v>18</v>
      </c>
      <c r="AZ1264" s="31">
        <f t="shared" si="832"/>
        <v>6</v>
      </c>
      <c r="BA1264" s="31">
        <f t="shared" si="833"/>
        <v>6</v>
      </c>
      <c r="BB1264" s="31">
        <f t="shared" si="834"/>
        <v>13</v>
      </c>
      <c r="BC1264" s="31">
        <f t="shared" si="835"/>
        <v>9</v>
      </c>
      <c r="BD1264" s="31">
        <f t="shared" si="836"/>
        <v>9</v>
      </c>
      <c r="BE1264" s="31">
        <f t="shared" si="837"/>
        <v>16</v>
      </c>
      <c r="BF1264" s="31">
        <f t="shared" si="838"/>
        <v>7</v>
      </c>
      <c r="BG1264" s="31">
        <f t="shared" si="839"/>
        <v>10</v>
      </c>
      <c r="BH1264" s="31">
        <f t="shared" si="840"/>
        <v>2</v>
      </c>
      <c r="BI1264" s="31">
        <f t="shared" si="841"/>
        <v>3</v>
      </c>
      <c r="BJ1264" s="6">
        <f t="shared" si="842"/>
        <v>179</v>
      </c>
      <c r="BL1264" s="31">
        <f t="shared" si="843"/>
        <v>2.1217781167854686E-11</v>
      </c>
      <c r="BM1264" s="31">
        <f t="shared" si="844"/>
        <v>0</v>
      </c>
      <c r="BN1264" s="31">
        <f t="shared" si="845"/>
        <v>1.018453496057025E-11</v>
      </c>
      <c r="BO1264" s="31">
        <f t="shared" si="846"/>
        <v>3.3948449868567501E-12</v>
      </c>
      <c r="BP1264" s="31">
        <f t="shared" si="847"/>
        <v>1.697422493428375E-12</v>
      </c>
      <c r="BQ1264" s="31">
        <f t="shared" si="848"/>
        <v>1.1033246207284438E-11</v>
      </c>
      <c r="BR1264" s="31">
        <f t="shared" si="849"/>
        <v>3.3948449868567501E-12</v>
      </c>
      <c r="BS1264" s="31">
        <f t="shared" si="850"/>
        <v>1.2730668700712811E-11</v>
      </c>
      <c r="BT1264" s="31">
        <f t="shared" si="851"/>
        <v>4.2435562335709369E-12</v>
      </c>
      <c r="BU1264" s="31">
        <f t="shared" si="852"/>
        <v>1.5276802440855375E-11</v>
      </c>
      <c r="BV1264" s="31">
        <f t="shared" si="853"/>
        <v>5.0922674802851249E-12</v>
      </c>
      <c r="BW1264" s="31">
        <f t="shared" si="854"/>
        <v>5.0922674802851249E-12</v>
      </c>
      <c r="BX1264" s="31">
        <f t="shared" si="855"/>
        <v>1.1033246207284438E-11</v>
      </c>
      <c r="BY1264" s="31">
        <f t="shared" si="856"/>
        <v>7.6384012204276874E-12</v>
      </c>
      <c r="BZ1264" s="31">
        <f t="shared" si="857"/>
        <v>7.6384012204276874E-12</v>
      </c>
      <c r="CA1264" s="31">
        <f t="shared" si="858"/>
        <v>1.3579379947427E-11</v>
      </c>
      <c r="CB1264" s="31">
        <f t="shared" si="859"/>
        <v>5.9409787269993122E-12</v>
      </c>
      <c r="CC1264" s="31">
        <f t="shared" si="860"/>
        <v>8.4871124671418738E-12</v>
      </c>
      <c r="CD1264" s="31">
        <f t="shared" si="861"/>
        <v>1.697422493428375E-12</v>
      </c>
      <c r="CE1264" s="31">
        <f t="shared" si="862"/>
        <v>2.5461337401425625E-12</v>
      </c>
    </row>
    <row r="1265" spans="35:83" x14ac:dyDescent="0.2">
      <c r="AI1265" s="29" t="s">
        <v>2646</v>
      </c>
      <c r="AJ1265" s="30">
        <v>20451</v>
      </c>
      <c r="AK1265">
        <v>186</v>
      </c>
      <c r="AL1265" t="s">
        <v>2647</v>
      </c>
      <c r="AM1265">
        <v>1.5234051669758533E-9</v>
      </c>
      <c r="AN1265">
        <f t="shared" si="820"/>
        <v>1.5234051669758535E-10</v>
      </c>
      <c r="AO1265">
        <f t="shared" si="821"/>
        <v>6.7155689699213326E-4</v>
      </c>
      <c r="AP1265" s="31">
        <f t="shared" si="822"/>
        <v>23</v>
      </c>
      <c r="AQ1265" s="31">
        <f t="shared" si="823"/>
        <v>1</v>
      </c>
      <c r="AR1265" s="31">
        <f t="shared" si="824"/>
        <v>12</v>
      </c>
      <c r="AS1265" s="31">
        <f t="shared" si="825"/>
        <v>7</v>
      </c>
      <c r="AT1265" s="31">
        <f t="shared" si="826"/>
        <v>4</v>
      </c>
      <c r="AU1265" s="31">
        <f t="shared" si="827"/>
        <v>13</v>
      </c>
      <c r="AV1265" s="31">
        <f t="shared" si="828"/>
        <v>4</v>
      </c>
      <c r="AW1265" s="31">
        <f t="shared" si="829"/>
        <v>10</v>
      </c>
      <c r="AX1265" s="31">
        <f t="shared" si="830"/>
        <v>13</v>
      </c>
      <c r="AY1265" s="31">
        <f t="shared" si="831"/>
        <v>22</v>
      </c>
      <c r="AZ1265" s="31">
        <f t="shared" si="832"/>
        <v>2</v>
      </c>
      <c r="BA1265" s="31">
        <f t="shared" si="833"/>
        <v>7</v>
      </c>
      <c r="BB1265" s="31">
        <f t="shared" si="834"/>
        <v>7</v>
      </c>
      <c r="BC1265" s="31">
        <f t="shared" si="835"/>
        <v>11</v>
      </c>
      <c r="BD1265" s="31">
        <f t="shared" si="836"/>
        <v>7</v>
      </c>
      <c r="BE1265" s="31">
        <f t="shared" si="837"/>
        <v>8</v>
      </c>
      <c r="BF1265" s="31">
        <f t="shared" si="838"/>
        <v>10</v>
      </c>
      <c r="BG1265" s="31">
        <f t="shared" si="839"/>
        <v>13</v>
      </c>
      <c r="BH1265" s="31">
        <f t="shared" si="840"/>
        <v>2</v>
      </c>
      <c r="BI1265" s="31">
        <f t="shared" si="841"/>
        <v>10</v>
      </c>
      <c r="BJ1265" s="6">
        <f t="shared" si="842"/>
        <v>186</v>
      </c>
      <c r="BL1265" s="31">
        <f t="shared" si="843"/>
        <v>1.8837805828196037E-11</v>
      </c>
      <c r="BM1265" s="31">
        <f t="shared" si="844"/>
        <v>8.1903503600852346E-13</v>
      </c>
      <c r="BN1265" s="31">
        <f t="shared" si="845"/>
        <v>9.8284204321022811E-12</v>
      </c>
      <c r="BO1265" s="31">
        <f t="shared" si="846"/>
        <v>5.7332452520596637E-12</v>
      </c>
      <c r="BP1265" s="31">
        <f t="shared" si="847"/>
        <v>3.2761401440340938E-12</v>
      </c>
      <c r="BQ1265" s="31">
        <f t="shared" si="848"/>
        <v>1.0647455468110803E-11</v>
      </c>
      <c r="BR1265" s="31">
        <f t="shared" si="849"/>
        <v>3.2761401440340938E-12</v>
      </c>
      <c r="BS1265" s="31">
        <f t="shared" si="850"/>
        <v>8.1903503600852331E-12</v>
      </c>
      <c r="BT1265" s="31">
        <f t="shared" si="851"/>
        <v>1.0647455468110803E-11</v>
      </c>
      <c r="BU1265" s="31">
        <f t="shared" si="852"/>
        <v>1.8018770792187516E-11</v>
      </c>
      <c r="BV1265" s="31">
        <f t="shared" si="853"/>
        <v>1.6380700720170469E-12</v>
      </c>
      <c r="BW1265" s="31">
        <f t="shared" si="854"/>
        <v>5.7332452520596637E-12</v>
      </c>
      <c r="BX1265" s="31">
        <f t="shared" si="855"/>
        <v>5.7332452520596637E-12</v>
      </c>
      <c r="BY1265" s="31">
        <f t="shared" si="856"/>
        <v>9.0093853960937579E-12</v>
      </c>
      <c r="BZ1265" s="31">
        <f t="shared" si="857"/>
        <v>5.7332452520596637E-12</v>
      </c>
      <c r="CA1265" s="31">
        <f t="shared" si="858"/>
        <v>6.5522802880681876E-12</v>
      </c>
      <c r="CB1265" s="31">
        <f t="shared" si="859"/>
        <v>8.1903503600852331E-12</v>
      </c>
      <c r="CC1265" s="31">
        <f t="shared" si="860"/>
        <v>1.0647455468110803E-11</v>
      </c>
      <c r="CD1265" s="31">
        <f t="shared" si="861"/>
        <v>1.6380700720170469E-12</v>
      </c>
      <c r="CE1265" s="31">
        <f t="shared" si="862"/>
        <v>8.1903503600852331E-12</v>
      </c>
    </row>
    <row r="1266" spans="35:83" x14ac:dyDescent="0.2">
      <c r="AI1266" s="29" t="s">
        <v>2648</v>
      </c>
      <c r="AJ1266" s="30">
        <v>23952</v>
      </c>
      <c r="AK1266">
        <v>221</v>
      </c>
      <c r="AL1266" t="s">
        <v>2649</v>
      </c>
      <c r="AM1266">
        <v>1.525224231211963E-9</v>
      </c>
      <c r="AN1266">
        <f t="shared" si="820"/>
        <v>1.525224231211963E-10</v>
      </c>
      <c r="AO1266">
        <f t="shared" si="821"/>
        <v>6.7235878815038379E-4</v>
      </c>
      <c r="AP1266" s="31">
        <f t="shared" si="822"/>
        <v>23</v>
      </c>
      <c r="AQ1266" s="31">
        <f t="shared" si="823"/>
        <v>4</v>
      </c>
      <c r="AR1266" s="31">
        <f t="shared" si="824"/>
        <v>13</v>
      </c>
      <c r="AS1266" s="31">
        <f t="shared" si="825"/>
        <v>12</v>
      </c>
      <c r="AT1266" s="31">
        <f t="shared" si="826"/>
        <v>6</v>
      </c>
      <c r="AU1266" s="31">
        <f t="shared" si="827"/>
        <v>21</v>
      </c>
      <c r="AV1266" s="31">
        <f t="shared" si="828"/>
        <v>6</v>
      </c>
      <c r="AW1266" s="31">
        <f t="shared" si="829"/>
        <v>11</v>
      </c>
      <c r="AX1266" s="31">
        <f t="shared" si="830"/>
        <v>10</v>
      </c>
      <c r="AY1266" s="31">
        <f t="shared" si="831"/>
        <v>24</v>
      </c>
      <c r="AZ1266" s="31">
        <f t="shared" si="832"/>
        <v>10</v>
      </c>
      <c r="BA1266" s="31">
        <f t="shared" si="833"/>
        <v>12</v>
      </c>
      <c r="BB1266" s="31">
        <f t="shared" si="834"/>
        <v>11</v>
      </c>
      <c r="BC1266" s="31">
        <f t="shared" si="835"/>
        <v>7</v>
      </c>
      <c r="BD1266" s="31">
        <f t="shared" si="836"/>
        <v>11</v>
      </c>
      <c r="BE1266" s="31">
        <f t="shared" si="837"/>
        <v>10</v>
      </c>
      <c r="BF1266" s="31">
        <f t="shared" si="838"/>
        <v>7</v>
      </c>
      <c r="BG1266" s="31">
        <f t="shared" si="839"/>
        <v>16</v>
      </c>
      <c r="BH1266" s="31">
        <f t="shared" si="840"/>
        <v>1</v>
      </c>
      <c r="BI1266" s="31">
        <f t="shared" si="841"/>
        <v>6</v>
      </c>
      <c r="BJ1266" s="6">
        <f t="shared" si="842"/>
        <v>221</v>
      </c>
      <c r="BL1266" s="31">
        <f t="shared" si="843"/>
        <v>1.5873374351979705E-11</v>
      </c>
      <c r="BM1266" s="31">
        <f t="shared" si="844"/>
        <v>2.7605868438225577E-12</v>
      </c>
      <c r="BN1266" s="31">
        <f t="shared" si="845"/>
        <v>8.9719072424233115E-12</v>
      </c>
      <c r="BO1266" s="31">
        <f t="shared" si="846"/>
        <v>8.2817605314676722E-12</v>
      </c>
      <c r="BP1266" s="31">
        <f t="shared" si="847"/>
        <v>4.1408802657338361E-12</v>
      </c>
      <c r="BQ1266" s="31">
        <f t="shared" si="848"/>
        <v>1.4493080930068425E-11</v>
      </c>
      <c r="BR1266" s="31">
        <f t="shared" si="849"/>
        <v>4.1408802657338361E-12</v>
      </c>
      <c r="BS1266" s="31">
        <f t="shared" si="850"/>
        <v>7.591613820512033E-12</v>
      </c>
      <c r="BT1266" s="31">
        <f t="shared" si="851"/>
        <v>6.901467109556393E-12</v>
      </c>
      <c r="BU1266" s="31">
        <f t="shared" si="852"/>
        <v>1.6563521062935344E-11</v>
      </c>
      <c r="BV1266" s="31">
        <f t="shared" si="853"/>
        <v>6.901467109556393E-12</v>
      </c>
      <c r="BW1266" s="31">
        <f t="shared" si="854"/>
        <v>8.2817605314676722E-12</v>
      </c>
      <c r="BX1266" s="31">
        <f t="shared" si="855"/>
        <v>7.591613820512033E-12</v>
      </c>
      <c r="BY1266" s="31">
        <f t="shared" si="856"/>
        <v>4.8310269766894753E-12</v>
      </c>
      <c r="BZ1266" s="31">
        <f t="shared" si="857"/>
        <v>7.591613820512033E-12</v>
      </c>
      <c r="CA1266" s="31">
        <f t="shared" si="858"/>
        <v>6.901467109556393E-12</v>
      </c>
      <c r="CB1266" s="31">
        <f t="shared" si="859"/>
        <v>4.8310269766894753E-12</v>
      </c>
      <c r="CC1266" s="31">
        <f t="shared" si="860"/>
        <v>1.1042347375290231E-11</v>
      </c>
      <c r="CD1266" s="31">
        <f t="shared" si="861"/>
        <v>6.9014671095563942E-13</v>
      </c>
      <c r="CE1266" s="31">
        <f t="shared" si="862"/>
        <v>4.1408802657338361E-12</v>
      </c>
    </row>
    <row r="1267" spans="35:83" x14ac:dyDescent="0.2">
      <c r="AI1267" s="29" t="s">
        <v>2650</v>
      </c>
      <c r="AJ1267" s="30">
        <v>56450</v>
      </c>
      <c r="AK1267">
        <v>534</v>
      </c>
      <c r="AL1267" t="s">
        <v>2651</v>
      </c>
      <c r="AM1267">
        <v>1.5277705079789463E-9</v>
      </c>
      <c r="AN1267">
        <f t="shared" si="820"/>
        <v>1.5277705079789465E-10</v>
      </c>
      <c r="AO1267">
        <f t="shared" si="821"/>
        <v>6.7348125363861182E-4</v>
      </c>
      <c r="AP1267" s="31">
        <f t="shared" si="822"/>
        <v>88</v>
      </c>
      <c r="AQ1267" s="31">
        <f t="shared" si="823"/>
        <v>3</v>
      </c>
      <c r="AR1267" s="31">
        <f t="shared" si="824"/>
        <v>36</v>
      </c>
      <c r="AS1267" s="31">
        <f t="shared" si="825"/>
        <v>25</v>
      </c>
      <c r="AT1267" s="31">
        <f t="shared" si="826"/>
        <v>15</v>
      </c>
      <c r="AU1267" s="31">
        <f t="shared" si="827"/>
        <v>40</v>
      </c>
      <c r="AV1267" s="31">
        <f t="shared" si="828"/>
        <v>12</v>
      </c>
      <c r="AW1267" s="31">
        <f t="shared" si="829"/>
        <v>36</v>
      </c>
      <c r="AX1267" s="31">
        <f t="shared" si="830"/>
        <v>30</v>
      </c>
      <c r="AY1267" s="31">
        <f t="shared" si="831"/>
        <v>47</v>
      </c>
      <c r="AZ1267" s="31">
        <f t="shared" si="832"/>
        <v>8</v>
      </c>
      <c r="BA1267" s="31">
        <f t="shared" si="833"/>
        <v>20</v>
      </c>
      <c r="BB1267" s="31">
        <f t="shared" si="834"/>
        <v>24</v>
      </c>
      <c r="BC1267" s="31">
        <f t="shared" si="835"/>
        <v>15</v>
      </c>
      <c r="BD1267" s="31">
        <f t="shared" si="836"/>
        <v>24</v>
      </c>
      <c r="BE1267" s="31">
        <f t="shared" si="837"/>
        <v>29</v>
      </c>
      <c r="BF1267" s="31">
        <f t="shared" si="838"/>
        <v>31</v>
      </c>
      <c r="BG1267" s="31">
        <f t="shared" si="839"/>
        <v>36</v>
      </c>
      <c r="BH1267" s="31">
        <f t="shared" si="840"/>
        <v>5</v>
      </c>
      <c r="BI1267" s="31">
        <f t="shared" si="841"/>
        <v>10</v>
      </c>
      <c r="BJ1267" s="6">
        <f t="shared" si="842"/>
        <v>534</v>
      </c>
      <c r="BL1267" s="31">
        <f t="shared" si="843"/>
        <v>2.5176742453585633E-11</v>
      </c>
      <c r="BM1267" s="31">
        <f t="shared" si="844"/>
        <v>8.5829803819041931E-13</v>
      </c>
      <c r="BN1267" s="31">
        <f t="shared" si="845"/>
        <v>1.0299576458285032E-11</v>
      </c>
      <c r="BO1267" s="31">
        <f t="shared" si="846"/>
        <v>7.1524836515868288E-12</v>
      </c>
      <c r="BP1267" s="31">
        <f t="shared" si="847"/>
        <v>4.291490190952097E-12</v>
      </c>
      <c r="BQ1267" s="31">
        <f t="shared" si="848"/>
        <v>1.1443973842538926E-11</v>
      </c>
      <c r="BR1267" s="31">
        <f t="shared" si="849"/>
        <v>3.4331921527616772E-12</v>
      </c>
      <c r="BS1267" s="31">
        <f t="shared" si="850"/>
        <v>1.0299576458285032E-11</v>
      </c>
      <c r="BT1267" s="31">
        <f t="shared" si="851"/>
        <v>8.5829803819041939E-12</v>
      </c>
      <c r="BU1267" s="31">
        <f t="shared" si="852"/>
        <v>1.3446669264983239E-11</v>
      </c>
      <c r="BV1267" s="31">
        <f t="shared" si="853"/>
        <v>2.2887947685077852E-12</v>
      </c>
      <c r="BW1267" s="31">
        <f t="shared" si="854"/>
        <v>5.7219869212694629E-12</v>
      </c>
      <c r="BX1267" s="31">
        <f t="shared" si="855"/>
        <v>6.8663843055233545E-12</v>
      </c>
      <c r="BY1267" s="31">
        <f t="shared" si="856"/>
        <v>4.291490190952097E-12</v>
      </c>
      <c r="BZ1267" s="31">
        <f t="shared" si="857"/>
        <v>6.8663843055233545E-12</v>
      </c>
      <c r="CA1267" s="31">
        <f t="shared" si="858"/>
        <v>8.2968810358407204E-12</v>
      </c>
      <c r="CB1267" s="31">
        <f t="shared" si="859"/>
        <v>8.8690797279676674E-12</v>
      </c>
      <c r="CC1267" s="31">
        <f t="shared" si="860"/>
        <v>1.0299576458285032E-11</v>
      </c>
      <c r="CD1267" s="31">
        <f t="shared" si="861"/>
        <v>1.4304967303173657E-12</v>
      </c>
      <c r="CE1267" s="31">
        <f t="shared" si="862"/>
        <v>2.8609934606347314E-12</v>
      </c>
    </row>
    <row r="1268" spans="35:83" x14ac:dyDescent="0.2">
      <c r="AI1268" s="29" t="s">
        <v>2652</v>
      </c>
      <c r="AJ1268" s="30">
        <v>68483</v>
      </c>
      <c r="AK1268">
        <v>624</v>
      </c>
      <c r="AL1268" t="s">
        <v>2653</v>
      </c>
      <c r="AM1268">
        <v>1.5374148215125282E-9</v>
      </c>
      <c r="AN1268">
        <f t="shared" si="820"/>
        <v>1.5374148215125284E-10</v>
      </c>
      <c r="AO1268">
        <f t="shared" si="821"/>
        <v>6.7773271963769894E-4</v>
      </c>
      <c r="AP1268" s="31">
        <f t="shared" si="822"/>
        <v>62</v>
      </c>
      <c r="AQ1268" s="31">
        <f t="shared" si="823"/>
        <v>3</v>
      </c>
      <c r="AR1268" s="31">
        <f t="shared" si="824"/>
        <v>36</v>
      </c>
      <c r="AS1268" s="31">
        <f t="shared" si="825"/>
        <v>37</v>
      </c>
      <c r="AT1268" s="31">
        <f t="shared" si="826"/>
        <v>19</v>
      </c>
      <c r="AU1268" s="31">
        <f t="shared" si="827"/>
        <v>53</v>
      </c>
      <c r="AV1268" s="31">
        <f t="shared" si="828"/>
        <v>10</v>
      </c>
      <c r="AW1268" s="31">
        <f t="shared" si="829"/>
        <v>42</v>
      </c>
      <c r="AX1268" s="31">
        <f t="shared" si="830"/>
        <v>36</v>
      </c>
      <c r="AY1268" s="31">
        <f t="shared" si="831"/>
        <v>70</v>
      </c>
      <c r="AZ1268" s="31">
        <f t="shared" si="832"/>
        <v>12</v>
      </c>
      <c r="BA1268" s="31">
        <f t="shared" si="833"/>
        <v>23</v>
      </c>
      <c r="BB1268" s="31">
        <f t="shared" si="834"/>
        <v>26</v>
      </c>
      <c r="BC1268" s="31">
        <f t="shared" si="835"/>
        <v>32</v>
      </c>
      <c r="BD1268" s="31">
        <f t="shared" si="836"/>
        <v>34</v>
      </c>
      <c r="BE1268" s="31">
        <f t="shared" si="837"/>
        <v>51</v>
      </c>
      <c r="BF1268" s="31">
        <f t="shared" si="838"/>
        <v>23</v>
      </c>
      <c r="BG1268" s="31">
        <f t="shared" si="839"/>
        <v>26</v>
      </c>
      <c r="BH1268" s="31">
        <f t="shared" si="840"/>
        <v>6</v>
      </c>
      <c r="BI1268" s="31">
        <f t="shared" si="841"/>
        <v>23</v>
      </c>
      <c r="BJ1268" s="6">
        <f t="shared" si="842"/>
        <v>624</v>
      </c>
      <c r="BL1268" s="31">
        <f t="shared" si="843"/>
        <v>1.5275595982977045E-11</v>
      </c>
      <c r="BM1268" s="31">
        <f t="shared" si="844"/>
        <v>7.3914174111179257E-13</v>
      </c>
      <c r="BN1268" s="31">
        <f t="shared" si="845"/>
        <v>8.8697008933415105E-12</v>
      </c>
      <c r="BO1268" s="31">
        <f t="shared" si="846"/>
        <v>9.1160814737121078E-12</v>
      </c>
      <c r="BP1268" s="31">
        <f t="shared" si="847"/>
        <v>4.6812310270413525E-12</v>
      </c>
      <c r="BQ1268" s="31">
        <f t="shared" si="848"/>
        <v>1.3058170759641668E-11</v>
      </c>
      <c r="BR1268" s="31">
        <f t="shared" si="849"/>
        <v>2.4638058037059749E-12</v>
      </c>
      <c r="BS1268" s="31">
        <f t="shared" si="850"/>
        <v>1.0347984375565094E-11</v>
      </c>
      <c r="BT1268" s="31">
        <f t="shared" si="851"/>
        <v>8.8697008933415105E-12</v>
      </c>
      <c r="BU1268" s="31">
        <f t="shared" si="852"/>
        <v>1.7246640625941826E-11</v>
      </c>
      <c r="BV1268" s="31">
        <f t="shared" si="853"/>
        <v>2.9565669644471703E-12</v>
      </c>
      <c r="BW1268" s="31">
        <f t="shared" si="854"/>
        <v>5.6667533485237425E-12</v>
      </c>
      <c r="BX1268" s="31">
        <f t="shared" si="855"/>
        <v>6.4058950896355344E-12</v>
      </c>
      <c r="BY1268" s="31">
        <f t="shared" si="856"/>
        <v>7.8841785718591197E-12</v>
      </c>
      <c r="BZ1268" s="31">
        <f t="shared" si="857"/>
        <v>8.3769397326003143E-12</v>
      </c>
      <c r="CA1268" s="31">
        <f t="shared" si="858"/>
        <v>1.2565409598900473E-11</v>
      </c>
      <c r="CB1268" s="31">
        <f t="shared" si="859"/>
        <v>5.6667533485237425E-12</v>
      </c>
      <c r="CC1268" s="31">
        <f t="shared" si="860"/>
        <v>6.4058950896355344E-12</v>
      </c>
      <c r="CD1268" s="31">
        <f t="shared" si="861"/>
        <v>1.4782834822235851E-12</v>
      </c>
      <c r="CE1268" s="31">
        <f t="shared" si="862"/>
        <v>5.6667533485237425E-12</v>
      </c>
    </row>
    <row r="1269" spans="35:83" x14ac:dyDescent="0.2">
      <c r="AI1269" s="29" t="s">
        <v>2654</v>
      </c>
      <c r="AJ1269" s="30">
        <v>20702</v>
      </c>
      <c r="AK1269">
        <v>183</v>
      </c>
      <c r="AL1269" t="s">
        <v>2655</v>
      </c>
      <c r="AM1269">
        <v>1.5411537242248049E-9</v>
      </c>
      <c r="AN1269">
        <f t="shared" si="820"/>
        <v>1.541153724224805E-10</v>
      </c>
      <c r="AO1269">
        <f t="shared" si="821"/>
        <v>6.7938092587858782E-4</v>
      </c>
      <c r="AP1269" s="31">
        <f t="shared" si="822"/>
        <v>12</v>
      </c>
      <c r="AQ1269" s="31">
        <f t="shared" si="823"/>
        <v>2</v>
      </c>
      <c r="AR1269" s="31">
        <f t="shared" si="824"/>
        <v>16</v>
      </c>
      <c r="AS1269" s="31">
        <f t="shared" si="825"/>
        <v>16</v>
      </c>
      <c r="AT1269" s="31">
        <f t="shared" si="826"/>
        <v>10</v>
      </c>
      <c r="AU1269" s="31">
        <f t="shared" si="827"/>
        <v>7</v>
      </c>
      <c r="AV1269" s="31">
        <f t="shared" si="828"/>
        <v>5</v>
      </c>
      <c r="AW1269" s="31">
        <f t="shared" si="829"/>
        <v>15</v>
      </c>
      <c r="AX1269" s="31">
        <f t="shared" si="830"/>
        <v>11</v>
      </c>
      <c r="AY1269" s="31">
        <f t="shared" si="831"/>
        <v>18</v>
      </c>
      <c r="AZ1269" s="31">
        <f t="shared" si="832"/>
        <v>4</v>
      </c>
      <c r="BA1269" s="31">
        <f t="shared" si="833"/>
        <v>6</v>
      </c>
      <c r="BB1269" s="31">
        <f t="shared" si="834"/>
        <v>9</v>
      </c>
      <c r="BC1269" s="31">
        <f t="shared" si="835"/>
        <v>4</v>
      </c>
      <c r="BD1269" s="31">
        <f t="shared" si="836"/>
        <v>9</v>
      </c>
      <c r="BE1269" s="31">
        <f t="shared" si="837"/>
        <v>12</v>
      </c>
      <c r="BF1269" s="31">
        <f t="shared" si="838"/>
        <v>7</v>
      </c>
      <c r="BG1269" s="31">
        <f t="shared" si="839"/>
        <v>16</v>
      </c>
      <c r="BH1269" s="31">
        <f t="shared" si="840"/>
        <v>1</v>
      </c>
      <c r="BI1269" s="31">
        <f t="shared" si="841"/>
        <v>3</v>
      </c>
      <c r="BJ1269" s="6">
        <f t="shared" si="842"/>
        <v>183</v>
      </c>
      <c r="BL1269" s="31">
        <f t="shared" si="843"/>
        <v>1.0105926060490526E-11</v>
      </c>
      <c r="BM1269" s="31">
        <f t="shared" si="844"/>
        <v>1.6843210100817541E-12</v>
      </c>
      <c r="BN1269" s="31">
        <f t="shared" si="845"/>
        <v>1.3474568080654032E-11</v>
      </c>
      <c r="BO1269" s="31">
        <f t="shared" si="846"/>
        <v>1.3474568080654032E-11</v>
      </c>
      <c r="BP1269" s="31">
        <f t="shared" si="847"/>
        <v>8.4216050504087703E-12</v>
      </c>
      <c r="BQ1269" s="31">
        <f t="shared" si="848"/>
        <v>5.89512353528614E-12</v>
      </c>
      <c r="BR1269" s="31">
        <f t="shared" si="849"/>
        <v>4.2108025252043851E-12</v>
      </c>
      <c r="BS1269" s="31">
        <f t="shared" si="850"/>
        <v>1.2632407575613155E-11</v>
      </c>
      <c r="BT1269" s="31">
        <f t="shared" si="851"/>
        <v>9.2637655554496481E-12</v>
      </c>
      <c r="BU1269" s="31">
        <f t="shared" si="852"/>
        <v>1.5158889090735788E-11</v>
      </c>
      <c r="BV1269" s="31">
        <f t="shared" si="853"/>
        <v>3.3686420201635081E-12</v>
      </c>
      <c r="BW1269" s="31">
        <f t="shared" si="854"/>
        <v>5.052963030245263E-12</v>
      </c>
      <c r="BX1269" s="31">
        <f t="shared" si="855"/>
        <v>7.5794445453678941E-12</v>
      </c>
      <c r="BY1269" s="31">
        <f t="shared" si="856"/>
        <v>3.3686420201635081E-12</v>
      </c>
      <c r="BZ1269" s="31">
        <f t="shared" si="857"/>
        <v>7.5794445453678941E-12</v>
      </c>
      <c r="CA1269" s="31">
        <f t="shared" si="858"/>
        <v>1.0105926060490526E-11</v>
      </c>
      <c r="CB1269" s="31">
        <f t="shared" si="859"/>
        <v>5.89512353528614E-12</v>
      </c>
      <c r="CC1269" s="31">
        <f t="shared" si="860"/>
        <v>1.3474568080654032E-11</v>
      </c>
      <c r="CD1269" s="31">
        <f t="shared" si="861"/>
        <v>8.4216050504087703E-13</v>
      </c>
      <c r="CE1269" s="31">
        <f t="shared" si="862"/>
        <v>2.5264815151226315E-12</v>
      </c>
    </row>
    <row r="1270" spans="35:83" x14ac:dyDescent="0.2">
      <c r="AI1270" s="29" t="s">
        <v>2656</v>
      </c>
      <c r="AJ1270" s="30">
        <v>58930</v>
      </c>
      <c r="AK1270">
        <v>523</v>
      </c>
      <c r="AL1270" t="s">
        <v>2657</v>
      </c>
      <c r="AM1270">
        <v>1.5412932012909241E-9</v>
      </c>
      <c r="AN1270">
        <f t="shared" si="820"/>
        <v>1.5412932012909243E-10</v>
      </c>
      <c r="AO1270">
        <f t="shared" si="821"/>
        <v>6.7944241102236647E-4</v>
      </c>
      <c r="AP1270" s="31">
        <f t="shared" si="822"/>
        <v>44</v>
      </c>
      <c r="AQ1270" s="31">
        <f t="shared" si="823"/>
        <v>1</v>
      </c>
      <c r="AR1270" s="31">
        <f t="shared" si="824"/>
        <v>32</v>
      </c>
      <c r="AS1270" s="31">
        <f t="shared" si="825"/>
        <v>29</v>
      </c>
      <c r="AT1270" s="31">
        <f t="shared" si="826"/>
        <v>26</v>
      </c>
      <c r="AU1270" s="31">
        <f t="shared" si="827"/>
        <v>44</v>
      </c>
      <c r="AV1270" s="31">
        <f t="shared" si="828"/>
        <v>9</v>
      </c>
      <c r="AW1270" s="31">
        <f t="shared" si="829"/>
        <v>17</v>
      </c>
      <c r="AX1270" s="31">
        <f t="shared" si="830"/>
        <v>24</v>
      </c>
      <c r="AY1270" s="31">
        <f t="shared" si="831"/>
        <v>40</v>
      </c>
      <c r="AZ1270" s="31">
        <f t="shared" si="832"/>
        <v>17</v>
      </c>
      <c r="BA1270" s="31">
        <f t="shared" si="833"/>
        <v>33</v>
      </c>
      <c r="BB1270" s="31">
        <f t="shared" si="834"/>
        <v>29</v>
      </c>
      <c r="BC1270" s="31">
        <f t="shared" si="835"/>
        <v>17</v>
      </c>
      <c r="BD1270" s="31">
        <f t="shared" si="836"/>
        <v>34</v>
      </c>
      <c r="BE1270" s="31">
        <f t="shared" si="837"/>
        <v>34</v>
      </c>
      <c r="BF1270" s="31">
        <f t="shared" si="838"/>
        <v>22</v>
      </c>
      <c r="BG1270" s="31">
        <f t="shared" si="839"/>
        <v>36</v>
      </c>
      <c r="BH1270" s="31">
        <f t="shared" si="840"/>
        <v>17</v>
      </c>
      <c r="BI1270" s="31">
        <f t="shared" si="841"/>
        <v>18</v>
      </c>
      <c r="BJ1270" s="6">
        <f t="shared" si="842"/>
        <v>523</v>
      </c>
      <c r="BL1270" s="31">
        <f t="shared" si="843"/>
        <v>1.2966902649483875E-11</v>
      </c>
      <c r="BM1270" s="31">
        <f t="shared" si="844"/>
        <v>2.9470233294281536E-13</v>
      </c>
      <c r="BN1270" s="31">
        <f t="shared" si="845"/>
        <v>9.4304746541700915E-12</v>
      </c>
      <c r="BO1270" s="31">
        <f t="shared" si="846"/>
        <v>8.5463676553416455E-12</v>
      </c>
      <c r="BP1270" s="31">
        <f t="shared" si="847"/>
        <v>7.6622606565131996E-12</v>
      </c>
      <c r="BQ1270" s="31">
        <f t="shared" si="848"/>
        <v>1.2966902649483875E-11</v>
      </c>
      <c r="BR1270" s="31">
        <f t="shared" si="849"/>
        <v>2.6523209964853382E-12</v>
      </c>
      <c r="BS1270" s="31">
        <f t="shared" si="850"/>
        <v>5.009939660027861E-12</v>
      </c>
      <c r="BT1270" s="31">
        <f t="shared" si="851"/>
        <v>7.072855990627569E-12</v>
      </c>
      <c r="BU1270" s="31">
        <f t="shared" si="852"/>
        <v>1.1788093317712614E-11</v>
      </c>
      <c r="BV1270" s="31">
        <f t="shared" si="853"/>
        <v>5.009939660027861E-12</v>
      </c>
      <c r="BW1270" s="31">
        <f t="shared" si="854"/>
        <v>9.7251769871129052E-12</v>
      </c>
      <c r="BX1270" s="31">
        <f t="shared" si="855"/>
        <v>8.5463676553416455E-12</v>
      </c>
      <c r="BY1270" s="31">
        <f t="shared" si="856"/>
        <v>5.009939660027861E-12</v>
      </c>
      <c r="BZ1270" s="31">
        <f t="shared" si="857"/>
        <v>1.0019879320055722E-11</v>
      </c>
      <c r="CA1270" s="31">
        <f t="shared" si="858"/>
        <v>1.0019879320055722E-11</v>
      </c>
      <c r="CB1270" s="31">
        <f t="shared" si="859"/>
        <v>6.4834513247419376E-12</v>
      </c>
      <c r="CC1270" s="31">
        <f t="shared" si="860"/>
        <v>1.0609283985941353E-11</v>
      </c>
      <c r="CD1270" s="31">
        <f t="shared" si="861"/>
        <v>5.009939660027861E-12</v>
      </c>
      <c r="CE1270" s="31">
        <f t="shared" si="862"/>
        <v>5.3046419929706764E-12</v>
      </c>
    </row>
    <row r="1271" spans="35:83" x14ac:dyDescent="0.2">
      <c r="AI1271" s="29" t="s">
        <v>2658</v>
      </c>
      <c r="AJ1271" s="30">
        <v>21286</v>
      </c>
      <c r="AK1271">
        <v>200</v>
      </c>
      <c r="AL1271" t="s">
        <v>2659</v>
      </c>
      <c r="AM1271">
        <v>1.5445321201382357E-9</v>
      </c>
      <c r="AN1271">
        <f t="shared" si="820"/>
        <v>1.5445321201382357E-10</v>
      </c>
      <c r="AO1271">
        <f t="shared" si="821"/>
        <v>6.8087021128053916E-4</v>
      </c>
      <c r="AP1271" s="31">
        <f t="shared" si="822"/>
        <v>26</v>
      </c>
      <c r="AQ1271" s="31">
        <f t="shared" si="823"/>
        <v>0</v>
      </c>
      <c r="AR1271" s="31">
        <f t="shared" si="824"/>
        <v>8</v>
      </c>
      <c r="AS1271" s="31">
        <f t="shared" si="825"/>
        <v>12</v>
      </c>
      <c r="AT1271" s="31">
        <f t="shared" si="826"/>
        <v>6</v>
      </c>
      <c r="AU1271" s="31">
        <f t="shared" si="827"/>
        <v>23</v>
      </c>
      <c r="AV1271" s="31">
        <f t="shared" si="828"/>
        <v>6</v>
      </c>
      <c r="AW1271" s="31">
        <f t="shared" si="829"/>
        <v>9</v>
      </c>
      <c r="AX1271" s="31">
        <f t="shared" si="830"/>
        <v>13</v>
      </c>
      <c r="AY1271" s="31">
        <f t="shared" si="831"/>
        <v>18</v>
      </c>
      <c r="AZ1271" s="31">
        <f t="shared" si="832"/>
        <v>4</v>
      </c>
      <c r="BA1271" s="31">
        <f t="shared" si="833"/>
        <v>3</v>
      </c>
      <c r="BB1271" s="31">
        <f t="shared" si="834"/>
        <v>10</v>
      </c>
      <c r="BC1271" s="31">
        <f t="shared" si="835"/>
        <v>9</v>
      </c>
      <c r="BD1271" s="31">
        <f t="shared" si="836"/>
        <v>7</v>
      </c>
      <c r="BE1271" s="31">
        <f t="shared" si="837"/>
        <v>12</v>
      </c>
      <c r="BF1271" s="31">
        <f t="shared" si="838"/>
        <v>12</v>
      </c>
      <c r="BG1271" s="31">
        <f t="shared" si="839"/>
        <v>12</v>
      </c>
      <c r="BH1271" s="31">
        <f t="shared" si="840"/>
        <v>2</v>
      </c>
      <c r="BI1271" s="31">
        <f t="shared" si="841"/>
        <v>8</v>
      </c>
      <c r="BJ1271" s="6">
        <f t="shared" si="842"/>
        <v>200</v>
      </c>
      <c r="BL1271" s="31">
        <f t="shared" si="843"/>
        <v>2.0078917561797066E-11</v>
      </c>
      <c r="BM1271" s="31">
        <f t="shared" si="844"/>
        <v>0</v>
      </c>
      <c r="BN1271" s="31">
        <f t="shared" si="845"/>
        <v>6.178128480552943E-12</v>
      </c>
      <c r="BO1271" s="31">
        <f t="shared" si="846"/>
        <v>9.2671927208294133E-12</v>
      </c>
      <c r="BP1271" s="31">
        <f t="shared" si="847"/>
        <v>4.6335963604147066E-12</v>
      </c>
      <c r="BQ1271" s="31">
        <f t="shared" si="848"/>
        <v>1.776211938158971E-11</v>
      </c>
      <c r="BR1271" s="31">
        <f t="shared" si="849"/>
        <v>4.6335963604147066E-12</v>
      </c>
      <c r="BS1271" s="31">
        <f t="shared" si="850"/>
        <v>6.9503945406220604E-12</v>
      </c>
      <c r="BT1271" s="31">
        <f t="shared" si="851"/>
        <v>1.0039458780898533E-11</v>
      </c>
      <c r="BU1271" s="31">
        <f t="shared" si="852"/>
        <v>1.3900789081244121E-11</v>
      </c>
      <c r="BV1271" s="31">
        <f t="shared" si="853"/>
        <v>3.0890642402764715E-12</v>
      </c>
      <c r="BW1271" s="31">
        <f t="shared" si="854"/>
        <v>2.3167981802073533E-12</v>
      </c>
      <c r="BX1271" s="31">
        <f t="shared" si="855"/>
        <v>7.7226606006911785E-12</v>
      </c>
      <c r="BY1271" s="31">
        <f t="shared" si="856"/>
        <v>6.9503945406220604E-12</v>
      </c>
      <c r="BZ1271" s="31">
        <f t="shared" si="857"/>
        <v>5.4058624204838256E-12</v>
      </c>
      <c r="CA1271" s="31">
        <f t="shared" si="858"/>
        <v>9.2671927208294133E-12</v>
      </c>
      <c r="CB1271" s="31">
        <f t="shared" si="859"/>
        <v>9.2671927208294133E-12</v>
      </c>
      <c r="CC1271" s="31">
        <f t="shared" si="860"/>
        <v>9.2671927208294133E-12</v>
      </c>
      <c r="CD1271" s="31">
        <f t="shared" si="861"/>
        <v>1.5445321201382357E-12</v>
      </c>
      <c r="CE1271" s="31">
        <f t="shared" si="862"/>
        <v>6.178128480552943E-12</v>
      </c>
    </row>
    <row r="1272" spans="35:83" x14ac:dyDescent="0.2">
      <c r="AI1272" s="29" t="s">
        <v>2660</v>
      </c>
      <c r="AJ1272" s="30">
        <v>306831</v>
      </c>
      <c r="AK1272">
        <v>2984</v>
      </c>
      <c r="AL1272" t="s">
        <v>2661</v>
      </c>
      <c r="AM1272">
        <v>1.5463495960299494E-9</v>
      </c>
      <c r="AN1272">
        <f t="shared" si="820"/>
        <v>1.5463495960299496E-10</v>
      </c>
      <c r="AO1272">
        <f t="shared" si="821"/>
        <v>6.8167140225497988E-4</v>
      </c>
      <c r="AP1272" s="31">
        <f t="shared" si="822"/>
        <v>249</v>
      </c>
      <c r="AQ1272" s="31">
        <f t="shared" si="823"/>
        <v>0</v>
      </c>
      <c r="AR1272" s="31">
        <f t="shared" si="824"/>
        <v>268</v>
      </c>
      <c r="AS1272" s="31">
        <f t="shared" si="825"/>
        <v>50</v>
      </c>
      <c r="AT1272" s="31">
        <f t="shared" si="826"/>
        <v>64</v>
      </c>
      <c r="AU1272" s="31">
        <f t="shared" si="827"/>
        <v>287</v>
      </c>
      <c r="AV1272" s="31">
        <f t="shared" si="828"/>
        <v>57</v>
      </c>
      <c r="AW1272" s="31">
        <f t="shared" si="829"/>
        <v>117</v>
      </c>
      <c r="AX1272" s="31">
        <f t="shared" si="830"/>
        <v>72</v>
      </c>
      <c r="AY1272" s="31">
        <f t="shared" si="831"/>
        <v>191</v>
      </c>
      <c r="AZ1272" s="31">
        <f t="shared" si="832"/>
        <v>34</v>
      </c>
      <c r="BA1272" s="31">
        <f t="shared" si="833"/>
        <v>211</v>
      </c>
      <c r="BB1272" s="31">
        <f t="shared" si="834"/>
        <v>144</v>
      </c>
      <c r="BC1272" s="31">
        <f t="shared" si="835"/>
        <v>88</v>
      </c>
      <c r="BD1272" s="31">
        <f t="shared" si="836"/>
        <v>30</v>
      </c>
      <c r="BE1272" s="31">
        <f t="shared" si="837"/>
        <v>316</v>
      </c>
      <c r="BF1272" s="31">
        <f t="shared" si="838"/>
        <v>408</v>
      </c>
      <c r="BG1272" s="31">
        <f t="shared" si="839"/>
        <v>289</v>
      </c>
      <c r="BH1272" s="31">
        <f t="shared" si="840"/>
        <v>19</v>
      </c>
      <c r="BI1272" s="31">
        <f t="shared" si="841"/>
        <v>90</v>
      </c>
      <c r="BJ1272" s="6">
        <f t="shared" si="842"/>
        <v>2984</v>
      </c>
      <c r="BL1272" s="31">
        <f t="shared" si="843"/>
        <v>1.2903520422635974E-11</v>
      </c>
      <c r="BM1272" s="31">
        <f t="shared" si="844"/>
        <v>0</v>
      </c>
      <c r="BN1272" s="31">
        <f t="shared" si="845"/>
        <v>1.3888126398660406E-11</v>
      </c>
      <c r="BO1272" s="31">
        <f t="shared" si="846"/>
        <v>2.5910683579590309E-12</v>
      </c>
      <c r="BP1272" s="31">
        <f t="shared" si="847"/>
        <v>3.3165674981875593E-12</v>
      </c>
      <c r="BQ1272" s="31">
        <f t="shared" si="848"/>
        <v>1.4872732374684835E-11</v>
      </c>
      <c r="BR1272" s="31">
        <f t="shared" si="849"/>
        <v>2.9538179280732951E-12</v>
      </c>
      <c r="BS1272" s="31">
        <f t="shared" si="850"/>
        <v>6.0630999576241316E-12</v>
      </c>
      <c r="BT1272" s="31">
        <f t="shared" si="851"/>
        <v>3.7311384354610043E-12</v>
      </c>
      <c r="BU1272" s="31">
        <f t="shared" si="852"/>
        <v>9.8978811274034977E-12</v>
      </c>
      <c r="BV1272" s="31">
        <f t="shared" si="853"/>
        <v>1.761926483412141E-12</v>
      </c>
      <c r="BW1272" s="31">
        <f t="shared" si="854"/>
        <v>1.0934308470587111E-11</v>
      </c>
      <c r="BX1272" s="31">
        <f t="shared" si="855"/>
        <v>7.4622768709220087E-12</v>
      </c>
      <c r="BY1272" s="31">
        <f t="shared" si="856"/>
        <v>4.5602803100078936E-12</v>
      </c>
      <c r="BZ1272" s="31">
        <f t="shared" si="857"/>
        <v>1.5546410147754185E-12</v>
      </c>
      <c r="CA1272" s="31">
        <f t="shared" si="858"/>
        <v>1.6375552022301074E-11</v>
      </c>
      <c r="CB1272" s="31">
        <f t="shared" si="859"/>
        <v>2.1143117800945691E-11</v>
      </c>
      <c r="CC1272" s="31">
        <f t="shared" si="860"/>
        <v>1.4976375109003196E-11</v>
      </c>
      <c r="CD1272" s="31">
        <f t="shared" si="861"/>
        <v>9.8460597602443177E-13</v>
      </c>
      <c r="CE1272" s="31">
        <f t="shared" si="862"/>
        <v>4.6639230443262554E-12</v>
      </c>
    </row>
    <row r="1273" spans="35:83" x14ac:dyDescent="0.2">
      <c r="AI1273" s="29" t="s">
        <v>2662</v>
      </c>
      <c r="AJ1273" s="30">
        <v>43188</v>
      </c>
      <c r="AK1273">
        <v>401</v>
      </c>
      <c r="AL1273" t="s">
        <v>2663</v>
      </c>
      <c r="AM1273">
        <v>1.5485185091505274E-9</v>
      </c>
      <c r="AN1273">
        <f t="shared" si="820"/>
        <v>1.5485185091505274E-10</v>
      </c>
      <c r="AO1273">
        <f t="shared" si="821"/>
        <v>6.8262751596436964E-4</v>
      </c>
      <c r="AP1273" s="31">
        <f t="shared" si="822"/>
        <v>59</v>
      </c>
      <c r="AQ1273" s="31">
        <f t="shared" si="823"/>
        <v>0</v>
      </c>
      <c r="AR1273" s="31">
        <f t="shared" si="824"/>
        <v>24</v>
      </c>
      <c r="AS1273" s="31">
        <f t="shared" si="825"/>
        <v>19</v>
      </c>
      <c r="AT1273" s="31">
        <f t="shared" si="826"/>
        <v>8</v>
      </c>
      <c r="AU1273" s="31">
        <f t="shared" si="827"/>
        <v>22</v>
      </c>
      <c r="AV1273" s="31">
        <f t="shared" si="828"/>
        <v>7</v>
      </c>
      <c r="AW1273" s="31">
        <f t="shared" si="829"/>
        <v>20</v>
      </c>
      <c r="AX1273" s="31">
        <f t="shared" si="830"/>
        <v>19</v>
      </c>
      <c r="AY1273" s="31">
        <f t="shared" si="831"/>
        <v>31</v>
      </c>
      <c r="AZ1273" s="31">
        <f t="shared" si="832"/>
        <v>5</v>
      </c>
      <c r="BA1273" s="31">
        <f t="shared" si="833"/>
        <v>22</v>
      </c>
      <c r="BB1273" s="31">
        <f t="shared" si="834"/>
        <v>11</v>
      </c>
      <c r="BC1273" s="31">
        <f t="shared" si="835"/>
        <v>31</v>
      </c>
      <c r="BD1273" s="31">
        <f t="shared" si="836"/>
        <v>22</v>
      </c>
      <c r="BE1273" s="31">
        <f t="shared" si="837"/>
        <v>31</v>
      </c>
      <c r="BF1273" s="31">
        <f t="shared" si="838"/>
        <v>22</v>
      </c>
      <c r="BG1273" s="31">
        <f t="shared" si="839"/>
        <v>36</v>
      </c>
      <c r="BH1273" s="31">
        <f t="shared" si="840"/>
        <v>3</v>
      </c>
      <c r="BI1273" s="31">
        <f t="shared" si="841"/>
        <v>9</v>
      </c>
      <c r="BJ1273" s="6">
        <f t="shared" si="842"/>
        <v>401</v>
      </c>
      <c r="BL1273" s="31">
        <f t="shared" si="843"/>
        <v>2.2783688788000279E-11</v>
      </c>
      <c r="BM1273" s="31">
        <f t="shared" si="844"/>
        <v>0</v>
      </c>
      <c r="BN1273" s="31">
        <f t="shared" si="845"/>
        <v>9.267941201898418E-12</v>
      </c>
      <c r="BO1273" s="31">
        <f t="shared" si="846"/>
        <v>7.3371201181695801E-12</v>
      </c>
      <c r="BP1273" s="31">
        <f t="shared" si="847"/>
        <v>3.0893137339661395E-12</v>
      </c>
      <c r="BQ1273" s="31">
        <f t="shared" si="848"/>
        <v>8.4956127684068838E-12</v>
      </c>
      <c r="BR1273" s="31">
        <f t="shared" si="849"/>
        <v>2.703149517220372E-12</v>
      </c>
      <c r="BS1273" s="31">
        <f t="shared" si="850"/>
        <v>7.7232843349153496E-12</v>
      </c>
      <c r="BT1273" s="31">
        <f t="shared" si="851"/>
        <v>7.3371201181695801E-12</v>
      </c>
      <c r="BU1273" s="31">
        <f t="shared" si="852"/>
        <v>1.197109071911879E-11</v>
      </c>
      <c r="BV1273" s="31">
        <f t="shared" si="853"/>
        <v>1.9308210837288374E-12</v>
      </c>
      <c r="BW1273" s="31">
        <f t="shared" si="854"/>
        <v>8.4956127684068838E-12</v>
      </c>
      <c r="BX1273" s="31">
        <f t="shared" si="855"/>
        <v>4.2478063842034419E-12</v>
      </c>
      <c r="BY1273" s="31">
        <f t="shared" si="856"/>
        <v>1.197109071911879E-11</v>
      </c>
      <c r="BZ1273" s="31">
        <f t="shared" si="857"/>
        <v>8.4956127684068838E-12</v>
      </c>
      <c r="CA1273" s="31">
        <f t="shared" si="858"/>
        <v>1.197109071911879E-11</v>
      </c>
      <c r="CB1273" s="31">
        <f t="shared" si="859"/>
        <v>8.4956127684068838E-12</v>
      </c>
      <c r="CC1273" s="31">
        <f t="shared" si="860"/>
        <v>1.3901911802847628E-11</v>
      </c>
      <c r="CD1273" s="31">
        <f t="shared" si="861"/>
        <v>1.1584926502373022E-12</v>
      </c>
      <c r="CE1273" s="31">
        <f t="shared" si="862"/>
        <v>3.4754779507119069E-12</v>
      </c>
    </row>
    <row r="1274" spans="35:83" x14ac:dyDescent="0.2">
      <c r="AI1274" s="29" t="s">
        <v>2664</v>
      </c>
      <c r="AJ1274" s="30">
        <v>18470</v>
      </c>
      <c r="AK1274">
        <v>170</v>
      </c>
      <c r="AL1274" t="s">
        <v>2665</v>
      </c>
      <c r="AM1274">
        <v>1.5570235172982464E-9</v>
      </c>
      <c r="AN1274">
        <f t="shared" si="820"/>
        <v>1.5570235172982464E-10</v>
      </c>
      <c r="AO1274">
        <f t="shared" si="821"/>
        <v>6.8637674630990747E-4</v>
      </c>
      <c r="AP1274" s="31">
        <f t="shared" si="822"/>
        <v>16</v>
      </c>
      <c r="AQ1274" s="31">
        <f t="shared" si="823"/>
        <v>0</v>
      </c>
      <c r="AR1274" s="31">
        <f t="shared" si="824"/>
        <v>10</v>
      </c>
      <c r="AS1274" s="31">
        <f t="shared" si="825"/>
        <v>13</v>
      </c>
      <c r="AT1274" s="31">
        <f t="shared" si="826"/>
        <v>5</v>
      </c>
      <c r="AU1274" s="31">
        <f t="shared" si="827"/>
        <v>13</v>
      </c>
      <c r="AV1274" s="31">
        <f t="shared" si="828"/>
        <v>6</v>
      </c>
      <c r="AW1274" s="31">
        <f t="shared" si="829"/>
        <v>13</v>
      </c>
      <c r="AX1274" s="31">
        <f t="shared" si="830"/>
        <v>4</v>
      </c>
      <c r="AY1274" s="31">
        <f t="shared" si="831"/>
        <v>16</v>
      </c>
      <c r="AZ1274" s="31">
        <f t="shared" si="832"/>
        <v>5</v>
      </c>
      <c r="BA1274" s="31">
        <f t="shared" si="833"/>
        <v>4</v>
      </c>
      <c r="BB1274" s="31">
        <f t="shared" si="834"/>
        <v>4</v>
      </c>
      <c r="BC1274" s="31">
        <f t="shared" si="835"/>
        <v>2</v>
      </c>
      <c r="BD1274" s="31">
        <f t="shared" si="836"/>
        <v>13</v>
      </c>
      <c r="BE1274" s="31">
        <f t="shared" si="837"/>
        <v>9</v>
      </c>
      <c r="BF1274" s="31">
        <f t="shared" si="838"/>
        <v>12</v>
      </c>
      <c r="BG1274" s="31">
        <f t="shared" si="839"/>
        <v>23</v>
      </c>
      <c r="BH1274" s="31">
        <f t="shared" si="840"/>
        <v>0</v>
      </c>
      <c r="BI1274" s="31">
        <f t="shared" si="841"/>
        <v>2</v>
      </c>
      <c r="BJ1274" s="6">
        <f t="shared" si="842"/>
        <v>170</v>
      </c>
      <c r="BL1274" s="31">
        <f t="shared" si="843"/>
        <v>1.4654338986336437E-11</v>
      </c>
      <c r="BM1274" s="31">
        <f t="shared" si="844"/>
        <v>0</v>
      </c>
      <c r="BN1274" s="31">
        <f t="shared" si="845"/>
        <v>9.1589618664602728E-12</v>
      </c>
      <c r="BO1274" s="31">
        <f t="shared" si="846"/>
        <v>1.1906650426398355E-11</v>
      </c>
      <c r="BP1274" s="31">
        <f t="shared" si="847"/>
        <v>4.5794809332301364E-12</v>
      </c>
      <c r="BQ1274" s="31">
        <f t="shared" si="848"/>
        <v>1.1906650426398355E-11</v>
      </c>
      <c r="BR1274" s="31">
        <f t="shared" si="849"/>
        <v>5.4953771198761637E-12</v>
      </c>
      <c r="BS1274" s="31">
        <f t="shared" si="850"/>
        <v>1.1906650426398355E-11</v>
      </c>
      <c r="BT1274" s="31">
        <f t="shared" si="851"/>
        <v>3.6635847465841091E-12</v>
      </c>
      <c r="BU1274" s="31">
        <f t="shared" si="852"/>
        <v>1.4654338986336437E-11</v>
      </c>
      <c r="BV1274" s="31">
        <f t="shared" si="853"/>
        <v>4.5794809332301364E-12</v>
      </c>
      <c r="BW1274" s="31">
        <f t="shared" si="854"/>
        <v>3.6635847465841091E-12</v>
      </c>
      <c r="BX1274" s="31">
        <f t="shared" si="855"/>
        <v>3.6635847465841091E-12</v>
      </c>
      <c r="BY1274" s="31">
        <f t="shared" si="856"/>
        <v>1.8317923732920546E-12</v>
      </c>
      <c r="BZ1274" s="31">
        <f t="shared" si="857"/>
        <v>1.1906650426398355E-11</v>
      </c>
      <c r="CA1274" s="31">
        <f t="shared" si="858"/>
        <v>8.2430656798142464E-12</v>
      </c>
      <c r="CB1274" s="31">
        <f t="shared" si="859"/>
        <v>1.0990754239752327E-11</v>
      </c>
      <c r="CC1274" s="31">
        <f t="shared" si="860"/>
        <v>2.1065612292858628E-11</v>
      </c>
      <c r="CD1274" s="31">
        <f t="shared" si="861"/>
        <v>0</v>
      </c>
      <c r="CE1274" s="31">
        <f t="shared" si="862"/>
        <v>1.8317923732920546E-12</v>
      </c>
    </row>
    <row r="1275" spans="35:83" x14ac:dyDescent="0.2">
      <c r="AI1275" s="29" t="s">
        <v>2666</v>
      </c>
      <c r="AJ1275" s="30">
        <v>48179</v>
      </c>
      <c r="AK1275">
        <v>430</v>
      </c>
      <c r="AL1275" t="s">
        <v>2667</v>
      </c>
      <c r="AM1275">
        <v>1.5745009482187838E-9</v>
      </c>
      <c r="AN1275">
        <f t="shared" si="820"/>
        <v>1.5745009482187838E-10</v>
      </c>
      <c r="AO1275">
        <f t="shared" si="821"/>
        <v>6.9408125560974792E-4</v>
      </c>
      <c r="AP1275" s="31">
        <f t="shared" si="822"/>
        <v>39</v>
      </c>
      <c r="AQ1275" s="31">
        <f t="shared" si="823"/>
        <v>1</v>
      </c>
      <c r="AR1275" s="31">
        <f t="shared" si="824"/>
        <v>27</v>
      </c>
      <c r="AS1275" s="31">
        <f t="shared" si="825"/>
        <v>48</v>
      </c>
      <c r="AT1275" s="31">
        <f t="shared" si="826"/>
        <v>10</v>
      </c>
      <c r="AU1275" s="31">
        <f t="shared" si="827"/>
        <v>29</v>
      </c>
      <c r="AV1275" s="31">
        <f t="shared" si="828"/>
        <v>8</v>
      </c>
      <c r="AW1275" s="31">
        <f t="shared" si="829"/>
        <v>27</v>
      </c>
      <c r="AX1275" s="31">
        <f t="shared" si="830"/>
        <v>25</v>
      </c>
      <c r="AY1275" s="31">
        <f t="shared" si="831"/>
        <v>46</v>
      </c>
      <c r="AZ1275" s="31">
        <f t="shared" si="832"/>
        <v>11</v>
      </c>
      <c r="BA1275" s="31">
        <f t="shared" si="833"/>
        <v>12</v>
      </c>
      <c r="BB1275" s="31">
        <f t="shared" si="834"/>
        <v>14</v>
      </c>
      <c r="BC1275" s="31">
        <f t="shared" si="835"/>
        <v>13</v>
      </c>
      <c r="BD1275" s="31">
        <f t="shared" si="836"/>
        <v>40</v>
      </c>
      <c r="BE1275" s="31">
        <f t="shared" si="837"/>
        <v>21</v>
      </c>
      <c r="BF1275" s="31">
        <f t="shared" si="838"/>
        <v>18</v>
      </c>
      <c r="BG1275" s="31">
        <f t="shared" si="839"/>
        <v>34</v>
      </c>
      <c r="BH1275" s="31">
        <f t="shared" si="840"/>
        <v>2</v>
      </c>
      <c r="BI1275" s="31">
        <f t="shared" si="841"/>
        <v>5</v>
      </c>
      <c r="BJ1275" s="6">
        <f t="shared" si="842"/>
        <v>430</v>
      </c>
      <c r="BL1275" s="31">
        <f t="shared" si="843"/>
        <v>1.4280357437333156E-11</v>
      </c>
      <c r="BM1275" s="31">
        <f t="shared" si="844"/>
        <v>3.6616301121367063E-13</v>
      </c>
      <c r="BN1275" s="31">
        <f t="shared" si="845"/>
        <v>9.8864013027691094E-12</v>
      </c>
      <c r="BO1275" s="31">
        <f t="shared" si="846"/>
        <v>1.7575824538256191E-11</v>
      </c>
      <c r="BP1275" s="31">
        <f t="shared" si="847"/>
        <v>3.6616301121367066E-12</v>
      </c>
      <c r="BQ1275" s="31">
        <f t="shared" si="848"/>
        <v>1.061872732519645E-11</v>
      </c>
      <c r="BR1275" s="31">
        <f t="shared" si="849"/>
        <v>2.9293040897093651E-12</v>
      </c>
      <c r="BS1275" s="31">
        <f t="shared" si="850"/>
        <v>9.8864013027691094E-12</v>
      </c>
      <c r="BT1275" s="31">
        <f t="shared" si="851"/>
        <v>9.1540752803417658E-12</v>
      </c>
      <c r="BU1275" s="31">
        <f t="shared" si="852"/>
        <v>1.6843498515828851E-11</v>
      </c>
      <c r="BV1275" s="31">
        <f t="shared" si="853"/>
        <v>4.0277931233503768E-12</v>
      </c>
      <c r="BW1275" s="31">
        <f t="shared" si="854"/>
        <v>4.3939561345640478E-12</v>
      </c>
      <c r="BX1275" s="31">
        <f t="shared" si="855"/>
        <v>5.126282156991389E-12</v>
      </c>
      <c r="BY1275" s="31">
        <f t="shared" si="856"/>
        <v>4.7601191457777188E-12</v>
      </c>
      <c r="BZ1275" s="31">
        <f t="shared" si="857"/>
        <v>1.4646520448546827E-11</v>
      </c>
      <c r="CA1275" s="31">
        <f t="shared" si="858"/>
        <v>7.6894232354870835E-12</v>
      </c>
      <c r="CB1275" s="31">
        <f t="shared" si="859"/>
        <v>6.5909342018460721E-12</v>
      </c>
      <c r="CC1275" s="31">
        <f t="shared" si="860"/>
        <v>1.2449542381264802E-11</v>
      </c>
      <c r="CD1275" s="31">
        <f t="shared" si="861"/>
        <v>7.3232602242734127E-13</v>
      </c>
      <c r="CE1275" s="31">
        <f t="shared" si="862"/>
        <v>1.8308150560683533E-12</v>
      </c>
    </row>
    <row r="1276" spans="35:83" x14ac:dyDescent="0.2">
      <c r="AI1276" s="29" t="s">
        <v>2668</v>
      </c>
      <c r="AJ1276" s="30">
        <v>65988</v>
      </c>
      <c r="AK1276">
        <v>607</v>
      </c>
      <c r="AL1276" t="s">
        <v>2669</v>
      </c>
      <c r="AM1276">
        <v>1.5892576961907314E-9</v>
      </c>
      <c r="AN1276">
        <f t="shared" si="820"/>
        <v>1.5892576961907316E-10</v>
      </c>
      <c r="AO1276">
        <f t="shared" si="821"/>
        <v>7.0058641660864928E-4</v>
      </c>
      <c r="AP1276" s="31">
        <f t="shared" si="822"/>
        <v>71</v>
      </c>
      <c r="AQ1276" s="31">
        <f t="shared" si="823"/>
        <v>5</v>
      </c>
      <c r="AR1276" s="31">
        <f t="shared" si="824"/>
        <v>32</v>
      </c>
      <c r="AS1276" s="31">
        <f t="shared" si="825"/>
        <v>45</v>
      </c>
      <c r="AT1276" s="31">
        <f t="shared" si="826"/>
        <v>13</v>
      </c>
      <c r="AU1276" s="31">
        <f t="shared" si="827"/>
        <v>51</v>
      </c>
      <c r="AV1276" s="31">
        <f t="shared" si="828"/>
        <v>20</v>
      </c>
      <c r="AW1276" s="31">
        <f t="shared" si="829"/>
        <v>42</v>
      </c>
      <c r="AX1276" s="31">
        <f t="shared" si="830"/>
        <v>26</v>
      </c>
      <c r="AY1276" s="31">
        <f t="shared" si="831"/>
        <v>62</v>
      </c>
      <c r="AZ1276" s="31">
        <f t="shared" si="832"/>
        <v>13</v>
      </c>
      <c r="BA1276" s="31">
        <f t="shared" si="833"/>
        <v>15</v>
      </c>
      <c r="BB1276" s="31">
        <f t="shared" si="834"/>
        <v>31</v>
      </c>
      <c r="BC1276" s="31">
        <f t="shared" si="835"/>
        <v>22</v>
      </c>
      <c r="BD1276" s="31">
        <f t="shared" si="836"/>
        <v>35</v>
      </c>
      <c r="BE1276" s="31">
        <f t="shared" si="837"/>
        <v>24</v>
      </c>
      <c r="BF1276" s="31">
        <f t="shared" si="838"/>
        <v>27</v>
      </c>
      <c r="BG1276" s="31">
        <f t="shared" si="839"/>
        <v>51</v>
      </c>
      <c r="BH1276" s="31">
        <f t="shared" si="840"/>
        <v>3</v>
      </c>
      <c r="BI1276" s="31">
        <f t="shared" si="841"/>
        <v>19</v>
      </c>
      <c r="BJ1276" s="6">
        <f t="shared" si="842"/>
        <v>607</v>
      </c>
      <c r="BL1276" s="31">
        <f t="shared" si="843"/>
        <v>1.8589340433202957E-11</v>
      </c>
      <c r="BM1276" s="31">
        <f t="shared" si="844"/>
        <v>1.3091084812114757E-12</v>
      </c>
      <c r="BN1276" s="31">
        <f t="shared" si="845"/>
        <v>8.3782942797534446E-12</v>
      </c>
      <c r="BO1276" s="31">
        <f t="shared" si="846"/>
        <v>1.1781976330903281E-11</v>
      </c>
      <c r="BP1276" s="31">
        <f t="shared" si="847"/>
        <v>3.4036820511498371E-12</v>
      </c>
      <c r="BQ1276" s="31">
        <f t="shared" si="848"/>
        <v>1.3352906508357054E-11</v>
      </c>
      <c r="BR1276" s="31">
        <f t="shared" si="849"/>
        <v>5.2364339248459029E-12</v>
      </c>
      <c r="BS1276" s="31">
        <f t="shared" si="850"/>
        <v>1.0996511242176396E-11</v>
      </c>
      <c r="BT1276" s="31">
        <f t="shared" si="851"/>
        <v>6.8073641022996741E-12</v>
      </c>
      <c r="BU1276" s="31">
        <f t="shared" si="852"/>
        <v>1.6232945167022298E-11</v>
      </c>
      <c r="BV1276" s="31">
        <f t="shared" si="853"/>
        <v>3.4036820511498371E-12</v>
      </c>
      <c r="BW1276" s="31">
        <f t="shared" si="854"/>
        <v>3.9273254436344277E-12</v>
      </c>
      <c r="BX1276" s="31">
        <f t="shared" si="855"/>
        <v>8.1164725835111492E-12</v>
      </c>
      <c r="BY1276" s="31">
        <f t="shared" si="856"/>
        <v>5.7600773173304927E-12</v>
      </c>
      <c r="BZ1276" s="31">
        <f t="shared" si="857"/>
        <v>9.1637593684803306E-12</v>
      </c>
      <c r="CA1276" s="31">
        <f t="shared" si="858"/>
        <v>6.2837207098150834E-12</v>
      </c>
      <c r="CB1276" s="31">
        <f t="shared" si="859"/>
        <v>7.0691857985419695E-12</v>
      </c>
      <c r="CC1276" s="31">
        <f t="shared" si="860"/>
        <v>1.3352906508357054E-11</v>
      </c>
      <c r="CD1276" s="31">
        <f t="shared" si="861"/>
        <v>7.8546508872688543E-13</v>
      </c>
      <c r="CE1276" s="31">
        <f t="shared" si="862"/>
        <v>4.9746122286036075E-12</v>
      </c>
    </row>
    <row r="1277" spans="35:83" x14ac:dyDescent="0.2">
      <c r="AI1277" s="29" t="s">
        <v>2670</v>
      </c>
      <c r="AJ1277" s="30">
        <v>37024</v>
      </c>
      <c r="AK1277">
        <v>327</v>
      </c>
      <c r="AL1277" t="s">
        <v>2671</v>
      </c>
      <c r="AM1277">
        <v>1.5932042207734389E-9</v>
      </c>
      <c r="AN1277">
        <f t="shared" si="820"/>
        <v>1.5932042207734389E-10</v>
      </c>
      <c r="AO1277">
        <f t="shared" si="821"/>
        <v>7.0232614800783263E-4</v>
      </c>
      <c r="AP1277" s="31">
        <f t="shared" si="822"/>
        <v>25</v>
      </c>
      <c r="AQ1277" s="31">
        <f t="shared" si="823"/>
        <v>1</v>
      </c>
      <c r="AR1277" s="31">
        <f t="shared" si="824"/>
        <v>29</v>
      </c>
      <c r="AS1277" s="31">
        <f t="shared" si="825"/>
        <v>20</v>
      </c>
      <c r="AT1277" s="31">
        <f t="shared" si="826"/>
        <v>17</v>
      </c>
      <c r="AU1277" s="31">
        <f t="shared" si="827"/>
        <v>19</v>
      </c>
      <c r="AV1277" s="31">
        <f t="shared" si="828"/>
        <v>4</v>
      </c>
      <c r="AW1277" s="31">
        <f t="shared" si="829"/>
        <v>23</v>
      </c>
      <c r="AX1277" s="31">
        <f t="shared" si="830"/>
        <v>12</v>
      </c>
      <c r="AY1277" s="31">
        <f t="shared" si="831"/>
        <v>28</v>
      </c>
      <c r="AZ1277" s="31">
        <f t="shared" si="832"/>
        <v>8</v>
      </c>
      <c r="BA1277" s="31">
        <f t="shared" si="833"/>
        <v>13</v>
      </c>
      <c r="BB1277" s="31">
        <f t="shared" si="834"/>
        <v>15</v>
      </c>
      <c r="BC1277" s="31">
        <f t="shared" si="835"/>
        <v>15</v>
      </c>
      <c r="BD1277" s="31">
        <f t="shared" si="836"/>
        <v>23</v>
      </c>
      <c r="BE1277" s="31">
        <f t="shared" si="837"/>
        <v>17</v>
      </c>
      <c r="BF1277" s="31">
        <f t="shared" si="838"/>
        <v>20</v>
      </c>
      <c r="BG1277" s="31">
        <f t="shared" si="839"/>
        <v>24</v>
      </c>
      <c r="BH1277" s="31">
        <f t="shared" si="840"/>
        <v>4</v>
      </c>
      <c r="BI1277" s="31">
        <f t="shared" si="841"/>
        <v>10</v>
      </c>
      <c r="BJ1277" s="6">
        <f t="shared" si="842"/>
        <v>327</v>
      </c>
      <c r="BL1277" s="31">
        <f t="shared" si="843"/>
        <v>1.2180460403466657E-11</v>
      </c>
      <c r="BM1277" s="31">
        <f t="shared" si="844"/>
        <v>4.8721841613866635E-13</v>
      </c>
      <c r="BN1277" s="31">
        <f t="shared" si="845"/>
        <v>1.4129334068021324E-11</v>
      </c>
      <c r="BO1277" s="31">
        <f t="shared" si="846"/>
        <v>9.7443683227733258E-12</v>
      </c>
      <c r="BP1277" s="31">
        <f t="shared" si="847"/>
        <v>8.2827130743573268E-12</v>
      </c>
      <c r="BQ1277" s="31">
        <f t="shared" si="848"/>
        <v>9.2571499066346605E-12</v>
      </c>
      <c r="BR1277" s="31">
        <f t="shared" si="849"/>
        <v>1.9488736645546654E-12</v>
      </c>
      <c r="BS1277" s="31">
        <f t="shared" si="850"/>
        <v>1.1206023571189326E-11</v>
      </c>
      <c r="BT1277" s="31">
        <f t="shared" si="851"/>
        <v>5.8466209936639966E-12</v>
      </c>
      <c r="BU1277" s="31">
        <f t="shared" si="852"/>
        <v>1.3642115651882657E-11</v>
      </c>
      <c r="BV1277" s="31">
        <f t="shared" si="853"/>
        <v>3.8977473291093308E-12</v>
      </c>
      <c r="BW1277" s="31">
        <f t="shared" si="854"/>
        <v>6.3338394098026626E-12</v>
      </c>
      <c r="BX1277" s="31">
        <f t="shared" si="855"/>
        <v>7.3082762420799947E-12</v>
      </c>
      <c r="BY1277" s="31">
        <f t="shared" si="856"/>
        <v>7.3082762420799947E-12</v>
      </c>
      <c r="BZ1277" s="31">
        <f t="shared" si="857"/>
        <v>1.1206023571189326E-11</v>
      </c>
      <c r="CA1277" s="31">
        <f t="shared" si="858"/>
        <v>8.2827130743573268E-12</v>
      </c>
      <c r="CB1277" s="31">
        <f t="shared" si="859"/>
        <v>9.7443683227733258E-12</v>
      </c>
      <c r="CC1277" s="31">
        <f t="shared" si="860"/>
        <v>1.1693241987327993E-11</v>
      </c>
      <c r="CD1277" s="31">
        <f t="shared" si="861"/>
        <v>1.9488736645546654E-12</v>
      </c>
      <c r="CE1277" s="31">
        <f t="shared" si="862"/>
        <v>4.8721841613866629E-12</v>
      </c>
    </row>
    <row r="1278" spans="35:83" x14ac:dyDescent="0.2">
      <c r="AI1278" s="29" t="s">
        <v>2672</v>
      </c>
      <c r="AJ1278" s="30">
        <v>18592</v>
      </c>
      <c r="AK1278">
        <v>163</v>
      </c>
      <c r="AL1278" t="s">
        <v>2673</v>
      </c>
      <c r="AM1278">
        <v>1.5976749194440125E-9</v>
      </c>
      <c r="AN1278">
        <f t="shared" si="820"/>
        <v>1.5976749194440127E-10</v>
      </c>
      <c r="AO1278">
        <f t="shared" si="821"/>
        <v>7.0429694907355139E-4</v>
      </c>
      <c r="AP1278" s="31">
        <f t="shared" si="822"/>
        <v>12</v>
      </c>
      <c r="AQ1278" s="31">
        <f t="shared" si="823"/>
        <v>2</v>
      </c>
      <c r="AR1278" s="31">
        <f t="shared" si="824"/>
        <v>14</v>
      </c>
      <c r="AS1278" s="31">
        <f t="shared" si="825"/>
        <v>19</v>
      </c>
      <c r="AT1278" s="31">
        <f t="shared" si="826"/>
        <v>5</v>
      </c>
      <c r="AU1278" s="31">
        <f t="shared" si="827"/>
        <v>10</v>
      </c>
      <c r="AV1278" s="31">
        <f t="shared" si="828"/>
        <v>7</v>
      </c>
      <c r="AW1278" s="31">
        <f t="shared" si="829"/>
        <v>15</v>
      </c>
      <c r="AX1278" s="31">
        <f t="shared" si="830"/>
        <v>12</v>
      </c>
      <c r="AY1278" s="31">
        <f t="shared" si="831"/>
        <v>23</v>
      </c>
      <c r="AZ1278" s="31">
        <f t="shared" si="832"/>
        <v>3</v>
      </c>
      <c r="BA1278" s="31">
        <f t="shared" si="833"/>
        <v>6</v>
      </c>
      <c r="BB1278" s="31">
        <f t="shared" si="834"/>
        <v>2</v>
      </c>
      <c r="BC1278" s="31">
        <f t="shared" si="835"/>
        <v>7</v>
      </c>
      <c r="BD1278" s="31">
        <f t="shared" si="836"/>
        <v>6</v>
      </c>
      <c r="BE1278" s="31">
        <f t="shared" si="837"/>
        <v>8</v>
      </c>
      <c r="BF1278" s="31">
        <f t="shared" si="838"/>
        <v>5</v>
      </c>
      <c r="BG1278" s="31">
        <f t="shared" si="839"/>
        <v>2</v>
      </c>
      <c r="BH1278" s="31">
        <f t="shared" si="840"/>
        <v>1</v>
      </c>
      <c r="BI1278" s="31">
        <f t="shared" si="841"/>
        <v>4</v>
      </c>
      <c r="BJ1278" s="6">
        <f t="shared" si="842"/>
        <v>163</v>
      </c>
      <c r="BL1278" s="31">
        <f t="shared" si="843"/>
        <v>1.1762023946827089E-11</v>
      </c>
      <c r="BM1278" s="31">
        <f t="shared" si="844"/>
        <v>1.9603373244711814E-12</v>
      </c>
      <c r="BN1278" s="31">
        <f t="shared" si="845"/>
        <v>1.3722361271298269E-11</v>
      </c>
      <c r="BO1278" s="31">
        <f t="shared" si="846"/>
        <v>1.8623204582476222E-11</v>
      </c>
      <c r="BP1278" s="31">
        <f t="shared" si="847"/>
        <v>4.9008433111779528E-12</v>
      </c>
      <c r="BQ1278" s="31">
        <f t="shared" si="848"/>
        <v>9.8016866223559055E-12</v>
      </c>
      <c r="BR1278" s="31">
        <f t="shared" si="849"/>
        <v>6.8611806356491345E-12</v>
      </c>
      <c r="BS1278" s="31">
        <f t="shared" si="850"/>
        <v>1.4702529933533858E-11</v>
      </c>
      <c r="BT1278" s="31">
        <f t="shared" si="851"/>
        <v>1.1762023946827089E-11</v>
      </c>
      <c r="BU1278" s="31">
        <f t="shared" si="852"/>
        <v>2.2543879231418582E-11</v>
      </c>
      <c r="BV1278" s="31">
        <f t="shared" si="853"/>
        <v>2.9405059867067722E-12</v>
      </c>
      <c r="BW1278" s="31">
        <f t="shared" si="854"/>
        <v>5.8810119734135445E-12</v>
      </c>
      <c r="BX1278" s="31">
        <f t="shared" si="855"/>
        <v>1.9603373244711814E-12</v>
      </c>
      <c r="BY1278" s="31">
        <f t="shared" si="856"/>
        <v>6.8611806356491345E-12</v>
      </c>
      <c r="BZ1278" s="31">
        <f t="shared" si="857"/>
        <v>5.8810119734135445E-12</v>
      </c>
      <c r="CA1278" s="31">
        <f t="shared" si="858"/>
        <v>7.8413492978847254E-12</v>
      </c>
      <c r="CB1278" s="31">
        <f t="shared" si="859"/>
        <v>4.9008433111779528E-12</v>
      </c>
      <c r="CC1278" s="31">
        <f t="shared" si="860"/>
        <v>1.9603373244711814E-12</v>
      </c>
      <c r="CD1278" s="31">
        <f t="shared" si="861"/>
        <v>9.8016866223559068E-13</v>
      </c>
      <c r="CE1278" s="31">
        <f t="shared" si="862"/>
        <v>3.9206746489423627E-12</v>
      </c>
    </row>
    <row r="1279" spans="35:83" x14ac:dyDescent="0.2">
      <c r="AI1279" s="29" t="s">
        <v>2674</v>
      </c>
      <c r="AJ1279" s="30">
        <v>46348</v>
      </c>
      <c r="AK1279">
        <v>420</v>
      </c>
      <c r="AL1279" t="s">
        <v>2675</v>
      </c>
      <c r="AM1279">
        <v>1.6005179228013981E-9</v>
      </c>
      <c r="AN1279">
        <f t="shared" si="820"/>
        <v>1.6005179228013982E-10</v>
      </c>
      <c r="AO1279">
        <f t="shared" si="821"/>
        <v>7.0555021941437219E-4</v>
      </c>
      <c r="AP1279" s="31">
        <f t="shared" si="822"/>
        <v>43</v>
      </c>
      <c r="AQ1279" s="31">
        <f t="shared" si="823"/>
        <v>1</v>
      </c>
      <c r="AR1279" s="31">
        <f t="shared" si="824"/>
        <v>24</v>
      </c>
      <c r="AS1279" s="31">
        <f t="shared" si="825"/>
        <v>31</v>
      </c>
      <c r="AT1279" s="31">
        <f t="shared" si="826"/>
        <v>22</v>
      </c>
      <c r="AU1279" s="31">
        <f t="shared" si="827"/>
        <v>38</v>
      </c>
      <c r="AV1279" s="31">
        <f t="shared" si="828"/>
        <v>7</v>
      </c>
      <c r="AW1279" s="31">
        <f t="shared" si="829"/>
        <v>29</v>
      </c>
      <c r="AX1279" s="31">
        <f t="shared" si="830"/>
        <v>33</v>
      </c>
      <c r="AY1279" s="31">
        <f t="shared" si="831"/>
        <v>32</v>
      </c>
      <c r="AZ1279" s="31">
        <f t="shared" si="832"/>
        <v>14</v>
      </c>
      <c r="BA1279" s="31">
        <f t="shared" si="833"/>
        <v>11</v>
      </c>
      <c r="BB1279" s="31">
        <f t="shared" si="834"/>
        <v>19</v>
      </c>
      <c r="BC1279" s="31">
        <f t="shared" si="835"/>
        <v>17</v>
      </c>
      <c r="BD1279" s="31">
        <f t="shared" si="836"/>
        <v>13</v>
      </c>
      <c r="BE1279" s="31">
        <f t="shared" si="837"/>
        <v>16</v>
      </c>
      <c r="BF1279" s="31">
        <f t="shared" si="838"/>
        <v>26</v>
      </c>
      <c r="BG1279" s="31">
        <f t="shared" si="839"/>
        <v>25</v>
      </c>
      <c r="BH1279" s="31">
        <f t="shared" si="840"/>
        <v>7</v>
      </c>
      <c r="BI1279" s="31">
        <f t="shared" si="841"/>
        <v>12</v>
      </c>
      <c r="BJ1279" s="6">
        <f t="shared" si="842"/>
        <v>420</v>
      </c>
      <c r="BL1279" s="31">
        <f t="shared" si="843"/>
        <v>1.6386254923919075E-11</v>
      </c>
      <c r="BM1279" s="31">
        <f t="shared" si="844"/>
        <v>3.8107569590509485E-13</v>
      </c>
      <c r="BN1279" s="31">
        <f t="shared" si="845"/>
        <v>9.1458167017222749E-12</v>
      </c>
      <c r="BO1279" s="31">
        <f t="shared" si="846"/>
        <v>1.1813346573057939E-11</v>
      </c>
      <c r="BP1279" s="31">
        <f t="shared" si="847"/>
        <v>8.3836653099120864E-12</v>
      </c>
      <c r="BQ1279" s="31">
        <f t="shared" si="848"/>
        <v>1.4480876444393602E-11</v>
      </c>
      <c r="BR1279" s="31">
        <f t="shared" si="849"/>
        <v>2.6675298713356638E-12</v>
      </c>
      <c r="BS1279" s="31">
        <f t="shared" si="850"/>
        <v>1.1051195181247749E-11</v>
      </c>
      <c r="BT1279" s="31">
        <f t="shared" si="851"/>
        <v>1.2575497964868128E-11</v>
      </c>
      <c r="BU1279" s="31">
        <f t="shared" si="852"/>
        <v>1.2194422268963035E-11</v>
      </c>
      <c r="BV1279" s="31">
        <f t="shared" si="853"/>
        <v>5.3350597426713275E-12</v>
      </c>
      <c r="BW1279" s="31">
        <f t="shared" si="854"/>
        <v>4.1918326549560432E-12</v>
      </c>
      <c r="BX1279" s="31">
        <f t="shared" si="855"/>
        <v>7.2404382221968012E-12</v>
      </c>
      <c r="BY1279" s="31">
        <f t="shared" si="856"/>
        <v>6.4782868303866119E-12</v>
      </c>
      <c r="BZ1279" s="31">
        <f t="shared" si="857"/>
        <v>4.9539840467662325E-12</v>
      </c>
      <c r="CA1279" s="31">
        <f t="shared" si="858"/>
        <v>6.0972111344815177E-12</v>
      </c>
      <c r="CB1279" s="31">
        <f t="shared" si="859"/>
        <v>9.907968093532465E-12</v>
      </c>
      <c r="CC1279" s="31">
        <f t="shared" si="860"/>
        <v>9.5268923976273691E-12</v>
      </c>
      <c r="CD1279" s="31">
        <f t="shared" si="861"/>
        <v>2.6675298713356638E-12</v>
      </c>
      <c r="CE1279" s="31">
        <f t="shared" si="862"/>
        <v>4.5729083508611374E-12</v>
      </c>
    </row>
    <row r="1280" spans="35:83" x14ac:dyDescent="0.2">
      <c r="AI1280" s="29" t="s">
        <v>2676</v>
      </c>
      <c r="AJ1280" s="30">
        <v>76720</v>
      </c>
      <c r="AK1280">
        <v>671</v>
      </c>
      <c r="AL1280" t="s">
        <v>2677</v>
      </c>
      <c r="AM1280">
        <v>1.608637206419013E-9</v>
      </c>
      <c r="AN1280">
        <f t="shared" si="820"/>
        <v>1.6086372064190131E-10</v>
      </c>
      <c r="AO1280">
        <f t="shared" si="821"/>
        <v>7.0912941228455824E-4</v>
      </c>
      <c r="AP1280" s="31">
        <f t="shared" si="822"/>
        <v>53</v>
      </c>
      <c r="AQ1280" s="31">
        <f t="shared" si="823"/>
        <v>1</v>
      </c>
      <c r="AR1280" s="31">
        <f t="shared" si="824"/>
        <v>44</v>
      </c>
      <c r="AS1280" s="31">
        <f t="shared" si="825"/>
        <v>87</v>
      </c>
      <c r="AT1280" s="31">
        <f t="shared" si="826"/>
        <v>18</v>
      </c>
      <c r="AU1280" s="31">
        <f t="shared" si="827"/>
        <v>34</v>
      </c>
      <c r="AV1280" s="31">
        <f t="shared" si="828"/>
        <v>7</v>
      </c>
      <c r="AW1280" s="31">
        <f t="shared" si="829"/>
        <v>50</v>
      </c>
      <c r="AX1280" s="31">
        <f t="shared" si="830"/>
        <v>36</v>
      </c>
      <c r="AY1280" s="31">
        <f t="shared" si="831"/>
        <v>57</v>
      </c>
      <c r="AZ1280" s="31">
        <f t="shared" si="832"/>
        <v>23</v>
      </c>
      <c r="BA1280" s="31">
        <f t="shared" si="833"/>
        <v>31</v>
      </c>
      <c r="BB1280" s="31">
        <f t="shared" si="834"/>
        <v>21</v>
      </c>
      <c r="BC1280" s="31">
        <f t="shared" si="835"/>
        <v>33</v>
      </c>
      <c r="BD1280" s="31">
        <f t="shared" si="836"/>
        <v>54</v>
      </c>
      <c r="BE1280" s="31">
        <f t="shared" si="837"/>
        <v>36</v>
      </c>
      <c r="BF1280" s="31">
        <f t="shared" si="838"/>
        <v>40</v>
      </c>
      <c r="BG1280" s="31">
        <f t="shared" si="839"/>
        <v>28</v>
      </c>
      <c r="BH1280" s="31">
        <f t="shared" si="840"/>
        <v>5</v>
      </c>
      <c r="BI1280" s="31">
        <f t="shared" si="841"/>
        <v>13</v>
      </c>
      <c r="BJ1280" s="6">
        <f t="shared" si="842"/>
        <v>671</v>
      </c>
      <c r="BL1280" s="31">
        <f t="shared" si="843"/>
        <v>1.2706076295112919E-11</v>
      </c>
      <c r="BM1280" s="31">
        <f t="shared" si="844"/>
        <v>2.3973728858703624E-13</v>
      </c>
      <c r="BN1280" s="31">
        <f t="shared" si="845"/>
        <v>1.0548440697829594E-11</v>
      </c>
      <c r="BO1280" s="31">
        <f t="shared" si="846"/>
        <v>2.0857144107072154E-11</v>
      </c>
      <c r="BP1280" s="31">
        <f t="shared" si="847"/>
        <v>4.3152711945666528E-12</v>
      </c>
      <c r="BQ1280" s="31">
        <f t="shared" si="848"/>
        <v>8.1510678119592318E-12</v>
      </c>
      <c r="BR1280" s="31">
        <f t="shared" si="849"/>
        <v>1.6781610201092538E-12</v>
      </c>
      <c r="BS1280" s="31">
        <f t="shared" si="850"/>
        <v>1.1986864429351811E-11</v>
      </c>
      <c r="BT1280" s="31">
        <f t="shared" si="851"/>
        <v>8.6305423891333055E-12</v>
      </c>
      <c r="BU1280" s="31">
        <f t="shared" si="852"/>
        <v>1.3665025449461067E-11</v>
      </c>
      <c r="BV1280" s="31">
        <f t="shared" si="853"/>
        <v>5.5139576375018332E-12</v>
      </c>
      <c r="BW1280" s="31">
        <f t="shared" si="854"/>
        <v>7.4318559461981235E-12</v>
      </c>
      <c r="BX1280" s="31">
        <f t="shared" si="855"/>
        <v>5.034483060327761E-12</v>
      </c>
      <c r="BY1280" s="31">
        <f t="shared" si="856"/>
        <v>7.9113305233721957E-12</v>
      </c>
      <c r="BZ1280" s="31">
        <f t="shared" si="857"/>
        <v>1.2945813583699955E-11</v>
      </c>
      <c r="CA1280" s="31">
        <f t="shared" si="858"/>
        <v>8.6305423891333055E-12</v>
      </c>
      <c r="CB1280" s="31">
        <f t="shared" si="859"/>
        <v>9.5894915434814499E-12</v>
      </c>
      <c r="CC1280" s="31">
        <f t="shared" si="860"/>
        <v>6.7126440804370152E-12</v>
      </c>
      <c r="CD1280" s="31">
        <f t="shared" si="861"/>
        <v>1.1986864429351812E-12</v>
      </c>
      <c r="CE1280" s="31">
        <f t="shared" si="862"/>
        <v>3.1165847516314707E-12</v>
      </c>
    </row>
    <row r="1281" spans="35:83" x14ac:dyDescent="0.2">
      <c r="AI1281" s="29" t="s">
        <v>2678</v>
      </c>
      <c r="AJ1281" s="30">
        <v>61865</v>
      </c>
      <c r="AK1281">
        <v>561</v>
      </c>
      <c r="AL1281" t="s">
        <v>2679</v>
      </c>
      <c r="AM1281">
        <v>1.6101381352322686E-9</v>
      </c>
      <c r="AN1281">
        <f t="shared" si="820"/>
        <v>1.6101381352322689E-10</v>
      </c>
      <c r="AO1281">
        <f t="shared" si="821"/>
        <v>7.0979106101615402E-4</v>
      </c>
      <c r="AP1281" s="31">
        <f t="shared" si="822"/>
        <v>59</v>
      </c>
      <c r="AQ1281" s="31">
        <f t="shared" si="823"/>
        <v>9</v>
      </c>
      <c r="AR1281" s="31">
        <f t="shared" si="824"/>
        <v>36</v>
      </c>
      <c r="AS1281" s="31">
        <f t="shared" si="825"/>
        <v>29</v>
      </c>
      <c r="AT1281" s="31">
        <f t="shared" si="826"/>
        <v>23</v>
      </c>
      <c r="AU1281" s="31">
        <f t="shared" si="827"/>
        <v>39</v>
      </c>
      <c r="AV1281" s="31">
        <f t="shared" si="828"/>
        <v>8</v>
      </c>
      <c r="AW1281" s="31">
        <f t="shared" si="829"/>
        <v>39</v>
      </c>
      <c r="AX1281" s="31">
        <f t="shared" si="830"/>
        <v>34</v>
      </c>
      <c r="AY1281" s="31">
        <f t="shared" si="831"/>
        <v>54</v>
      </c>
      <c r="AZ1281" s="31">
        <f t="shared" si="832"/>
        <v>13</v>
      </c>
      <c r="BA1281" s="31">
        <f t="shared" si="833"/>
        <v>21</v>
      </c>
      <c r="BB1281" s="31">
        <f t="shared" si="834"/>
        <v>26</v>
      </c>
      <c r="BC1281" s="31">
        <f t="shared" si="835"/>
        <v>33</v>
      </c>
      <c r="BD1281" s="31">
        <f t="shared" si="836"/>
        <v>20</v>
      </c>
      <c r="BE1281" s="31">
        <f t="shared" si="837"/>
        <v>27</v>
      </c>
      <c r="BF1281" s="31">
        <f t="shared" si="838"/>
        <v>27</v>
      </c>
      <c r="BG1281" s="31">
        <f t="shared" si="839"/>
        <v>37</v>
      </c>
      <c r="BH1281" s="31">
        <f t="shared" si="840"/>
        <v>5</v>
      </c>
      <c r="BI1281" s="31">
        <f t="shared" si="841"/>
        <v>22</v>
      </c>
      <c r="BJ1281" s="6">
        <f t="shared" si="842"/>
        <v>561</v>
      </c>
      <c r="BL1281" s="31">
        <f t="shared" si="843"/>
        <v>1.6933716573744005E-11</v>
      </c>
      <c r="BM1281" s="31">
        <f t="shared" si="844"/>
        <v>2.5831093078592549E-12</v>
      </c>
      <c r="BN1281" s="31">
        <f t="shared" si="845"/>
        <v>1.033243723143702E-11</v>
      </c>
      <c r="BO1281" s="31">
        <f t="shared" si="846"/>
        <v>8.323352214213155E-12</v>
      </c>
      <c r="BP1281" s="31">
        <f t="shared" si="847"/>
        <v>6.6012793423069848E-12</v>
      </c>
      <c r="BQ1281" s="31">
        <f t="shared" si="848"/>
        <v>1.1193473667390105E-11</v>
      </c>
      <c r="BR1281" s="31">
        <f t="shared" si="849"/>
        <v>2.2960971625415596E-12</v>
      </c>
      <c r="BS1281" s="31">
        <f t="shared" si="850"/>
        <v>1.1193473667390105E-11</v>
      </c>
      <c r="BT1281" s="31">
        <f t="shared" si="851"/>
        <v>9.7584129408016291E-12</v>
      </c>
      <c r="BU1281" s="31">
        <f t="shared" si="852"/>
        <v>1.5498655847155529E-11</v>
      </c>
      <c r="BV1281" s="31">
        <f t="shared" si="853"/>
        <v>3.7311578891300349E-12</v>
      </c>
      <c r="BW1281" s="31">
        <f t="shared" si="854"/>
        <v>6.0272550516715942E-12</v>
      </c>
      <c r="BX1281" s="31">
        <f t="shared" si="855"/>
        <v>7.4623157782600699E-12</v>
      </c>
      <c r="BY1281" s="31">
        <f t="shared" si="856"/>
        <v>9.4714007954839346E-12</v>
      </c>
      <c r="BZ1281" s="31">
        <f t="shared" si="857"/>
        <v>5.7402429063538997E-12</v>
      </c>
      <c r="CA1281" s="31">
        <f t="shared" si="858"/>
        <v>7.7493279235777644E-12</v>
      </c>
      <c r="CB1281" s="31">
        <f t="shared" si="859"/>
        <v>7.7493279235777644E-12</v>
      </c>
      <c r="CC1281" s="31">
        <f t="shared" si="860"/>
        <v>1.0619449376754714E-11</v>
      </c>
      <c r="CD1281" s="31">
        <f t="shared" si="861"/>
        <v>1.4350607265884749E-12</v>
      </c>
      <c r="CE1281" s="31">
        <f t="shared" si="862"/>
        <v>6.3142671969892895E-12</v>
      </c>
    </row>
    <row r="1282" spans="35:83" x14ac:dyDescent="0.2">
      <c r="AI1282" s="29" t="s">
        <v>2680</v>
      </c>
      <c r="AJ1282" s="30">
        <v>11613</v>
      </c>
      <c r="AK1282">
        <v>110</v>
      </c>
      <c r="AL1282" t="s">
        <v>2681</v>
      </c>
      <c r="AM1282">
        <v>1.6282865027824723E-9</v>
      </c>
      <c r="AN1282">
        <f t="shared" si="820"/>
        <v>1.6282865027824725E-10</v>
      </c>
      <c r="AO1282">
        <f t="shared" si="821"/>
        <v>7.1779133675480174E-4</v>
      </c>
      <c r="AP1282" s="31">
        <f t="shared" si="822"/>
        <v>16</v>
      </c>
      <c r="AQ1282" s="31">
        <f t="shared" si="823"/>
        <v>1</v>
      </c>
      <c r="AR1282" s="31">
        <f t="shared" si="824"/>
        <v>7</v>
      </c>
      <c r="AS1282" s="31">
        <f t="shared" si="825"/>
        <v>10</v>
      </c>
      <c r="AT1282" s="31">
        <f t="shared" si="826"/>
        <v>0</v>
      </c>
      <c r="AU1282" s="31">
        <f t="shared" si="827"/>
        <v>9</v>
      </c>
      <c r="AV1282" s="31">
        <f t="shared" si="828"/>
        <v>0</v>
      </c>
      <c r="AW1282" s="31">
        <f t="shared" si="829"/>
        <v>5</v>
      </c>
      <c r="AX1282" s="31">
        <f t="shared" si="830"/>
        <v>9</v>
      </c>
      <c r="AY1282" s="31">
        <f t="shared" si="831"/>
        <v>11</v>
      </c>
      <c r="AZ1282" s="31">
        <f t="shared" si="832"/>
        <v>9</v>
      </c>
      <c r="BA1282" s="31">
        <f t="shared" si="833"/>
        <v>3</v>
      </c>
      <c r="BB1282" s="31">
        <f t="shared" si="834"/>
        <v>5</v>
      </c>
      <c r="BC1282" s="31">
        <f t="shared" si="835"/>
        <v>9</v>
      </c>
      <c r="BD1282" s="31">
        <f t="shared" si="836"/>
        <v>1</v>
      </c>
      <c r="BE1282" s="31">
        <f t="shared" si="837"/>
        <v>3</v>
      </c>
      <c r="BF1282" s="31">
        <f t="shared" si="838"/>
        <v>6</v>
      </c>
      <c r="BG1282" s="31">
        <f t="shared" si="839"/>
        <v>6</v>
      </c>
      <c r="BH1282" s="31">
        <f t="shared" si="840"/>
        <v>0</v>
      </c>
      <c r="BI1282" s="31">
        <f t="shared" si="841"/>
        <v>0</v>
      </c>
      <c r="BJ1282" s="6">
        <f t="shared" si="842"/>
        <v>110</v>
      </c>
      <c r="BL1282" s="31">
        <f t="shared" si="843"/>
        <v>2.36841673131996E-11</v>
      </c>
      <c r="BM1282" s="31">
        <f t="shared" si="844"/>
        <v>1.480260457074975E-12</v>
      </c>
      <c r="BN1282" s="31">
        <f t="shared" si="845"/>
        <v>1.0361823199524825E-11</v>
      </c>
      <c r="BO1282" s="31">
        <f t="shared" si="846"/>
        <v>1.4802604570749751E-11</v>
      </c>
      <c r="BP1282" s="31">
        <f t="shared" si="847"/>
        <v>0</v>
      </c>
      <c r="BQ1282" s="31">
        <f t="shared" si="848"/>
        <v>1.3322344113674775E-11</v>
      </c>
      <c r="BR1282" s="31">
        <f t="shared" si="849"/>
        <v>0</v>
      </c>
      <c r="BS1282" s="31">
        <f t="shared" si="850"/>
        <v>7.4013022853748753E-12</v>
      </c>
      <c r="BT1282" s="31">
        <f t="shared" si="851"/>
        <v>1.3322344113674775E-11</v>
      </c>
      <c r="BU1282" s="31">
        <f t="shared" si="852"/>
        <v>1.6282865027824724E-11</v>
      </c>
      <c r="BV1282" s="31">
        <f t="shared" si="853"/>
        <v>1.3322344113674775E-11</v>
      </c>
      <c r="BW1282" s="31">
        <f t="shared" si="854"/>
        <v>4.4407813712249246E-12</v>
      </c>
      <c r="BX1282" s="31">
        <f t="shared" si="855"/>
        <v>7.4013022853748753E-12</v>
      </c>
      <c r="BY1282" s="31">
        <f t="shared" si="856"/>
        <v>1.3322344113674775E-11</v>
      </c>
      <c r="BZ1282" s="31">
        <f t="shared" si="857"/>
        <v>1.480260457074975E-12</v>
      </c>
      <c r="CA1282" s="31">
        <f t="shared" si="858"/>
        <v>4.4407813712249246E-12</v>
      </c>
      <c r="CB1282" s="31">
        <f t="shared" si="859"/>
        <v>8.8815627424498491E-12</v>
      </c>
      <c r="CC1282" s="31">
        <f t="shared" si="860"/>
        <v>8.8815627424498491E-12</v>
      </c>
      <c r="CD1282" s="31">
        <f t="shared" si="861"/>
        <v>0</v>
      </c>
      <c r="CE1282" s="31">
        <f t="shared" si="862"/>
        <v>0</v>
      </c>
    </row>
    <row r="1283" spans="35:83" x14ac:dyDescent="0.2">
      <c r="AI1283" s="29" t="s">
        <v>2682</v>
      </c>
      <c r="AJ1283" s="30">
        <v>22852</v>
      </c>
      <c r="AK1283">
        <v>212</v>
      </c>
      <c r="AL1283" t="s">
        <v>2683</v>
      </c>
      <c r="AM1283">
        <v>1.6283087626979608E-9</v>
      </c>
      <c r="AN1283">
        <f t="shared" ref="AN1283:AN1346" si="863">AM1283*0.1</f>
        <v>1.6283087626979608E-10</v>
      </c>
      <c r="AO1283">
        <f t="shared" ref="AO1283:AO1346" si="864">AN1283/$AN$1588</f>
        <v>7.178011495085568E-4</v>
      </c>
      <c r="AP1283" s="31">
        <f t="shared" ref="AP1283:AP1346" si="865">LEN(AL1283)-LEN(SUBSTITUTE(AL1283,"A",""))</f>
        <v>35</v>
      </c>
      <c r="AQ1283" s="31">
        <f t="shared" ref="AQ1283:AQ1346" si="866">LEN(AL1283)-LEN(SUBSTITUTE(AL1283,"C",""))</f>
        <v>0</v>
      </c>
      <c r="AR1283" s="31">
        <f t="shared" ref="AR1283:AR1346" si="867">LEN(AL1283)-LEN(SUBSTITUTE(AL1283,"D",""))</f>
        <v>10</v>
      </c>
      <c r="AS1283" s="31">
        <f t="shared" ref="AS1283:AS1346" si="868">LEN(AL1283)-LEN(SUBSTITUTE(AL1283,"E",""))</f>
        <v>19</v>
      </c>
      <c r="AT1283" s="31">
        <f t="shared" ref="AT1283:AT1346" si="869">LEN(AL1283)-LEN(SUBSTITUTE(AL1283,"F",""))</f>
        <v>2</v>
      </c>
      <c r="AU1283" s="31">
        <f t="shared" ref="AU1283:AU1346" si="870">LEN(AL1283)-LEN(SUBSTITUTE(AL1283,"G",""))</f>
        <v>7</v>
      </c>
      <c r="AV1283" s="31">
        <f t="shared" ref="AV1283:AV1346" si="871">LEN(AL1283)-LEN(SUBSTITUTE(AL1283,"H",""))</f>
        <v>2</v>
      </c>
      <c r="AW1283" s="31">
        <f t="shared" ref="AW1283:AW1346" si="872">LEN(AL1283)-LEN(SUBSTITUTE(AL1283,"I",""))</f>
        <v>17</v>
      </c>
      <c r="AX1283" s="31">
        <f t="shared" ref="AX1283:AX1346" si="873">LEN(AL1283)-LEN(SUBSTITUTE(AL1283,"K",""))</f>
        <v>14</v>
      </c>
      <c r="AY1283" s="31">
        <f t="shared" ref="AY1283:AY1346" si="874">LEN(AL1283)-LEN(SUBSTITUTE(AL1283,"L",""))</f>
        <v>15</v>
      </c>
      <c r="AZ1283" s="31">
        <f t="shared" ref="AZ1283:AZ1346" si="875">LEN(AL1283)-LEN(SUBSTITUTE(AL1283,"M",""))</f>
        <v>3</v>
      </c>
      <c r="BA1283" s="31">
        <f t="shared" ref="BA1283:BA1346" si="876">LEN(AL1283)-LEN(SUBSTITUTE(AL1283,"N",""))</f>
        <v>3</v>
      </c>
      <c r="BB1283" s="31">
        <f t="shared" ref="BB1283:BB1346" si="877">LEN(AL1283)-LEN(SUBSTITUTE(AL1283,"P",""))</f>
        <v>9</v>
      </c>
      <c r="BC1283" s="31">
        <f t="shared" ref="BC1283:BC1346" si="878">LEN(AL1283)-LEN(SUBSTITUTE(AL1283,"Q",""))</f>
        <v>19</v>
      </c>
      <c r="BD1283" s="31">
        <f t="shared" ref="BD1283:BD1346" si="879">LEN(AL1283)-LEN(SUBSTITUTE(AL1283,"R",""))</f>
        <v>10</v>
      </c>
      <c r="BE1283" s="31">
        <f t="shared" ref="BE1283:BE1346" si="880">LEN(AL1283)-LEN(SUBSTITUTE(AL1283,"S",""))</f>
        <v>15</v>
      </c>
      <c r="BF1283" s="31">
        <f t="shared" ref="BF1283:BF1346" si="881">LEN(AL1283)-LEN(SUBSTITUTE(AL1283,"T",""))</f>
        <v>18</v>
      </c>
      <c r="BG1283" s="31">
        <f t="shared" ref="BG1283:BG1346" si="882">LEN(AL1283)-LEN(SUBSTITUTE(AL1283,"V",""))</f>
        <v>11</v>
      </c>
      <c r="BH1283" s="31">
        <f t="shared" ref="BH1283:BH1346" si="883">LEN(AL1283)-LEN(SUBSTITUTE(AL1283,"W",""))</f>
        <v>2</v>
      </c>
      <c r="BI1283" s="31">
        <f t="shared" ref="BI1283:BI1346" si="884">LEN(AL1283)-LEN(SUBSTITUTE(AL1283,"Y",""))</f>
        <v>1</v>
      </c>
      <c r="BJ1283" s="6">
        <f t="shared" ref="BJ1283:BJ1346" si="885">SUM(AP1283:BI1283)</f>
        <v>212</v>
      </c>
      <c r="BL1283" s="31">
        <f t="shared" ref="BL1283:BL1346" si="886">(AP1283/$BJ1283)*$AN1283</f>
        <v>2.6882455987938031E-11</v>
      </c>
      <c r="BM1283" s="31">
        <f t="shared" ref="BM1283:BM1346" si="887">(AQ1283/$BJ1283)*$AN1283</f>
        <v>0</v>
      </c>
      <c r="BN1283" s="31">
        <f t="shared" ref="BN1283:BN1346" si="888">(AR1283/$BJ1283)*$AN1283</f>
        <v>7.6807017108394385E-12</v>
      </c>
      <c r="BO1283" s="31">
        <f t="shared" ref="BO1283:BO1346" si="889">(AS1283/$BJ1283)*$AN1283</f>
        <v>1.4593333250594932E-11</v>
      </c>
      <c r="BP1283" s="31">
        <f t="shared" ref="BP1283:BP1346" si="890">(AT1283/$BJ1283)*$AN1283</f>
        <v>1.5361403421678876E-12</v>
      </c>
      <c r="BQ1283" s="31">
        <f t="shared" ref="BQ1283:BQ1346" si="891">(AU1283/$BJ1283)*$AN1283</f>
        <v>5.3764911975876066E-12</v>
      </c>
      <c r="BR1283" s="31">
        <f t="shared" ref="BR1283:BR1346" si="892">(AV1283/$BJ1283)*$AN1283</f>
        <v>1.5361403421678876E-12</v>
      </c>
      <c r="BS1283" s="31">
        <f t="shared" ref="BS1283:BS1346" si="893">(AW1283/$BJ1283)*$AN1283</f>
        <v>1.3057192908427044E-11</v>
      </c>
      <c r="BT1283" s="31">
        <f t="shared" ref="BT1283:BT1346" si="894">(AX1283/$BJ1283)*$AN1283</f>
        <v>1.0752982395175213E-11</v>
      </c>
      <c r="BU1283" s="31">
        <f t="shared" ref="BU1283:BU1346" si="895">(AY1283/$BJ1283)*$AN1283</f>
        <v>1.1521052566259157E-11</v>
      </c>
      <c r="BV1283" s="31">
        <f t="shared" ref="BV1283:BV1346" si="896">(AZ1283/$BJ1283)*$AN1283</f>
        <v>2.3042105132518315E-12</v>
      </c>
      <c r="BW1283" s="31">
        <f t="shared" ref="BW1283:BW1346" si="897">(BA1283/$BJ1283)*$AN1283</f>
        <v>2.3042105132518315E-12</v>
      </c>
      <c r="BX1283" s="31">
        <f t="shared" ref="BX1283:BX1346" si="898">(BB1283/$BJ1283)*$AN1283</f>
        <v>6.912631539755494E-12</v>
      </c>
      <c r="BY1283" s="31">
        <f t="shared" ref="BY1283:BY1346" si="899">(BC1283/$BJ1283)*$AN1283</f>
        <v>1.4593333250594932E-11</v>
      </c>
      <c r="BZ1283" s="31">
        <f t="shared" ref="BZ1283:BZ1346" si="900">(BD1283/$BJ1283)*$AN1283</f>
        <v>7.6807017108394385E-12</v>
      </c>
      <c r="CA1283" s="31">
        <f t="shared" ref="CA1283:CA1346" si="901">(BE1283/$BJ1283)*$AN1283</f>
        <v>1.1521052566259157E-11</v>
      </c>
      <c r="CB1283" s="31">
        <f t="shared" ref="CB1283:CB1346" si="902">(BF1283/$BJ1283)*$AN1283</f>
        <v>1.3825263079510988E-11</v>
      </c>
      <c r="CC1283" s="31">
        <f t="shared" ref="CC1283:CC1346" si="903">(BG1283/$BJ1283)*$AN1283</f>
        <v>8.4487718819233822E-12</v>
      </c>
      <c r="CD1283" s="31">
        <f t="shared" ref="CD1283:CD1346" si="904">(BH1283/$BJ1283)*$AN1283</f>
        <v>1.5361403421678876E-12</v>
      </c>
      <c r="CE1283" s="31">
        <f t="shared" ref="CE1283:CE1346" si="905">(BI1283/$BJ1283)*$AN1283</f>
        <v>7.6807017108394379E-13</v>
      </c>
    </row>
    <row r="1284" spans="35:83" x14ac:dyDescent="0.2">
      <c r="AI1284" s="29" t="s">
        <v>2684</v>
      </c>
      <c r="AJ1284" s="30">
        <v>30999</v>
      </c>
      <c r="AK1284">
        <v>291</v>
      </c>
      <c r="AL1284" t="s">
        <v>2685</v>
      </c>
      <c r="AM1284">
        <v>1.6392679875096737E-9</v>
      </c>
      <c r="AN1284">
        <f t="shared" si="863"/>
        <v>1.6392679875096739E-10</v>
      </c>
      <c r="AO1284">
        <f t="shared" si="864"/>
        <v>7.2263226283778568E-4</v>
      </c>
      <c r="AP1284" s="31">
        <f t="shared" si="865"/>
        <v>38</v>
      </c>
      <c r="AQ1284" s="31">
        <f t="shared" si="866"/>
        <v>7</v>
      </c>
      <c r="AR1284" s="31">
        <f t="shared" si="867"/>
        <v>16</v>
      </c>
      <c r="AS1284" s="31">
        <f t="shared" si="868"/>
        <v>10</v>
      </c>
      <c r="AT1284" s="31">
        <f t="shared" si="869"/>
        <v>9</v>
      </c>
      <c r="AU1284" s="31">
        <f t="shared" si="870"/>
        <v>20</v>
      </c>
      <c r="AV1284" s="31">
        <f t="shared" si="871"/>
        <v>9</v>
      </c>
      <c r="AW1284" s="31">
        <f t="shared" si="872"/>
        <v>13</v>
      </c>
      <c r="AX1284" s="31">
        <f t="shared" si="873"/>
        <v>10</v>
      </c>
      <c r="AY1284" s="31">
        <f t="shared" si="874"/>
        <v>29</v>
      </c>
      <c r="AZ1284" s="31">
        <f t="shared" si="875"/>
        <v>7</v>
      </c>
      <c r="BA1284" s="31">
        <f t="shared" si="876"/>
        <v>10</v>
      </c>
      <c r="BB1284" s="31">
        <f t="shared" si="877"/>
        <v>17</v>
      </c>
      <c r="BC1284" s="31">
        <f t="shared" si="878"/>
        <v>8</v>
      </c>
      <c r="BD1284" s="31">
        <f t="shared" si="879"/>
        <v>15</v>
      </c>
      <c r="BE1284" s="31">
        <f t="shared" si="880"/>
        <v>29</v>
      </c>
      <c r="BF1284" s="31">
        <f t="shared" si="881"/>
        <v>11</v>
      </c>
      <c r="BG1284" s="31">
        <f t="shared" si="882"/>
        <v>22</v>
      </c>
      <c r="BH1284" s="31">
        <f t="shared" si="883"/>
        <v>0</v>
      </c>
      <c r="BI1284" s="31">
        <f t="shared" si="884"/>
        <v>11</v>
      </c>
      <c r="BJ1284" s="6">
        <f t="shared" si="885"/>
        <v>291</v>
      </c>
      <c r="BL1284" s="31">
        <f t="shared" si="886"/>
        <v>2.1406248634146946E-11</v>
      </c>
      <c r="BM1284" s="31">
        <f t="shared" si="887"/>
        <v>3.9432563273428588E-12</v>
      </c>
      <c r="BN1284" s="31">
        <f t="shared" si="888"/>
        <v>9.0131573196408188E-12</v>
      </c>
      <c r="BO1284" s="31">
        <f t="shared" si="889"/>
        <v>5.6332233247755122E-12</v>
      </c>
      <c r="BP1284" s="31">
        <f t="shared" si="890"/>
        <v>5.0699009922979608E-12</v>
      </c>
      <c r="BQ1284" s="31">
        <f t="shared" si="891"/>
        <v>1.1266446649551024E-11</v>
      </c>
      <c r="BR1284" s="31">
        <f t="shared" si="892"/>
        <v>5.0699009922979608E-12</v>
      </c>
      <c r="BS1284" s="31">
        <f t="shared" si="893"/>
        <v>7.3231903222081647E-12</v>
      </c>
      <c r="BT1284" s="31">
        <f t="shared" si="894"/>
        <v>5.6332233247755122E-12</v>
      </c>
      <c r="BU1284" s="31">
        <f t="shared" si="895"/>
        <v>1.6336347641848987E-11</v>
      </c>
      <c r="BV1284" s="31">
        <f t="shared" si="896"/>
        <v>3.9432563273428588E-12</v>
      </c>
      <c r="BW1284" s="31">
        <f t="shared" si="897"/>
        <v>5.6332233247755122E-12</v>
      </c>
      <c r="BX1284" s="31">
        <f t="shared" si="898"/>
        <v>9.5764796521183702E-12</v>
      </c>
      <c r="BY1284" s="31">
        <f t="shared" si="899"/>
        <v>4.5065786598204094E-12</v>
      </c>
      <c r="BZ1284" s="31">
        <f t="shared" si="900"/>
        <v>8.4498349871632674E-12</v>
      </c>
      <c r="CA1284" s="31">
        <f t="shared" si="901"/>
        <v>1.6336347641848987E-11</v>
      </c>
      <c r="CB1284" s="31">
        <f t="shared" si="902"/>
        <v>6.1965456572530627E-12</v>
      </c>
      <c r="CC1284" s="31">
        <f t="shared" si="903"/>
        <v>1.2393091314506125E-11</v>
      </c>
      <c r="CD1284" s="31">
        <f t="shared" si="904"/>
        <v>0</v>
      </c>
      <c r="CE1284" s="31">
        <f t="shared" si="905"/>
        <v>6.1965456572530627E-12</v>
      </c>
    </row>
    <row r="1285" spans="35:83" x14ac:dyDescent="0.2">
      <c r="AI1285" s="29" t="s">
        <v>2686</v>
      </c>
      <c r="AJ1285" s="30">
        <v>13989</v>
      </c>
      <c r="AK1285">
        <v>125</v>
      </c>
      <c r="AL1285" t="s">
        <v>2687</v>
      </c>
      <c r="AM1285">
        <v>1.6499479560570607E-9</v>
      </c>
      <c r="AN1285">
        <f t="shared" si="863"/>
        <v>1.6499479560570608E-10</v>
      </c>
      <c r="AO1285">
        <f t="shared" si="864"/>
        <v>7.2734027269171994E-4</v>
      </c>
      <c r="AP1285" s="31">
        <f t="shared" si="865"/>
        <v>10</v>
      </c>
      <c r="AQ1285" s="31">
        <f t="shared" si="866"/>
        <v>2</v>
      </c>
      <c r="AR1285" s="31">
        <f t="shared" si="867"/>
        <v>11</v>
      </c>
      <c r="AS1285" s="31">
        <f t="shared" si="868"/>
        <v>5</v>
      </c>
      <c r="AT1285" s="31">
        <f t="shared" si="869"/>
        <v>4</v>
      </c>
      <c r="AU1285" s="31">
        <f t="shared" si="870"/>
        <v>7</v>
      </c>
      <c r="AV1285" s="31">
        <f t="shared" si="871"/>
        <v>7</v>
      </c>
      <c r="AW1285" s="31">
        <f t="shared" si="872"/>
        <v>14</v>
      </c>
      <c r="AX1285" s="31">
        <f t="shared" si="873"/>
        <v>6</v>
      </c>
      <c r="AY1285" s="31">
        <f t="shared" si="874"/>
        <v>10</v>
      </c>
      <c r="AZ1285" s="31">
        <f t="shared" si="875"/>
        <v>1</v>
      </c>
      <c r="BA1285" s="31">
        <f t="shared" si="876"/>
        <v>7</v>
      </c>
      <c r="BB1285" s="31">
        <f t="shared" si="877"/>
        <v>7</v>
      </c>
      <c r="BC1285" s="31">
        <f t="shared" si="878"/>
        <v>6</v>
      </c>
      <c r="BD1285" s="31">
        <f t="shared" si="879"/>
        <v>6</v>
      </c>
      <c r="BE1285" s="31">
        <f t="shared" si="880"/>
        <v>6</v>
      </c>
      <c r="BF1285" s="31">
        <f t="shared" si="881"/>
        <v>3</v>
      </c>
      <c r="BG1285" s="31">
        <f t="shared" si="882"/>
        <v>9</v>
      </c>
      <c r="BH1285" s="31">
        <f t="shared" si="883"/>
        <v>1</v>
      </c>
      <c r="BI1285" s="31">
        <f t="shared" si="884"/>
        <v>3</v>
      </c>
      <c r="BJ1285" s="6">
        <f t="shared" si="885"/>
        <v>125</v>
      </c>
      <c r="BL1285" s="31">
        <f t="shared" si="886"/>
        <v>1.3199583648456487E-11</v>
      </c>
      <c r="BM1285" s="31">
        <f t="shared" si="887"/>
        <v>2.6399167296912971E-12</v>
      </c>
      <c r="BN1285" s="31">
        <f t="shared" si="888"/>
        <v>1.4519542013302135E-11</v>
      </c>
      <c r="BO1285" s="31">
        <f t="shared" si="889"/>
        <v>6.5997918242282433E-12</v>
      </c>
      <c r="BP1285" s="31">
        <f t="shared" si="890"/>
        <v>5.2798334593825943E-12</v>
      </c>
      <c r="BQ1285" s="31">
        <f t="shared" si="891"/>
        <v>9.2397085539195404E-12</v>
      </c>
      <c r="BR1285" s="31">
        <f t="shared" si="892"/>
        <v>9.2397085539195404E-12</v>
      </c>
      <c r="BS1285" s="31">
        <f t="shared" si="893"/>
        <v>1.8479417107839081E-11</v>
      </c>
      <c r="BT1285" s="31">
        <f t="shared" si="894"/>
        <v>7.9197501890738922E-12</v>
      </c>
      <c r="BU1285" s="31">
        <f t="shared" si="895"/>
        <v>1.3199583648456487E-11</v>
      </c>
      <c r="BV1285" s="31">
        <f t="shared" si="896"/>
        <v>1.3199583648456486E-12</v>
      </c>
      <c r="BW1285" s="31">
        <f t="shared" si="897"/>
        <v>9.2397085539195404E-12</v>
      </c>
      <c r="BX1285" s="31">
        <f t="shared" si="898"/>
        <v>9.2397085539195404E-12</v>
      </c>
      <c r="BY1285" s="31">
        <f t="shared" si="899"/>
        <v>7.9197501890738922E-12</v>
      </c>
      <c r="BZ1285" s="31">
        <f t="shared" si="900"/>
        <v>7.9197501890738922E-12</v>
      </c>
      <c r="CA1285" s="31">
        <f t="shared" si="901"/>
        <v>7.9197501890738922E-12</v>
      </c>
      <c r="CB1285" s="31">
        <f t="shared" si="902"/>
        <v>3.9598750945369461E-12</v>
      </c>
      <c r="CC1285" s="31">
        <f t="shared" si="903"/>
        <v>1.1879625283610837E-11</v>
      </c>
      <c r="CD1285" s="31">
        <f t="shared" si="904"/>
        <v>1.3199583648456486E-12</v>
      </c>
      <c r="CE1285" s="31">
        <f t="shared" si="905"/>
        <v>3.9598750945369461E-12</v>
      </c>
    </row>
    <row r="1286" spans="35:83" x14ac:dyDescent="0.2">
      <c r="AI1286" s="29" t="s">
        <v>2688</v>
      </c>
      <c r="AJ1286" s="30">
        <v>28299</v>
      </c>
      <c r="AK1286">
        <v>253</v>
      </c>
      <c r="AL1286" t="s">
        <v>2689</v>
      </c>
      <c r="AM1286">
        <v>1.6647763256579316E-9</v>
      </c>
      <c r="AN1286">
        <f t="shared" si="863"/>
        <v>1.6647763256579317E-10</v>
      </c>
      <c r="AO1286">
        <f t="shared" si="864"/>
        <v>7.3387700638048736E-4</v>
      </c>
      <c r="AP1286" s="31">
        <f t="shared" si="865"/>
        <v>15</v>
      </c>
      <c r="AQ1286" s="31">
        <f t="shared" si="866"/>
        <v>1</v>
      </c>
      <c r="AR1286" s="31">
        <f t="shared" si="867"/>
        <v>19</v>
      </c>
      <c r="AS1286" s="31">
        <f t="shared" si="868"/>
        <v>10</v>
      </c>
      <c r="AT1286" s="31">
        <f t="shared" si="869"/>
        <v>10</v>
      </c>
      <c r="AU1286" s="31">
        <f t="shared" si="870"/>
        <v>20</v>
      </c>
      <c r="AV1286" s="31">
        <f t="shared" si="871"/>
        <v>9</v>
      </c>
      <c r="AW1286" s="31">
        <f t="shared" si="872"/>
        <v>17</v>
      </c>
      <c r="AX1286" s="31">
        <f t="shared" si="873"/>
        <v>19</v>
      </c>
      <c r="AY1286" s="31">
        <f t="shared" si="874"/>
        <v>30</v>
      </c>
      <c r="AZ1286" s="31">
        <f t="shared" si="875"/>
        <v>9</v>
      </c>
      <c r="BA1286" s="31">
        <f t="shared" si="876"/>
        <v>8</v>
      </c>
      <c r="BB1286" s="31">
        <f t="shared" si="877"/>
        <v>13</v>
      </c>
      <c r="BC1286" s="31">
        <f t="shared" si="878"/>
        <v>9</v>
      </c>
      <c r="BD1286" s="31">
        <f t="shared" si="879"/>
        <v>14</v>
      </c>
      <c r="BE1286" s="31">
        <f t="shared" si="880"/>
        <v>14</v>
      </c>
      <c r="BF1286" s="31">
        <f t="shared" si="881"/>
        <v>16</v>
      </c>
      <c r="BG1286" s="31">
        <f t="shared" si="882"/>
        <v>13</v>
      </c>
      <c r="BH1286" s="31">
        <f t="shared" si="883"/>
        <v>3</v>
      </c>
      <c r="BI1286" s="31">
        <f t="shared" si="884"/>
        <v>4</v>
      </c>
      <c r="BJ1286" s="6">
        <f t="shared" si="885"/>
        <v>253</v>
      </c>
      <c r="BL1286" s="31">
        <f t="shared" si="886"/>
        <v>9.8702153695134286E-12</v>
      </c>
      <c r="BM1286" s="31">
        <f t="shared" si="887"/>
        <v>6.5801435796756191E-13</v>
      </c>
      <c r="BN1286" s="31">
        <f t="shared" si="888"/>
        <v>1.2502272801383677E-11</v>
      </c>
      <c r="BO1286" s="31">
        <f t="shared" si="889"/>
        <v>6.5801435796756193E-12</v>
      </c>
      <c r="BP1286" s="31">
        <f t="shared" si="890"/>
        <v>6.5801435796756193E-12</v>
      </c>
      <c r="BQ1286" s="31">
        <f t="shared" si="891"/>
        <v>1.3160287159351239E-11</v>
      </c>
      <c r="BR1286" s="31">
        <f t="shared" si="892"/>
        <v>5.9221292217080581E-12</v>
      </c>
      <c r="BS1286" s="31">
        <f t="shared" si="893"/>
        <v>1.1186244085448553E-11</v>
      </c>
      <c r="BT1286" s="31">
        <f t="shared" si="894"/>
        <v>1.2502272801383677E-11</v>
      </c>
      <c r="BU1286" s="31">
        <f t="shared" si="895"/>
        <v>1.9740430739026857E-11</v>
      </c>
      <c r="BV1286" s="31">
        <f t="shared" si="896"/>
        <v>5.9221292217080581E-12</v>
      </c>
      <c r="BW1286" s="31">
        <f t="shared" si="897"/>
        <v>5.2641148637404953E-12</v>
      </c>
      <c r="BX1286" s="31">
        <f t="shared" si="898"/>
        <v>8.5541866535783062E-12</v>
      </c>
      <c r="BY1286" s="31">
        <f t="shared" si="899"/>
        <v>5.9221292217080581E-12</v>
      </c>
      <c r="BZ1286" s="31">
        <f t="shared" si="900"/>
        <v>9.2122010115458666E-12</v>
      </c>
      <c r="CA1286" s="31">
        <f t="shared" si="901"/>
        <v>9.2122010115458666E-12</v>
      </c>
      <c r="CB1286" s="31">
        <f t="shared" si="902"/>
        <v>1.0528229727480991E-11</v>
      </c>
      <c r="CC1286" s="31">
        <f t="shared" si="903"/>
        <v>8.5541866535783062E-12</v>
      </c>
      <c r="CD1286" s="31">
        <f t="shared" si="904"/>
        <v>1.9740430739026856E-12</v>
      </c>
      <c r="CE1286" s="31">
        <f t="shared" si="905"/>
        <v>2.6320574318702477E-12</v>
      </c>
    </row>
    <row r="1287" spans="35:83" x14ac:dyDescent="0.2">
      <c r="AI1287" s="29" t="s">
        <v>2690</v>
      </c>
      <c r="AJ1287" s="30">
        <v>44605</v>
      </c>
      <c r="AK1287">
        <v>412</v>
      </c>
      <c r="AL1287" t="s">
        <v>2691</v>
      </c>
      <c r="AM1287">
        <v>1.6712460962591505E-9</v>
      </c>
      <c r="AN1287">
        <f t="shared" si="863"/>
        <v>1.6712460962591506E-10</v>
      </c>
      <c r="AO1287">
        <f t="shared" si="864"/>
        <v>7.3672905071077573E-4</v>
      </c>
      <c r="AP1287" s="31">
        <f t="shared" si="865"/>
        <v>46</v>
      </c>
      <c r="AQ1287" s="31">
        <f t="shared" si="866"/>
        <v>4</v>
      </c>
      <c r="AR1287" s="31">
        <f t="shared" si="867"/>
        <v>24</v>
      </c>
      <c r="AS1287" s="31">
        <f t="shared" si="868"/>
        <v>25</v>
      </c>
      <c r="AT1287" s="31">
        <f t="shared" si="869"/>
        <v>11</v>
      </c>
      <c r="AU1287" s="31">
        <f t="shared" si="870"/>
        <v>36</v>
      </c>
      <c r="AV1287" s="31">
        <f t="shared" si="871"/>
        <v>12</v>
      </c>
      <c r="AW1287" s="31">
        <f t="shared" si="872"/>
        <v>30</v>
      </c>
      <c r="AX1287" s="31">
        <f t="shared" si="873"/>
        <v>15</v>
      </c>
      <c r="AY1287" s="31">
        <f t="shared" si="874"/>
        <v>49</v>
      </c>
      <c r="AZ1287" s="31">
        <f t="shared" si="875"/>
        <v>5</v>
      </c>
      <c r="BA1287" s="31">
        <f t="shared" si="876"/>
        <v>15</v>
      </c>
      <c r="BB1287" s="31">
        <f t="shared" si="877"/>
        <v>17</v>
      </c>
      <c r="BC1287" s="31">
        <f t="shared" si="878"/>
        <v>18</v>
      </c>
      <c r="BD1287" s="31">
        <f t="shared" si="879"/>
        <v>25</v>
      </c>
      <c r="BE1287" s="31">
        <f t="shared" si="880"/>
        <v>16</v>
      </c>
      <c r="BF1287" s="31">
        <f t="shared" si="881"/>
        <v>20</v>
      </c>
      <c r="BG1287" s="31">
        <f t="shared" si="882"/>
        <v>33</v>
      </c>
      <c r="BH1287" s="31">
        <f t="shared" si="883"/>
        <v>1</v>
      </c>
      <c r="BI1287" s="31">
        <f t="shared" si="884"/>
        <v>10</v>
      </c>
      <c r="BJ1287" s="6">
        <f t="shared" si="885"/>
        <v>412</v>
      </c>
      <c r="BL1287" s="31">
        <f t="shared" si="886"/>
        <v>1.8659543793184693E-11</v>
      </c>
      <c r="BM1287" s="31">
        <f t="shared" si="887"/>
        <v>1.6225690254943209E-12</v>
      </c>
      <c r="BN1287" s="31">
        <f t="shared" si="888"/>
        <v>9.7354141529659264E-12</v>
      </c>
      <c r="BO1287" s="31">
        <f t="shared" si="889"/>
        <v>1.0141056409339506E-11</v>
      </c>
      <c r="BP1287" s="31">
        <f t="shared" si="890"/>
        <v>4.4620648201093823E-12</v>
      </c>
      <c r="BQ1287" s="31">
        <f t="shared" si="891"/>
        <v>1.4603121229448889E-11</v>
      </c>
      <c r="BR1287" s="31">
        <f t="shared" si="892"/>
        <v>4.8677070764829632E-12</v>
      </c>
      <c r="BS1287" s="31">
        <f t="shared" si="893"/>
        <v>1.2169267691207407E-11</v>
      </c>
      <c r="BT1287" s="31">
        <f t="shared" si="894"/>
        <v>6.0846338456037034E-12</v>
      </c>
      <c r="BU1287" s="31">
        <f t="shared" si="895"/>
        <v>1.9876470562305433E-11</v>
      </c>
      <c r="BV1287" s="31">
        <f t="shared" si="896"/>
        <v>2.0282112818679011E-12</v>
      </c>
      <c r="BW1287" s="31">
        <f t="shared" si="897"/>
        <v>6.0846338456037034E-12</v>
      </c>
      <c r="BX1287" s="31">
        <f t="shared" si="898"/>
        <v>6.8959183583508643E-12</v>
      </c>
      <c r="BY1287" s="31">
        <f t="shared" si="899"/>
        <v>7.3015606147244444E-12</v>
      </c>
      <c r="BZ1287" s="31">
        <f t="shared" si="900"/>
        <v>1.0141056409339506E-11</v>
      </c>
      <c r="CA1287" s="31">
        <f t="shared" si="901"/>
        <v>6.4902761019772834E-12</v>
      </c>
      <c r="CB1287" s="31">
        <f t="shared" si="902"/>
        <v>8.1128451274716045E-12</v>
      </c>
      <c r="CC1287" s="31">
        <f t="shared" si="903"/>
        <v>1.3386194460328149E-11</v>
      </c>
      <c r="CD1287" s="31">
        <f t="shared" si="904"/>
        <v>4.0564225637358021E-13</v>
      </c>
      <c r="CE1287" s="31">
        <f t="shared" si="905"/>
        <v>4.0564225637358022E-12</v>
      </c>
    </row>
    <row r="1288" spans="35:83" x14ac:dyDescent="0.2">
      <c r="AI1288" s="29" t="s">
        <v>2692</v>
      </c>
      <c r="AJ1288" s="30">
        <v>40808</v>
      </c>
      <c r="AK1288">
        <v>374</v>
      </c>
      <c r="AL1288" t="s">
        <v>2693</v>
      </c>
      <c r="AM1288">
        <v>1.6721102096765172E-9</v>
      </c>
      <c r="AN1288">
        <f t="shared" si="863"/>
        <v>1.6721102096765173E-10</v>
      </c>
      <c r="AO1288">
        <f t="shared" si="864"/>
        <v>7.3710997453707995E-4</v>
      </c>
      <c r="AP1288" s="31">
        <f t="shared" si="865"/>
        <v>39</v>
      </c>
      <c r="AQ1288" s="31">
        <f t="shared" si="866"/>
        <v>3</v>
      </c>
      <c r="AR1288" s="31">
        <f t="shared" si="867"/>
        <v>24</v>
      </c>
      <c r="AS1288" s="31">
        <f t="shared" si="868"/>
        <v>16</v>
      </c>
      <c r="AT1288" s="31">
        <f t="shared" si="869"/>
        <v>16</v>
      </c>
      <c r="AU1288" s="31">
        <f t="shared" si="870"/>
        <v>34</v>
      </c>
      <c r="AV1288" s="31">
        <f t="shared" si="871"/>
        <v>16</v>
      </c>
      <c r="AW1288" s="31">
        <f t="shared" si="872"/>
        <v>20</v>
      </c>
      <c r="AX1288" s="31">
        <f t="shared" si="873"/>
        <v>16</v>
      </c>
      <c r="AY1288" s="31">
        <f t="shared" si="874"/>
        <v>32</v>
      </c>
      <c r="AZ1288" s="31">
        <f t="shared" si="875"/>
        <v>9</v>
      </c>
      <c r="BA1288" s="31">
        <f t="shared" si="876"/>
        <v>13</v>
      </c>
      <c r="BB1288" s="31">
        <f t="shared" si="877"/>
        <v>19</v>
      </c>
      <c r="BC1288" s="31">
        <f t="shared" si="878"/>
        <v>15</v>
      </c>
      <c r="BD1288" s="31">
        <f t="shared" si="879"/>
        <v>18</v>
      </c>
      <c r="BE1288" s="31">
        <f t="shared" si="880"/>
        <v>21</v>
      </c>
      <c r="BF1288" s="31">
        <f t="shared" si="881"/>
        <v>21</v>
      </c>
      <c r="BG1288" s="31">
        <f t="shared" si="882"/>
        <v>27</v>
      </c>
      <c r="BH1288" s="31">
        <f t="shared" si="883"/>
        <v>6</v>
      </c>
      <c r="BI1288" s="31">
        <f t="shared" si="884"/>
        <v>9</v>
      </c>
      <c r="BJ1288" s="6">
        <f t="shared" si="885"/>
        <v>374</v>
      </c>
      <c r="BL1288" s="31">
        <f t="shared" si="886"/>
        <v>1.7436443362936947E-11</v>
      </c>
      <c r="BM1288" s="31">
        <f t="shared" si="887"/>
        <v>1.3412648740720729E-12</v>
      </c>
      <c r="BN1288" s="31">
        <f t="shared" si="888"/>
        <v>1.0730118992576583E-11</v>
      </c>
      <c r="BO1288" s="31">
        <f t="shared" si="889"/>
        <v>7.1534126617177208E-12</v>
      </c>
      <c r="BP1288" s="31">
        <f t="shared" si="890"/>
        <v>7.1534126617177208E-12</v>
      </c>
      <c r="BQ1288" s="31">
        <f t="shared" si="891"/>
        <v>1.5201001906150159E-11</v>
      </c>
      <c r="BR1288" s="31">
        <f t="shared" si="892"/>
        <v>7.1534126617177208E-12</v>
      </c>
      <c r="BS1288" s="31">
        <f t="shared" si="893"/>
        <v>8.9417658271471518E-12</v>
      </c>
      <c r="BT1288" s="31">
        <f t="shared" si="894"/>
        <v>7.1534126617177208E-12</v>
      </c>
      <c r="BU1288" s="31">
        <f t="shared" si="895"/>
        <v>1.4306825323435442E-11</v>
      </c>
      <c r="BV1288" s="31">
        <f t="shared" si="896"/>
        <v>4.0237946222162182E-12</v>
      </c>
      <c r="BW1288" s="31">
        <f t="shared" si="897"/>
        <v>5.8121477876456484E-12</v>
      </c>
      <c r="BX1288" s="31">
        <f t="shared" si="898"/>
        <v>8.4946775357897949E-12</v>
      </c>
      <c r="BY1288" s="31">
        <f t="shared" si="899"/>
        <v>6.7063243703603639E-12</v>
      </c>
      <c r="BZ1288" s="31">
        <f t="shared" si="900"/>
        <v>8.0475892444324363E-12</v>
      </c>
      <c r="CA1288" s="31">
        <f t="shared" si="901"/>
        <v>9.3888541185045088E-12</v>
      </c>
      <c r="CB1288" s="31">
        <f t="shared" si="902"/>
        <v>9.3888541185045088E-12</v>
      </c>
      <c r="CC1288" s="31">
        <f t="shared" si="903"/>
        <v>1.2071383866648654E-11</v>
      </c>
      <c r="CD1288" s="31">
        <f t="shared" si="904"/>
        <v>2.6825297481441457E-12</v>
      </c>
      <c r="CE1288" s="31">
        <f t="shared" si="905"/>
        <v>4.0237946222162182E-12</v>
      </c>
    </row>
    <row r="1289" spans="35:83" x14ac:dyDescent="0.2">
      <c r="AI1289" s="29" t="s">
        <v>2694</v>
      </c>
      <c r="AJ1289" s="30">
        <v>18490</v>
      </c>
      <c r="AK1289">
        <v>160</v>
      </c>
      <c r="AL1289" t="s">
        <v>2695</v>
      </c>
      <c r="AM1289">
        <v>1.6758398567465788E-9</v>
      </c>
      <c r="AN1289">
        <f t="shared" si="863"/>
        <v>1.6758398567465789E-10</v>
      </c>
      <c r="AO1289">
        <f t="shared" si="864"/>
        <v>7.3875410064846655E-4</v>
      </c>
      <c r="AP1289" s="31">
        <f t="shared" si="865"/>
        <v>16</v>
      </c>
      <c r="AQ1289" s="31">
        <f t="shared" si="866"/>
        <v>0</v>
      </c>
      <c r="AR1289" s="31">
        <f t="shared" si="867"/>
        <v>5</v>
      </c>
      <c r="AS1289" s="31">
        <f t="shared" si="868"/>
        <v>15</v>
      </c>
      <c r="AT1289" s="31">
        <f t="shared" si="869"/>
        <v>8</v>
      </c>
      <c r="AU1289" s="31">
        <f t="shared" si="870"/>
        <v>10</v>
      </c>
      <c r="AV1289" s="31">
        <f t="shared" si="871"/>
        <v>4</v>
      </c>
      <c r="AW1289" s="31">
        <f t="shared" si="872"/>
        <v>8</v>
      </c>
      <c r="AX1289" s="31">
        <f t="shared" si="873"/>
        <v>17</v>
      </c>
      <c r="AY1289" s="31">
        <f t="shared" si="874"/>
        <v>13</v>
      </c>
      <c r="AZ1289" s="31">
        <f t="shared" si="875"/>
        <v>3</v>
      </c>
      <c r="BA1289" s="31">
        <f t="shared" si="876"/>
        <v>8</v>
      </c>
      <c r="BB1289" s="31">
        <f t="shared" si="877"/>
        <v>6</v>
      </c>
      <c r="BC1289" s="31">
        <f t="shared" si="878"/>
        <v>4</v>
      </c>
      <c r="BD1289" s="31">
        <f t="shared" si="879"/>
        <v>17</v>
      </c>
      <c r="BE1289" s="31">
        <f t="shared" si="880"/>
        <v>7</v>
      </c>
      <c r="BF1289" s="31">
        <f t="shared" si="881"/>
        <v>7</v>
      </c>
      <c r="BG1289" s="31">
        <f t="shared" si="882"/>
        <v>6</v>
      </c>
      <c r="BH1289" s="31">
        <f t="shared" si="883"/>
        <v>1</v>
      </c>
      <c r="BI1289" s="31">
        <f t="shared" si="884"/>
        <v>5</v>
      </c>
      <c r="BJ1289" s="6">
        <f t="shared" si="885"/>
        <v>160</v>
      </c>
      <c r="BL1289" s="31">
        <f t="shared" si="886"/>
        <v>1.675839856746579E-11</v>
      </c>
      <c r="BM1289" s="31">
        <f t="shared" si="887"/>
        <v>0</v>
      </c>
      <c r="BN1289" s="31">
        <f t="shared" si="888"/>
        <v>5.236999552333059E-12</v>
      </c>
      <c r="BO1289" s="31">
        <f t="shared" si="889"/>
        <v>1.5710998656999179E-11</v>
      </c>
      <c r="BP1289" s="31">
        <f t="shared" si="890"/>
        <v>8.3791992837328948E-12</v>
      </c>
      <c r="BQ1289" s="31">
        <f t="shared" si="891"/>
        <v>1.0473999104666118E-11</v>
      </c>
      <c r="BR1289" s="31">
        <f t="shared" si="892"/>
        <v>4.1895996418664474E-12</v>
      </c>
      <c r="BS1289" s="31">
        <f t="shared" si="893"/>
        <v>8.3791992837328948E-12</v>
      </c>
      <c r="BT1289" s="31">
        <f t="shared" si="894"/>
        <v>1.78057984779324E-11</v>
      </c>
      <c r="BU1289" s="31">
        <f t="shared" si="895"/>
        <v>1.3616198836065954E-11</v>
      </c>
      <c r="BV1289" s="31">
        <f t="shared" si="896"/>
        <v>3.1421997313998353E-12</v>
      </c>
      <c r="BW1289" s="31">
        <f t="shared" si="897"/>
        <v>8.3791992837328948E-12</v>
      </c>
      <c r="BX1289" s="31">
        <f t="shared" si="898"/>
        <v>6.2843994627996707E-12</v>
      </c>
      <c r="BY1289" s="31">
        <f t="shared" si="899"/>
        <v>4.1895996418664474E-12</v>
      </c>
      <c r="BZ1289" s="31">
        <f t="shared" si="900"/>
        <v>1.78057984779324E-11</v>
      </c>
      <c r="CA1289" s="31">
        <f t="shared" si="901"/>
        <v>7.3317993732662823E-12</v>
      </c>
      <c r="CB1289" s="31">
        <f t="shared" si="902"/>
        <v>7.3317993732662823E-12</v>
      </c>
      <c r="CC1289" s="31">
        <f t="shared" si="903"/>
        <v>6.2843994627996707E-12</v>
      </c>
      <c r="CD1289" s="31">
        <f t="shared" si="904"/>
        <v>1.0473999104666118E-12</v>
      </c>
      <c r="CE1289" s="31">
        <f t="shared" si="905"/>
        <v>5.236999552333059E-12</v>
      </c>
    </row>
    <row r="1290" spans="35:83" x14ac:dyDescent="0.2">
      <c r="AI1290" s="29" t="s">
        <v>2696</v>
      </c>
      <c r="AJ1290" s="30">
        <v>43009</v>
      </c>
      <c r="AK1290">
        <v>400</v>
      </c>
      <c r="AL1290" t="s">
        <v>2697</v>
      </c>
      <c r="AM1290">
        <v>1.6849563428670835E-9</v>
      </c>
      <c r="AN1290">
        <f t="shared" si="863"/>
        <v>1.6849563428670836E-10</v>
      </c>
      <c r="AO1290">
        <f t="shared" si="864"/>
        <v>7.4277288649958158E-4</v>
      </c>
      <c r="AP1290" s="31">
        <f t="shared" si="865"/>
        <v>47</v>
      </c>
      <c r="AQ1290" s="31">
        <f t="shared" si="866"/>
        <v>2</v>
      </c>
      <c r="AR1290" s="31">
        <f t="shared" si="867"/>
        <v>20</v>
      </c>
      <c r="AS1290" s="31">
        <f t="shared" si="868"/>
        <v>16</v>
      </c>
      <c r="AT1290" s="31">
        <f t="shared" si="869"/>
        <v>16</v>
      </c>
      <c r="AU1290" s="31">
        <f t="shared" si="870"/>
        <v>39</v>
      </c>
      <c r="AV1290" s="31">
        <f t="shared" si="871"/>
        <v>6</v>
      </c>
      <c r="AW1290" s="31">
        <f t="shared" si="872"/>
        <v>19</v>
      </c>
      <c r="AX1290" s="31">
        <f t="shared" si="873"/>
        <v>22</v>
      </c>
      <c r="AY1290" s="31">
        <f t="shared" si="874"/>
        <v>31</v>
      </c>
      <c r="AZ1290" s="31">
        <f t="shared" si="875"/>
        <v>14</v>
      </c>
      <c r="BA1290" s="31">
        <f t="shared" si="876"/>
        <v>9</v>
      </c>
      <c r="BB1290" s="31">
        <f t="shared" si="877"/>
        <v>23</v>
      </c>
      <c r="BC1290" s="31">
        <f t="shared" si="878"/>
        <v>18</v>
      </c>
      <c r="BD1290" s="31">
        <f t="shared" si="879"/>
        <v>18</v>
      </c>
      <c r="BE1290" s="31">
        <f t="shared" si="880"/>
        <v>25</v>
      </c>
      <c r="BF1290" s="31">
        <f t="shared" si="881"/>
        <v>28</v>
      </c>
      <c r="BG1290" s="31">
        <f t="shared" si="882"/>
        <v>29</v>
      </c>
      <c r="BH1290" s="31">
        <f t="shared" si="883"/>
        <v>7</v>
      </c>
      <c r="BI1290" s="31">
        <f t="shared" si="884"/>
        <v>11</v>
      </c>
      <c r="BJ1290" s="6">
        <f t="shared" si="885"/>
        <v>400</v>
      </c>
      <c r="BL1290" s="31">
        <f t="shared" si="886"/>
        <v>1.9798237028688232E-11</v>
      </c>
      <c r="BM1290" s="31">
        <f t="shared" si="887"/>
        <v>8.4247817143354184E-13</v>
      </c>
      <c r="BN1290" s="31">
        <f t="shared" si="888"/>
        <v>8.424781714335419E-12</v>
      </c>
      <c r="BO1290" s="31">
        <f t="shared" si="889"/>
        <v>6.7398253714683347E-12</v>
      </c>
      <c r="BP1290" s="31">
        <f t="shared" si="890"/>
        <v>6.7398253714683347E-12</v>
      </c>
      <c r="BQ1290" s="31">
        <f t="shared" si="891"/>
        <v>1.6428324342954065E-11</v>
      </c>
      <c r="BR1290" s="31">
        <f t="shared" si="892"/>
        <v>2.5274345143006252E-12</v>
      </c>
      <c r="BS1290" s="31">
        <f t="shared" si="893"/>
        <v>8.0035426286186473E-12</v>
      </c>
      <c r="BT1290" s="31">
        <f t="shared" si="894"/>
        <v>9.2672598857689591E-12</v>
      </c>
      <c r="BU1290" s="31">
        <f t="shared" si="895"/>
        <v>1.3058411657219898E-11</v>
      </c>
      <c r="BV1290" s="31">
        <f t="shared" si="896"/>
        <v>5.897347200034793E-12</v>
      </c>
      <c r="BW1290" s="31">
        <f t="shared" si="897"/>
        <v>3.7911517714509378E-12</v>
      </c>
      <c r="BX1290" s="31">
        <f t="shared" si="898"/>
        <v>9.6884989714857308E-12</v>
      </c>
      <c r="BY1290" s="31">
        <f t="shared" si="899"/>
        <v>7.5823035429018757E-12</v>
      </c>
      <c r="BZ1290" s="31">
        <f t="shared" si="900"/>
        <v>7.5823035429018757E-12</v>
      </c>
      <c r="CA1290" s="31">
        <f t="shared" si="901"/>
        <v>1.0530977142919273E-11</v>
      </c>
      <c r="CB1290" s="31">
        <f t="shared" si="902"/>
        <v>1.1794694400069586E-11</v>
      </c>
      <c r="CC1290" s="31">
        <f t="shared" si="903"/>
        <v>1.2215933485786356E-11</v>
      </c>
      <c r="CD1290" s="31">
        <f t="shared" si="904"/>
        <v>2.9486736000173965E-12</v>
      </c>
      <c r="CE1290" s="31">
        <f t="shared" si="905"/>
        <v>4.6336299428844796E-12</v>
      </c>
    </row>
    <row r="1291" spans="35:83" x14ac:dyDescent="0.2">
      <c r="AI1291" s="29" t="s">
        <v>2698</v>
      </c>
      <c r="AJ1291" s="30">
        <v>35682</v>
      </c>
      <c r="AK1291">
        <v>319</v>
      </c>
      <c r="AL1291" t="s">
        <v>2699</v>
      </c>
      <c r="AM1291">
        <v>1.6916530664164305E-9</v>
      </c>
      <c r="AN1291">
        <f t="shared" si="863"/>
        <v>1.6916530664164306E-10</v>
      </c>
      <c r="AO1291">
        <f t="shared" si="864"/>
        <v>7.4572497763351225E-4</v>
      </c>
      <c r="AP1291" s="31">
        <f t="shared" si="865"/>
        <v>38</v>
      </c>
      <c r="AQ1291" s="31">
        <f t="shared" si="866"/>
        <v>4</v>
      </c>
      <c r="AR1291" s="31">
        <f t="shared" si="867"/>
        <v>23</v>
      </c>
      <c r="AS1291" s="31">
        <f t="shared" si="868"/>
        <v>12</v>
      </c>
      <c r="AT1291" s="31">
        <f t="shared" si="869"/>
        <v>8</v>
      </c>
      <c r="AU1291" s="31">
        <f t="shared" si="870"/>
        <v>15</v>
      </c>
      <c r="AV1291" s="31">
        <f t="shared" si="871"/>
        <v>11</v>
      </c>
      <c r="AW1291" s="31">
        <f t="shared" si="872"/>
        <v>11</v>
      </c>
      <c r="AX1291" s="31">
        <f t="shared" si="873"/>
        <v>23</v>
      </c>
      <c r="AY1291" s="31">
        <f t="shared" si="874"/>
        <v>30</v>
      </c>
      <c r="AZ1291" s="31">
        <f t="shared" si="875"/>
        <v>8</v>
      </c>
      <c r="BA1291" s="31">
        <f t="shared" si="876"/>
        <v>16</v>
      </c>
      <c r="BB1291" s="31">
        <f t="shared" si="877"/>
        <v>18</v>
      </c>
      <c r="BC1291" s="31">
        <f t="shared" si="878"/>
        <v>13</v>
      </c>
      <c r="BD1291" s="31">
        <f t="shared" si="879"/>
        <v>18</v>
      </c>
      <c r="BE1291" s="31">
        <f t="shared" si="880"/>
        <v>23</v>
      </c>
      <c r="BF1291" s="31">
        <f t="shared" si="881"/>
        <v>13</v>
      </c>
      <c r="BG1291" s="31">
        <f t="shared" si="882"/>
        <v>17</v>
      </c>
      <c r="BH1291" s="31">
        <f t="shared" si="883"/>
        <v>8</v>
      </c>
      <c r="BI1291" s="31">
        <f t="shared" si="884"/>
        <v>10</v>
      </c>
      <c r="BJ1291" s="6">
        <f t="shared" si="885"/>
        <v>319</v>
      </c>
      <c r="BL1291" s="31">
        <f t="shared" si="886"/>
        <v>2.0151353142264689E-11</v>
      </c>
      <c r="BM1291" s="31">
        <f t="shared" si="887"/>
        <v>2.1211950676068094E-12</v>
      </c>
      <c r="BN1291" s="31">
        <f t="shared" si="888"/>
        <v>1.2196871638739155E-11</v>
      </c>
      <c r="BO1291" s="31">
        <f t="shared" si="889"/>
        <v>6.3635852028204286E-12</v>
      </c>
      <c r="BP1291" s="31">
        <f t="shared" si="890"/>
        <v>4.2423901352136188E-12</v>
      </c>
      <c r="BQ1291" s="31">
        <f t="shared" si="891"/>
        <v>7.9544815035255354E-12</v>
      </c>
      <c r="BR1291" s="31">
        <f t="shared" si="892"/>
        <v>5.8332864359187264E-12</v>
      </c>
      <c r="BS1291" s="31">
        <f t="shared" si="893"/>
        <v>5.8332864359187264E-12</v>
      </c>
      <c r="BT1291" s="31">
        <f t="shared" si="894"/>
        <v>1.2196871638739155E-11</v>
      </c>
      <c r="BU1291" s="31">
        <f t="shared" si="895"/>
        <v>1.5908963007051071E-11</v>
      </c>
      <c r="BV1291" s="31">
        <f t="shared" si="896"/>
        <v>4.2423901352136188E-12</v>
      </c>
      <c r="BW1291" s="31">
        <f t="shared" si="897"/>
        <v>8.4847802704272376E-12</v>
      </c>
      <c r="BX1291" s="31">
        <f t="shared" si="898"/>
        <v>9.5453778042306437E-12</v>
      </c>
      <c r="BY1291" s="31">
        <f t="shared" si="899"/>
        <v>6.8938839697221309E-12</v>
      </c>
      <c r="BZ1291" s="31">
        <f t="shared" si="900"/>
        <v>9.5453778042306437E-12</v>
      </c>
      <c r="CA1291" s="31">
        <f t="shared" si="901"/>
        <v>1.2196871638739155E-11</v>
      </c>
      <c r="CB1291" s="31">
        <f t="shared" si="902"/>
        <v>6.8938839697221309E-12</v>
      </c>
      <c r="CC1291" s="31">
        <f t="shared" si="903"/>
        <v>9.0150790373289399E-12</v>
      </c>
      <c r="CD1291" s="31">
        <f t="shared" si="904"/>
        <v>4.2423901352136188E-12</v>
      </c>
      <c r="CE1291" s="31">
        <f t="shared" si="905"/>
        <v>5.3029876690170233E-12</v>
      </c>
    </row>
    <row r="1292" spans="35:83" x14ac:dyDescent="0.2">
      <c r="AI1292" s="29" t="s">
        <v>2700</v>
      </c>
      <c r="AJ1292" s="30">
        <v>67583</v>
      </c>
      <c r="AK1292">
        <v>606</v>
      </c>
      <c r="AL1292" t="s">
        <v>2701</v>
      </c>
      <c r="AM1292">
        <v>1.7025694985864088E-9</v>
      </c>
      <c r="AN1292">
        <f t="shared" si="863"/>
        <v>1.7025694985864088E-10</v>
      </c>
      <c r="AO1292">
        <f t="shared" si="864"/>
        <v>7.5053722684548555E-4</v>
      </c>
      <c r="AP1292" s="31">
        <f t="shared" si="865"/>
        <v>61</v>
      </c>
      <c r="AQ1292" s="31">
        <f t="shared" si="866"/>
        <v>2</v>
      </c>
      <c r="AR1292" s="31">
        <f t="shared" si="867"/>
        <v>43</v>
      </c>
      <c r="AS1292" s="31">
        <f t="shared" si="868"/>
        <v>49</v>
      </c>
      <c r="AT1292" s="31">
        <f t="shared" si="869"/>
        <v>21</v>
      </c>
      <c r="AU1292" s="31">
        <f t="shared" si="870"/>
        <v>38</v>
      </c>
      <c r="AV1292" s="31">
        <f t="shared" si="871"/>
        <v>12</v>
      </c>
      <c r="AW1292" s="31">
        <f t="shared" si="872"/>
        <v>34</v>
      </c>
      <c r="AX1292" s="31">
        <f t="shared" si="873"/>
        <v>33</v>
      </c>
      <c r="AY1292" s="31">
        <f t="shared" si="874"/>
        <v>61</v>
      </c>
      <c r="AZ1292" s="31">
        <f t="shared" si="875"/>
        <v>7</v>
      </c>
      <c r="BA1292" s="31">
        <f t="shared" si="876"/>
        <v>24</v>
      </c>
      <c r="BB1292" s="31">
        <f t="shared" si="877"/>
        <v>27</v>
      </c>
      <c r="BC1292" s="31">
        <f t="shared" si="878"/>
        <v>29</v>
      </c>
      <c r="BD1292" s="31">
        <f t="shared" si="879"/>
        <v>32</v>
      </c>
      <c r="BE1292" s="31">
        <f t="shared" si="880"/>
        <v>32</v>
      </c>
      <c r="BF1292" s="31">
        <f t="shared" si="881"/>
        <v>36</v>
      </c>
      <c r="BG1292" s="31">
        <f t="shared" si="882"/>
        <v>37</v>
      </c>
      <c r="BH1292" s="31">
        <f t="shared" si="883"/>
        <v>9</v>
      </c>
      <c r="BI1292" s="31">
        <f t="shared" si="884"/>
        <v>19</v>
      </c>
      <c r="BJ1292" s="6">
        <f t="shared" si="885"/>
        <v>606</v>
      </c>
      <c r="BL1292" s="31">
        <f t="shared" si="886"/>
        <v>1.7138075810853291E-11</v>
      </c>
      <c r="BM1292" s="31">
        <f t="shared" si="887"/>
        <v>5.6190412494600952E-13</v>
      </c>
      <c r="BN1292" s="31">
        <f t="shared" si="888"/>
        <v>1.2080938686339204E-11</v>
      </c>
      <c r="BO1292" s="31">
        <f t="shared" si="889"/>
        <v>1.3766651061177231E-11</v>
      </c>
      <c r="BP1292" s="31">
        <f t="shared" si="890"/>
        <v>5.8999933119331002E-12</v>
      </c>
      <c r="BQ1292" s="31">
        <f t="shared" si="891"/>
        <v>1.067617837397418E-11</v>
      </c>
      <c r="BR1292" s="31">
        <f t="shared" si="892"/>
        <v>3.3714247496760571E-12</v>
      </c>
      <c r="BS1292" s="31">
        <f t="shared" si="893"/>
        <v>9.5523701240821616E-12</v>
      </c>
      <c r="BT1292" s="31">
        <f t="shared" si="894"/>
        <v>9.271418061609157E-12</v>
      </c>
      <c r="BU1292" s="31">
        <f t="shared" si="895"/>
        <v>1.7138075810853291E-11</v>
      </c>
      <c r="BV1292" s="31">
        <f t="shared" si="896"/>
        <v>1.966664437311033E-12</v>
      </c>
      <c r="BW1292" s="31">
        <f t="shared" si="897"/>
        <v>6.7428494993521142E-12</v>
      </c>
      <c r="BX1292" s="31">
        <f t="shared" si="898"/>
        <v>7.5857056867711274E-12</v>
      </c>
      <c r="BY1292" s="31">
        <f t="shared" si="899"/>
        <v>8.1476098117171383E-12</v>
      </c>
      <c r="BZ1292" s="31">
        <f t="shared" si="900"/>
        <v>8.9904659991361523E-12</v>
      </c>
      <c r="CA1292" s="31">
        <f t="shared" si="901"/>
        <v>8.9904659991361523E-12</v>
      </c>
      <c r="CB1292" s="31">
        <f t="shared" si="902"/>
        <v>1.0114274249028171E-11</v>
      </c>
      <c r="CC1292" s="31">
        <f t="shared" si="903"/>
        <v>1.0395226311501177E-11</v>
      </c>
      <c r="CD1292" s="31">
        <f t="shared" si="904"/>
        <v>2.5285685622570427E-12</v>
      </c>
      <c r="CE1292" s="31">
        <f t="shared" si="905"/>
        <v>5.3380891869870901E-12</v>
      </c>
    </row>
    <row r="1293" spans="35:83" x14ac:dyDescent="0.2">
      <c r="AI1293" s="29" t="s">
        <v>2702</v>
      </c>
      <c r="AJ1293" s="30">
        <v>49623</v>
      </c>
      <c r="AK1293">
        <v>458</v>
      </c>
      <c r="AL1293" t="s">
        <v>2703</v>
      </c>
      <c r="AM1293">
        <v>1.7042378313780547E-9</v>
      </c>
      <c r="AN1293">
        <f t="shared" si="863"/>
        <v>1.7042378313780548E-10</v>
      </c>
      <c r="AO1293">
        <f t="shared" si="864"/>
        <v>7.5127267163522073E-4</v>
      </c>
      <c r="AP1293" s="31">
        <f t="shared" si="865"/>
        <v>59</v>
      </c>
      <c r="AQ1293" s="31">
        <f t="shared" si="866"/>
        <v>3</v>
      </c>
      <c r="AR1293" s="31">
        <f t="shared" si="867"/>
        <v>28</v>
      </c>
      <c r="AS1293" s="31">
        <f t="shared" si="868"/>
        <v>34</v>
      </c>
      <c r="AT1293" s="31">
        <f t="shared" si="869"/>
        <v>20</v>
      </c>
      <c r="AU1293" s="31">
        <f t="shared" si="870"/>
        <v>40</v>
      </c>
      <c r="AV1293" s="31">
        <f t="shared" si="871"/>
        <v>5</v>
      </c>
      <c r="AW1293" s="31">
        <f t="shared" si="872"/>
        <v>28</v>
      </c>
      <c r="AX1293" s="31">
        <f t="shared" si="873"/>
        <v>41</v>
      </c>
      <c r="AY1293" s="31">
        <f t="shared" si="874"/>
        <v>34</v>
      </c>
      <c r="AZ1293" s="31">
        <f t="shared" si="875"/>
        <v>7</v>
      </c>
      <c r="BA1293" s="31">
        <f t="shared" si="876"/>
        <v>13</v>
      </c>
      <c r="BB1293" s="31">
        <f t="shared" si="877"/>
        <v>21</v>
      </c>
      <c r="BC1293" s="31">
        <f t="shared" si="878"/>
        <v>17</v>
      </c>
      <c r="BD1293" s="31">
        <f t="shared" si="879"/>
        <v>16</v>
      </c>
      <c r="BE1293" s="31">
        <f t="shared" si="880"/>
        <v>24</v>
      </c>
      <c r="BF1293" s="31">
        <f t="shared" si="881"/>
        <v>13</v>
      </c>
      <c r="BG1293" s="31">
        <f t="shared" si="882"/>
        <v>36</v>
      </c>
      <c r="BH1293" s="31">
        <f t="shared" si="883"/>
        <v>5</v>
      </c>
      <c r="BI1293" s="31">
        <f t="shared" si="884"/>
        <v>14</v>
      </c>
      <c r="BJ1293" s="6">
        <f t="shared" si="885"/>
        <v>458</v>
      </c>
      <c r="BL1293" s="31">
        <f t="shared" si="886"/>
        <v>2.19541554697173E-11</v>
      </c>
      <c r="BM1293" s="31">
        <f t="shared" si="887"/>
        <v>1.1163129899856255E-12</v>
      </c>
      <c r="BN1293" s="31">
        <f t="shared" si="888"/>
        <v>1.0418921239865838E-11</v>
      </c>
      <c r="BO1293" s="31">
        <f t="shared" si="889"/>
        <v>1.2651547219837089E-11</v>
      </c>
      <c r="BP1293" s="31">
        <f t="shared" si="890"/>
        <v>7.4420865999041697E-12</v>
      </c>
      <c r="BQ1293" s="31">
        <f t="shared" si="891"/>
        <v>1.4884173199808339E-11</v>
      </c>
      <c r="BR1293" s="31">
        <f t="shared" si="892"/>
        <v>1.8605216499760424E-12</v>
      </c>
      <c r="BS1293" s="31">
        <f t="shared" si="893"/>
        <v>1.0418921239865838E-11</v>
      </c>
      <c r="BT1293" s="31">
        <f t="shared" si="894"/>
        <v>1.5256277529803548E-11</v>
      </c>
      <c r="BU1293" s="31">
        <f t="shared" si="895"/>
        <v>1.2651547219837089E-11</v>
      </c>
      <c r="BV1293" s="31">
        <f t="shared" si="896"/>
        <v>2.6047303099664594E-12</v>
      </c>
      <c r="BW1293" s="31">
        <f t="shared" si="897"/>
        <v>4.8373562899377099E-12</v>
      </c>
      <c r="BX1293" s="31">
        <f t="shared" si="898"/>
        <v>7.8141909298993778E-12</v>
      </c>
      <c r="BY1293" s="31">
        <f t="shared" si="899"/>
        <v>6.3257736099185447E-12</v>
      </c>
      <c r="BZ1293" s="31">
        <f t="shared" si="900"/>
        <v>5.953669279923335E-12</v>
      </c>
      <c r="CA1293" s="31">
        <f t="shared" si="901"/>
        <v>8.9305039198850037E-12</v>
      </c>
      <c r="CB1293" s="31">
        <f t="shared" si="902"/>
        <v>4.8373562899377099E-12</v>
      </c>
      <c r="CC1293" s="31">
        <f t="shared" si="903"/>
        <v>1.3395755879827506E-11</v>
      </c>
      <c r="CD1293" s="31">
        <f t="shared" si="904"/>
        <v>1.8605216499760424E-12</v>
      </c>
      <c r="CE1293" s="31">
        <f t="shared" si="905"/>
        <v>5.2094606199329188E-12</v>
      </c>
    </row>
    <row r="1294" spans="35:83" x14ac:dyDescent="0.2">
      <c r="AI1294" s="29" t="s">
        <v>2704</v>
      </c>
      <c r="AJ1294" s="30">
        <v>50576</v>
      </c>
      <c r="AK1294">
        <v>469</v>
      </c>
      <c r="AL1294" t="s">
        <v>2705</v>
      </c>
      <c r="AM1294">
        <v>1.7068289043788771E-9</v>
      </c>
      <c r="AN1294">
        <f t="shared" si="863"/>
        <v>1.7068289043788773E-10</v>
      </c>
      <c r="AO1294">
        <f t="shared" si="864"/>
        <v>7.5241488447657973E-4</v>
      </c>
      <c r="AP1294" s="31">
        <f t="shared" si="865"/>
        <v>56</v>
      </c>
      <c r="AQ1294" s="31">
        <f t="shared" si="866"/>
        <v>5</v>
      </c>
      <c r="AR1294" s="31">
        <f t="shared" si="867"/>
        <v>29</v>
      </c>
      <c r="AS1294" s="31">
        <f t="shared" si="868"/>
        <v>27</v>
      </c>
      <c r="AT1294" s="31">
        <f t="shared" si="869"/>
        <v>19</v>
      </c>
      <c r="AU1294" s="31">
        <f t="shared" si="870"/>
        <v>37</v>
      </c>
      <c r="AV1294" s="31">
        <f t="shared" si="871"/>
        <v>10</v>
      </c>
      <c r="AW1294" s="31">
        <f t="shared" si="872"/>
        <v>38</v>
      </c>
      <c r="AX1294" s="31">
        <f t="shared" si="873"/>
        <v>20</v>
      </c>
      <c r="AY1294" s="31">
        <f t="shared" si="874"/>
        <v>39</v>
      </c>
      <c r="AZ1294" s="31">
        <f t="shared" si="875"/>
        <v>6</v>
      </c>
      <c r="BA1294" s="31">
        <f t="shared" si="876"/>
        <v>19</v>
      </c>
      <c r="BB1294" s="31">
        <f t="shared" si="877"/>
        <v>30</v>
      </c>
      <c r="BC1294" s="31">
        <f t="shared" si="878"/>
        <v>14</v>
      </c>
      <c r="BD1294" s="31">
        <f t="shared" si="879"/>
        <v>25</v>
      </c>
      <c r="BE1294" s="31">
        <f t="shared" si="880"/>
        <v>29</v>
      </c>
      <c r="BF1294" s="31">
        <f t="shared" si="881"/>
        <v>18</v>
      </c>
      <c r="BG1294" s="31">
        <f t="shared" si="882"/>
        <v>34</v>
      </c>
      <c r="BH1294" s="31">
        <f t="shared" si="883"/>
        <v>5</v>
      </c>
      <c r="BI1294" s="31">
        <f t="shared" si="884"/>
        <v>9</v>
      </c>
      <c r="BJ1294" s="6">
        <f t="shared" si="885"/>
        <v>469</v>
      </c>
      <c r="BL1294" s="31">
        <f t="shared" si="886"/>
        <v>2.0380046619449281E-11</v>
      </c>
      <c r="BM1294" s="31">
        <f t="shared" si="887"/>
        <v>1.8196470195936858E-12</v>
      </c>
      <c r="BN1294" s="31">
        <f t="shared" si="888"/>
        <v>1.0553952713643377E-11</v>
      </c>
      <c r="BO1294" s="31">
        <f t="shared" si="889"/>
        <v>9.8260939058059036E-12</v>
      </c>
      <c r="BP1294" s="31">
        <f t="shared" si="890"/>
        <v>6.9146586744560064E-12</v>
      </c>
      <c r="BQ1294" s="31">
        <f t="shared" si="891"/>
        <v>1.3465387944993276E-11</v>
      </c>
      <c r="BR1294" s="31">
        <f t="shared" si="892"/>
        <v>3.6392940391873716E-12</v>
      </c>
      <c r="BS1294" s="31">
        <f t="shared" si="893"/>
        <v>1.3829317348912013E-11</v>
      </c>
      <c r="BT1294" s="31">
        <f t="shared" si="894"/>
        <v>7.2785880783747431E-12</v>
      </c>
      <c r="BU1294" s="31">
        <f t="shared" si="895"/>
        <v>1.4193246752830749E-11</v>
      </c>
      <c r="BV1294" s="31">
        <f t="shared" si="896"/>
        <v>2.1835764235124229E-12</v>
      </c>
      <c r="BW1294" s="31">
        <f t="shared" si="897"/>
        <v>6.9146586744560064E-12</v>
      </c>
      <c r="BX1294" s="31">
        <f t="shared" si="898"/>
        <v>1.0917882117562115E-11</v>
      </c>
      <c r="BY1294" s="31">
        <f t="shared" si="899"/>
        <v>5.0950116548623202E-12</v>
      </c>
      <c r="BZ1294" s="31">
        <f t="shared" si="900"/>
        <v>9.0982350979684285E-12</v>
      </c>
      <c r="CA1294" s="31">
        <f t="shared" si="901"/>
        <v>1.0553952713643377E-11</v>
      </c>
      <c r="CB1294" s="31">
        <f t="shared" si="902"/>
        <v>6.5507292705372696E-12</v>
      </c>
      <c r="CC1294" s="31">
        <f t="shared" si="903"/>
        <v>1.2373599733237062E-11</v>
      </c>
      <c r="CD1294" s="31">
        <f t="shared" si="904"/>
        <v>1.8196470195936858E-12</v>
      </c>
      <c r="CE1294" s="31">
        <f t="shared" si="905"/>
        <v>3.2753646352686348E-12</v>
      </c>
    </row>
    <row r="1295" spans="35:83" x14ac:dyDescent="0.2">
      <c r="AI1295" s="29" t="s">
        <v>2706</v>
      </c>
      <c r="AJ1295" s="30">
        <v>35344</v>
      </c>
      <c r="AK1295">
        <v>322</v>
      </c>
      <c r="AL1295" t="s">
        <v>2707</v>
      </c>
      <c r="AM1295">
        <v>1.7080944788478724E-9</v>
      </c>
      <c r="AN1295">
        <f t="shared" si="863"/>
        <v>1.7080944788478725E-10</v>
      </c>
      <c r="AO1295">
        <f t="shared" si="864"/>
        <v>7.5297278284907774E-4</v>
      </c>
      <c r="AP1295" s="31">
        <f t="shared" si="865"/>
        <v>38</v>
      </c>
      <c r="AQ1295" s="31">
        <f t="shared" si="866"/>
        <v>1</v>
      </c>
      <c r="AR1295" s="31">
        <f t="shared" si="867"/>
        <v>22</v>
      </c>
      <c r="AS1295" s="31">
        <f t="shared" si="868"/>
        <v>20</v>
      </c>
      <c r="AT1295" s="31">
        <f t="shared" si="869"/>
        <v>10</v>
      </c>
      <c r="AU1295" s="31">
        <f t="shared" si="870"/>
        <v>25</v>
      </c>
      <c r="AV1295" s="31">
        <f t="shared" si="871"/>
        <v>4</v>
      </c>
      <c r="AW1295" s="31">
        <f t="shared" si="872"/>
        <v>24</v>
      </c>
      <c r="AX1295" s="31">
        <f t="shared" si="873"/>
        <v>21</v>
      </c>
      <c r="AY1295" s="31">
        <f t="shared" si="874"/>
        <v>33</v>
      </c>
      <c r="AZ1295" s="31">
        <f t="shared" si="875"/>
        <v>4</v>
      </c>
      <c r="BA1295" s="31">
        <f t="shared" si="876"/>
        <v>10</v>
      </c>
      <c r="BB1295" s="31">
        <f t="shared" si="877"/>
        <v>14</v>
      </c>
      <c r="BC1295" s="31">
        <f t="shared" si="878"/>
        <v>13</v>
      </c>
      <c r="BD1295" s="31">
        <f t="shared" si="879"/>
        <v>15</v>
      </c>
      <c r="BE1295" s="31">
        <f t="shared" si="880"/>
        <v>21</v>
      </c>
      <c r="BF1295" s="31">
        <f t="shared" si="881"/>
        <v>15</v>
      </c>
      <c r="BG1295" s="31">
        <f t="shared" si="882"/>
        <v>14</v>
      </c>
      <c r="BH1295" s="31">
        <f t="shared" si="883"/>
        <v>5</v>
      </c>
      <c r="BI1295" s="31">
        <f t="shared" si="884"/>
        <v>13</v>
      </c>
      <c r="BJ1295" s="6">
        <f t="shared" si="885"/>
        <v>322</v>
      </c>
      <c r="BL1295" s="31">
        <f t="shared" si="886"/>
        <v>2.0157636706900361E-11</v>
      </c>
      <c r="BM1295" s="31">
        <f t="shared" si="887"/>
        <v>5.3046412386579886E-13</v>
      </c>
      <c r="BN1295" s="31">
        <f t="shared" si="888"/>
        <v>1.1670210725047577E-11</v>
      </c>
      <c r="BO1295" s="31">
        <f t="shared" si="889"/>
        <v>1.0609282477315978E-11</v>
      </c>
      <c r="BP1295" s="31">
        <f t="shared" si="890"/>
        <v>5.3046412386579889E-12</v>
      </c>
      <c r="BQ1295" s="31">
        <f t="shared" si="891"/>
        <v>1.3261603096644973E-11</v>
      </c>
      <c r="BR1295" s="31">
        <f t="shared" si="892"/>
        <v>2.1218564954631955E-12</v>
      </c>
      <c r="BS1295" s="31">
        <f t="shared" si="893"/>
        <v>1.2731138972779175E-11</v>
      </c>
      <c r="BT1295" s="31">
        <f t="shared" si="894"/>
        <v>1.1139746601181777E-11</v>
      </c>
      <c r="BU1295" s="31">
        <f t="shared" si="895"/>
        <v>1.7505316087571366E-11</v>
      </c>
      <c r="BV1295" s="31">
        <f t="shared" si="896"/>
        <v>2.1218564954631955E-12</v>
      </c>
      <c r="BW1295" s="31">
        <f t="shared" si="897"/>
        <v>5.3046412386579889E-12</v>
      </c>
      <c r="BX1295" s="31">
        <f t="shared" si="898"/>
        <v>7.4264977341211855E-12</v>
      </c>
      <c r="BY1295" s="31">
        <f t="shared" si="899"/>
        <v>6.8960336102553857E-12</v>
      </c>
      <c r="BZ1295" s="31">
        <f t="shared" si="900"/>
        <v>7.9569618579869829E-12</v>
      </c>
      <c r="CA1295" s="31">
        <f t="shared" si="901"/>
        <v>1.1139746601181777E-11</v>
      </c>
      <c r="CB1295" s="31">
        <f t="shared" si="902"/>
        <v>7.9569618579869829E-12</v>
      </c>
      <c r="CC1295" s="31">
        <f t="shared" si="903"/>
        <v>7.4264977341211855E-12</v>
      </c>
      <c r="CD1295" s="31">
        <f t="shared" si="904"/>
        <v>2.6523206193289944E-12</v>
      </c>
      <c r="CE1295" s="31">
        <f t="shared" si="905"/>
        <v>6.8960336102553857E-12</v>
      </c>
    </row>
    <row r="1296" spans="35:83" x14ac:dyDescent="0.2">
      <c r="AI1296" s="29" t="s">
        <v>2708</v>
      </c>
      <c r="AJ1296" s="30">
        <v>40815</v>
      </c>
      <c r="AK1296">
        <v>371</v>
      </c>
      <c r="AL1296" t="s">
        <v>2709</v>
      </c>
      <c r="AM1296">
        <v>1.7106386444746337E-9</v>
      </c>
      <c r="AN1296">
        <f t="shared" si="863"/>
        <v>1.7106386444746339E-10</v>
      </c>
      <c r="AO1296">
        <f t="shared" si="864"/>
        <v>7.540943176914031E-4</v>
      </c>
      <c r="AP1296" s="31">
        <f t="shared" si="865"/>
        <v>36</v>
      </c>
      <c r="AQ1296" s="31">
        <f t="shared" si="866"/>
        <v>1</v>
      </c>
      <c r="AR1296" s="31">
        <f t="shared" si="867"/>
        <v>24</v>
      </c>
      <c r="AS1296" s="31">
        <f t="shared" si="868"/>
        <v>29</v>
      </c>
      <c r="AT1296" s="31">
        <f t="shared" si="869"/>
        <v>11</v>
      </c>
      <c r="AU1296" s="31">
        <f t="shared" si="870"/>
        <v>32</v>
      </c>
      <c r="AV1296" s="31">
        <f t="shared" si="871"/>
        <v>11</v>
      </c>
      <c r="AW1296" s="31">
        <f t="shared" si="872"/>
        <v>25</v>
      </c>
      <c r="AX1296" s="31">
        <f t="shared" si="873"/>
        <v>17</v>
      </c>
      <c r="AY1296" s="31">
        <f t="shared" si="874"/>
        <v>51</v>
      </c>
      <c r="AZ1296" s="31">
        <f t="shared" si="875"/>
        <v>5</v>
      </c>
      <c r="BA1296" s="31">
        <f t="shared" si="876"/>
        <v>3</v>
      </c>
      <c r="BB1296" s="31">
        <f t="shared" si="877"/>
        <v>22</v>
      </c>
      <c r="BC1296" s="31">
        <f t="shared" si="878"/>
        <v>14</v>
      </c>
      <c r="BD1296" s="31">
        <f t="shared" si="879"/>
        <v>29</v>
      </c>
      <c r="BE1296" s="31">
        <f t="shared" si="880"/>
        <v>17</v>
      </c>
      <c r="BF1296" s="31">
        <f t="shared" si="881"/>
        <v>19</v>
      </c>
      <c r="BG1296" s="31">
        <f t="shared" si="882"/>
        <v>17</v>
      </c>
      <c r="BH1296" s="31">
        <f t="shared" si="883"/>
        <v>2</v>
      </c>
      <c r="BI1296" s="31">
        <f t="shared" si="884"/>
        <v>6</v>
      </c>
      <c r="BJ1296" s="6">
        <f t="shared" si="885"/>
        <v>371</v>
      </c>
      <c r="BL1296" s="31">
        <f t="shared" si="886"/>
        <v>1.6599189002988361E-11</v>
      </c>
      <c r="BM1296" s="31">
        <f t="shared" si="887"/>
        <v>4.6108858341634341E-13</v>
      </c>
      <c r="BN1296" s="31">
        <f t="shared" si="888"/>
        <v>1.1066126001992242E-11</v>
      </c>
      <c r="BO1296" s="31">
        <f t="shared" si="889"/>
        <v>1.3371568919073958E-11</v>
      </c>
      <c r="BP1296" s="31">
        <f t="shared" si="890"/>
        <v>5.0719744175797771E-12</v>
      </c>
      <c r="BQ1296" s="31">
        <f t="shared" si="891"/>
        <v>1.4754834669322989E-11</v>
      </c>
      <c r="BR1296" s="31">
        <f t="shared" si="892"/>
        <v>5.0719744175797771E-12</v>
      </c>
      <c r="BS1296" s="31">
        <f t="shared" si="893"/>
        <v>1.1527214585408583E-11</v>
      </c>
      <c r="BT1296" s="31">
        <f t="shared" si="894"/>
        <v>7.8385059180778376E-12</v>
      </c>
      <c r="BU1296" s="31">
        <f t="shared" si="895"/>
        <v>2.3515517754233513E-11</v>
      </c>
      <c r="BV1296" s="31">
        <f t="shared" si="896"/>
        <v>2.305442917081717E-12</v>
      </c>
      <c r="BW1296" s="31">
        <f t="shared" si="897"/>
        <v>1.3832657502490302E-12</v>
      </c>
      <c r="BX1296" s="31">
        <f t="shared" si="898"/>
        <v>1.0143948835159554E-11</v>
      </c>
      <c r="BY1296" s="31">
        <f t="shared" si="899"/>
        <v>6.4552401678288069E-12</v>
      </c>
      <c r="BZ1296" s="31">
        <f t="shared" si="900"/>
        <v>1.3371568919073958E-11</v>
      </c>
      <c r="CA1296" s="31">
        <f t="shared" si="901"/>
        <v>7.8385059180778376E-12</v>
      </c>
      <c r="CB1296" s="31">
        <f t="shared" si="902"/>
        <v>8.7606830849105236E-12</v>
      </c>
      <c r="CC1296" s="31">
        <f t="shared" si="903"/>
        <v>7.8385059180778376E-12</v>
      </c>
      <c r="CD1296" s="31">
        <f t="shared" si="904"/>
        <v>9.2217716683268682E-13</v>
      </c>
      <c r="CE1296" s="31">
        <f t="shared" si="905"/>
        <v>2.7665315004980605E-12</v>
      </c>
    </row>
    <row r="1297" spans="35:83" x14ac:dyDescent="0.2">
      <c r="AI1297" s="29" t="s">
        <v>2710</v>
      </c>
      <c r="AJ1297" s="30">
        <v>22882</v>
      </c>
      <c r="AK1297">
        <v>213</v>
      </c>
      <c r="AL1297" t="s">
        <v>2711</v>
      </c>
      <c r="AM1297">
        <v>1.7107885790900735E-9</v>
      </c>
      <c r="AN1297">
        <f t="shared" si="863"/>
        <v>1.7107885790900736E-10</v>
      </c>
      <c r="AO1297">
        <f t="shared" si="864"/>
        <v>7.541604127968151E-4</v>
      </c>
      <c r="AP1297" s="31">
        <f t="shared" si="865"/>
        <v>22</v>
      </c>
      <c r="AQ1297" s="31">
        <f t="shared" si="866"/>
        <v>3</v>
      </c>
      <c r="AR1297" s="31">
        <f t="shared" si="867"/>
        <v>10</v>
      </c>
      <c r="AS1297" s="31">
        <f t="shared" si="868"/>
        <v>12</v>
      </c>
      <c r="AT1297" s="31">
        <f t="shared" si="869"/>
        <v>7</v>
      </c>
      <c r="AU1297" s="31">
        <f t="shared" si="870"/>
        <v>21</v>
      </c>
      <c r="AV1297" s="31">
        <f t="shared" si="871"/>
        <v>6</v>
      </c>
      <c r="AW1297" s="31">
        <f t="shared" si="872"/>
        <v>6</v>
      </c>
      <c r="AX1297" s="31">
        <f t="shared" si="873"/>
        <v>8</v>
      </c>
      <c r="AY1297" s="31">
        <f t="shared" si="874"/>
        <v>26</v>
      </c>
      <c r="AZ1297" s="31">
        <f t="shared" si="875"/>
        <v>6</v>
      </c>
      <c r="BA1297" s="31">
        <f t="shared" si="876"/>
        <v>9</v>
      </c>
      <c r="BB1297" s="31">
        <f t="shared" si="877"/>
        <v>13</v>
      </c>
      <c r="BC1297" s="31">
        <f t="shared" si="878"/>
        <v>9</v>
      </c>
      <c r="BD1297" s="31">
        <f t="shared" si="879"/>
        <v>8</v>
      </c>
      <c r="BE1297" s="31">
        <f t="shared" si="880"/>
        <v>12</v>
      </c>
      <c r="BF1297" s="31">
        <f t="shared" si="881"/>
        <v>9</v>
      </c>
      <c r="BG1297" s="31">
        <f t="shared" si="882"/>
        <v>18</v>
      </c>
      <c r="BH1297" s="31">
        <f t="shared" si="883"/>
        <v>3</v>
      </c>
      <c r="BI1297" s="31">
        <f t="shared" si="884"/>
        <v>5</v>
      </c>
      <c r="BJ1297" s="6">
        <f t="shared" si="885"/>
        <v>213</v>
      </c>
      <c r="BL1297" s="31">
        <f t="shared" si="886"/>
        <v>1.7670116779334096E-11</v>
      </c>
      <c r="BM1297" s="31">
        <f t="shared" si="887"/>
        <v>2.4095613790001037E-12</v>
      </c>
      <c r="BN1297" s="31">
        <f t="shared" si="888"/>
        <v>8.0318712633336778E-12</v>
      </c>
      <c r="BO1297" s="31">
        <f t="shared" si="889"/>
        <v>9.638245516000415E-12</v>
      </c>
      <c r="BP1297" s="31">
        <f t="shared" si="890"/>
        <v>5.6223098843335753E-12</v>
      </c>
      <c r="BQ1297" s="31">
        <f t="shared" si="891"/>
        <v>1.6866929653000726E-11</v>
      </c>
      <c r="BR1297" s="31">
        <f t="shared" si="892"/>
        <v>4.8191227580002075E-12</v>
      </c>
      <c r="BS1297" s="31">
        <f t="shared" si="893"/>
        <v>4.8191227580002075E-12</v>
      </c>
      <c r="BT1297" s="31">
        <f t="shared" si="894"/>
        <v>6.4254970106669431E-12</v>
      </c>
      <c r="BU1297" s="31">
        <f t="shared" si="895"/>
        <v>2.0882865284667564E-11</v>
      </c>
      <c r="BV1297" s="31">
        <f t="shared" si="896"/>
        <v>4.8191227580002075E-12</v>
      </c>
      <c r="BW1297" s="31">
        <f t="shared" si="897"/>
        <v>7.2286841370003108E-12</v>
      </c>
      <c r="BX1297" s="31">
        <f t="shared" si="898"/>
        <v>1.0441432642333782E-11</v>
      </c>
      <c r="BY1297" s="31">
        <f t="shared" si="899"/>
        <v>7.2286841370003108E-12</v>
      </c>
      <c r="BZ1297" s="31">
        <f t="shared" si="900"/>
        <v>6.4254970106669431E-12</v>
      </c>
      <c r="CA1297" s="31">
        <f t="shared" si="901"/>
        <v>9.638245516000415E-12</v>
      </c>
      <c r="CB1297" s="31">
        <f t="shared" si="902"/>
        <v>7.2286841370003108E-12</v>
      </c>
      <c r="CC1297" s="31">
        <f t="shared" si="903"/>
        <v>1.4457368274000622E-11</v>
      </c>
      <c r="CD1297" s="31">
        <f t="shared" si="904"/>
        <v>2.4095613790001037E-12</v>
      </c>
      <c r="CE1297" s="31">
        <f t="shared" si="905"/>
        <v>4.0159356316668389E-12</v>
      </c>
    </row>
    <row r="1298" spans="35:83" x14ac:dyDescent="0.2">
      <c r="AI1298" s="29" t="s">
        <v>2712</v>
      </c>
      <c r="AJ1298" s="30">
        <v>15680</v>
      </c>
      <c r="AK1298">
        <v>146</v>
      </c>
      <c r="AL1298" t="s">
        <v>2713</v>
      </c>
      <c r="AM1298">
        <v>1.7121404347409086E-9</v>
      </c>
      <c r="AN1298">
        <f t="shared" si="863"/>
        <v>1.7121404347409087E-10</v>
      </c>
      <c r="AO1298">
        <f t="shared" si="864"/>
        <v>7.5475634617405197E-4</v>
      </c>
      <c r="AP1298" s="31">
        <f t="shared" si="865"/>
        <v>15</v>
      </c>
      <c r="AQ1298" s="31">
        <f t="shared" si="866"/>
        <v>2</v>
      </c>
      <c r="AR1298" s="31">
        <f t="shared" si="867"/>
        <v>8</v>
      </c>
      <c r="AS1298" s="31">
        <f t="shared" si="868"/>
        <v>8</v>
      </c>
      <c r="AT1298" s="31">
        <f t="shared" si="869"/>
        <v>5</v>
      </c>
      <c r="AU1298" s="31">
        <f t="shared" si="870"/>
        <v>15</v>
      </c>
      <c r="AV1298" s="31">
        <f t="shared" si="871"/>
        <v>3</v>
      </c>
      <c r="AW1298" s="31">
        <f t="shared" si="872"/>
        <v>13</v>
      </c>
      <c r="AX1298" s="31">
        <f t="shared" si="873"/>
        <v>7</v>
      </c>
      <c r="AY1298" s="31">
        <f t="shared" si="874"/>
        <v>12</v>
      </c>
      <c r="AZ1298" s="31">
        <f t="shared" si="875"/>
        <v>3</v>
      </c>
      <c r="BA1298" s="31">
        <f t="shared" si="876"/>
        <v>5</v>
      </c>
      <c r="BB1298" s="31">
        <f t="shared" si="877"/>
        <v>8</v>
      </c>
      <c r="BC1298" s="31">
        <f t="shared" si="878"/>
        <v>6</v>
      </c>
      <c r="BD1298" s="31">
        <f t="shared" si="879"/>
        <v>8</v>
      </c>
      <c r="BE1298" s="31">
        <f t="shared" si="880"/>
        <v>8</v>
      </c>
      <c r="BF1298" s="31">
        <f t="shared" si="881"/>
        <v>6</v>
      </c>
      <c r="BG1298" s="31">
        <f t="shared" si="882"/>
        <v>10</v>
      </c>
      <c r="BH1298" s="31">
        <f t="shared" si="883"/>
        <v>0</v>
      </c>
      <c r="BI1298" s="31">
        <f t="shared" si="884"/>
        <v>4</v>
      </c>
      <c r="BJ1298" s="6">
        <f t="shared" si="885"/>
        <v>146</v>
      </c>
      <c r="BL1298" s="31">
        <f t="shared" si="886"/>
        <v>1.7590483918570979E-11</v>
      </c>
      <c r="BM1298" s="31">
        <f t="shared" si="887"/>
        <v>2.345397855809464E-12</v>
      </c>
      <c r="BN1298" s="31">
        <f t="shared" si="888"/>
        <v>9.3815914232378559E-12</v>
      </c>
      <c r="BO1298" s="31">
        <f t="shared" si="889"/>
        <v>9.3815914232378559E-12</v>
      </c>
      <c r="BP1298" s="31">
        <f t="shared" si="890"/>
        <v>5.8634946395236597E-12</v>
      </c>
      <c r="BQ1298" s="31">
        <f t="shared" si="891"/>
        <v>1.7590483918570979E-11</v>
      </c>
      <c r="BR1298" s="31">
        <f t="shared" si="892"/>
        <v>3.5180967837141958E-12</v>
      </c>
      <c r="BS1298" s="31">
        <f t="shared" si="893"/>
        <v>1.5245086062761514E-11</v>
      </c>
      <c r="BT1298" s="31">
        <f t="shared" si="894"/>
        <v>8.2088924953331233E-12</v>
      </c>
      <c r="BU1298" s="31">
        <f t="shared" si="895"/>
        <v>1.4072387134856783E-11</v>
      </c>
      <c r="BV1298" s="31">
        <f t="shared" si="896"/>
        <v>3.5180967837141958E-12</v>
      </c>
      <c r="BW1298" s="31">
        <f t="shared" si="897"/>
        <v>5.8634946395236597E-12</v>
      </c>
      <c r="BX1298" s="31">
        <f t="shared" si="898"/>
        <v>9.3815914232378559E-12</v>
      </c>
      <c r="BY1298" s="31">
        <f t="shared" si="899"/>
        <v>7.0361935674283915E-12</v>
      </c>
      <c r="BZ1298" s="31">
        <f t="shared" si="900"/>
        <v>9.3815914232378559E-12</v>
      </c>
      <c r="CA1298" s="31">
        <f t="shared" si="901"/>
        <v>9.3815914232378559E-12</v>
      </c>
      <c r="CB1298" s="31">
        <f t="shared" si="902"/>
        <v>7.0361935674283915E-12</v>
      </c>
      <c r="CC1298" s="31">
        <f t="shared" si="903"/>
        <v>1.1726989279047319E-11</v>
      </c>
      <c r="CD1298" s="31">
        <f t="shared" si="904"/>
        <v>0</v>
      </c>
      <c r="CE1298" s="31">
        <f t="shared" si="905"/>
        <v>4.690795711618928E-12</v>
      </c>
    </row>
    <row r="1299" spans="35:83" x14ac:dyDescent="0.2">
      <c r="AI1299" s="29" t="s">
        <v>2714</v>
      </c>
      <c r="AJ1299" s="30">
        <v>19537</v>
      </c>
      <c r="AK1299">
        <v>177</v>
      </c>
      <c r="AL1299" t="s">
        <v>2715</v>
      </c>
      <c r="AM1299">
        <v>1.7136816721389968E-9</v>
      </c>
      <c r="AN1299">
        <f t="shared" si="863"/>
        <v>1.7136816721389968E-10</v>
      </c>
      <c r="AO1299">
        <f t="shared" si="864"/>
        <v>7.5543576398556106E-4</v>
      </c>
      <c r="AP1299" s="31">
        <f t="shared" si="865"/>
        <v>13</v>
      </c>
      <c r="AQ1299" s="31">
        <f t="shared" si="866"/>
        <v>0</v>
      </c>
      <c r="AR1299" s="31">
        <f t="shared" si="867"/>
        <v>16</v>
      </c>
      <c r="AS1299" s="31">
        <f t="shared" si="868"/>
        <v>13</v>
      </c>
      <c r="AT1299" s="31">
        <f t="shared" si="869"/>
        <v>6</v>
      </c>
      <c r="AU1299" s="31">
        <f t="shared" si="870"/>
        <v>11</v>
      </c>
      <c r="AV1299" s="31">
        <f t="shared" si="871"/>
        <v>4</v>
      </c>
      <c r="AW1299" s="31">
        <f t="shared" si="872"/>
        <v>14</v>
      </c>
      <c r="AX1299" s="31">
        <f t="shared" si="873"/>
        <v>13</v>
      </c>
      <c r="AY1299" s="31">
        <f t="shared" si="874"/>
        <v>15</v>
      </c>
      <c r="AZ1299" s="31">
        <f t="shared" si="875"/>
        <v>3</v>
      </c>
      <c r="BA1299" s="31">
        <f t="shared" si="876"/>
        <v>4</v>
      </c>
      <c r="BB1299" s="31">
        <f t="shared" si="877"/>
        <v>15</v>
      </c>
      <c r="BC1299" s="31">
        <f t="shared" si="878"/>
        <v>3</v>
      </c>
      <c r="BD1299" s="31">
        <f t="shared" si="879"/>
        <v>6</v>
      </c>
      <c r="BE1299" s="31">
        <f t="shared" si="880"/>
        <v>11</v>
      </c>
      <c r="BF1299" s="31">
        <f t="shared" si="881"/>
        <v>7</v>
      </c>
      <c r="BG1299" s="31">
        <f t="shared" si="882"/>
        <v>16</v>
      </c>
      <c r="BH1299" s="31">
        <f t="shared" si="883"/>
        <v>2</v>
      </c>
      <c r="BI1299" s="31">
        <f t="shared" si="884"/>
        <v>5</v>
      </c>
      <c r="BJ1299" s="6">
        <f t="shared" si="885"/>
        <v>177</v>
      </c>
      <c r="BL1299" s="31">
        <f t="shared" si="886"/>
        <v>1.2586362563732745E-11</v>
      </c>
      <c r="BM1299" s="31">
        <f t="shared" si="887"/>
        <v>0</v>
      </c>
      <c r="BN1299" s="31">
        <f t="shared" si="888"/>
        <v>1.5490907770747995E-11</v>
      </c>
      <c r="BO1299" s="31">
        <f t="shared" si="889"/>
        <v>1.2586362563732745E-11</v>
      </c>
      <c r="BP1299" s="31">
        <f t="shared" si="890"/>
        <v>5.8090904140304975E-12</v>
      </c>
      <c r="BQ1299" s="31">
        <f t="shared" si="891"/>
        <v>1.0649999092389246E-11</v>
      </c>
      <c r="BR1299" s="31">
        <f t="shared" si="892"/>
        <v>3.8727269426869988E-12</v>
      </c>
      <c r="BS1299" s="31">
        <f t="shared" si="893"/>
        <v>1.3554544299404497E-11</v>
      </c>
      <c r="BT1299" s="31">
        <f t="shared" si="894"/>
        <v>1.2586362563732745E-11</v>
      </c>
      <c r="BU1299" s="31">
        <f t="shared" si="895"/>
        <v>1.4522726035076244E-11</v>
      </c>
      <c r="BV1299" s="31">
        <f t="shared" si="896"/>
        <v>2.9045452070152487E-12</v>
      </c>
      <c r="BW1299" s="31">
        <f t="shared" si="897"/>
        <v>3.8727269426869988E-12</v>
      </c>
      <c r="BX1299" s="31">
        <f t="shared" si="898"/>
        <v>1.4522726035076244E-11</v>
      </c>
      <c r="BY1299" s="31">
        <f t="shared" si="899"/>
        <v>2.9045452070152487E-12</v>
      </c>
      <c r="BZ1299" s="31">
        <f t="shared" si="900"/>
        <v>5.8090904140304975E-12</v>
      </c>
      <c r="CA1299" s="31">
        <f t="shared" si="901"/>
        <v>1.0649999092389246E-11</v>
      </c>
      <c r="CB1299" s="31">
        <f t="shared" si="902"/>
        <v>6.7772721497022484E-12</v>
      </c>
      <c r="CC1299" s="31">
        <f t="shared" si="903"/>
        <v>1.5490907770747995E-11</v>
      </c>
      <c r="CD1299" s="31">
        <f t="shared" si="904"/>
        <v>1.9363634713434994E-12</v>
      </c>
      <c r="CE1299" s="31">
        <f t="shared" si="905"/>
        <v>4.8409086783587482E-12</v>
      </c>
    </row>
    <row r="1300" spans="35:83" x14ac:dyDescent="0.2">
      <c r="AI1300" s="29" t="s">
        <v>2716</v>
      </c>
      <c r="AJ1300" s="30">
        <v>13720</v>
      </c>
      <c r="AK1300">
        <v>118</v>
      </c>
      <c r="AL1300" t="s">
        <v>2717</v>
      </c>
      <c r="AM1300">
        <v>1.7217443748650323E-9</v>
      </c>
      <c r="AN1300">
        <f t="shared" si="863"/>
        <v>1.7217443748650323E-10</v>
      </c>
      <c r="AO1300">
        <f t="shared" si="864"/>
        <v>7.5899001451683302E-4</v>
      </c>
      <c r="AP1300" s="31">
        <f t="shared" si="865"/>
        <v>8</v>
      </c>
      <c r="AQ1300" s="31">
        <f t="shared" si="866"/>
        <v>3</v>
      </c>
      <c r="AR1300" s="31">
        <f t="shared" si="867"/>
        <v>6</v>
      </c>
      <c r="AS1300" s="31">
        <f t="shared" si="868"/>
        <v>10</v>
      </c>
      <c r="AT1300" s="31">
        <f t="shared" si="869"/>
        <v>6</v>
      </c>
      <c r="AU1300" s="31">
        <f t="shared" si="870"/>
        <v>6</v>
      </c>
      <c r="AV1300" s="31">
        <f t="shared" si="871"/>
        <v>8</v>
      </c>
      <c r="AW1300" s="31">
        <f t="shared" si="872"/>
        <v>6</v>
      </c>
      <c r="AX1300" s="31">
        <f t="shared" si="873"/>
        <v>3</v>
      </c>
      <c r="AY1300" s="31">
        <f t="shared" si="874"/>
        <v>12</v>
      </c>
      <c r="AZ1300" s="31">
        <f t="shared" si="875"/>
        <v>1</v>
      </c>
      <c r="BA1300" s="31">
        <f t="shared" si="876"/>
        <v>5</v>
      </c>
      <c r="BB1300" s="31">
        <f t="shared" si="877"/>
        <v>8</v>
      </c>
      <c r="BC1300" s="31">
        <f t="shared" si="878"/>
        <v>3</v>
      </c>
      <c r="BD1300" s="31">
        <f t="shared" si="879"/>
        <v>8</v>
      </c>
      <c r="BE1300" s="31">
        <f t="shared" si="880"/>
        <v>2</v>
      </c>
      <c r="BF1300" s="31">
        <f t="shared" si="881"/>
        <v>7</v>
      </c>
      <c r="BG1300" s="31">
        <f t="shared" si="882"/>
        <v>9</v>
      </c>
      <c r="BH1300" s="31">
        <f t="shared" si="883"/>
        <v>3</v>
      </c>
      <c r="BI1300" s="31">
        <f t="shared" si="884"/>
        <v>4</v>
      </c>
      <c r="BJ1300" s="6">
        <f t="shared" si="885"/>
        <v>118</v>
      </c>
      <c r="BL1300" s="31">
        <f t="shared" si="886"/>
        <v>1.1672843219423949E-11</v>
      </c>
      <c r="BM1300" s="31">
        <f t="shared" si="887"/>
        <v>4.3773162072839808E-12</v>
      </c>
      <c r="BN1300" s="31">
        <f t="shared" si="888"/>
        <v>8.7546324145679616E-12</v>
      </c>
      <c r="BO1300" s="31">
        <f t="shared" si="889"/>
        <v>1.4591054024279934E-11</v>
      </c>
      <c r="BP1300" s="31">
        <f t="shared" si="890"/>
        <v>8.7546324145679616E-12</v>
      </c>
      <c r="BQ1300" s="31">
        <f t="shared" si="891"/>
        <v>8.7546324145679616E-12</v>
      </c>
      <c r="BR1300" s="31">
        <f t="shared" si="892"/>
        <v>1.1672843219423949E-11</v>
      </c>
      <c r="BS1300" s="31">
        <f t="shared" si="893"/>
        <v>8.7546324145679616E-12</v>
      </c>
      <c r="BT1300" s="31">
        <f t="shared" si="894"/>
        <v>4.3773162072839808E-12</v>
      </c>
      <c r="BU1300" s="31">
        <f t="shared" si="895"/>
        <v>1.7509264829135923E-11</v>
      </c>
      <c r="BV1300" s="31">
        <f t="shared" si="896"/>
        <v>1.4591054024279936E-12</v>
      </c>
      <c r="BW1300" s="31">
        <f t="shared" si="897"/>
        <v>7.2955270121399672E-12</v>
      </c>
      <c r="BX1300" s="31">
        <f t="shared" si="898"/>
        <v>1.1672843219423949E-11</v>
      </c>
      <c r="BY1300" s="31">
        <f t="shared" si="899"/>
        <v>4.3773162072839808E-12</v>
      </c>
      <c r="BZ1300" s="31">
        <f t="shared" si="900"/>
        <v>1.1672843219423949E-11</v>
      </c>
      <c r="CA1300" s="31">
        <f t="shared" si="901"/>
        <v>2.9182108048559872E-12</v>
      </c>
      <c r="CB1300" s="31">
        <f t="shared" si="902"/>
        <v>1.0213737816995954E-11</v>
      </c>
      <c r="CC1300" s="31">
        <f t="shared" si="903"/>
        <v>1.3131948621851942E-11</v>
      </c>
      <c r="CD1300" s="31">
        <f t="shared" si="904"/>
        <v>4.3773162072839808E-12</v>
      </c>
      <c r="CE1300" s="31">
        <f t="shared" si="905"/>
        <v>5.8364216097119744E-12</v>
      </c>
    </row>
    <row r="1301" spans="35:83" x14ac:dyDescent="0.2">
      <c r="AI1301" s="29" t="s">
        <v>2718</v>
      </c>
      <c r="AJ1301" s="30">
        <v>33339</v>
      </c>
      <c r="AK1301">
        <v>309</v>
      </c>
      <c r="AL1301" t="s">
        <v>2719</v>
      </c>
      <c r="AM1301">
        <v>1.733544731207664E-9</v>
      </c>
      <c r="AN1301">
        <f t="shared" si="863"/>
        <v>1.7335447312076642E-10</v>
      </c>
      <c r="AO1301">
        <f t="shared" si="864"/>
        <v>7.6419192065490312E-4</v>
      </c>
      <c r="AP1301" s="31">
        <f t="shared" si="865"/>
        <v>34</v>
      </c>
      <c r="AQ1301" s="31">
        <f t="shared" si="866"/>
        <v>1</v>
      </c>
      <c r="AR1301" s="31">
        <f t="shared" si="867"/>
        <v>20</v>
      </c>
      <c r="AS1301" s="31">
        <f t="shared" si="868"/>
        <v>15</v>
      </c>
      <c r="AT1301" s="31">
        <f t="shared" si="869"/>
        <v>8</v>
      </c>
      <c r="AU1301" s="31">
        <f t="shared" si="870"/>
        <v>24</v>
      </c>
      <c r="AV1301" s="31">
        <f t="shared" si="871"/>
        <v>4</v>
      </c>
      <c r="AW1301" s="31">
        <f t="shared" si="872"/>
        <v>26</v>
      </c>
      <c r="AX1301" s="31">
        <f t="shared" si="873"/>
        <v>19</v>
      </c>
      <c r="AY1301" s="31">
        <f t="shared" si="874"/>
        <v>35</v>
      </c>
      <c r="AZ1301" s="31">
        <f t="shared" si="875"/>
        <v>4</v>
      </c>
      <c r="BA1301" s="31">
        <f t="shared" si="876"/>
        <v>13</v>
      </c>
      <c r="BB1301" s="31">
        <f t="shared" si="877"/>
        <v>14</v>
      </c>
      <c r="BC1301" s="31">
        <f t="shared" si="878"/>
        <v>14</v>
      </c>
      <c r="BD1301" s="31">
        <f t="shared" si="879"/>
        <v>12</v>
      </c>
      <c r="BE1301" s="31">
        <f t="shared" si="880"/>
        <v>14</v>
      </c>
      <c r="BF1301" s="31">
        <f t="shared" si="881"/>
        <v>17</v>
      </c>
      <c r="BG1301" s="31">
        <f t="shared" si="882"/>
        <v>25</v>
      </c>
      <c r="BH1301" s="31">
        <f t="shared" si="883"/>
        <v>2</v>
      </c>
      <c r="BI1301" s="31">
        <f t="shared" si="884"/>
        <v>8</v>
      </c>
      <c r="BJ1301" s="6">
        <f t="shared" si="885"/>
        <v>309</v>
      </c>
      <c r="BL1301" s="31">
        <f t="shared" si="886"/>
        <v>1.9074602220407957E-11</v>
      </c>
      <c r="BM1301" s="31">
        <f t="shared" si="887"/>
        <v>5.610177123649399E-13</v>
      </c>
      <c r="BN1301" s="31">
        <f t="shared" si="888"/>
        <v>1.1220354247298797E-11</v>
      </c>
      <c r="BO1301" s="31">
        <f t="shared" si="889"/>
        <v>8.4152656854740984E-12</v>
      </c>
      <c r="BP1301" s="31">
        <f t="shared" si="890"/>
        <v>4.4881416989195192E-12</v>
      </c>
      <c r="BQ1301" s="31">
        <f t="shared" si="891"/>
        <v>1.3464425096758555E-11</v>
      </c>
      <c r="BR1301" s="31">
        <f t="shared" si="892"/>
        <v>2.2440708494597596E-12</v>
      </c>
      <c r="BS1301" s="31">
        <f t="shared" si="893"/>
        <v>1.4586460521488437E-11</v>
      </c>
      <c r="BT1301" s="31">
        <f t="shared" si="894"/>
        <v>1.0659336534933857E-11</v>
      </c>
      <c r="BU1301" s="31">
        <f t="shared" si="895"/>
        <v>1.9635619932772897E-11</v>
      </c>
      <c r="BV1301" s="31">
        <f t="shared" si="896"/>
        <v>2.2440708494597596E-12</v>
      </c>
      <c r="BW1301" s="31">
        <f t="shared" si="897"/>
        <v>7.2932302607442184E-12</v>
      </c>
      <c r="BX1301" s="31">
        <f t="shared" si="898"/>
        <v>7.8542479731091584E-12</v>
      </c>
      <c r="BY1301" s="31">
        <f t="shared" si="899"/>
        <v>7.8542479731091584E-12</v>
      </c>
      <c r="BZ1301" s="31">
        <f t="shared" si="900"/>
        <v>6.7322125483792776E-12</v>
      </c>
      <c r="CA1301" s="31">
        <f t="shared" si="901"/>
        <v>7.8542479731091584E-12</v>
      </c>
      <c r="CB1301" s="31">
        <f t="shared" si="902"/>
        <v>9.5373011102039785E-12</v>
      </c>
      <c r="CC1301" s="31">
        <f t="shared" si="903"/>
        <v>1.4025442809123497E-11</v>
      </c>
      <c r="CD1301" s="31">
        <f t="shared" si="904"/>
        <v>1.1220354247298798E-12</v>
      </c>
      <c r="CE1301" s="31">
        <f t="shared" si="905"/>
        <v>4.4881416989195192E-12</v>
      </c>
    </row>
    <row r="1302" spans="35:83" x14ac:dyDescent="0.2">
      <c r="AI1302" s="29" t="s">
        <v>2720</v>
      </c>
      <c r="AJ1302" s="30">
        <v>43148</v>
      </c>
      <c r="AK1302">
        <v>408</v>
      </c>
      <c r="AL1302" t="s">
        <v>2721</v>
      </c>
      <c r="AM1302">
        <v>1.7379767731592291E-9</v>
      </c>
      <c r="AN1302">
        <f t="shared" si="863"/>
        <v>1.7379767731592293E-10</v>
      </c>
      <c r="AO1302">
        <f t="shared" si="864"/>
        <v>7.6614568082642755E-4</v>
      </c>
      <c r="AP1302" s="31">
        <f t="shared" si="865"/>
        <v>55</v>
      </c>
      <c r="AQ1302" s="31">
        <f t="shared" si="866"/>
        <v>5</v>
      </c>
      <c r="AR1302" s="31">
        <f t="shared" si="867"/>
        <v>29</v>
      </c>
      <c r="AS1302" s="31">
        <f t="shared" si="868"/>
        <v>25</v>
      </c>
      <c r="AT1302" s="31">
        <f t="shared" si="869"/>
        <v>11</v>
      </c>
      <c r="AU1302" s="31">
        <f t="shared" si="870"/>
        <v>43</v>
      </c>
      <c r="AV1302" s="31">
        <f t="shared" si="871"/>
        <v>6</v>
      </c>
      <c r="AW1302" s="31">
        <f t="shared" si="872"/>
        <v>29</v>
      </c>
      <c r="AX1302" s="31">
        <f t="shared" si="873"/>
        <v>20</v>
      </c>
      <c r="AY1302" s="31">
        <f t="shared" si="874"/>
        <v>47</v>
      </c>
      <c r="AZ1302" s="31">
        <f t="shared" si="875"/>
        <v>11</v>
      </c>
      <c r="BA1302" s="31">
        <f t="shared" si="876"/>
        <v>6</v>
      </c>
      <c r="BB1302" s="31">
        <f t="shared" si="877"/>
        <v>16</v>
      </c>
      <c r="BC1302" s="31">
        <f t="shared" si="878"/>
        <v>11</v>
      </c>
      <c r="BD1302" s="31">
        <f t="shared" si="879"/>
        <v>25</v>
      </c>
      <c r="BE1302" s="31">
        <f t="shared" si="880"/>
        <v>23</v>
      </c>
      <c r="BF1302" s="31">
        <f t="shared" si="881"/>
        <v>14</v>
      </c>
      <c r="BG1302" s="31">
        <f t="shared" si="882"/>
        <v>25</v>
      </c>
      <c r="BH1302" s="31">
        <f t="shared" si="883"/>
        <v>2</v>
      </c>
      <c r="BI1302" s="31">
        <f t="shared" si="884"/>
        <v>5</v>
      </c>
      <c r="BJ1302" s="6">
        <f t="shared" si="885"/>
        <v>408</v>
      </c>
      <c r="BL1302" s="31">
        <f t="shared" si="886"/>
        <v>2.3428608461705294E-11</v>
      </c>
      <c r="BM1302" s="31">
        <f t="shared" si="887"/>
        <v>2.1298734965186635E-12</v>
      </c>
      <c r="BN1302" s="31">
        <f t="shared" si="888"/>
        <v>1.2353266279808246E-11</v>
      </c>
      <c r="BO1302" s="31">
        <f t="shared" si="889"/>
        <v>1.0649367482593317E-11</v>
      </c>
      <c r="BP1302" s="31">
        <f t="shared" si="890"/>
        <v>4.6857216923410597E-12</v>
      </c>
      <c r="BQ1302" s="31">
        <f t="shared" si="891"/>
        <v>1.8316912070060504E-11</v>
      </c>
      <c r="BR1302" s="31">
        <f t="shared" si="892"/>
        <v>2.5558481958223958E-12</v>
      </c>
      <c r="BS1302" s="31">
        <f t="shared" si="893"/>
        <v>1.2353266279808246E-11</v>
      </c>
      <c r="BT1302" s="31">
        <f t="shared" si="894"/>
        <v>8.5194939860746539E-12</v>
      </c>
      <c r="BU1302" s="31">
        <f t="shared" si="895"/>
        <v>2.0020810867275435E-11</v>
      </c>
      <c r="BV1302" s="31">
        <f t="shared" si="896"/>
        <v>4.6857216923410597E-12</v>
      </c>
      <c r="BW1302" s="31">
        <f t="shared" si="897"/>
        <v>2.5558481958223958E-12</v>
      </c>
      <c r="BX1302" s="31">
        <f t="shared" si="898"/>
        <v>6.8155951888597228E-12</v>
      </c>
      <c r="BY1302" s="31">
        <f t="shared" si="899"/>
        <v>4.6857216923410597E-12</v>
      </c>
      <c r="BZ1302" s="31">
        <f t="shared" si="900"/>
        <v>1.0649367482593317E-11</v>
      </c>
      <c r="CA1302" s="31">
        <f t="shared" si="901"/>
        <v>9.7974180839858514E-12</v>
      </c>
      <c r="CB1302" s="31">
        <f t="shared" si="902"/>
        <v>5.963645790252258E-12</v>
      </c>
      <c r="CC1302" s="31">
        <f t="shared" si="903"/>
        <v>1.0649367482593317E-11</v>
      </c>
      <c r="CD1302" s="31">
        <f t="shared" si="904"/>
        <v>8.5194939860746535E-13</v>
      </c>
      <c r="CE1302" s="31">
        <f t="shared" si="905"/>
        <v>2.1298734965186635E-12</v>
      </c>
    </row>
    <row r="1303" spans="35:83" x14ac:dyDescent="0.2">
      <c r="AI1303" s="29" t="s">
        <v>2722</v>
      </c>
      <c r="AJ1303" s="30">
        <v>38293</v>
      </c>
      <c r="AK1303">
        <v>354</v>
      </c>
      <c r="AL1303" t="s">
        <v>2723</v>
      </c>
      <c r="AM1303">
        <v>1.7421499143695386E-9</v>
      </c>
      <c r="AN1303">
        <f t="shared" si="863"/>
        <v>1.7421499143695387E-10</v>
      </c>
      <c r="AO1303">
        <f t="shared" si="864"/>
        <v>7.6798531077035682E-4</v>
      </c>
      <c r="AP1303" s="31">
        <f t="shared" si="865"/>
        <v>32</v>
      </c>
      <c r="AQ1303" s="31">
        <f t="shared" si="866"/>
        <v>0</v>
      </c>
      <c r="AR1303" s="31">
        <f t="shared" si="867"/>
        <v>24</v>
      </c>
      <c r="AS1303" s="31">
        <f t="shared" si="868"/>
        <v>25</v>
      </c>
      <c r="AT1303" s="31">
        <f t="shared" si="869"/>
        <v>8</v>
      </c>
      <c r="AU1303" s="31">
        <f t="shared" si="870"/>
        <v>34</v>
      </c>
      <c r="AV1303" s="31">
        <f t="shared" si="871"/>
        <v>6</v>
      </c>
      <c r="AW1303" s="31">
        <f t="shared" si="872"/>
        <v>31</v>
      </c>
      <c r="AX1303" s="31">
        <f t="shared" si="873"/>
        <v>24</v>
      </c>
      <c r="AY1303" s="31">
        <f t="shared" si="874"/>
        <v>27</v>
      </c>
      <c r="AZ1303" s="31">
        <f t="shared" si="875"/>
        <v>12</v>
      </c>
      <c r="BA1303" s="31">
        <f t="shared" si="876"/>
        <v>13</v>
      </c>
      <c r="BB1303" s="31">
        <f t="shared" si="877"/>
        <v>12</v>
      </c>
      <c r="BC1303" s="31">
        <f t="shared" si="878"/>
        <v>13</v>
      </c>
      <c r="BD1303" s="31">
        <f t="shared" si="879"/>
        <v>20</v>
      </c>
      <c r="BE1303" s="31">
        <f t="shared" si="880"/>
        <v>22</v>
      </c>
      <c r="BF1303" s="31">
        <f t="shared" si="881"/>
        <v>20</v>
      </c>
      <c r="BG1303" s="31">
        <f t="shared" si="882"/>
        <v>25</v>
      </c>
      <c r="BH1303" s="31">
        <f t="shared" si="883"/>
        <v>1</v>
      </c>
      <c r="BI1303" s="31">
        <f t="shared" si="884"/>
        <v>5</v>
      </c>
      <c r="BJ1303" s="6">
        <f t="shared" si="885"/>
        <v>354</v>
      </c>
      <c r="BL1303" s="31">
        <f t="shared" si="886"/>
        <v>1.5748247813509954E-11</v>
      </c>
      <c r="BM1303" s="31">
        <f t="shared" si="887"/>
        <v>0</v>
      </c>
      <c r="BN1303" s="31">
        <f t="shared" si="888"/>
        <v>1.1811185860132465E-11</v>
      </c>
      <c r="BO1303" s="31">
        <f t="shared" si="889"/>
        <v>1.2303318604304653E-11</v>
      </c>
      <c r="BP1303" s="31">
        <f t="shared" si="890"/>
        <v>3.9370619533774884E-12</v>
      </c>
      <c r="BQ1303" s="31">
        <f t="shared" si="891"/>
        <v>1.6732513301854326E-11</v>
      </c>
      <c r="BR1303" s="31">
        <f t="shared" si="892"/>
        <v>2.9527964650331163E-12</v>
      </c>
      <c r="BS1303" s="31">
        <f t="shared" si="893"/>
        <v>1.5256115069337769E-11</v>
      </c>
      <c r="BT1303" s="31">
        <f t="shared" si="894"/>
        <v>1.1811185860132465E-11</v>
      </c>
      <c r="BU1303" s="31">
        <f t="shared" si="895"/>
        <v>1.3287584092649025E-11</v>
      </c>
      <c r="BV1303" s="31">
        <f t="shared" si="896"/>
        <v>5.9055929300662326E-12</v>
      </c>
      <c r="BW1303" s="31">
        <f t="shared" si="897"/>
        <v>6.3977256742384195E-12</v>
      </c>
      <c r="BX1303" s="31">
        <f t="shared" si="898"/>
        <v>5.9055929300662326E-12</v>
      </c>
      <c r="BY1303" s="31">
        <f t="shared" si="899"/>
        <v>6.3977256742384195E-12</v>
      </c>
      <c r="BZ1303" s="31">
        <f t="shared" si="900"/>
        <v>9.842654883443721E-12</v>
      </c>
      <c r="CA1303" s="31">
        <f t="shared" si="901"/>
        <v>1.0826920371788095E-11</v>
      </c>
      <c r="CB1303" s="31">
        <f t="shared" si="902"/>
        <v>9.842654883443721E-12</v>
      </c>
      <c r="CC1303" s="31">
        <f t="shared" si="903"/>
        <v>1.2303318604304653E-11</v>
      </c>
      <c r="CD1303" s="31">
        <f t="shared" si="904"/>
        <v>4.9213274417218605E-13</v>
      </c>
      <c r="CE1303" s="31">
        <f t="shared" si="905"/>
        <v>2.4606637208609303E-12</v>
      </c>
    </row>
    <row r="1304" spans="35:83" x14ac:dyDescent="0.2">
      <c r="AI1304" s="29" t="s">
        <v>2724</v>
      </c>
      <c r="AJ1304" s="30">
        <v>30532</v>
      </c>
      <c r="AK1304">
        <v>287</v>
      </c>
      <c r="AL1304" t="s">
        <v>2725</v>
      </c>
      <c r="AM1304">
        <v>1.7551153238708507E-9</v>
      </c>
      <c r="AN1304">
        <f t="shared" si="863"/>
        <v>1.7551153238708509E-10</v>
      </c>
      <c r="AO1304">
        <f t="shared" si="864"/>
        <v>7.7370080285459205E-4</v>
      </c>
      <c r="AP1304" s="31">
        <f t="shared" si="865"/>
        <v>25</v>
      </c>
      <c r="AQ1304" s="31">
        <f t="shared" si="866"/>
        <v>1</v>
      </c>
      <c r="AR1304" s="31">
        <f t="shared" si="867"/>
        <v>12</v>
      </c>
      <c r="AS1304" s="31">
        <f t="shared" si="868"/>
        <v>17</v>
      </c>
      <c r="AT1304" s="31">
        <f t="shared" si="869"/>
        <v>14</v>
      </c>
      <c r="AU1304" s="31">
        <f t="shared" si="870"/>
        <v>27</v>
      </c>
      <c r="AV1304" s="31">
        <f t="shared" si="871"/>
        <v>7</v>
      </c>
      <c r="AW1304" s="31">
        <f t="shared" si="872"/>
        <v>24</v>
      </c>
      <c r="AX1304" s="31">
        <f t="shared" si="873"/>
        <v>12</v>
      </c>
      <c r="AY1304" s="31">
        <f t="shared" si="874"/>
        <v>33</v>
      </c>
      <c r="AZ1304" s="31">
        <f t="shared" si="875"/>
        <v>10</v>
      </c>
      <c r="BA1304" s="31">
        <f t="shared" si="876"/>
        <v>9</v>
      </c>
      <c r="BB1304" s="31">
        <f t="shared" si="877"/>
        <v>17</v>
      </c>
      <c r="BC1304" s="31">
        <f t="shared" si="878"/>
        <v>6</v>
      </c>
      <c r="BD1304" s="31">
        <f t="shared" si="879"/>
        <v>8</v>
      </c>
      <c r="BE1304" s="31">
        <f t="shared" si="880"/>
        <v>19</v>
      </c>
      <c r="BF1304" s="31">
        <f t="shared" si="881"/>
        <v>15</v>
      </c>
      <c r="BG1304" s="31">
        <f t="shared" si="882"/>
        <v>27</v>
      </c>
      <c r="BH1304" s="31">
        <f t="shared" si="883"/>
        <v>0</v>
      </c>
      <c r="BI1304" s="31">
        <f t="shared" si="884"/>
        <v>4</v>
      </c>
      <c r="BJ1304" s="6">
        <f t="shared" si="885"/>
        <v>287</v>
      </c>
      <c r="BL1304" s="31">
        <f t="shared" si="886"/>
        <v>1.528846100932797E-11</v>
      </c>
      <c r="BM1304" s="31">
        <f t="shared" si="887"/>
        <v>6.115384403731188E-13</v>
      </c>
      <c r="BN1304" s="31">
        <f t="shared" si="888"/>
        <v>7.3384612844774252E-12</v>
      </c>
      <c r="BO1304" s="31">
        <f t="shared" si="889"/>
        <v>1.0396153486343019E-11</v>
      </c>
      <c r="BP1304" s="31">
        <f t="shared" si="890"/>
        <v>8.5615381652236631E-12</v>
      </c>
      <c r="BQ1304" s="31">
        <f t="shared" si="891"/>
        <v>1.6511537890074206E-11</v>
      </c>
      <c r="BR1304" s="31">
        <f t="shared" si="892"/>
        <v>4.2807690826118315E-12</v>
      </c>
      <c r="BS1304" s="31">
        <f t="shared" si="893"/>
        <v>1.467692256895485E-11</v>
      </c>
      <c r="BT1304" s="31">
        <f t="shared" si="894"/>
        <v>7.3384612844774252E-12</v>
      </c>
      <c r="BU1304" s="31">
        <f t="shared" si="895"/>
        <v>2.0180768532312918E-11</v>
      </c>
      <c r="BV1304" s="31">
        <f t="shared" si="896"/>
        <v>6.1153844037311874E-12</v>
      </c>
      <c r="BW1304" s="31">
        <f t="shared" si="897"/>
        <v>5.5038459633580685E-12</v>
      </c>
      <c r="BX1304" s="31">
        <f t="shared" si="898"/>
        <v>1.0396153486343019E-11</v>
      </c>
      <c r="BY1304" s="31">
        <f t="shared" si="899"/>
        <v>3.6692306422387126E-12</v>
      </c>
      <c r="BZ1304" s="31">
        <f t="shared" si="900"/>
        <v>4.8923075229849504E-12</v>
      </c>
      <c r="CA1304" s="31">
        <f t="shared" si="901"/>
        <v>1.1619230367089257E-11</v>
      </c>
      <c r="CB1304" s="31">
        <f t="shared" si="902"/>
        <v>9.1730766055967812E-12</v>
      </c>
      <c r="CC1304" s="31">
        <f t="shared" si="903"/>
        <v>1.6511537890074206E-11</v>
      </c>
      <c r="CD1304" s="31">
        <f t="shared" si="904"/>
        <v>0</v>
      </c>
      <c r="CE1304" s="31">
        <f t="shared" si="905"/>
        <v>2.4461537614924752E-12</v>
      </c>
    </row>
    <row r="1305" spans="35:83" x14ac:dyDescent="0.2">
      <c r="AI1305" s="29" t="s">
        <v>2726</v>
      </c>
      <c r="AJ1305" s="30">
        <v>60406</v>
      </c>
      <c r="AK1305">
        <v>553</v>
      </c>
      <c r="AL1305" t="s">
        <v>2727</v>
      </c>
      <c r="AM1305">
        <v>1.7582753569678955E-9</v>
      </c>
      <c r="AN1305">
        <f t="shared" si="863"/>
        <v>1.7582753569678955E-10</v>
      </c>
      <c r="AO1305">
        <f t="shared" si="864"/>
        <v>7.7509382820795645E-4</v>
      </c>
      <c r="AP1305" s="31">
        <f t="shared" si="865"/>
        <v>64</v>
      </c>
      <c r="AQ1305" s="31">
        <f t="shared" si="866"/>
        <v>5</v>
      </c>
      <c r="AR1305" s="31">
        <f t="shared" si="867"/>
        <v>49</v>
      </c>
      <c r="AS1305" s="31">
        <f t="shared" si="868"/>
        <v>28</v>
      </c>
      <c r="AT1305" s="31">
        <f t="shared" si="869"/>
        <v>19</v>
      </c>
      <c r="AU1305" s="31">
        <f t="shared" si="870"/>
        <v>32</v>
      </c>
      <c r="AV1305" s="31">
        <f t="shared" si="871"/>
        <v>14</v>
      </c>
      <c r="AW1305" s="31">
        <f t="shared" si="872"/>
        <v>46</v>
      </c>
      <c r="AX1305" s="31">
        <f t="shared" si="873"/>
        <v>38</v>
      </c>
      <c r="AY1305" s="31">
        <f t="shared" si="874"/>
        <v>50</v>
      </c>
      <c r="AZ1305" s="31">
        <f t="shared" si="875"/>
        <v>18</v>
      </c>
      <c r="BA1305" s="31">
        <f t="shared" si="876"/>
        <v>16</v>
      </c>
      <c r="BB1305" s="31">
        <f t="shared" si="877"/>
        <v>30</v>
      </c>
      <c r="BC1305" s="31">
        <f t="shared" si="878"/>
        <v>17</v>
      </c>
      <c r="BD1305" s="31">
        <f t="shared" si="879"/>
        <v>18</v>
      </c>
      <c r="BE1305" s="31">
        <f t="shared" si="880"/>
        <v>28</v>
      </c>
      <c r="BF1305" s="31">
        <f t="shared" si="881"/>
        <v>27</v>
      </c>
      <c r="BG1305" s="31">
        <f t="shared" si="882"/>
        <v>37</v>
      </c>
      <c r="BH1305" s="31">
        <f t="shared" si="883"/>
        <v>4</v>
      </c>
      <c r="BI1305" s="31">
        <f t="shared" si="884"/>
        <v>13</v>
      </c>
      <c r="BJ1305" s="6">
        <f t="shared" si="885"/>
        <v>553</v>
      </c>
      <c r="BL1305" s="31">
        <f t="shared" si="886"/>
        <v>2.0348937223498249E-11</v>
      </c>
      <c r="BM1305" s="31">
        <f t="shared" si="887"/>
        <v>1.5897607205858006E-12</v>
      </c>
      <c r="BN1305" s="31">
        <f t="shared" si="888"/>
        <v>1.5579655061740846E-11</v>
      </c>
      <c r="BO1305" s="31">
        <f t="shared" si="889"/>
        <v>8.9026600352804829E-12</v>
      </c>
      <c r="BP1305" s="31">
        <f t="shared" si="890"/>
        <v>6.0410907382260425E-12</v>
      </c>
      <c r="BQ1305" s="31">
        <f t="shared" si="891"/>
        <v>1.0174468611749125E-11</v>
      </c>
      <c r="BR1305" s="31">
        <f t="shared" si="892"/>
        <v>4.4513300176402415E-12</v>
      </c>
      <c r="BS1305" s="31">
        <f t="shared" si="893"/>
        <v>1.4625798629389365E-11</v>
      </c>
      <c r="BT1305" s="31">
        <f t="shared" si="894"/>
        <v>1.2082181476452085E-11</v>
      </c>
      <c r="BU1305" s="31">
        <f t="shared" si="895"/>
        <v>1.5897607205858006E-11</v>
      </c>
      <c r="BV1305" s="31">
        <f t="shared" si="896"/>
        <v>5.7231385941088825E-12</v>
      </c>
      <c r="BW1305" s="31">
        <f t="shared" si="897"/>
        <v>5.0872343058745624E-12</v>
      </c>
      <c r="BX1305" s="31">
        <f t="shared" si="898"/>
        <v>9.538564323514803E-12</v>
      </c>
      <c r="BY1305" s="31">
        <f t="shared" si="899"/>
        <v>5.4051864499917224E-12</v>
      </c>
      <c r="BZ1305" s="31">
        <f t="shared" si="900"/>
        <v>5.7231385941088825E-12</v>
      </c>
      <c r="CA1305" s="31">
        <f t="shared" si="901"/>
        <v>8.9026600352804829E-12</v>
      </c>
      <c r="CB1305" s="31">
        <f t="shared" si="902"/>
        <v>8.5847078911633229E-12</v>
      </c>
      <c r="CC1305" s="31">
        <f t="shared" si="903"/>
        <v>1.1764229332334925E-11</v>
      </c>
      <c r="CD1305" s="31">
        <f t="shared" si="904"/>
        <v>1.2718085764686406E-12</v>
      </c>
      <c r="CE1305" s="31">
        <f t="shared" si="905"/>
        <v>4.1333778735230814E-12</v>
      </c>
    </row>
    <row r="1306" spans="35:83" x14ac:dyDescent="0.2">
      <c r="AI1306" s="29" t="s">
        <v>2728</v>
      </c>
      <c r="AJ1306" s="30">
        <v>58281</v>
      </c>
      <c r="AK1306">
        <v>530</v>
      </c>
      <c r="AL1306" t="s">
        <v>2729</v>
      </c>
      <c r="AM1306">
        <v>1.7612208624225737E-9</v>
      </c>
      <c r="AN1306">
        <f t="shared" si="863"/>
        <v>1.7612208624225738E-10</v>
      </c>
      <c r="AO1306">
        <f t="shared" si="864"/>
        <v>7.7639228415788861E-4</v>
      </c>
      <c r="AP1306" s="31">
        <f t="shared" si="865"/>
        <v>58</v>
      </c>
      <c r="AQ1306" s="31">
        <f t="shared" si="866"/>
        <v>4</v>
      </c>
      <c r="AR1306" s="31">
        <f t="shared" si="867"/>
        <v>37</v>
      </c>
      <c r="AS1306" s="31">
        <f t="shared" si="868"/>
        <v>29</v>
      </c>
      <c r="AT1306" s="31">
        <f t="shared" si="869"/>
        <v>17</v>
      </c>
      <c r="AU1306" s="31">
        <f t="shared" si="870"/>
        <v>46</v>
      </c>
      <c r="AV1306" s="31">
        <f t="shared" si="871"/>
        <v>29</v>
      </c>
      <c r="AW1306" s="31">
        <f t="shared" si="872"/>
        <v>35</v>
      </c>
      <c r="AX1306" s="31">
        <f t="shared" si="873"/>
        <v>12</v>
      </c>
      <c r="AY1306" s="31">
        <f t="shared" si="874"/>
        <v>45</v>
      </c>
      <c r="AZ1306" s="31">
        <f t="shared" si="875"/>
        <v>8</v>
      </c>
      <c r="BA1306" s="31">
        <f t="shared" si="876"/>
        <v>24</v>
      </c>
      <c r="BB1306" s="31">
        <f t="shared" si="877"/>
        <v>24</v>
      </c>
      <c r="BC1306" s="31">
        <f t="shared" si="878"/>
        <v>15</v>
      </c>
      <c r="BD1306" s="31">
        <f t="shared" si="879"/>
        <v>39</v>
      </c>
      <c r="BE1306" s="31">
        <f t="shared" si="880"/>
        <v>25</v>
      </c>
      <c r="BF1306" s="31">
        <f t="shared" si="881"/>
        <v>26</v>
      </c>
      <c r="BG1306" s="31">
        <f t="shared" si="882"/>
        <v>37</v>
      </c>
      <c r="BH1306" s="31">
        <f t="shared" si="883"/>
        <v>7</v>
      </c>
      <c r="BI1306" s="31">
        <f t="shared" si="884"/>
        <v>13</v>
      </c>
      <c r="BJ1306" s="6">
        <f t="shared" si="885"/>
        <v>530</v>
      </c>
      <c r="BL1306" s="31">
        <f t="shared" si="886"/>
        <v>1.9273737739718732E-11</v>
      </c>
      <c r="BM1306" s="31">
        <f t="shared" si="887"/>
        <v>1.3292232923943953E-12</v>
      </c>
      <c r="BN1306" s="31">
        <f t="shared" si="888"/>
        <v>1.2295315454648156E-11</v>
      </c>
      <c r="BO1306" s="31">
        <f t="shared" si="889"/>
        <v>9.6368688698593662E-12</v>
      </c>
      <c r="BP1306" s="31">
        <f t="shared" si="890"/>
        <v>5.64919899267618E-12</v>
      </c>
      <c r="BQ1306" s="31">
        <f t="shared" si="891"/>
        <v>1.5286067862535544E-11</v>
      </c>
      <c r="BR1306" s="31">
        <f t="shared" si="892"/>
        <v>9.6368688698593662E-12</v>
      </c>
      <c r="BS1306" s="31">
        <f t="shared" si="893"/>
        <v>1.1630703808450959E-11</v>
      </c>
      <c r="BT1306" s="31">
        <f t="shared" si="894"/>
        <v>3.9876698771831853E-12</v>
      </c>
      <c r="BU1306" s="31">
        <f t="shared" si="895"/>
        <v>1.4953762039436945E-11</v>
      </c>
      <c r="BV1306" s="31">
        <f t="shared" si="896"/>
        <v>2.6584465847887906E-12</v>
      </c>
      <c r="BW1306" s="31">
        <f t="shared" si="897"/>
        <v>7.9753397543663707E-12</v>
      </c>
      <c r="BX1306" s="31">
        <f t="shared" si="898"/>
        <v>7.9753397543663707E-12</v>
      </c>
      <c r="BY1306" s="31">
        <f t="shared" si="899"/>
        <v>4.9845873464789825E-12</v>
      </c>
      <c r="BZ1306" s="31">
        <f t="shared" si="900"/>
        <v>1.2959927100845354E-11</v>
      </c>
      <c r="CA1306" s="31">
        <f t="shared" si="901"/>
        <v>8.3076455774649711E-12</v>
      </c>
      <c r="CB1306" s="31">
        <f t="shared" si="902"/>
        <v>8.6399514005635699E-12</v>
      </c>
      <c r="CC1306" s="31">
        <f t="shared" si="903"/>
        <v>1.2295315454648156E-11</v>
      </c>
      <c r="CD1306" s="31">
        <f t="shared" si="904"/>
        <v>2.3261407616901919E-12</v>
      </c>
      <c r="CE1306" s="31">
        <f t="shared" si="905"/>
        <v>4.3199757002817849E-12</v>
      </c>
    </row>
    <row r="1307" spans="35:83" x14ac:dyDescent="0.2">
      <c r="AI1307" s="29" t="s">
        <v>2730</v>
      </c>
      <c r="AJ1307" s="30">
        <v>69784</v>
      </c>
      <c r="AK1307">
        <v>642</v>
      </c>
      <c r="AL1307" t="s">
        <v>2731</v>
      </c>
      <c r="AM1307">
        <v>1.7624374890992575E-9</v>
      </c>
      <c r="AN1307">
        <f t="shared" si="863"/>
        <v>1.7624374890992576E-10</v>
      </c>
      <c r="AO1307">
        <f t="shared" si="864"/>
        <v>7.7692860506154782E-4</v>
      </c>
      <c r="AP1307" s="31">
        <f t="shared" si="865"/>
        <v>84</v>
      </c>
      <c r="AQ1307" s="31">
        <f t="shared" si="866"/>
        <v>0</v>
      </c>
      <c r="AR1307" s="31">
        <f t="shared" si="867"/>
        <v>38</v>
      </c>
      <c r="AS1307" s="31">
        <f t="shared" si="868"/>
        <v>35</v>
      </c>
      <c r="AT1307" s="31">
        <f t="shared" si="869"/>
        <v>30</v>
      </c>
      <c r="AU1307" s="31">
        <f t="shared" si="870"/>
        <v>41</v>
      </c>
      <c r="AV1307" s="31">
        <f t="shared" si="871"/>
        <v>11</v>
      </c>
      <c r="AW1307" s="31">
        <f t="shared" si="872"/>
        <v>45</v>
      </c>
      <c r="AX1307" s="31">
        <f t="shared" si="873"/>
        <v>46</v>
      </c>
      <c r="AY1307" s="31">
        <f t="shared" si="874"/>
        <v>50</v>
      </c>
      <c r="AZ1307" s="31">
        <f t="shared" si="875"/>
        <v>23</v>
      </c>
      <c r="BA1307" s="31">
        <f t="shared" si="876"/>
        <v>18</v>
      </c>
      <c r="BB1307" s="31">
        <f t="shared" si="877"/>
        <v>32</v>
      </c>
      <c r="BC1307" s="31">
        <f t="shared" si="878"/>
        <v>33</v>
      </c>
      <c r="BD1307" s="31">
        <f t="shared" si="879"/>
        <v>30</v>
      </c>
      <c r="BE1307" s="31">
        <f t="shared" si="880"/>
        <v>50</v>
      </c>
      <c r="BF1307" s="31">
        <f t="shared" si="881"/>
        <v>24</v>
      </c>
      <c r="BG1307" s="31">
        <f t="shared" si="882"/>
        <v>38</v>
      </c>
      <c r="BH1307" s="31">
        <f t="shared" si="883"/>
        <v>3</v>
      </c>
      <c r="BI1307" s="31">
        <f t="shared" si="884"/>
        <v>11</v>
      </c>
      <c r="BJ1307" s="6">
        <f t="shared" si="885"/>
        <v>642</v>
      </c>
      <c r="BL1307" s="31">
        <f t="shared" si="886"/>
        <v>2.3059929763915516E-11</v>
      </c>
      <c r="BM1307" s="31">
        <f t="shared" si="887"/>
        <v>0</v>
      </c>
      <c r="BN1307" s="31">
        <f t="shared" si="888"/>
        <v>1.0431872988437973E-11</v>
      </c>
      <c r="BO1307" s="31">
        <f t="shared" si="889"/>
        <v>9.6083040682981331E-12</v>
      </c>
      <c r="BP1307" s="31">
        <f t="shared" si="890"/>
        <v>8.2356892013984005E-12</v>
      </c>
      <c r="BQ1307" s="31">
        <f t="shared" si="891"/>
        <v>1.1255441908577812E-11</v>
      </c>
      <c r="BR1307" s="31">
        <f t="shared" si="892"/>
        <v>3.019752707179413E-12</v>
      </c>
      <c r="BS1307" s="31">
        <f t="shared" si="893"/>
        <v>1.2353533802097598E-11</v>
      </c>
      <c r="BT1307" s="31">
        <f t="shared" si="894"/>
        <v>1.2628056775477546E-11</v>
      </c>
      <c r="BU1307" s="31">
        <f t="shared" si="895"/>
        <v>1.3726148668997333E-11</v>
      </c>
      <c r="BV1307" s="31">
        <f t="shared" si="896"/>
        <v>6.3140283877387731E-12</v>
      </c>
      <c r="BW1307" s="31">
        <f t="shared" si="897"/>
        <v>4.9414135208390396E-12</v>
      </c>
      <c r="BX1307" s="31">
        <f t="shared" si="898"/>
        <v>8.7847351481582929E-12</v>
      </c>
      <c r="BY1307" s="31">
        <f t="shared" si="899"/>
        <v>9.0592581215382391E-12</v>
      </c>
      <c r="BZ1307" s="31">
        <f t="shared" si="900"/>
        <v>8.2356892013984005E-12</v>
      </c>
      <c r="CA1307" s="31">
        <f t="shared" si="901"/>
        <v>1.3726148668997333E-11</v>
      </c>
      <c r="CB1307" s="31">
        <f t="shared" si="902"/>
        <v>6.5885513611187193E-12</v>
      </c>
      <c r="CC1307" s="31">
        <f t="shared" si="903"/>
        <v>1.0431872988437973E-11</v>
      </c>
      <c r="CD1307" s="31">
        <f t="shared" si="904"/>
        <v>8.2356892013983991E-13</v>
      </c>
      <c r="CE1307" s="31">
        <f t="shared" si="905"/>
        <v>3.019752707179413E-12</v>
      </c>
    </row>
    <row r="1308" spans="35:83" x14ac:dyDescent="0.2">
      <c r="AI1308" s="29" t="s">
        <v>2732</v>
      </c>
      <c r="AJ1308" s="30">
        <v>37606</v>
      </c>
      <c r="AK1308">
        <v>341</v>
      </c>
      <c r="AL1308" t="s">
        <v>2733</v>
      </c>
      <c r="AM1308">
        <v>1.763103638908458E-9</v>
      </c>
      <c r="AN1308">
        <f t="shared" si="863"/>
        <v>1.763103638908458E-10</v>
      </c>
      <c r="AO1308">
        <f t="shared" si="864"/>
        <v>7.7722226134452246E-4</v>
      </c>
      <c r="AP1308" s="31">
        <f t="shared" si="865"/>
        <v>38</v>
      </c>
      <c r="AQ1308" s="31">
        <f t="shared" si="866"/>
        <v>2</v>
      </c>
      <c r="AR1308" s="31">
        <f t="shared" si="867"/>
        <v>25</v>
      </c>
      <c r="AS1308" s="31">
        <f t="shared" si="868"/>
        <v>19</v>
      </c>
      <c r="AT1308" s="31">
        <f t="shared" si="869"/>
        <v>11</v>
      </c>
      <c r="AU1308" s="31">
        <f t="shared" si="870"/>
        <v>21</v>
      </c>
      <c r="AV1308" s="31">
        <f t="shared" si="871"/>
        <v>5</v>
      </c>
      <c r="AW1308" s="31">
        <f t="shared" si="872"/>
        <v>20</v>
      </c>
      <c r="AX1308" s="31">
        <f t="shared" si="873"/>
        <v>23</v>
      </c>
      <c r="AY1308" s="31">
        <f t="shared" si="874"/>
        <v>32</v>
      </c>
      <c r="AZ1308" s="31">
        <f t="shared" si="875"/>
        <v>12</v>
      </c>
      <c r="BA1308" s="31">
        <f t="shared" si="876"/>
        <v>19</v>
      </c>
      <c r="BB1308" s="31">
        <f t="shared" si="877"/>
        <v>16</v>
      </c>
      <c r="BC1308" s="31">
        <f t="shared" si="878"/>
        <v>16</v>
      </c>
      <c r="BD1308" s="31">
        <f t="shared" si="879"/>
        <v>19</v>
      </c>
      <c r="BE1308" s="31">
        <f t="shared" si="880"/>
        <v>23</v>
      </c>
      <c r="BF1308" s="31">
        <f t="shared" si="881"/>
        <v>12</v>
      </c>
      <c r="BG1308" s="31">
        <f t="shared" si="882"/>
        <v>18</v>
      </c>
      <c r="BH1308" s="31">
        <f t="shared" si="883"/>
        <v>3</v>
      </c>
      <c r="BI1308" s="31">
        <f t="shared" si="884"/>
        <v>7</v>
      </c>
      <c r="BJ1308" s="6">
        <f t="shared" si="885"/>
        <v>341</v>
      </c>
      <c r="BL1308" s="31">
        <f t="shared" si="886"/>
        <v>1.9647489231237949E-11</v>
      </c>
      <c r="BM1308" s="31">
        <f t="shared" si="887"/>
        <v>1.034078380591471E-12</v>
      </c>
      <c r="BN1308" s="31">
        <f t="shared" si="888"/>
        <v>1.2925979757393387E-11</v>
      </c>
      <c r="BO1308" s="31">
        <f t="shared" si="889"/>
        <v>9.8237446156189743E-12</v>
      </c>
      <c r="BP1308" s="31">
        <f t="shared" si="890"/>
        <v>5.6874310932530904E-12</v>
      </c>
      <c r="BQ1308" s="31">
        <f t="shared" si="891"/>
        <v>1.0857822996210445E-11</v>
      </c>
      <c r="BR1308" s="31">
        <f t="shared" si="892"/>
        <v>2.5851959514786774E-12</v>
      </c>
      <c r="BS1308" s="31">
        <f t="shared" si="893"/>
        <v>1.034078380591471E-11</v>
      </c>
      <c r="BT1308" s="31">
        <f t="shared" si="894"/>
        <v>1.1891901376801916E-11</v>
      </c>
      <c r="BU1308" s="31">
        <f t="shared" si="895"/>
        <v>1.6545254089463536E-11</v>
      </c>
      <c r="BV1308" s="31">
        <f t="shared" si="896"/>
        <v>6.2044702835488267E-12</v>
      </c>
      <c r="BW1308" s="31">
        <f t="shared" si="897"/>
        <v>9.8237446156189743E-12</v>
      </c>
      <c r="BX1308" s="31">
        <f t="shared" si="898"/>
        <v>8.2726270447317678E-12</v>
      </c>
      <c r="BY1308" s="31">
        <f t="shared" si="899"/>
        <v>8.2726270447317678E-12</v>
      </c>
      <c r="BZ1308" s="31">
        <f t="shared" si="900"/>
        <v>9.8237446156189743E-12</v>
      </c>
      <c r="CA1308" s="31">
        <f t="shared" si="901"/>
        <v>1.1891901376801916E-11</v>
      </c>
      <c r="CB1308" s="31">
        <f t="shared" si="902"/>
        <v>6.2044702835488267E-12</v>
      </c>
      <c r="CC1308" s="31">
        <f t="shared" si="903"/>
        <v>9.3067054253232388E-12</v>
      </c>
      <c r="CD1308" s="31">
        <f t="shared" si="904"/>
        <v>1.5511175708872067E-12</v>
      </c>
      <c r="CE1308" s="31">
        <f t="shared" si="905"/>
        <v>3.6192743320701484E-12</v>
      </c>
    </row>
    <row r="1309" spans="35:83" x14ac:dyDescent="0.2">
      <c r="AI1309" s="29" t="s">
        <v>2734</v>
      </c>
      <c r="AJ1309" s="30">
        <v>25801</v>
      </c>
      <c r="AK1309">
        <v>228</v>
      </c>
      <c r="AL1309" t="s">
        <v>2735</v>
      </c>
      <c r="AM1309">
        <v>1.7657566068854662E-9</v>
      </c>
      <c r="AN1309">
        <f t="shared" si="863"/>
        <v>1.7657566068854662E-10</v>
      </c>
      <c r="AO1309">
        <f t="shared" si="864"/>
        <v>7.7839175911247071E-4</v>
      </c>
      <c r="AP1309" s="31">
        <f t="shared" si="865"/>
        <v>20</v>
      </c>
      <c r="AQ1309" s="31">
        <f t="shared" si="866"/>
        <v>1</v>
      </c>
      <c r="AR1309" s="31">
        <f t="shared" si="867"/>
        <v>11</v>
      </c>
      <c r="AS1309" s="31">
        <f t="shared" si="868"/>
        <v>21</v>
      </c>
      <c r="AT1309" s="31">
        <f t="shared" si="869"/>
        <v>5</v>
      </c>
      <c r="AU1309" s="31">
        <f t="shared" si="870"/>
        <v>12</v>
      </c>
      <c r="AV1309" s="31">
        <f t="shared" si="871"/>
        <v>6</v>
      </c>
      <c r="AW1309" s="31">
        <f t="shared" si="872"/>
        <v>19</v>
      </c>
      <c r="AX1309" s="31">
        <f t="shared" si="873"/>
        <v>16</v>
      </c>
      <c r="AY1309" s="31">
        <f t="shared" si="874"/>
        <v>16</v>
      </c>
      <c r="AZ1309" s="31">
        <f t="shared" si="875"/>
        <v>4</v>
      </c>
      <c r="BA1309" s="31">
        <f t="shared" si="876"/>
        <v>11</v>
      </c>
      <c r="BB1309" s="31">
        <f t="shared" si="877"/>
        <v>15</v>
      </c>
      <c r="BC1309" s="31">
        <f t="shared" si="878"/>
        <v>12</v>
      </c>
      <c r="BD1309" s="31">
        <f t="shared" si="879"/>
        <v>17</v>
      </c>
      <c r="BE1309" s="31">
        <f t="shared" si="880"/>
        <v>8</v>
      </c>
      <c r="BF1309" s="31">
        <f t="shared" si="881"/>
        <v>18</v>
      </c>
      <c r="BG1309" s="31">
        <f t="shared" si="882"/>
        <v>9</v>
      </c>
      <c r="BH1309" s="31">
        <f t="shared" si="883"/>
        <v>2</v>
      </c>
      <c r="BI1309" s="31">
        <f t="shared" si="884"/>
        <v>5</v>
      </c>
      <c r="BJ1309" s="6">
        <f t="shared" si="885"/>
        <v>228</v>
      </c>
      <c r="BL1309" s="31">
        <f t="shared" si="886"/>
        <v>1.5489093042854967E-11</v>
      </c>
      <c r="BM1309" s="31">
        <f t="shared" si="887"/>
        <v>7.7445465214274832E-13</v>
      </c>
      <c r="BN1309" s="31">
        <f t="shared" si="888"/>
        <v>8.5190011735702307E-12</v>
      </c>
      <c r="BO1309" s="31">
        <f t="shared" si="889"/>
        <v>1.6263547694997712E-11</v>
      </c>
      <c r="BP1309" s="31">
        <f t="shared" si="890"/>
        <v>3.8722732607137417E-12</v>
      </c>
      <c r="BQ1309" s="31">
        <f t="shared" si="891"/>
        <v>9.2934558257129795E-12</v>
      </c>
      <c r="BR1309" s="31">
        <f t="shared" si="892"/>
        <v>4.6467279128564897E-12</v>
      </c>
      <c r="BS1309" s="31">
        <f t="shared" si="893"/>
        <v>1.4714638390712218E-11</v>
      </c>
      <c r="BT1309" s="31">
        <f t="shared" si="894"/>
        <v>1.2391274434283973E-11</v>
      </c>
      <c r="BU1309" s="31">
        <f t="shared" si="895"/>
        <v>1.2391274434283973E-11</v>
      </c>
      <c r="BV1309" s="31">
        <f t="shared" si="896"/>
        <v>3.0978186085709933E-12</v>
      </c>
      <c r="BW1309" s="31">
        <f t="shared" si="897"/>
        <v>8.5190011735702307E-12</v>
      </c>
      <c r="BX1309" s="31">
        <f t="shared" si="898"/>
        <v>1.1616819782141224E-11</v>
      </c>
      <c r="BY1309" s="31">
        <f t="shared" si="899"/>
        <v>9.2934558257129795E-12</v>
      </c>
      <c r="BZ1309" s="31">
        <f t="shared" si="900"/>
        <v>1.316572908642672E-11</v>
      </c>
      <c r="CA1309" s="31">
        <f t="shared" si="901"/>
        <v>6.1956372171419866E-12</v>
      </c>
      <c r="CB1309" s="31">
        <f t="shared" si="902"/>
        <v>1.3940183738569469E-11</v>
      </c>
      <c r="CC1309" s="31">
        <f t="shared" si="903"/>
        <v>6.9700918692847346E-12</v>
      </c>
      <c r="CD1309" s="31">
        <f t="shared" si="904"/>
        <v>1.5489093042854966E-12</v>
      </c>
      <c r="CE1309" s="31">
        <f t="shared" si="905"/>
        <v>3.8722732607137417E-12</v>
      </c>
    </row>
    <row r="1310" spans="35:83" x14ac:dyDescent="0.2">
      <c r="AI1310" s="29" t="s">
        <v>2736</v>
      </c>
      <c r="AJ1310" s="30">
        <v>26640</v>
      </c>
      <c r="AK1310">
        <v>251</v>
      </c>
      <c r="AL1310" t="s">
        <v>2737</v>
      </c>
      <c r="AM1310">
        <v>1.8005013866445674E-9</v>
      </c>
      <c r="AN1310">
        <f t="shared" si="863"/>
        <v>1.8005013866445674E-10</v>
      </c>
      <c r="AO1310">
        <f t="shared" si="864"/>
        <v>7.937081680281738E-4</v>
      </c>
      <c r="AP1310" s="31">
        <f t="shared" si="865"/>
        <v>31</v>
      </c>
      <c r="AQ1310" s="31">
        <f t="shared" si="866"/>
        <v>5</v>
      </c>
      <c r="AR1310" s="31">
        <f t="shared" si="867"/>
        <v>19</v>
      </c>
      <c r="AS1310" s="31">
        <f t="shared" si="868"/>
        <v>9</v>
      </c>
      <c r="AT1310" s="31">
        <f t="shared" si="869"/>
        <v>7</v>
      </c>
      <c r="AU1310" s="31">
        <f t="shared" si="870"/>
        <v>24</v>
      </c>
      <c r="AV1310" s="31">
        <f t="shared" si="871"/>
        <v>1</v>
      </c>
      <c r="AW1310" s="31">
        <f t="shared" si="872"/>
        <v>18</v>
      </c>
      <c r="AX1310" s="31">
        <f t="shared" si="873"/>
        <v>19</v>
      </c>
      <c r="AY1310" s="31">
        <f t="shared" si="874"/>
        <v>13</v>
      </c>
      <c r="AZ1310" s="31">
        <f t="shared" si="875"/>
        <v>9</v>
      </c>
      <c r="BA1310" s="31">
        <f t="shared" si="876"/>
        <v>11</v>
      </c>
      <c r="BB1310" s="31">
        <f t="shared" si="877"/>
        <v>10</v>
      </c>
      <c r="BC1310" s="31">
        <f t="shared" si="878"/>
        <v>5</v>
      </c>
      <c r="BD1310" s="31">
        <f t="shared" si="879"/>
        <v>8</v>
      </c>
      <c r="BE1310" s="31">
        <f t="shared" si="880"/>
        <v>17</v>
      </c>
      <c r="BF1310" s="31">
        <f t="shared" si="881"/>
        <v>8</v>
      </c>
      <c r="BG1310" s="31">
        <f t="shared" si="882"/>
        <v>26</v>
      </c>
      <c r="BH1310" s="31">
        <f t="shared" si="883"/>
        <v>5</v>
      </c>
      <c r="BI1310" s="31">
        <f t="shared" si="884"/>
        <v>6</v>
      </c>
      <c r="BJ1310" s="6">
        <f t="shared" si="885"/>
        <v>251</v>
      </c>
      <c r="BL1310" s="31">
        <f t="shared" si="886"/>
        <v>2.2237268121905018E-11</v>
      </c>
      <c r="BM1310" s="31">
        <f t="shared" si="887"/>
        <v>3.5866561486943574E-12</v>
      </c>
      <c r="BN1310" s="31">
        <f t="shared" si="888"/>
        <v>1.3629293365038559E-11</v>
      </c>
      <c r="BO1310" s="31">
        <f t="shared" si="889"/>
        <v>6.4559810676498439E-12</v>
      </c>
      <c r="BP1310" s="31">
        <f t="shared" si="890"/>
        <v>5.0213186081721004E-12</v>
      </c>
      <c r="BQ1310" s="31">
        <f t="shared" si="891"/>
        <v>1.7215949513732915E-11</v>
      </c>
      <c r="BR1310" s="31">
        <f t="shared" si="892"/>
        <v>7.1733122973887142E-13</v>
      </c>
      <c r="BS1310" s="31">
        <f t="shared" si="893"/>
        <v>1.2911962135299688E-11</v>
      </c>
      <c r="BT1310" s="31">
        <f t="shared" si="894"/>
        <v>1.3629293365038559E-11</v>
      </c>
      <c r="BU1310" s="31">
        <f t="shared" si="895"/>
        <v>9.3253059866053299E-12</v>
      </c>
      <c r="BV1310" s="31">
        <f t="shared" si="896"/>
        <v>6.4559810676498439E-12</v>
      </c>
      <c r="BW1310" s="31">
        <f t="shared" si="897"/>
        <v>7.8906435271275865E-12</v>
      </c>
      <c r="BX1310" s="31">
        <f t="shared" si="898"/>
        <v>7.1733122973887148E-12</v>
      </c>
      <c r="BY1310" s="31">
        <f t="shared" si="899"/>
        <v>3.5866561486943574E-12</v>
      </c>
      <c r="BZ1310" s="31">
        <f t="shared" si="900"/>
        <v>5.7386498379109713E-12</v>
      </c>
      <c r="CA1310" s="31">
        <f t="shared" si="901"/>
        <v>1.2194630905560814E-11</v>
      </c>
      <c r="CB1310" s="31">
        <f t="shared" si="902"/>
        <v>5.7386498379109713E-12</v>
      </c>
      <c r="CC1310" s="31">
        <f t="shared" si="903"/>
        <v>1.865061197321066E-11</v>
      </c>
      <c r="CD1310" s="31">
        <f t="shared" si="904"/>
        <v>3.5866561486943574E-12</v>
      </c>
      <c r="CE1310" s="31">
        <f t="shared" si="905"/>
        <v>4.3039873784332287E-12</v>
      </c>
    </row>
    <row r="1311" spans="35:83" x14ac:dyDescent="0.2">
      <c r="AI1311" s="29" t="s">
        <v>2738</v>
      </c>
      <c r="AJ1311" s="30">
        <v>25531</v>
      </c>
      <c r="AK1311">
        <v>235</v>
      </c>
      <c r="AL1311" t="s">
        <v>2739</v>
      </c>
      <c r="AM1311">
        <v>1.8031044884486185E-9</v>
      </c>
      <c r="AN1311">
        <f t="shared" si="863"/>
        <v>1.8031044884486185E-10</v>
      </c>
      <c r="AO1311">
        <f t="shared" si="864"/>
        <v>7.9485568348104142E-4</v>
      </c>
      <c r="AP1311" s="31">
        <f t="shared" si="865"/>
        <v>27</v>
      </c>
      <c r="AQ1311" s="31">
        <f t="shared" si="866"/>
        <v>0</v>
      </c>
      <c r="AR1311" s="31">
        <f t="shared" si="867"/>
        <v>17</v>
      </c>
      <c r="AS1311" s="31">
        <f t="shared" si="868"/>
        <v>15</v>
      </c>
      <c r="AT1311" s="31">
        <f t="shared" si="869"/>
        <v>7</v>
      </c>
      <c r="AU1311" s="31">
        <f t="shared" si="870"/>
        <v>17</v>
      </c>
      <c r="AV1311" s="31">
        <f t="shared" si="871"/>
        <v>4</v>
      </c>
      <c r="AW1311" s="31">
        <f t="shared" si="872"/>
        <v>11</v>
      </c>
      <c r="AX1311" s="31">
        <f t="shared" si="873"/>
        <v>13</v>
      </c>
      <c r="AY1311" s="31">
        <f t="shared" si="874"/>
        <v>27</v>
      </c>
      <c r="AZ1311" s="31">
        <f t="shared" si="875"/>
        <v>5</v>
      </c>
      <c r="BA1311" s="31">
        <f t="shared" si="876"/>
        <v>7</v>
      </c>
      <c r="BB1311" s="31">
        <f t="shared" si="877"/>
        <v>14</v>
      </c>
      <c r="BC1311" s="31">
        <f t="shared" si="878"/>
        <v>3</v>
      </c>
      <c r="BD1311" s="31">
        <f t="shared" si="879"/>
        <v>12</v>
      </c>
      <c r="BE1311" s="31">
        <f t="shared" si="880"/>
        <v>15</v>
      </c>
      <c r="BF1311" s="31">
        <f t="shared" si="881"/>
        <v>14</v>
      </c>
      <c r="BG1311" s="31">
        <f t="shared" si="882"/>
        <v>18</v>
      </c>
      <c r="BH1311" s="31">
        <f t="shared" si="883"/>
        <v>6</v>
      </c>
      <c r="BI1311" s="31">
        <f t="shared" si="884"/>
        <v>3</v>
      </c>
      <c r="BJ1311" s="6">
        <f t="shared" si="885"/>
        <v>235</v>
      </c>
      <c r="BL1311" s="31">
        <f t="shared" si="886"/>
        <v>2.0716519654516044E-11</v>
      </c>
      <c r="BM1311" s="31">
        <f t="shared" si="887"/>
        <v>0</v>
      </c>
      <c r="BN1311" s="31">
        <f t="shared" si="888"/>
        <v>1.3043734597287877E-11</v>
      </c>
      <c r="BO1311" s="31">
        <f t="shared" si="889"/>
        <v>1.1509177585842244E-11</v>
      </c>
      <c r="BP1311" s="31">
        <f t="shared" si="890"/>
        <v>5.3709495400597152E-12</v>
      </c>
      <c r="BQ1311" s="31">
        <f t="shared" si="891"/>
        <v>1.3043734597287877E-11</v>
      </c>
      <c r="BR1311" s="31">
        <f t="shared" si="892"/>
        <v>3.0691140228912657E-12</v>
      </c>
      <c r="BS1311" s="31">
        <f t="shared" si="893"/>
        <v>8.4400635629509794E-12</v>
      </c>
      <c r="BT1311" s="31">
        <f t="shared" si="894"/>
        <v>9.9746205743966118E-12</v>
      </c>
      <c r="BU1311" s="31">
        <f t="shared" si="895"/>
        <v>2.0716519654516044E-11</v>
      </c>
      <c r="BV1311" s="31">
        <f t="shared" si="896"/>
        <v>3.836392528614082E-12</v>
      </c>
      <c r="BW1311" s="31">
        <f t="shared" si="897"/>
        <v>5.3709495400597152E-12</v>
      </c>
      <c r="BX1311" s="31">
        <f t="shared" si="898"/>
        <v>1.074189908011943E-11</v>
      </c>
      <c r="BY1311" s="31">
        <f t="shared" si="899"/>
        <v>2.3018355171684491E-12</v>
      </c>
      <c r="BZ1311" s="31">
        <f t="shared" si="900"/>
        <v>9.2073420686737964E-12</v>
      </c>
      <c r="CA1311" s="31">
        <f t="shared" si="901"/>
        <v>1.1509177585842244E-11</v>
      </c>
      <c r="CB1311" s="31">
        <f t="shared" si="902"/>
        <v>1.074189908011943E-11</v>
      </c>
      <c r="CC1311" s="31">
        <f t="shared" si="903"/>
        <v>1.3811013103010695E-11</v>
      </c>
      <c r="CD1311" s="31">
        <f t="shared" si="904"/>
        <v>4.6036710343368982E-12</v>
      </c>
      <c r="CE1311" s="31">
        <f t="shared" si="905"/>
        <v>2.3018355171684491E-12</v>
      </c>
    </row>
    <row r="1312" spans="35:83" x14ac:dyDescent="0.2">
      <c r="AI1312" s="29" t="s">
        <v>2740</v>
      </c>
      <c r="AJ1312" s="30">
        <v>32275</v>
      </c>
      <c r="AK1312">
        <v>291</v>
      </c>
      <c r="AL1312" t="s">
        <v>2741</v>
      </c>
      <c r="AM1312">
        <v>1.8082504422278637E-9</v>
      </c>
      <c r="AN1312">
        <f t="shared" si="863"/>
        <v>1.8082504422278638E-10</v>
      </c>
      <c r="AO1312">
        <f t="shared" si="864"/>
        <v>7.9712415468421787E-4</v>
      </c>
      <c r="AP1312" s="31">
        <f t="shared" si="865"/>
        <v>27</v>
      </c>
      <c r="AQ1312" s="31">
        <f t="shared" si="866"/>
        <v>4</v>
      </c>
      <c r="AR1312" s="31">
        <f t="shared" si="867"/>
        <v>13</v>
      </c>
      <c r="AS1312" s="31">
        <f t="shared" si="868"/>
        <v>24</v>
      </c>
      <c r="AT1312" s="31">
        <f t="shared" si="869"/>
        <v>13</v>
      </c>
      <c r="AU1312" s="31">
        <f t="shared" si="870"/>
        <v>20</v>
      </c>
      <c r="AV1312" s="31">
        <f t="shared" si="871"/>
        <v>12</v>
      </c>
      <c r="AW1312" s="31">
        <f t="shared" si="872"/>
        <v>18</v>
      </c>
      <c r="AX1312" s="31">
        <f t="shared" si="873"/>
        <v>13</v>
      </c>
      <c r="AY1312" s="31">
        <f t="shared" si="874"/>
        <v>28</v>
      </c>
      <c r="AZ1312" s="31">
        <f t="shared" si="875"/>
        <v>5</v>
      </c>
      <c r="BA1312" s="31">
        <f t="shared" si="876"/>
        <v>8</v>
      </c>
      <c r="BB1312" s="31">
        <f t="shared" si="877"/>
        <v>22</v>
      </c>
      <c r="BC1312" s="31">
        <f t="shared" si="878"/>
        <v>9</v>
      </c>
      <c r="BD1312" s="31">
        <f t="shared" si="879"/>
        <v>18</v>
      </c>
      <c r="BE1312" s="31">
        <f t="shared" si="880"/>
        <v>19</v>
      </c>
      <c r="BF1312" s="31">
        <f t="shared" si="881"/>
        <v>11</v>
      </c>
      <c r="BG1312" s="31">
        <f t="shared" si="882"/>
        <v>18</v>
      </c>
      <c r="BH1312" s="31">
        <f t="shared" si="883"/>
        <v>3</v>
      </c>
      <c r="BI1312" s="31">
        <f t="shared" si="884"/>
        <v>6</v>
      </c>
      <c r="BJ1312" s="6">
        <f t="shared" si="885"/>
        <v>291</v>
      </c>
      <c r="BL1312" s="31">
        <f t="shared" si="886"/>
        <v>1.6777581422732757E-11</v>
      </c>
      <c r="BM1312" s="31">
        <f t="shared" si="887"/>
        <v>2.4855676181826308E-12</v>
      </c>
      <c r="BN1312" s="31">
        <f t="shared" si="888"/>
        <v>8.0780947590935502E-12</v>
      </c>
      <c r="BO1312" s="31">
        <f t="shared" si="889"/>
        <v>1.4913405709095783E-11</v>
      </c>
      <c r="BP1312" s="31">
        <f t="shared" si="890"/>
        <v>8.0780947590935502E-12</v>
      </c>
      <c r="BQ1312" s="31">
        <f t="shared" si="891"/>
        <v>1.2427838090913155E-11</v>
      </c>
      <c r="BR1312" s="31">
        <f t="shared" si="892"/>
        <v>7.4567028545478915E-12</v>
      </c>
      <c r="BS1312" s="31">
        <f t="shared" si="893"/>
        <v>1.1185054281821839E-11</v>
      </c>
      <c r="BT1312" s="31">
        <f t="shared" si="894"/>
        <v>8.0780947590935502E-12</v>
      </c>
      <c r="BU1312" s="31">
        <f t="shared" si="895"/>
        <v>1.7398973327278414E-11</v>
      </c>
      <c r="BV1312" s="31">
        <f t="shared" si="896"/>
        <v>3.1069595227282886E-12</v>
      </c>
      <c r="BW1312" s="31">
        <f t="shared" si="897"/>
        <v>4.9711352363652615E-12</v>
      </c>
      <c r="BX1312" s="31">
        <f t="shared" si="898"/>
        <v>1.3670621900004467E-11</v>
      </c>
      <c r="BY1312" s="31">
        <f t="shared" si="899"/>
        <v>5.5925271409109194E-12</v>
      </c>
      <c r="BZ1312" s="31">
        <f t="shared" si="900"/>
        <v>1.1185054281821839E-11</v>
      </c>
      <c r="CA1312" s="31">
        <f t="shared" si="901"/>
        <v>1.1806446186367496E-11</v>
      </c>
      <c r="CB1312" s="31">
        <f t="shared" si="902"/>
        <v>6.8353109500022336E-12</v>
      </c>
      <c r="CC1312" s="31">
        <f t="shared" si="903"/>
        <v>1.1185054281821839E-11</v>
      </c>
      <c r="CD1312" s="31">
        <f t="shared" si="904"/>
        <v>1.8641757136369729E-12</v>
      </c>
      <c r="CE1312" s="31">
        <f t="shared" si="905"/>
        <v>3.7283514272739457E-12</v>
      </c>
    </row>
    <row r="1313" spans="35:83" x14ac:dyDescent="0.2">
      <c r="AI1313" s="29" t="s">
        <v>2742</v>
      </c>
      <c r="AJ1313" s="30">
        <v>6741</v>
      </c>
      <c r="AK1313">
        <v>59</v>
      </c>
      <c r="AL1313" t="s">
        <v>2743</v>
      </c>
      <c r="AM1313">
        <v>1.8128866111500612E-9</v>
      </c>
      <c r="AN1313">
        <f t="shared" si="863"/>
        <v>1.8128866111500612E-10</v>
      </c>
      <c r="AO1313">
        <f t="shared" si="864"/>
        <v>7.9916789937067108E-4</v>
      </c>
      <c r="AP1313" s="31">
        <f t="shared" si="865"/>
        <v>6</v>
      </c>
      <c r="AQ1313" s="31">
        <f t="shared" si="866"/>
        <v>4</v>
      </c>
      <c r="AR1313" s="31">
        <f t="shared" si="867"/>
        <v>0</v>
      </c>
      <c r="AS1313" s="31">
        <f t="shared" si="868"/>
        <v>5</v>
      </c>
      <c r="AT1313" s="31">
        <f t="shared" si="869"/>
        <v>0</v>
      </c>
      <c r="AU1313" s="31">
        <f t="shared" si="870"/>
        <v>3</v>
      </c>
      <c r="AV1313" s="31">
        <f t="shared" si="871"/>
        <v>5</v>
      </c>
      <c r="AW1313" s="31">
        <f t="shared" si="872"/>
        <v>2</v>
      </c>
      <c r="AX1313" s="31">
        <f t="shared" si="873"/>
        <v>3</v>
      </c>
      <c r="AY1313" s="31">
        <f t="shared" si="874"/>
        <v>2</v>
      </c>
      <c r="AZ1313" s="31">
        <f t="shared" si="875"/>
        <v>3</v>
      </c>
      <c r="BA1313" s="31">
        <f t="shared" si="876"/>
        <v>3</v>
      </c>
      <c r="BB1313" s="31">
        <f t="shared" si="877"/>
        <v>5</v>
      </c>
      <c r="BC1313" s="31">
        <f t="shared" si="878"/>
        <v>1</v>
      </c>
      <c r="BD1313" s="31">
        <f t="shared" si="879"/>
        <v>7</v>
      </c>
      <c r="BE1313" s="31">
        <f t="shared" si="880"/>
        <v>2</v>
      </c>
      <c r="BF1313" s="31">
        <f t="shared" si="881"/>
        <v>3</v>
      </c>
      <c r="BG1313" s="31">
        <f t="shared" si="882"/>
        <v>3</v>
      </c>
      <c r="BH1313" s="31">
        <f t="shared" si="883"/>
        <v>0</v>
      </c>
      <c r="BI1313" s="31">
        <f t="shared" si="884"/>
        <v>2</v>
      </c>
      <c r="BJ1313" s="6">
        <f t="shared" si="885"/>
        <v>59</v>
      </c>
      <c r="BL1313" s="31">
        <f t="shared" si="886"/>
        <v>1.8436135028644691E-11</v>
      </c>
      <c r="BM1313" s="31">
        <f t="shared" si="887"/>
        <v>1.2290756685763127E-11</v>
      </c>
      <c r="BN1313" s="31">
        <f t="shared" si="888"/>
        <v>0</v>
      </c>
      <c r="BO1313" s="31">
        <f t="shared" si="889"/>
        <v>1.5363445857203909E-11</v>
      </c>
      <c r="BP1313" s="31">
        <f t="shared" si="890"/>
        <v>0</v>
      </c>
      <c r="BQ1313" s="31">
        <f t="shared" si="891"/>
        <v>9.2180675143223454E-12</v>
      </c>
      <c r="BR1313" s="31">
        <f t="shared" si="892"/>
        <v>1.5363445857203909E-11</v>
      </c>
      <c r="BS1313" s="31">
        <f t="shared" si="893"/>
        <v>6.1453783428815636E-12</v>
      </c>
      <c r="BT1313" s="31">
        <f t="shared" si="894"/>
        <v>9.2180675143223454E-12</v>
      </c>
      <c r="BU1313" s="31">
        <f t="shared" si="895"/>
        <v>6.1453783428815636E-12</v>
      </c>
      <c r="BV1313" s="31">
        <f t="shared" si="896"/>
        <v>9.2180675143223454E-12</v>
      </c>
      <c r="BW1313" s="31">
        <f t="shared" si="897"/>
        <v>9.2180675143223454E-12</v>
      </c>
      <c r="BX1313" s="31">
        <f t="shared" si="898"/>
        <v>1.5363445857203909E-11</v>
      </c>
      <c r="BY1313" s="31">
        <f t="shared" si="899"/>
        <v>3.0726891714407818E-12</v>
      </c>
      <c r="BZ1313" s="31">
        <f t="shared" si="900"/>
        <v>2.1508824200085473E-11</v>
      </c>
      <c r="CA1313" s="31">
        <f t="shared" si="901"/>
        <v>6.1453783428815636E-12</v>
      </c>
      <c r="CB1313" s="31">
        <f t="shared" si="902"/>
        <v>9.2180675143223454E-12</v>
      </c>
      <c r="CC1313" s="31">
        <f t="shared" si="903"/>
        <v>9.2180675143223454E-12</v>
      </c>
      <c r="CD1313" s="31">
        <f t="shared" si="904"/>
        <v>0</v>
      </c>
      <c r="CE1313" s="31">
        <f t="shared" si="905"/>
        <v>6.1453783428815636E-12</v>
      </c>
    </row>
    <row r="1314" spans="35:83" x14ac:dyDescent="0.2">
      <c r="AI1314" s="29" t="s">
        <v>2744</v>
      </c>
      <c r="AJ1314" s="30">
        <v>27153</v>
      </c>
      <c r="AK1314">
        <v>239</v>
      </c>
      <c r="AL1314" t="s">
        <v>2745</v>
      </c>
      <c r="AM1314">
        <v>1.8154431978323987E-9</v>
      </c>
      <c r="AN1314">
        <f t="shared" si="863"/>
        <v>1.8154431978323989E-10</v>
      </c>
      <c r="AO1314">
        <f t="shared" si="864"/>
        <v>8.002949097396134E-4</v>
      </c>
      <c r="AP1314" s="31">
        <f t="shared" si="865"/>
        <v>20</v>
      </c>
      <c r="AQ1314" s="31">
        <f t="shared" si="866"/>
        <v>2</v>
      </c>
      <c r="AR1314" s="31">
        <f t="shared" si="867"/>
        <v>17</v>
      </c>
      <c r="AS1314" s="31">
        <f t="shared" si="868"/>
        <v>15</v>
      </c>
      <c r="AT1314" s="31">
        <f t="shared" si="869"/>
        <v>6</v>
      </c>
      <c r="AU1314" s="31">
        <f t="shared" si="870"/>
        <v>11</v>
      </c>
      <c r="AV1314" s="31">
        <f t="shared" si="871"/>
        <v>5</v>
      </c>
      <c r="AW1314" s="31">
        <f t="shared" si="872"/>
        <v>14</v>
      </c>
      <c r="AX1314" s="31">
        <f t="shared" si="873"/>
        <v>10</v>
      </c>
      <c r="AY1314" s="31">
        <f t="shared" si="874"/>
        <v>35</v>
      </c>
      <c r="AZ1314" s="31">
        <f t="shared" si="875"/>
        <v>3</v>
      </c>
      <c r="BA1314" s="31">
        <f t="shared" si="876"/>
        <v>9</v>
      </c>
      <c r="BB1314" s="31">
        <f t="shared" si="877"/>
        <v>15</v>
      </c>
      <c r="BC1314" s="31">
        <f t="shared" si="878"/>
        <v>3</v>
      </c>
      <c r="BD1314" s="31">
        <f t="shared" si="879"/>
        <v>20</v>
      </c>
      <c r="BE1314" s="31">
        <f t="shared" si="880"/>
        <v>12</v>
      </c>
      <c r="BF1314" s="31">
        <f t="shared" si="881"/>
        <v>16</v>
      </c>
      <c r="BG1314" s="31">
        <f t="shared" si="882"/>
        <v>12</v>
      </c>
      <c r="BH1314" s="31">
        <f t="shared" si="883"/>
        <v>3</v>
      </c>
      <c r="BI1314" s="31">
        <f t="shared" si="884"/>
        <v>11</v>
      </c>
      <c r="BJ1314" s="6">
        <f t="shared" si="885"/>
        <v>239</v>
      </c>
      <c r="BL1314" s="31">
        <f t="shared" si="886"/>
        <v>1.5191993287300408E-11</v>
      </c>
      <c r="BM1314" s="31">
        <f t="shared" si="887"/>
        <v>1.5191993287300408E-12</v>
      </c>
      <c r="BN1314" s="31">
        <f t="shared" si="888"/>
        <v>1.2913194294205349E-11</v>
      </c>
      <c r="BO1314" s="31">
        <f t="shared" si="889"/>
        <v>1.1393994965475307E-11</v>
      </c>
      <c r="BP1314" s="31">
        <f t="shared" si="890"/>
        <v>4.5575979861901231E-12</v>
      </c>
      <c r="BQ1314" s="31">
        <f t="shared" si="891"/>
        <v>8.355596308015225E-12</v>
      </c>
      <c r="BR1314" s="31">
        <f t="shared" si="892"/>
        <v>3.7979983218251019E-12</v>
      </c>
      <c r="BS1314" s="31">
        <f t="shared" si="893"/>
        <v>1.0634395301110287E-11</v>
      </c>
      <c r="BT1314" s="31">
        <f t="shared" si="894"/>
        <v>7.5959966436502038E-12</v>
      </c>
      <c r="BU1314" s="31">
        <f t="shared" si="895"/>
        <v>2.6585988252775716E-11</v>
      </c>
      <c r="BV1314" s="31">
        <f t="shared" si="896"/>
        <v>2.2787989930950615E-12</v>
      </c>
      <c r="BW1314" s="31">
        <f t="shared" si="897"/>
        <v>6.8363969792851842E-12</v>
      </c>
      <c r="BX1314" s="31">
        <f t="shared" si="898"/>
        <v>1.1393994965475307E-11</v>
      </c>
      <c r="BY1314" s="31">
        <f t="shared" si="899"/>
        <v>2.2787989930950615E-12</v>
      </c>
      <c r="BZ1314" s="31">
        <f t="shared" si="900"/>
        <v>1.5191993287300408E-11</v>
      </c>
      <c r="CA1314" s="31">
        <f t="shared" si="901"/>
        <v>9.1151959723802462E-12</v>
      </c>
      <c r="CB1314" s="31">
        <f t="shared" si="902"/>
        <v>1.2153594629840326E-11</v>
      </c>
      <c r="CC1314" s="31">
        <f t="shared" si="903"/>
        <v>9.1151959723802462E-12</v>
      </c>
      <c r="CD1314" s="31">
        <f t="shared" si="904"/>
        <v>2.2787989930950615E-12</v>
      </c>
      <c r="CE1314" s="31">
        <f t="shared" si="905"/>
        <v>8.355596308015225E-12</v>
      </c>
    </row>
    <row r="1315" spans="35:83" x14ac:dyDescent="0.2">
      <c r="AI1315" s="29" t="s">
        <v>2746</v>
      </c>
      <c r="AJ1315" s="30">
        <v>64064</v>
      </c>
      <c r="AK1315">
        <v>570</v>
      </c>
      <c r="AL1315" t="s">
        <v>2747</v>
      </c>
      <c r="AM1315">
        <v>1.818529872290155E-9</v>
      </c>
      <c r="AN1315">
        <f t="shared" si="863"/>
        <v>1.818529872290155E-10</v>
      </c>
      <c r="AO1315">
        <f t="shared" si="864"/>
        <v>8.0165559668344893E-4</v>
      </c>
      <c r="AP1315" s="31">
        <f t="shared" si="865"/>
        <v>44</v>
      </c>
      <c r="AQ1315" s="31">
        <f t="shared" si="866"/>
        <v>6</v>
      </c>
      <c r="AR1315" s="31">
        <f t="shared" si="867"/>
        <v>40</v>
      </c>
      <c r="AS1315" s="31">
        <f t="shared" si="868"/>
        <v>43</v>
      </c>
      <c r="AT1315" s="31">
        <f t="shared" si="869"/>
        <v>23</v>
      </c>
      <c r="AU1315" s="31">
        <f t="shared" si="870"/>
        <v>43</v>
      </c>
      <c r="AV1315" s="31">
        <f t="shared" si="871"/>
        <v>14</v>
      </c>
      <c r="AW1315" s="31">
        <f t="shared" si="872"/>
        <v>37</v>
      </c>
      <c r="AX1315" s="31">
        <f t="shared" si="873"/>
        <v>32</v>
      </c>
      <c r="AY1315" s="31">
        <f t="shared" si="874"/>
        <v>56</v>
      </c>
      <c r="AZ1315" s="31">
        <f t="shared" si="875"/>
        <v>8</v>
      </c>
      <c r="BA1315" s="31">
        <f t="shared" si="876"/>
        <v>28</v>
      </c>
      <c r="BB1315" s="31">
        <f t="shared" si="877"/>
        <v>21</v>
      </c>
      <c r="BC1315" s="31">
        <f t="shared" si="878"/>
        <v>15</v>
      </c>
      <c r="BD1315" s="31">
        <f t="shared" si="879"/>
        <v>41</v>
      </c>
      <c r="BE1315" s="31">
        <f t="shared" si="880"/>
        <v>24</v>
      </c>
      <c r="BF1315" s="31">
        <f t="shared" si="881"/>
        <v>37</v>
      </c>
      <c r="BG1315" s="31">
        <f t="shared" si="882"/>
        <v>36</v>
      </c>
      <c r="BH1315" s="31">
        <f t="shared" si="883"/>
        <v>7</v>
      </c>
      <c r="BI1315" s="31">
        <f t="shared" si="884"/>
        <v>15</v>
      </c>
      <c r="BJ1315" s="6">
        <f t="shared" si="885"/>
        <v>570</v>
      </c>
      <c r="BL1315" s="31">
        <f t="shared" si="886"/>
        <v>1.4037774452766109E-11</v>
      </c>
      <c r="BM1315" s="31">
        <f t="shared" si="887"/>
        <v>1.914241970831742E-12</v>
      </c>
      <c r="BN1315" s="31">
        <f t="shared" si="888"/>
        <v>1.2761613138878279E-11</v>
      </c>
      <c r="BO1315" s="31">
        <f t="shared" si="889"/>
        <v>1.3718734124294151E-11</v>
      </c>
      <c r="BP1315" s="31">
        <f t="shared" si="890"/>
        <v>7.337927554855012E-12</v>
      </c>
      <c r="BQ1315" s="31">
        <f t="shared" si="891"/>
        <v>1.3718734124294151E-11</v>
      </c>
      <c r="BR1315" s="31">
        <f t="shared" si="892"/>
        <v>4.466564598607398E-12</v>
      </c>
      <c r="BS1315" s="31">
        <f t="shared" si="893"/>
        <v>1.1804492153462408E-11</v>
      </c>
      <c r="BT1315" s="31">
        <f t="shared" si="894"/>
        <v>1.0209290511102625E-11</v>
      </c>
      <c r="BU1315" s="31">
        <f t="shared" si="895"/>
        <v>1.7866258394429592E-11</v>
      </c>
      <c r="BV1315" s="31">
        <f t="shared" si="896"/>
        <v>2.5523226277756563E-12</v>
      </c>
      <c r="BW1315" s="31">
        <f t="shared" si="897"/>
        <v>8.9331291972147959E-12</v>
      </c>
      <c r="BX1315" s="31">
        <f t="shared" si="898"/>
        <v>6.6998468979110965E-12</v>
      </c>
      <c r="BY1315" s="31">
        <f t="shared" si="899"/>
        <v>4.7856049270793549E-12</v>
      </c>
      <c r="BZ1315" s="31">
        <f t="shared" si="900"/>
        <v>1.3080653467350237E-11</v>
      </c>
      <c r="CA1315" s="31">
        <f t="shared" si="901"/>
        <v>7.6569678833269681E-12</v>
      </c>
      <c r="CB1315" s="31">
        <f t="shared" si="902"/>
        <v>1.1804492153462408E-11</v>
      </c>
      <c r="CC1315" s="31">
        <f t="shared" si="903"/>
        <v>1.1485451824990453E-11</v>
      </c>
      <c r="CD1315" s="31">
        <f t="shared" si="904"/>
        <v>2.233282299303699E-12</v>
      </c>
      <c r="CE1315" s="31">
        <f t="shared" si="905"/>
        <v>4.7856049270793549E-12</v>
      </c>
    </row>
    <row r="1316" spans="35:83" x14ac:dyDescent="0.2">
      <c r="AI1316" s="29" t="s">
        <v>2748</v>
      </c>
      <c r="AJ1316" s="30">
        <v>32919</v>
      </c>
      <c r="AK1316">
        <v>307</v>
      </c>
      <c r="AL1316" t="s">
        <v>2749</v>
      </c>
      <c r="AM1316">
        <v>1.8187135439735904E-9</v>
      </c>
      <c r="AN1316">
        <f t="shared" si="863"/>
        <v>1.8187135439735907E-10</v>
      </c>
      <c r="AO1316">
        <f t="shared" si="864"/>
        <v>8.017365639720385E-4</v>
      </c>
      <c r="AP1316" s="31">
        <f t="shared" si="865"/>
        <v>34</v>
      </c>
      <c r="AQ1316" s="31">
        <f t="shared" si="866"/>
        <v>0</v>
      </c>
      <c r="AR1316" s="31">
        <f t="shared" si="867"/>
        <v>11</v>
      </c>
      <c r="AS1316" s="31">
        <f t="shared" si="868"/>
        <v>27</v>
      </c>
      <c r="AT1316" s="31">
        <f t="shared" si="869"/>
        <v>7</v>
      </c>
      <c r="AU1316" s="31">
        <f t="shared" si="870"/>
        <v>33</v>
      </c>
      <c r="AV1316" s="31">
        <f t="shared" si="871"/>
        <v>6</v>
      </c>
      <c r="AW1316" s="31">
        <f t="shared" si="872"/>
        <v>30</v>
      </c>
      <c r="AX1316" s="31">
        <f t="shared" si="873"/>
        <v>24</v>
      </c>
      <c r="AY1316" s="31">
        <f t="shared" si="874"/>
        <v>28</v>
      </c>
      <c r="AZ1316" s="31">
        <f t="shared" si="875"/>
        <v>7</v>
      </c>
      <c r="BA1316" s="31">
        <f t="shared" si="876"/>
        <v>14</v>
      </c>
      <c r="BB1316" s="31">
        <f t="shared" si="877"/>
        <v>17</v>
      </c>
      <c r="BC1316" s="31">
        <f t="shared" si="878"/>
        <v>6</v>
      </c>
      <c r="BD1316" s="31">
        <f t="shared" si="879"/>
        <v>12</v>
      </c>
      <c r="BE1316" s="31">
        <f t="shared" si="880"/>
        <v>12</v>
      </c>
      <c r="BF1316" s="31">
        <f t="shared" si="881"/>
        <v>16</v>
      </c>
      <c r="BG1316" s="31">
        <f t="shared" si="882"/>
        <v>15</v>
      </c>
      <c r="BH1316" s="31">
        <f t="shared" si="883"/>
        <v>4</v>
      </c>
      <c r="BI1316" s="31">
        <f t="shared" si="884"/>
        <v>4</v>
      </c>
      <c r="BJ1316" s="6">
        <f t="shared" si="885"/>
        <v>307</v>
      </c>
      <c r="BL1316" s="31">
        <f t="shared" si="886"/>
        <v>2.0142104395798721E-11</v>
      </c>
      <c r="BM1316" s="31">
        <f t="shared" si="887"/>
        <v>0</v>
      </c>
      <c r="BN1316" s="31">
        <f t="shared" si="888"/>
        <v>6.5165631868760579E-12</v>
      </c>
      <c r="BO1316" s="31">
        <f t="shared" si="889"/>
        <v>1.5995200549604869E-11</v>
      </c>
      <c r="BP1316" s="31">
        <f t="shared" si="890"/>
        <v>4.1469038461938547E-12</v>
      </c>
      <c r="BQ1316" s="31">
        <f t="shared" si="891"/>
        <v>1.9549689560628175E-11</v>
      </c>
      <c r="BR1316" s="31">
        <f t="shared" si="892"/>
        <v>3.5544890110233041E-12</v>
      </c>
      <c r="BS1316" s="31">
        <f t="shared" si="893"/>
        <v>1.7772445055116521E-11</v>
      </c>
      <c r="BT1316" s="31">
        <f t="shared" si="894"/>
        <v>1.4217956044093216E-11</v>
      </c>
      <c r="BU1316" s="31">
        <f t="shared" si="895"/>
        <v>1.6587615384775419E-11</v>
      </c>
      <c r="BV1316" s="31">
        <f t="shared" si="896"/>
        <v>4.1469038461938547E-12</v>
      </c>
      <c r="BW1316" s="31">
        <f t="shared" si="897"/>
        <v>8.2938076923877093E-12</v>
      </c>
      <c r="BX1316" s="31">
        <f t="shared" si="898"/>
        <v>1.0071052197899361E-11</v>
      </c>
      <c r="BY1316" s="31">
        <f t="shared" si="899"/>
        <v>3.5544890110233041E-12</v>
      </c>
      <c r="BZ1316" s="31">
        <f t="shared" si="900"/>
        <v>7.1089780220466081E-12</v>
      </c>
      <c r="CA1316" s="31">
        <f t="shared" si="901"/>
        <v>7.1089780220466081E-12</v>
      </c>
      <c r="CB1316" s="31">
        <f t="shared" si="902"/>
        <v>9.4786373627288113E-12</v>
      </c>
      <c r="CC1316" s="31">
        <f t="shared" si="903"/>
        <v>8.8862225275582603E-12</v>
      </c>
      <c r="CD1316" s="31">
        <f t="shared" si="904"/>
        <v>2.3696593406822028E-12</v>
      </c>
      <c r="CE1316" s="31">
        <f t="shared" si="905"/>
        <v>2.3696593406822028E-12</v>
      </c>
    </row>
    <row r="1317" spans="35:83" x14ac:dyDescent="0.2">
      <c r="AI1317" s="29" t="s">
        <v>2750</v>
      </c>
      <c r="AJ1317" s="30">
        <v>50828</v>
      </c>
      <c r="AK1317">
        <v>474</v>
      </c>
      <c r="AL1317" t="s">
        <v>2751</v>
      </c>
      <c r="AM1317">
        <v>1.8254021859459944E-9</v>
      </c>
      <c r="AN1317">
        <f t="shared" si="863"/>
        <v>1.8254021859459945E-10</v>
      </c>
      <c r="AO1317">
        <f t="shared" si="864"/>
        <v>8.0468509253518868E-4</v>
      </c>
      <c r="AP1317" s="31">
        <f t="shared" si="865"/>
        <v>47</v>
      </c>
      <c r="AQ1317" s="31">
        <f t="shared" si="866"/>
        <v>0</v>
      </c>
      <c r="AR1317" s="31">
        <f t="shared" si="867"/>
        <v>31</v>
      </c>
      <c r="AS1317" s="31">
        <f t="shared" si="868"/>
        <v>23</v>
      </c>
      <c r="AT1317" s="31">
        <f t="shared" si="869"/>
        <v>11</v>
      </c>
      <c r="AU1317" s="31">
        <f t="shared" si="870"/>
        <v>49</v>
      </c>
      <c r="AV1317" s="31">
        <f t="shared" si="871"/>
        <v>6</v>
      </c>
      <c r="AW1317" s="31">
        <f t="shared" si="872"/>
        <v>26</v>
      </c>
      <c r="AX1317" s="31">
        <f t="shared" si="873"/>
        <v>36</v>
      </c>
      <c r="AY1317" s="31">
        <f t="shared" si="874"/>
        <v>50</v>
      </c>
      <c r="AZ1317" s="31">
        <f t="shared" si="875"/>
        <v>28</v>
      </c>
      <c r="BA1317" s="31">
        <f t="shared" si="876"/>
        <v>10</v>
      </c>
      <c r="BB1317" s="31">
        <f t="shared" si="877"/>
        <v>22</v>
      </c>
      <c r="BC1317" s="31">
        <f t="shared" si="878"/>
        <v>22</v>
      </c>
      <c r="BD1317" s="31">
        <f t="shared" si="879"/>
        <v>29</v>
      </c>
      <c r="BE1317" s="31">
        <f t="shared" si="880"/>
        <v>26</v>
      </c>
      <c r="BF1317" s="31">
        <f t="shared" si="881"/>
        <v>20</v>
      </c>
      <c r="BG1317" s="31">
        <f t="shared" si="882"/>
        <v>36</v>
      </c>
      <c r="BH1317" s="31">
        <f t="shared" si="883"/>
        <v>0</v>
      </c>
      <c r="BI1317" s="31">
        <f t="shared" si="884"/>
        <v>2</v>
      </c>
      <c r="BJ1317" s="6">
        <f t="shared" si="885"/>
        <v>474</v>
      </c>
      <c r="BL1317" s="31">
        <f t="shared" si="886"/>
        <v>1.8099979480899103E-11</v>
      </c>
      <c r="BM1317" s="31">
        <f t="shared" si="887"/>
        <v>0</v>
      </c>
      <c r="BN1317" s="31">
        <f t="shared" si="888"/>
        <v>1.1938284338465367E-11</v>
      </c>
      <c r="BO1317" s="31">
        <f t="shared" si="889"/>
        <v>8.857436767248497E-12</v>
      </c>
      <c r="BP1317" s="31">
        <f t="shared" si="890"/>
        <v>4.2361654104231941E-12</v>
      </c>
      <c r="BQ1317" s="31">
        <f t="shared" si="891"/>
        <v>1.887019137370332E-11</v>
      </c>
      <c r="BR1317" s="31">
        <f t="shared" si="892"/>
        <v>2.3106356784126514E-12</v>
      </c>
      <c r="BS1317" s="31">
        <f t="shared" si="893"/>
        <v>1.0012754606454823E-11</v>
      </c>
      <c r="BT1317" s="31">
        <f t="shared" si="894"/>
        <v>1.3863814070475909E-11</v>
      </c>
      <c r="BU1317" s="31">
        <f t="shared" si="895"/>
        <v>1.9255297320105429E-11</v>
      </c>
      <c r="BV1317" s="31">
        <f t="shared" si="896"/>
        <v>1.0782966499259039E-11</v>
      </c>
      <c r="BW1317" s="31">
        <f t="shared" si="897"/>
        <v>3.8510594640210854E-12</v>
      </c>
      <c r="BX1317" s="31">
        <f t="shared" si="898"/>
        <v>8.4723308208463883E-12</v>
      </c>
      <c r="BY1317" s="31">
        <f t="shared" si="899"/>
        <v>8.4723308208463883E-12</v>
      </c>
      <c r="BZ1317" s="31">
        <f t="shared" si="900"/>
        <v>1.1168072445661149E-11</v>
      </c>
      <c r="CA1317" s="31">
        <f t="shared" si="901"/>
        <v>1.0012754606454823E-11</v>
      </c>
      <c r="CB1317" s="31">
        <f t="shared" si="902"/>
        <v>7.7021189280421709E-12</v>
      </c>
      <c r="CC1317" s="31">
        <f t="shared" si="903"/>
        <v>1.3863814070475909E-11</v>
      </c>
      <c r="CD1317" s="31">
        <f t="shared" si="904"/>
        <v>0</v>
      </c>
      <c r="CE1317" s="31">
        <f t="shared" si="905"/>
        <v>7.70211892804217E-13</v>
      </c>
    </row>
    <row r="1318" spans="35:83" x14ac:dyDescent="0.2">
      <c r="AI1318" s="29" t="s">
        <v>2752</v>
      </c>
      <c r="AJ1318" s="30">
        <v>38453</v>
      </c>
      <c r="AK1318">
        <v>366</v>
      </c>
      <c r="AL1318" t="s">
        <v>2753</v>
      </c>
      <c r="AM1318">
        <v>1.8304988156148018E-9</v>
      </c>
      <c r="AN1318">
        <f t="shared" si="863"/>
        <v>1.830498815614802E-10</v>
      </c>
      <c r="AO1318">
        <f t="shared" si="864"/>
        <v>8.0693182037864012E-4</v>
      </c>
      <c r="AP1318" s="31">
        <f t="shared" si="865"/>
        <v>51</v>
      </c>
      <c r="AQ1318" s="31">
        <f t="shared" si="866"/>
        <v>6</v>
      </c>
      <c r="AR1318" s="31">
        <f t="shared" si="867"/>
        <v>23</v>
      </c>
      <c r="AS1318" s="31">
        <f t="shared" si="868"/>
        <v>17</v>
      </c>
      <c r="AT1318" s="31">
        <f t="shared" si="869"/>
        <v>12</v>
      </c>
      <c r="AU1318" s="31">
        <f t="shared" si="870"/>
        <v>42</v>
      </c>
      <c r="AV1318" s="31">
        <f t="shared" si="871"/>
        <v>8</v>
      </c>
      <c r="AW1318" s="31">
        <f t="shared" si="872"/>
        <v>23</v>
      </c>
      <c r="AX1318" s="31">
        <f t="shared" si="873"/>
        <v>16</v>
      </c>
      <c r="AY1318" s="31">
        <f t="shared" si="874"/>
        <v>35</v>
      </c>
      <c r="AZ1318" s="31">
        <f t="shared" si="875"/>
        <v>8</v>
      </c>
      <c r="BA1318" s="31">
        <f t="shared" si="876"/>
        <v>17</v>
      </c>
      <c r="BB1318" s="31">
        <f t="shared" si="877"/>
        <v>14</v>
      </c>
      <c r="BC1318" s="31">
        <f t="shared" si="878"/>
        <v>11</v>
      </c>
      <c r="BD1318" s="31">
        <f t="shared" si="879"/>
        <v>15</v>
      </c>
      <c r="BE1318" s="31">
        <f t="shared" si="880"/>
        <v>16</v>
      </c>
      <c r="BF1318" s="31">
        <f t="shared" si="881"/>
        <v>15</v>
      </c>
      <c r="BG1318" s="31">
        <f t="shared" si="882"/>
        <v>26</v>
      </c>
      <c r="BH1318" s="31">
        <f t="shared" si="883"/>
        <v>4</v>
      </c>
      <c r="BI1318" s="31">
        <f t="shared" si="884"/>
        <v>7</v>
      </c>
      <c r="BJ1318" s="6">
        <f t="shared" si="885"/>
        <v>366</v>
      </c>
      <c r="BL1318" s="31">
        <f t="shared" si="886"/>
        <v>2.5506950709386582E-11</v>
      </c>
      <c r="BM1318" s="31">
        <f t="shared" si="887"/>
        <v>3.0008177305160689E-12</v>
      </c>
      <c r="BN1318" s="31">
        <f t="shared" si="888"/>
        <v>1.1503134633644931E-11</v>
      </c>
      <c r="BO1318" s="31">
        <f t="shared" si="889"/>
        <v>8.5023169031288619E-12</v>
      </c>
      <c r="BP1318" s="31">
        <f t="shared" si="890"/>
        <v>6.0016354610321378E-12</v>
      </c>
      <c r="BQ1318" s="31">
        <f t="shared" si="891"/>
        <v>2.1005724113612482E-11</v>
      </c>
      <c r="BR1318" s="31">
        <f t="shared" si="892"/>
        <v>4.0010903073547585E-12</v>
      </c>
      <c r="BS1318" s="31">
        <f t="shared" si="893"/>
        <v>1.1503134633644931E-11</v>
      </c>
      <c r="BT1318" s="31">
        <f t="shared" si="894"/>
        <v>8.002180614709517E-12</v>
      </c>
      <c r="BU1318" s="31">
        <f t="shared" si="895"/>
        <v>1.7504770094677069E-11</v>
      </c>
      <c r="BV1318" s="31">
        <f t="shared" si="896"/>
        <v>4.0010903073547585E-12</v>
      </c>
      <c r="BW1318" s="31">
        <f t="shared" si="897"/>
        <v>8.5023169031288619E-12</v>
      </c>
      <c r="BX1318" s="31">
        <f t="shared" si="898"/>
        <v>7.0019080378708274E-12</v>
      </c>
      <c r="BY1318" s="31">
        <f t="shared" si="899"/>
        <v>5.501499172612793E-12</v>
      </c>
      <c r="BZ1318" s="31">
        <f t="shared" si="900"/>
        <v>7.5020443262901722E-12</v>
      </c>
      <c r="CA1318" s="31">
        <f t="shared" si="901"/>
        <v>8.002180614709517E-12</v>
      </c>
      <c r="CB1318" s="31">
        <f t="shared" si="902"/>
        <v>7.5020443262901722E-12</v>
      </c>
      <c r="CC1318" s="31">
        <f t="shared" si="903"/>
        <v>1.3003543498902965E-11</v>
      </c>
      <c r="CD1318" s="31">
        <f t="shared" si="904"/>
        <v>2.0005451536773793E-12</v>
      </c>
      <c r="CE1318" s="31">
        <f t="shared" si="905"/>
        <v>3.5009540189354137E-12</v>
      </c>
    </row>
    <row r="1319" spans="35:83" x14ac:dyDescent="0.2">
      <c r="AI1319" s="29" t="s">
        <v>2754</v>
      </c>
      <c r="AJ1319" s="30">
        <v>42021</v>
      </c>
      <c r="AK1319">
        <v>398</v>
      </c>
      <c r="AL1319" t="s">
        <v>2755</v>
      </c>
      <c r="AM1319">
        <v>1.8326148898601453E-9</v>
      </c>
      <c r="AN1319">
        <f t="shared" si="863"/>
        <v>1.8326148898601454E-10</v>
      </c>
      <c r="AO1319">
        <f t="shared" si="864"/>
        <v>8.0786464132792755E-4</v>
      </c>
      <c r="AP1319" s="31">
        <f t="shared" si="865"/>
        <v>50</v>
      </c>
      <c r="AQ1319" s="31">
        <f t="shared" si="866"/>
        <v>2</v>
      </c>
      <c r="AR1319" s="31">
        <f t="shared" si="867"/>
        <v>22</v>
      </c>
      <c r="AS1319" s="31">
        <f t="shared" si="868"/>
        <v>26</v>
      </c>
      <c r="AT1319" s="31">
        <f t="shared" si="869"/>
        <v>12</v>
      </c>
      <c r="AU1319" s="31">
        <f t="shared" si="870"/>
        <v>41</v>
      </c>
      <c r="AV1319" s="31">
        <f t="shared" si="871"/>
        <v>6</v>
      </c>
      <c r="AW1319" s="31">
        <f t="shared" si="872"/>
        <v>33</v>
      </c>
      <c r="AX1319" s="31">
        <f t="shared" si="873"/>
        <v>20</v>
      </c>
      <c r="AY1319" s="31">
        <f t="shared" si="874"/>
        <v>38</v>
      </c>
      <c r="AZ1319" s="31">
        <f t="shared" si="875"/>
        <v>12</v>
      </c>
      <c r="BA1319" s="31">
        <f t="shared" si="876"/>
        <v>12</v>
      </c>
      <c r="BB1319" s="31">
        <f t="shared" si="877"/>
        <v>17</v>
      </c>
      <c r="BC1319" s="31">
        <f t="shared" si="878"/>
        <v>14</v>
      </c>
      <c r="BD1319" s="31">
        <f t="shared" si="879"/>
        <v>17</v>
      </c>
      <c r="BE1319" s="31">
        <f t="shared" si="880"/>
        <v>24</v>
      </c>
      <c r="BF1319" s="31">
        <f t="shared" si="881"/>
        <v>14</v>
      </c>
      <c r="BG1319" s="31">
        <f t="shared" si="882"/>
        <v>30</v>
      </c>
      <c r="BH1319" s="31">
        <f t="shared" si="883"/>
        <v>0</v>
      </c>
      <c r="BI1319" s="31">
        <f t="shared" si="884"/>
        <v>8</v>
      </c>
      <c r="BJ1319" s="6">
        <f t="shared" si="885"/>
        <v>398</v>
      </c>
      <c r="BL1319" s="31">
        <f t="shared" si="886"/>
        <v>2.3022800123871172E-11</v>
      </c>
      <c r="BM1319" s="31">
        <f t="shared" si="887"/>
        <v>9.2091200495484691E-13</v>
      </c>
      <c r="BN1319" s="31">
        <f t="shared" si="888"/>
        <v>1.0130032054503317E-11</v>
      </c>
      <c r="BO1319" s="31">
        <f t="shared" si="889"/>
        <v>1.1971856064413012E-11</v>
      </c>
      <c r="BP1319" s="31">
        <f t="shared" si="890"/>
        <v>5.5254720297290815E-12</v>
      </c>
      <c r="BQ1319" s="31">
        <f t="shared" si="891"/>
        <v>1.8878696101574364E-11</v>
      </c>
      <c r="BR1319" s="31">
        <f t="shared" si="892"/>
        <v>2.7627360148645407E-12</v>
      </c>
      <c r="BS1319" s="31">
        <f t="shared" si="893"/>
        <v>1.5195048081754975E-11</v>
      </c>
      <c r="BT1319" s="31">
        <f t="shared" si="894"/>
        <v>9.2091200495484699E-12</v>
      </c>
      <c r="BU1319" s="31">
        <f t="shared" si="895"/>
        <v>1.7497328094142091E-11</v>
      </c>
      <c r="BV1319" s="31">
        <f t="shared" si="896"/>
        <v>5.5254720297290815E-12</v>
      </c>
      <c r="BW1319" s="31">
        <f t="shared" si="897"/>
        <v>5.5254720297290815E-12</v>
      </c>
      <c r="BX1319" s="31">
        <f t="shared" si="898"/>
        <v>7.8277520421161981E-12</v>
      </c>
      <c r="BY1319" s="31">
        <f t="shared" si="899"/>
        <v>6.4463840346839288E-12</v>
      </c>
      <c r="BZ1319" s="31">
        <f t="shared" si="900"/>
        <v>7.8277520421161981E-12</v>
      </c>
      <c r="CA1319" s="31">
        <f t="shared" si="901"/>
        <v>1.1050944059458163E-11</v>
      </c>
      <c r="CB1319" s="31">
        <f t="shared" si="902"/>
        <v>6.4463840346839288E-12</v>
      </c>
      <c r="CC1319" s="31">
        <f t="shared" si="903"/>
        <v>1.3813680074322703E-11</v>
      </c>
      <c r="CD1319" s="31">
        <f t="shared" si="904"/>
        <v>0</v>
      </c>
      <c r="CE1319" s="31">
        <f t="shared" si="905"/>
        <v>3.6836480198193876E-12</v>
      </c>
    </row>
    <row r="1320" spans="35:83" x14ac:dyDescent="0.2">
      <c r="AI1320" s="29" t="s">
        <v>2756</v>
      </c>
      <c r="AJ1320" s="30">
        <v>49833</v>
      </c>
      <c r="AK1320">
        <v>462</v>
      </c>
      <c r="AL1320" t="s">
        <v>2757</v>
      </c>
      <c r="AM1320">
        <v>1.8436634482510832E-9</v>
      </c>
      <c r="AN1320">
        <f t="shared" si="863"/>
        <v>1.8436634482510833E-10</v>
      </c>
      <c r="AO1320">
        <f t="shared" si="864"/>
        <v>8.1273513523860772E-4</v>
      </c>
      <c r="AP1320" s="31">
        <f t="shared" si="865"/>
        <v>58</v>
      </c>
      <c r="AQ1320" s="31">
        <f t="shared" si="866"/>
        <v>4</v>
      </c>
      <c r="AR1320" s="31">
        <f t="shared" si="867"/>
        <v>26</v>
      </c>
      <c r="AS1320" s="31">
        <f t="shared" si="868"/>
        <v>46</v>
      </c>
      <c r="AT1320" s="31">
        <f t="shared" si="869"/>
        <v>15</v>
      </c>
      <c r="AU1320" s="31">
        <f t="shared" si="870"/>
        <v>35</v>
      </c>
      <c r="AV1320" s="31">
        <f t="shared" si="871"/>
        <v>3</v>
      </c>
      <c r="AW1320" s="31">
        <f t="shared" si="872"/>
        <v>34</v>
      </c>
      <c r="AX1320" s="31">
        <f t="shared" si="873"/>
        <v>24</v>
      </c>
      <c r="AY1320" s="31">
        <f t="shared" si="874"/>
        <v>33</v>
      </c>
      <c r="AZ1320" s="31">
        <f t="shared" si="875"/>
        <v>14</v>
      </c>
      <c r="BA1320" s="31">
        <f t="shared" si="876"/>
        <v>12</v>
      </c>
      <c r="BB1320" s="31">
        <f t="shared" si="877"/>
        <v>25</v>
      </c>
      <c r="BC1320" s="31">
        <f t="shared" si="878"/>
        <v>10</v>
      </c>
      <c r="BD1320" s="31">
        <f t="shared" si="879"/>
        <v>21</v>
      </c>
      <c r="BE1320" s="31">
        <f t="shared" si="880"/>
        <v>21</v>
      </c>
      <c r="BF1320" s="31">
        <f t="shared" si="881"/>
        <v>28</v>
      </c>
      <c r="BG1320" s="31">
        <f t="shared" si="882"/>
        <v>39</v>
      </c>
      <c r="BH1320" s="31">
        <f t="shared" si="883"/>
        <v>3</v>
      </c>
      <c r="BI1320" s="31">
        <f t="shared" si="884"/>
        <v>11</v>
      </c>
      <c r="BJ1320" s="6">
        <f t="shared" si="885"/>
        <v>462</v>
      </c>
      <c r="BL1320" s="31">
        <f t="shared" si="886"/>
        <v>2.3145558441247365E-11</v>
      </c>
      <c r="BM1320" s="31">
        <f t="shared" si="887"/>
        <v>1.5962454097411977E-12</v>
      </c>
      <c r="BN1320" s="31">
        <f t="shared" si="888"/>
        <v>1.0375595163317785E-11</v>
      </c>
      <c r="BO1320" s="31">
        <f t="shared" si="889"/>
        <v>1.8356822212023774E-11</v>
      </c>
      <c r="BP1320" s="31">
        <f t="shared" si="890"/>
        <v>5.9859202865294911E-12</v>
      </c>
      <c r="BQ1320" s="31">
        <f t="shared" si="891"/>
        <v>1.396714733523548E-11</v>
      </c>
      <c r="BR1320" s="31">
        <f t="shared" si="892"/>
        <v>1.1971840573058983E-12</v>
      </c>
      <c r="BS1320" s="31">
        <f t="shared" si="893"/>
        <v>1.3568085982800181E-11</v>
      </c>
      <c r="BT1320" s="31">
        <f t="shared" si="894"/>
        <v>9.5774724584471868E-12</v>
      </c>
      <c r="BU1320" s="31">
        <f t="shared" si="895"/>
        <v>1.316902463036488E-11</v>
      </c>
      <c r="BV1320" s="31">
        <f t="shared" si="896"/>
        <v>5.5868589340941922E-12</v>
      </c>
      <c r="BW1320" s="31">
        <f t="shared" si="897"/>
        <v>4.7887362292235934E-12</v>
      </c>
      <c r="BX1320" s="31">
        <f t="shared" si="898"/>
        <v>9.9765338108824849E-12</v>
      </c>
      <c r="BY1320" s="31">
        <f t="shared" si="899"/>
        <v>3.9906135243529938E-12</v>
      </c>
      <c r="BZ1320" s="31">
        <f t="shared" si="900"/>
        <v>8.3802884011412874E-12</v>
      </c>
      <c r="CA1320" s="31">
        <f t="shared" si="901"/>
        <v>8.3802884011412874E-12</v>
      </c>
      <c r="CB1320" s="31">
        <f t="shared" si="902"/>
        <v>1.1173717868188384E-11</v>
      </c>
      <c r="CC1320" s="31">
        <f t="shared" si="903"/>
        <v>1.5563392744976679E-11</v>
      </c>
      <c r="CD1320" s="31">
        <f t="shared" si="904"/>
        <v>1.1971840573058983E-12</v>
      </c>
      <c r="CE1320" s="31">
        <f t="shared" si="905"/>
        <v>4.3896748767882936E-12</v>
      </c>
    </row>
    <row r="1321" spans="35:83" x14ac:dyDescent="0.2">
      <c r="AI1321" s="29" t="s">
        <v>2758</v>
      </c>
      <c r="AJ1321" s="30">
        <v>27127</v>
      </c>
      <c r="AK1321">
        <v>257</v>
      </c>
      <c r="AL1321" t="s">
        <v>2759</v>
      </c>
      <c r="AM1321">
        <v>1.848764443428966E-9</v>
      </c>
      <c r="AN1321">
        <f t="shared" si="863"/>
        <v>1.8487644434289661E-10</v>
      </c>
      <c r="AO1321">
        <f t="shared" si="864"/>
        <v>8.1498378751279621E-4</v>
      </c>
      <c r="AP1321" s="31">
        <f t="shared" si="865"/>
        <v>41</v>
      </c>
      <c r="AQ1321" s="31">
        <f t="shared" si="866"/>
        <v>4</v>
      </c>
      <c r="AR1321" s="31">
        <f t="shared" si="867"/>
        <v>14</v>
      </c>
      <c r="AS1321" s="31">
        <f t="shared" si="868"/>
        <v>15</v>
      </c>
      <c r="AT1321" s="31">
        <f t="shared" si="869"/>
        <v>4</v>
      </c>
      <c r="AU1321" s="31">
        <f t="shared" si="870"/>
        <v>21</v>
      </c>
      <c r="AV1321" s="31">
        <f t="shared" si="871"/>
        <v>1</v>
      </c>
      <c r="AW1321" s="31">
        <f t="shared" si="872"/>
        <v>10</v>
      </c>
      <c r="AX1321" s="31">
        <f t="shared" si="873"/>
        <v>12</v>
      </c>
      <c r="AY1321" s="31">
        <f t="shared" si="874"/>
        <v>26</v>
      </c>
      <c r="AZ1321" s="31">
        <f t="shared" si="875"/>
        <v>13</v>
      </c>
      <c r="BA1321" s="31">
        <f t="shared" si="876"/>
        <v>8</v>
      </c>
      <c r="BB1321" s="31">
        <f t="shared" si="877"/>
        <v>13</v>
      </c>
      <c r="BC1321" s="31">
        <f t="shared" si="878"/>
        <v>4</v>
      </c>
      <c r="BD1321" s="31">
        <f t="shared" si="879"/>
        <v>12</v>
      </c>
      <c r="BE1321" s="31">
        <f t="shared" si="880"/>
        <v>11</v>
      </c>
      <c r="BF1321" s="31">
        <f t="shared" si="881"/>
        <v>14</v>
      </c>
      <c r="BG1321" s="31">
        <f t="shared" si="882"/>
        <v>24</v>
      </c>
      <c r="BH1321" s="31">
        <f t="shared" si="883"/>
        <v>2</v>
      </c>
      <c r="BI1321" s="31">
        <f t="shared" si="884"/>
        <v>8</v>
      </c>
      <c r="BJ1321" s="6">
        <f t="shared" si="885"/>
        <v>257</v>
      </c>
      <c r="BL1321" s="31">
        <f t="shared" si="886"/>
        <v>2.9493907463263659E-11</v>
      </c>
      <c r="BM1321" s="31">
        <f t="shared" si="887"/>
        <v>2.8774543866598694E-12</v>
      </c>
      <c r="BN1321" s="31">
        <f t="shared" si="888"/>
        <v>1.0071090353309543E-11</v>
      </c>
      <c r="BO1321" s="31">
        <f t="shared" si="889"/>
        <v>1.079045394997451E-11</v>
      </c>
      <c r="BP1321" s="31">
        <f t="shared" si="890"/>
        <v>2.8774543866598694E-12</v>
      </c>
      <c r="BQ1321" s="31">
        <f t="shared" si="891"/>
        <v>1.5106635529964314E-11</v>
      </c>
      <c r="BR1321" s="31">
        <f t="shared" si="892"/>
        <v>7.1936359666496734E-13</v>
      </c>
      <c r="BS1321" s="31">
        <f t="shared" si="893"/>
        <v>7.1936359666496732E-12</v>
      </c>
      <c r="BT1321" s="31">
        <f t="shared" si="894"/>
        <v>8.6323631599796085E-12</v>
      </c>
      <c r="BU1321" s="31">
        <f t="shared" si="895"/>
        <v>1.8703453513289152E-11</v>
      </c>
      <c r="BV1321" s="31">
        <f t="shared" si="896"/>
        <v>9.3517267566445758E-12</v>
      </c>
      <c r="BW1321" s="31">
        <f t="shared" si="897"/>
        <v>5.7549087733197388E-12</v>
      </c>
      <c r="BX1321" s="31">
        <f t="shared" si="898"/>
        <v>9.3517267566445758E-12</v>
      </c>
      <c r="BY1321" s="31">
        <f t="shared" si="899"/>
        <v>2.8774543866598694E-12</v>
      </c>
      <c r="BZ1321" s="31">
        <f t="shared" si="900"/>
        <v>8.6323631599796085E-12</v>
      </c>
      <c r="CA1321" s="31">
        <f t="shared" si="901"/>
        <v>7.9129995633146413E-12</v>
      </c>
      <c r="CB1321" s="31">
        <f t="shared" si="902"/>
        <v>1.0071090353309543E-11</v>
      </c>
      <c r="CC1321" s="31">
        <f t="shared" si="903"/>
        <v>1.7264726319959217E-11</v>
      </c>
      <c r="CD1321" s="31">
        <f t="shared" si="904"/>
        <v>1.4387271933299347E-12</v>
      </c>
      <c r="CE1321" s="31">
        <f t="shared" si="905"/>
        <v>5.7549087733197388E-12</v>
      </c>
    </row>
    <row r="1322" spans="35:83" x14ac:dyDescent="0.2">
      <c r="AI1322" s="29" t="s">
        <v>2760</v>
      </c>
      <c r="AJ1322" s="30">
        <v>64881</v>
      </c>
      <c r="AK1322">
        <v>595</v>
      </c>
      <c r="AL1322" t="s">
        <v>2761</v>
      </c>
      <c r="AM1322">
        <v>1.8652350538744157E-9</v>
      </c>
      <c r="AN1322">
        <f t="shared" si="863"/>
        <v>1.8652350538744157E-10</v>
      </c>
      <c r="AO1322">
        <f t="shared" si="864"/>
        <v>8.2224446397765932E-4</v>
      </c>
      <c r="AP1322" s="31">
        <f t="shared" si="865"/>
        <v>55</v>
      </c>
      <c r="AQ1322" s="31">
        <f t="shared" si="866"/>
        <v>7</v>
      </c>
      <c r="AR1322" s="31">
        <f t="shared" si="867"/>
        <v>38</v>
      </c>
      <c r="AS1322" s="31">
        <f t="shared" si="868"/>
        <v>23</v>
      </c>
      <c r="AT1322" s="31">
        <f t="shared" si="869"/>
        <v>18</v>
      </c>
      <c r="AU1322" s="31">
        <f t="shared" si="870"/>
        <v>52</v>
      </c>
      <c r="AV1322" s="31">
        <f t="shared" si="871"/>
        <v>16</v>
      </c>
      <c r="AW1322" s="31">
        <f t="shared" si="872"/>
        <v>40</v>
      </c>
      <c r="AX1322" s="31">
        <f t="shared" si="873"/>
        <v>26</v>
      </c>
      <c r="AY1322" s="31">
        <f t="shared" si="874"/>
        <v>44</v>
      </c>
      <c r="AZ1322" s="31">
        <f t="shared" si="875"/>
        <v>23</v>
      </c>
      <c r="BA1322" s="31">
        <f t="shared" si="876"/>
        <v>20</v>
      </c>
      <c r="BB1322" s="31">
        <f t="shared" si="877"/>
        <v>35</v>
      </c>
      <c r="BC1322" s="31">
        <f t="shared" si="878"/>
        <v>31</v>
      </c>
      <c r="BD1322" s="31">
        <f t="shared" si="879"/>
        <v>26</v>
      </c>
      <c r="BE1322" s="31">
        <f t="shared" si="880"/>
        <v>34</v>
      </c>
      <c r="BF1322" s="31">
        <f t="shared" si="881"/>
        <v>35</v>
      </c>
      <c r="BG1322" s="31">
        <f t="shared" si="882"/>
        <v>46</v>
      </c>
      <c r="BH1322" s="31">
        <f t="shared" si="883"/>
        <v>9</v>
      </c>
      <c r="BI1322" s="31">
        <f t="shared" si="884"/>
        <v>17</v>
      </c>
      <c r="BJ1322" s="6">
        <f t="shared" si="885"/>
        <v>595</v>
      </c>
      <c r="BL1322" s="31">
        <f t="shared" si="886"/>
        <v>1.7241668565225693E-11</v>
      </c>
      <c r="BM1322" s="31">
        <f t="shared" si="887"/>
        <v>2.1943941810287244E-12</v>
      </c>
      <c r="BN1322" s="31">
        <f t="shared" si="888"/>
        <v>1.1912425554155932E-11</v>
      </c>
      <c r="BO1322" s="31">
        <f t="shared" si="889"/>
        <v>7.2101523090943799E-12</v>
      </c>
      <c r="BP1322" s="31">
        <f t="shared" si="890"/>
        <v>5.6427278940738629E-12</v>
      </c>
      <c r="BQ1322" s="31">
        <f t="shared" si="891"/>
        <v>1.6301213916213381E-11</v>
      </c>
      <c r="BR1322" s="31">
        <f t="shared" si="892"/>
        <v>5.0157581280656563E-12</v>
      </c>
      <c r="BS1322" s="31">
        <f t="shared" si="893"/>
        <v>1.2539395320164139E-11</v>
      </c>
      <c r="BT1322" s="31">
        <f t="shared" si="894"/>
        <v>8.1506069581066903E-12</v>
      </c>
      <c r="BU1322" s="31">
        <f t="shared" si="895"/>
        <v>1.3793334852180552E-11</v>
      </c>
      <c r="BV1322" s="31">
        <f t="shared" si="896"/>
        <v>7.2101523090943799E-12</v>
      </c>
      <c r="BW1322" s="31">
        <f t="shared" si="897"/>
        <v>6.2696976600820696E-12</v>
      </c>
      <c r="BX1322" s="31">
        <f t="shared" si="898"/>
        <v>1.0971970905143621E-11</v>
      </c>
      <c r="BY1322" s="31">
        <f t="shared" si="899"/>
        <v>9.7180313731272081E-12</v>
      </c>
      <c r="BZ1322" s="31">
        <f t="shared" si="900"/>
        <v>8.1506069581066903E-12</v>
      </c>
      <c r="CA1322" s="31">
        <f t="shared" si="901"/>
        <v>1.0658486022139518E-11</v>
      </c>
      <c r="CB1322" s="31">
        <f t="shared" si="902"/>
        <v>1.0971970905143621E-11</v>
      </c>
      <c r="CC1322" s="31">
        <f t="shared" si="903"/>
        <v>1.442030461818876E-11</v>
      </c>
      <c r="CD1322" s="31">
        <f t="shared" si="904"/>
        <v>2.8213639470369315E-12</v>
      </c>
      <c r="CE1322" s="31">
        <f t="shared" si="905"/>
        <v>5.3292430110697592E-12</v>
      </c>
    </row>
    <row r="1323" spans="35:83" x14ac:dyDescent="0.2">
      <c r="AI1323" s="29" t="s">
        <v>2762</v>
      </c>
      <c r="AJ1323" s="30">
        <v>18171</v>
      </c>
      <c r="AK1323">
        <v>163</v>
      </c>
      <c r="AL1323" t="s">
        <v>2763</v>
      </c>
      <c r="AM1323">
        <v>1.8745697866530392E-9</v>
      </c>
      <c r="AN1323">
        <f t="shared" si="863"/>
        <v>1.8745697866530394E-10</v>
      </c>
      <c r="AO1323">
        <f t="shared" si="864"/>
        <v>8.263594586717548E-4</v>
      </c>
      <c r="AP1323" s="31">
        <f t="shared" si="865"/>
        <v>9</v>
      </c>
      <c r="AQ1323" s="31">
        <f t="shared" si="866"/>
        <v>0</v>
      </c>
      <c r="AR1323" s="31">
        <f t="shared" si="867"/>
        <v>8</v>
      </c>
      <c r="AS1323" s="31">
        <f t="shared" si="868"/>
        <v>19</v>
      </c>
      <c r="AT1323" s="31">
        <f t="shared" si="869"/>
        <v>12</v>
      </c>
      <c r="AU1323" s="31">
        <f t="shared" si="870"/>
        <v>10</v>
      </c>
      <c r="AV1323" s="31">
        <f t="shared" si="871"/>
        <v>5</v>
      </c>
      <c r="AW1323" s="31">
        <f t="shared" si="872"/>
        <v>10</v>
      </c>
      <c r="AX1323" s="31">
        <f t="shared" si="873"/>
        <v>5</v>
      </c>
      <c r="AY1323" s="31">
        <f t="shared" si="874"/>
        <v>11</v>
      </c>
      <c r="AZ1323" s="31">
        <f t="shared" si="875"/>
        <v>2</v>
      </c>
      <c r="BA1323" s="31">
        <f t="shared" si="876"/>
        <v>6</v>
      </c>
      <c r="BB1323" s="31">
        <f t="shared" si="877"/>
        <v>13</v>
      </c>
      <c r="BC1323" s="31">
        <f t="shared" si="878"/>
        <v>6</v>
      </c>
      <c r="BD1323" s="31">
        <f t="shared" si="879"/>
        <v>6</v>
      </c>
      <c r="BE1323" s="31">
        <f t="shared" si="880"/>
        <v>14</v>
      </c>
      <c r="BF1323" s="31">
        <f t="shared" si="881"/>
        <v>5</v>
      </c>
      <c r="BG1323" s="31">
        <f t="shared" si="882"/>
        <v>18</v>
      </c>
      <c r="BH1323" s="31">
        <f t="shared" si="883"/>
        <v>1</v>
      </c>
      <c r="BI1323" s="31">
        <f t="shared" si="884"/>
        <v>3</v>
      </c>
      <c r="BJ1323" s="6">
        <f t="shared" si="885"/>
        <v>163</v>
      </c>
      <c r="BL1323" s="31">
        <f t="shared" si="886"/>
        <v>1.0350385325078132E-11</v>
      </c>
      <c r="BM1323" s="31">
        <f t="shared" si="887"/>
        <v>0</v>
      </c>
      <c r="BN1323" s="31">
        <f t="shared" si="888"/>
        <v>9.2003425111805611E-12</v>
      </c>
      <c r="BO1323" s="31">
        <f t="shared" si="889"/>
        <v>2.1850813464053831E-11</v>
      </c>
      <c r="BP1323" s="31">
        <f t="shared" si="890"/>
        <v>1.3800513766770844E-11</v>
      </c>
      <c r="BQ1323" s="31">
        <f t="shared" si="891"/>
        <v>1.1500428138975703E-11</v>
      </c>
      <c r="BR1323" s="31">
        <f t="shared" si="892"/>
        <v>5.7502140694878513E-12</v>
      </c>
      <c r="BS1323" s="31">
        <f t="shared" si="893"/>
        <v>1.1500428138975703E-11</v>
      </c>
      <c r="BT1323" s="31">
        <f t="shared" si="894"/>
        <v>5.7502140694878513E-12</v>
      </c>
      <c r="BU1323" s="31">
        <f t="shared" si="895"/>
        <v>1.2650470952873272E-11</v>
      </c>
      <c r="BV1323" s="31">
        <f t="shared" si="896"/>
        <v>2.3000856277951403E-12</v>
      </c>
      <c r="BW1323" s="31">
        <f t="shared" si="897"/>
        <v>6.900256883385422E-12</v>
      </c>
      <c r="BX1323" s="31">
        <f t="shared" si="898"/>
        <v>1.4950556580668413E-11</v>
      </c>
      <c r="BY1323" s="31">
        <f t="shared" si="899"/>
        <v>6.900256883385422E-12</v>
      </c>
      <c r="BZ1323" s="31">
        <f t="shared" si="900"/>
        <v>6.900256883385422E-12</v>
      </c>
      <c r="CA1323" s="31">
        <f t="shared" si="901"/>
        <v>1.6100599394565984E-11</v>
      </c>
      <c r="CB1323" s="31">
        <f t="shared" si="902"/>
        <v>5.7502140694878513E-12</v>
      </c>
      <c r="CC1323" s="31">
        <f t="shared" si="903"/>
        <v>2.0700770650156264E-11</v>
      </c>
      <c r="CD1323" s="31">
        <f t="shared" si="904"/>
        <v>1.1500428138975701E-12</v>
      </c>
      <c r="CE1323" s="31">
        <f t="shared" si="905"/>
        <v>3.450128441692711E-12</v>
      </c>
    </row>
    <row r="1324" spans="35:83" x14ac:dyDescent="0.2">
      <c r="AI1324" s="29" t="s">
        <v>2764</v>
      </c>
      <c r="AJ1324" s="30">
        <v>14600</v>
      </c>
      <c r="AK1324">
        <v>141</v>
      </c>
      <c r="AL1324" t="s">
        <v>2765</v>
      </c>
      <c r="AM1324">
        <v>1.8750154809846511E-9</v>
      </c>
      <c r="AN1324">
        <f t="shared" si="863"/>
        <v>1.8750154809846511E-10</v>
      </c>
      <c r="AO1324">
        <f t="shared" si="864"/>
        <v>8.2655593240627565E-4</v>
      </c>
      <c r="AP1324" s="31">
        <f t="shared" si="865"/>
        <v>16</v>
      </c>
      <c r="AQ1324" s="31">
        <f t="shared" si="866"/>
        <v>2</v>
      </c>
      <c r="AR1324" s="31">
        <f t="shared" si="867"/>
        <v>7</v>
      </c>
      <c r="AS1324" s="31">
        <f t="shared" si="868"/>
        <v>7</v>
      </c>
      <c r="AT1324" s="31">
        <f t="shared" si="869"/>
        <v>4</v>
      </c>
      <c r="AU1324" s="31">
        <f t="shared" si="870"/>
        <v>18</v>
      </c>
      <c r="AV1324" s="31">
        <f t="shared" si="871"/>
        <v>3</v>
      </c>
      <c r="AW1324" s="31">
        <f t="shared" si="872"/>
        <v>7</v>
      </c>
      <c r="AX1324" s="31">
        <f t="shared" si="873"/>
        <v>10</v>
      </c>
      <c r="AY1324" s="31">
        <f t="shared" si="874"/>
        <v>10</v>
      </c>
      <c r="AZ1324" s="31">
        <f t="shared" si="875"/>
        <v>3</v>
      </c>
      <c r="BA1324" s="31">
        <f t="shared" si="876"/>
        <v>7</v>
      </c>
      <c r="BB1324" s="31">
        <f t="shared" si="877"/>
        <v>8</v>
      </c>
      <c r="BC1324" s="31">
        <f t="shared" si="878"/>
        <v>2</v>
      </c>
      <c r="BD1324" s="31">
        <f t="shared" si="879"/>
        <v>5</v>
      </c>
      <c r="BE1324" s="31">
        <f t="shared" si="880"/>
        <v>8</v>
      </c>
      <c r="BF1324" s="31">
        <f t="shared" si="881"/>
        <v>11</v>
      </c>
      <c r="BG1324" s="31">
        <f t="shared" si="882"/>
        <v>10</v>
      </c>
      <c r="BH1324" s="31">
        <f t="shared" si="883"/>
        <v>0</v>
      </c>
      <c r="BI1324" s="31">
        <f t="shared" si="884"/>
        <v>3</v>
      </c>
      <c r="BJ1324" s="6">
        <f t="shared" si="885"/>
        <v>141</v>
      </c>
      <c r="BL1324" s="31">
        <f t="shared" si="886"/>
        <v>2.1276771415428664E-11</v>
      </c>
      <c r="BM1324" s="31">
        <f t="shared" si="887"/>
        <v>2.659596426928583E-12</v>
      </c>
      <c r="BN1324" s="31">
        <f t="shared" si="888"/>
        <v>9.3085874942500416E-12</v>
      </c>
      <c r="BO1324" s="31">
        <f t="shared" si="889"/>
        <v>9.3085874942500416E-12</v>
      </c>
      <c r="BP1324" s="31">
        <f t="shared" si="890"/>
        <v>5.3191928538571659E-12</v>
      </c>
      <c r="BQ1324" s="31">
        <f t="shared" si="891"/>
        <v>2.3936367842357247E-11</v>
      </c>
      <c r="BR1324" s="31">
        <f t="shared" si="892"/>
        <v>3.9893946403928748E-12</v>
      </c>
      <c r="BS1324" s="31">
        <f t="shared" si="893"/>
        <v>9.3085874942500416E-12</v>
      </c>
      <c r="BT1324" s="31">
        <f t="shared" si="894"/>
        <v>1.3297982134642917E-11</v>
      </c>
      <c r="BU1324" s="31">
        <f t="shared" si="895"/>
        <v>1.3297982134642917E-11</v>
      </c>
      <c r="BV1324" s="31">
        <f t="shared" si="896"/>
        <v>3.9893946403928748E-12</v>
      </c>
      <c r="BW1324" s="31">
        <f t="shared" si="897"/>
        <v>9.3085874942500416E-12</v>
      </c>
      <c r="BX1324" s="31">
        <f t="shared" si="898"/>
        <v>1.0638385707714332E-11</v>
      </c>
      <c r="BY1324" s="31">
        <f t="shared" si="899"/>
        <v>2.659596426928583E-12</v>
      </c>
      <c r="BZ1324" s="31">
        <f t="shared" si="900"/>
        <v>6.6489910673214586E-12</v>
      </c>
      <c r="CA1324" s="31">
        <f t="shared" si="901"/>
        <v>1.0638385707714332E-11</v>
      </c>
      <c r="CB1324" s="31">
        <f t="shared" si="902"/>
        <v>1.4627780348107209E-11</v>
      </c>
      <c r="CC1324" s="31">
        <f t="shared" si="903"/>
        <v>1.3297982134642917E-11</v>
      </c>
      <c r="CD1324" s="31">
        <f t="shared" si="904"/>
        <v>0</v>
      </c>
      <c r="CE1324" s="31">
        <f t="shared" si="905"/>
        <v>3.9893946403928748E-12</v>
      </c>
    </row>
    <row r="1325" spans="35:83" x14ac:dyDescent="0.2">
      <c r="AI1325" s="29" t="s">
        <v>2766</v>
      </c>
      <c r="AJ1325" s="30">
        <v>27971</v>
      </c>
      <c r="AK1325">
        <v>256</v>
      </c>
      <c r="AL1325" t="s">
        <v>2767</v>
      </c>
      <c r="AM1325">
        <v>1.9079002622406118E-9</v>
      </c>
      <c r="AN1325">
        <f t="shared" si="863"/>
        <v>1.9079002622406118E-10</v>
      </c>
      <c r="AO1325">
        <f t="shared" si="864"/>
        <v>8.4105240526671462E-4</v>
      </c>
      <c r="AP1325" s="31">
        <f t="shared" si="865"/>
        <v>37</v>
      </c>
      <c r="AQ1325" s="31">
        <f t="shared" si="866"/>
        <v>1</v>
      </c>
      <c r="AR1325" s="31">
        <f t="shared" si="867"/>
        <v>13</v>
      </c>
      <c r="AS1325" s="31">
        <f t="shared" si="868"/>
        <v>25</v>
      </c>
      <c r="AT1325" s="31">
        <f t="shared" si="869"/>
        <v>4</v>
      </c>
      <c r="AU1325" s="31">
        <f t="shared" si="870"/>
        <v>16</v>
      </c>
      <c r="AV1325" s="31">
        <f t="shared" si="871"/>
        <v>13</v>
      </c>
      <c r="AW1325" s="31">
        <f t="shared" si="872"/>
        <v>27</v>
      </c>
      <c r="AX1325" s="31">
        <f t="shared" si="873"/>
        <v>11</v>
      </c>
      <c r="AY1325" s="31">
        <f t="shared" si="874"/>
        <v>30</v>
      </c>
      <c r="AZ1325" s="31">
        <f t="shared" si="875"/>
        <v>5</v>
      </c>
      <c r="BA1325" s="31">
        <f t="shared" si="876"/>
        <v>10</v>
      </c>
      <c r="BB1325" s="31">
        <f t="shared" si="877"/>
        <v>9</v>
      </c>
      <c r="BC1325" s="31">
        <f t="shared" si="878"/>
        <v>6</v>
      </c>
      <c r="BD1325" s="31">
        <f t="shared" si="879"/>
        <v>16</v>
      </c>
      <c r="BE1325" s="31">
        <f t="shared" si="880"/>
        <v>6</v>
      </c>
      <c r="BF1325" s="31">
        <f t="shared" si="881"/>
        <v>11</v>
      </c>
      <c r="BG1325" s="31">
        <f t="shared" si="882"/>
        <v>13</v>
      </c>
      <c r="BH1325" s="31">
        <f t="shared" si="883"/>
        <v>0</v>
      </c>
      <c r="BI1325" s="31">
        <f t="shared" si="884"/>
        <v>3</v>
      </c>
      <c r="BJ1325" s="6">
        <f t="shared" si="885"/>
        <v>256</v>
      </c>
      <c r="BL1325" s="31">
        <f t="shared" si="886"/>
        <v>2.7575120977696343E-11</v>
      </c>
      <c r="BM1325" s="31">
        <f t="shared" si="887"/>
        <v>7.4527353993773897E-13</v>
      </c>
      <c r="BN1325" s="31">
        <f t="shared" si="888"/>
        <v>9.6885560191906074E-12</v>
      </c>
      <c r="BO1325" s="31">
        <f t="shared" si="889"/>
        <v>1.8631838498443475E-11</v>
      </c>
      <c r="BP1325" s="31">
        <f t="shared" si="890"/>
        <v>2.9810941597509559E-12</v>
      </c>
      <c r="BQ1325" s="31">
        <f t="shared" si="891"/>
        <v>1.1924376639003823E-11</v>
      </c>
      <c r="BR1325" s="31">
        <f t="shared" si="892"/>
        <v>9.6885560191906074E-12</v>
      </c>
      <c r="BS1325" s="31">
        <f t="shared" si="893"/>
        <v>2.0122385578318951E-11</v>
      </c>
      <c r="BT1325" s="31">
        <f t="shared" si="894"/>
        <v>8.1980089393151278E-12</v>
      </c>
      <c r="BU1325" s="31">
        <f t="shared" si="895"/>
        <v>2.2358206198132167E-11</v>
      </c>
      <c r="BV1325" s="31">
        <f t="shared" si="896"/>
        <v>3.7263676996886948E-12</v>
      </c>
      <c r="BW1325" s="31">
        <f t="shared" si="897"/>
        <v>7.4527353993773897E-12</v>
      </c>
      <c r="BX1325" s="31">
        <f t="shared" si="898"/>
        <v>6.7074618594396507E-12</v>
      </c>
      <c r="BY1325" s="31">
        <f t="shared" si="899"/>
        <v>4.4716412396264338E-12</v>
      </c>
      <c r="BZ1325" s="31">
        <f t="shared" si="900"/>
        <v>1.1924376639003823E-11</v>
      </c>
      <c r="CA1325" s="31">
        <f t="shared" si="901"/>
        <v>4.4716412396264338E-12</v>
      </c>
      <c r="CB1325" s="31">
        <f t="shared" si="902"/>
        <v>8.1980089393151278E-12</v>
      </c>
      <c r="CC1325" s="31">
        <f t="shared" si="903"/>
        <v>9.6885560191906074E-12</v>
      </c>
      <c r="CD1325" s="31">
        <f t="shared" si="904"/>
        <v>0</v>
      </c>
      <c r="CE1325" s="31">
        <f t="shared" si="905"/>
        <v>2.2358206198132169E-12</v>
      </c>
    </row>
    <row r="1326" spans="35:83" x14ac:dyDescent="0.2">
      <c r="AI1326" s="29" t="s">
        <v>2768</v>
      </c>
      <c r="AJ1326" s="30">
        <v>21327</v>
      </c>
      <c r="AK1326">
        <v>191</v>
      </c>
      <c r="AL1326" t="s">
        <v>2769</v>
      </c>
      <c r="AM1326">
        <v>1.9081999871523495E-9</v>
      </c>
      <c r="AN1326">
        <f t="shared" si="863"/>
        <v>1.9081999871523496E-10</v>
      </c>
      <c r="AO1326">
        <f t="shared" si="864"/>
        <v>8.4118453185788112E-4</v>
      </c>
      <c r="AP1326" s="31">
        <f t="shared" si="865"/>
        <v>10</v>
      </c>
      <c r="AQ1326" s="31">
        <f t="shared" si="866"/>
        <v>5</v>
      </c>
      <c r="AR1326" s="31">
        <f t="shared" si="867"/>
        <v>16</v>
      </c>
      <c r="AS1326" s="31">
        <f t="shared" si="868"/>
        <v>7</v>
      </c>
      <c r="AT1326" s="31">
        <f t="shared" si="869"/>
        <v>3</v>
      </c>
      <c r="AU1326" s="31">
        <f t="shared" si="870"/>
        <v>11</v>
      </c>
      <c r="AV1326" s="31">
        <f t="shared" si="871"/>
        <v>2</v>
      </c>
      <c r="AW1326" s="31">
        <f t="shared" si="872"/>
        <v>19</v>
      </c>
      <c r="AX1326" s="31">
        <f t="shared" si="873"/>
        <v>15</v>
      </c>
      <c r="AY1326" s="31">
        <f t="shared" si="874"/>
        <v>20</v>
      </c>
      <c r="AZ1326" s="31">
        <f t="shared" si="875"/>
        <v>2</v>
      </c>
      <c r="BA1326" s="31">
        <f t="shared" si="876"/>
        <v>10</v>
      </c>
      <c r="BB1326" s="31">
        <f t="shared" si="877"/>
        <v>6</v>
      </c>
      <c r="BC1326" s="31">
        <f t="shared" si="878"/>
        <v>6</v>
      </c>
      <c r="BD1326" s="31">
        <f t="shared" si="879"/>
        <v>11</v>
      </c>
      <c r="BE1326" s="31">
        <f t="shared" si="880"/>
        <v>11</v>
      </c>
      <c r="BF1326" s="31">
        <f t="shared" si="881"/>
        <v>12</v>
      </c>
      <c r="BG1326" s="31">
        <f t="shared" si="882"/>
        <v>17</v>
      </c>
      <c r="BH1326" s="31">
        <f t="shared" si="883"/>
        <v>1</v>
      </c>
      <c r="BI1326" s="31">
        <f t="shared" si="884"/>
        <v>7</v>
      </c>
      <c r="BJ1326" s="6">
        <f t="shared" si="885"/>
        <v>191</v>
      </c>
      <c r="BL1326" s="31">
        <f t="shared" si="886"/>
        <v>9.9905758489651814E-12</v>
      </c>
      <c r="BM1326" s="31">
        <f t="shared" si="887"/>
        <v>4.9952879244825907E-12</v>
      </c>
      <c r="BN1326" s="31">
        <f t="shared" si="888"/>
        <v>1.598492135834429E-11</v>
      </c>
      <c r="BO1326" s="31">
        <f t="shared" si="889"/>
        <v>6.9934030942756265E-12</v>
      </c>
      <c r="BP1326" s="31">
        <f t="shared" si="890"/>
        <v>2.9971727546895541E-12</v>
      </c>
      <c r="BQ1326" s="31">
        <f t="shared" si="891"/>
        <v>1.0989633433861699E-11</v>
      </c>
      <c r="BR1326" s="31">
        <f t="shared" si="892"/>
        <v>1.9981151697930362E-12</v>
      </c>
      <c r="BS1326" s="31">
        <f t="shared" si="893"/>
        <v>1.8982094113033842E-11</v>
      </c>
      <c r="BT1326" s="31">
        <f t="shared" si="894"/>
        <v>1.4985863773447772E-11</v>
      </c>
      <c r="BU1326" s="31">
        <f t="shared" si="895"/>
        <v>1.9981151697930363E-11</v>
      </c>
      <c r="BV1326" s="31">
        <f t="shared" si="896"/>
        <v>1.9981151697930362E-12</v>
      </c>
      <c r="BW1326" s="31">
        <f t="shared" si="897"/>
        <v>9.9905758489651814E-12</v>
      </c>
      <c r="BX1326" s="31">
        <f t="shared" si="898"/>
        <v>5.9943455093791082E-12</v>
      </c>
      <c r="BY1326" s="31">
        <f t="shared" si="899"/>
        <v>5.9943455093791082E-12</v>
      </c>
      <c r="BZ1326" s="31">
        <f t="shared" si="900"/>
        <v>1.0989633433861699E-11</v>
      </c>
      <c r="CA1326" s="31">
        <f t="shared" si="901"/>
        <v>1.0989633433861699E-11</v>
      </c>
      <c r="CB1326" s="31">
        <f t="shared" si="902"/>
        <v>1.1988691018758216E-11</v>
      </c>
      <c r="CC1326" s="31">
        <f t="shared" si="903"/>
        <v>1.6983978943240807E-11</v>
      </c>
      <c r="CD1326" s="31">
        <f t="shared" si="904"/>
        <v>9.990575848965181E-13</v>
      </c>
      <c r="CE1326" s="31">
        <f t="shared" si="905"/>
        <v>6.9934030942756265E-12</v>
      </c>
    </row>
    <row r="1327" spans="35:83" x14ac:dyDescent="0.2">
      <c r="AI1327" s="29" t="s">
        <v>2770</v>
      </c>
      <c r="AJ1327" s="30">
        <v>95428</v>
      </c>
      <c r="AK1327">
        <v>846</v>
      </c>
      <c r="AL1327" t="s">
        <v>2771</v>
      </c>
      <c r="AM1327">
        <v>1.912519653147214E-9</v>
      </c>
      <c r="AN1327">
        <f t="shared" si="863"/>
        <v>1.9125196531472142E-10</v>
      </c>
      <c r="AO1327">
        <f t="shared" si="864"/>
        <v>8.4308875376446185E-4</v>
      </c>
      <c r="AP1327" s="31">
        <f t="shared" si="865"/>
        <v>79</v>
      </c>
      <c r="AQ1327" s="31">
        <f t="shared" si="866"/>
        <v>11</v>
      </c>
      <c r="AR1327" s="31">
        <f t="shared" si="867"/>
        <v>55</v>
      </c>
      <c r="AS1327" s="31">
        <f t="shared" si="868"/>
        <v>69</v>
      </c>
      <c r="AT1327" s="31">
        <f t="shared" si="869"/>
        <v>39</v>
      </c>
      <c r="AU1327" s="31">
        <f t="shared" si="870"/>
        <v>56</v>
      </c>
      <c r="AV1327" s="31">
        <f t="shared" si="871"/>
        <v>24</v>
      </c>
      <c r="AW1327" s="31">
        <f t="shared" si="872"/>
        <v>43</v>
      </c>
      <c r="AX1327" s="31">
        <f t="shared" si="873"/>
        <v>58</v>
      </c>
      <c r="AY1327" s="31">
        <f t="shared" si="874"/>
        <v>67</v>
      </c>
      <c r="AZ1327" s="31">
        <f t="shared" si="875"/>
        <v>22</v>
      </c>
      <c r="BA1327" s="31">
        <f t="shared" si="876"/>
        <v>26</v>
      </c>
      <c r="BB1327" s="31">
        <f t="shared" si="877"/>
        <v>48</v>
      </c>
      <c r="BC1327" s="31">
        <f t="shared" si="878"/>
        <v>24</v>
      </c>
      <c r="BD1327" s="31">
        <f t="shared" si="879"/>
        <v>47</v>
      </c>
      <c r="BE1327" s="31">
        <f t="shared" si="880"/>
        <v>43</v>
      </c>
      <c r="BF1327" s="31">
        <f t="shared" si="881"/>
        <v>39</v>
      </c>
      <c r="BG1327" s="31">
        <f t="shared" si="882"/>
        <v>55</v>
      </c>
      <c r="BH1327" s="31">
        <f t="shared" si="883"/>
        <v>24</v>
      </c>
      <c r="BI1327" s="31">
        <f t="shared" si="884"/>
        <v>17</v>
      </c>
      <c r="BJ1327" s="6">
        <f t="shared" si="885"/>
        <v>846</v>
      </c>
      <c r="BL1327" s="31">
        <f t="shared" si="886"/>
        <v>1.7859226075488169E-11</v>
      </c>
      <c r="BM1327" s="31">
        <f t="shared" si="887"/>
        <v>2.486727681397087E-12</v>
      </c>
      <c r="BN1327" s="31">
        <f t="shared" si="888"/>
        <v>1.2433638406985435E-11</v>
      </c>
      <c r="BO1327" s="31">
        <f t="shared" si="889"/>
        <v>1.5598564546945364E-11</v>
      </c>
      <c r="BP1327" s="31">
        <f t="shared" si="890"/>
        <v>8.8165799613169439E-12</v>
      </c>
      <c r="BQ1327" s="31">
        <f t="shared" si="891"/>
        <v>1.2659704559839715E-11</v>
      </c>
      <c r="BR1327" s="31">
        <f t="shared" si="892"/>
        <v>5.4255876685027354E-12</v>
      </c>
      <c r="BS1327" s="31">
        <f t="shared" si="893"/>
        <v>9.7208445727340666E-12</v>
      </c>
      <c r="BT1327" s="31">
        <f t="shared" si="894"/>
        <v>1.3111836865548277E-11</v>
      </c>
      <c r="BU1327" s="31">
        <f t="shared" si="895"/>
        <v>1.5146432241236804E-11</v>
      </c>
      <c r="BV1327" s="31">
        <f t="shared" si="896"/>
        <v>4.973455362794174E-12</v>
      </c>
      <c r="BW1327" s="31">
        <f t="shared" si="897"/>
        <v>5.8777199742112967E-12</v>
      </c>
      <c r="BX1327" s="31">
        <f t="shared" si="898"/>
        <v>1.0851175337005471E-11</v>
      </c>
      <c r="BY1327" s="31">
        <f t="shared" si="899"/>
        <v>5.4255876685027354E-12</v>
      </c>
      <c r="BZ1327" s="31">
        <f t="shared" si="900"/>
        <v>1.0625109184151189E-11</v>
      </c>
      <c r="CA1327" s="31">
        <f t="shared" si="901"/>
        <v>9.7208445727340666E-12</v>
      </c>
      <c r="CB1327" s="31">
        <f t="shared" si="902"/>
        <v>8.8165799613169439E-12</v>
      </c>
      <c r="CC1327" s="31">
        <f t="shared" si="903"/>
        <v>1.2433638406985435E-11</v>
      </c>
      <c r="CD1327" s="31">
        <f t="shared" si="904"/>
        <v>5.4255876685027354E-12</v>
      </c>
      <c r="CE1327" s="31">
        <f t="shared" si="905"/>
        <v>3.8431245985227707E-12</v>
      </c>
    </row>
    <row r="1328" spans="35:83" x14ac:dyDescent="0.2">
      <c r="AI1328" s="29" t="s">
        <v>2772</v>
      </c>
      <c r="AJ1328" s="30">
        <v>95665</v>
      </c>
      <c r="AK1328">
        <v>864</v>
      </c>
      <c r="AL1328" t="s">
        <v>2773</v>
      </c>
      <c r="AM1328">
        <v>1.916731997605574E-9</v>
      </c>
      <c r="AN1328">
        <f t="shared" si="863"/>
        <v>1.9167319976055741E-10</v>
      </c>
      <c r="AO1328">
        <f t="shared" si="864"/>
        <v>8.4494566552690111E-4</v>
      </c>
      <c r="AP1328" s="31">
        <f t="shared" si="865"/>
        <v>86</v>
      </c>
      <c r="AQ1328" s="31">
        <f t="shared" si="866"/>
        <v>2</v>
      </c>
      <c r="AR1328" s="31">
        <f t="shared" si="867"/>
        <v>70</v>
      </c>
      <c r="AS1328" s="31">
        <f t="shared" si="868"/>
        <v>70</v>
      </c>
      <c r="AT1328" s="31">
        <f t="shared" si="869"/>
        <v>18</v>
      </c>
      <c r="AU1328" s="31">
        <f t="shared" si="870"/>
        <v>66</v>
      </c>
      <c r="AV1328" s="31">
        <f t="shared" si="871"/>
        <v>15</v>
      </c>
      <c r="AW1328" s="31">
        <f t="shared" si="872"/>
        <v>55</v>
      </c>
      <c r="AX1328" s="31">
        <f t="shared" si="873"/>
        <v>48</v>
      </c>
      <c r="AY1328" s="31">
        <f t="shared" si="874"/>
        <v>100</v>
      </c>
      <c r="AZ1328" s="31">
        <f t="shared" si="875"/>
        <v>18</v>
      </c>
      <c r="BA1328" s="31">
        <f t="shared" si="876"/>
        <v>21</v>
      </c>
      <c r="BB1328" s="31">
        <f t="shared" si="877"/>
        <v>31</v>
      </c>
      <c r="BC1328" s="31">
        <f t="shared" si="878"/>
        <v>37</v>
      </c>
      <c r="BD1328" s="31">
        <f t="shared" si="879"/>
        <v>70</v>
      </c>
      <c r="BE1328" s="31">
        <f t="shared" si="880"/>
        <v>38</v>
      </c>
      <c r="BF1328" s="31">
        <f t="shared" si="881"/>
        <v>43</v>
      </c>
      <c r="BG1328" s="31">
        <f t="shared" si="882"/>
        <v>55</v>
      </c>
      <c r="BH1328" s="31">
        <f t="shared" si="883"/>
        <v>4</v>
      </c>
      <c r="BI1328" s="31">
        <f t="shared" si="884"/>
        <v>17</v>
      </c>
      <c r="BJ1328" s="6">
        <f t="shared" si="885"/>
        <v>864</v>
      </c>
      <c r="BL1328" s="31">
        <f t="shared" si="886"/>
        <v>1.9078582383574002E-11</v>
      </c>
      <c r="BM1328" s="31">
        <f t="shared" si="887"/>
        <v>4.4368796240869765E-13</v>
      </c>
      <c r="BN1328" s="31">
        <f t="shared" si="888"/>
        <v>1.5529078684304421E-11</v>
      </c>
      <c r="BO1328" s="31">
        <f t="shared" si="889"/>
        <v>1.5529078684304421E-11</v>
      </c>
      <c r="BP1328" s="31">
        <f t="shared" si="890"/>
        <v>3.9931916616782793E-12</v>
      </c>
      <c r="BQ1328" s="31">
        <f t="shared" si="891"/>
        <v>1.4641702759487025E-11</v>
      </c>
      <c r="BR1328" s="31">
        <f t="shared" si="892"/>
        <v>3.327659718065233E-12</v>
      </c>
      <c r="BS1328" s="31">
        <f t="shared" si="893"/>
        <v>1.2201418966239188E-11</v>
      </c>
      <c r="BT1328" s="31">
        <f t="shared" si="894"/>
        <v>1.0648511097808744E-11</v>
      </c>
      <c r="BU1328" s="31">
        <f t="shared" si="895"/>
        <v>2.2184398120434883E-11</v>
      </c>
      <c r="BV1328" s="31">
        <f t="shared" si="896"/>
        <v>3.9931916616782793E-12</v>
      </c>
      <c r="BW1328" s="31">
        <f t="shared" si="897"/>
        <v>4.6587236052913256E-12</v>
      </c>
      <c r="BX1328" s="31">
        <f t="shared" si="898"/>
        <v>6.8771634173348142E-12</v>
      </c>
      <c r="BY1328" s="31">
        <f t="shared" si="899"/>
        <v>8.2082273045609084E-12</v>
      </c>
      <c r="BZ1328" s="31">
        <f t="shared" si="900"/>
        <v>1.5529078684304421E-11</v>
      </c>
      <c r="CA1328" s="31">
        <f t="shared" si="901"/>
        <v>8.4300712857652566E-12</v>
      </c>
      <c r="CB1328" s="31">
        <f t="shared" si="902"/>
        <v>9.539291191787001E-12</v>
      </c>
      <c r="CC1328" s="31">
        <f t="shared" si="903"/>
        <v>1.2201418966239188E-11</v>
      </c>
      <c r="CD1328" s="31">
        <f t="shared" si="904"/>
        <v>8.8737592481739531E-13</v>
      </c>
      <c r="CE1328" s="31">
        <f t="shared" si="905"/>
        <v>3.7713476804739303E-12</v>
      </c>
    </row>
    <row r="1329" spans="35:83" x14ac:dyDescent="0.2">
      <c r="AI1329" s="29" t="s">
        <v>2774</v>
      </c>
      <c r="AJ1329" s="30">
        <v>46754</v>
      </c>
      <c r="AK1329">
        <v>428</v>
      </c>
      <c r="AL1329" t="s">
        <v>2775</v>
      </c>
      <c r="AM1329">
        <v>1.9232438392942522E-9</v>
      </c>
      <c r="AN1329">
        <f t="shared" si="863"/>
        <v>1.9232438392942522E-10</v>
      </c>
      <c r="AO1329">
        <f t="shared" si="864"/>
        <v>8.4781625589442212E-4</v>
      </c>
      <c r="AP1329" s="31">
        <f t="shared" si="865"/>
        <v>43</v>
      </c>
      <c r="AQ1329" s="31">
        <f t="shared" si="866"/>
        <v>3</v>
      </c>
      <c r="AR1329" s="31">
        <f t="shared" si="867"/>
        <v>22</v>
      </c>
      <c r="AS1329" s="31">
        <f t="shared" si="868"/>
        <v>43</v>
      </c>
      <c r="AT1329" s="31">
        <f t="shared" si="869"/>
        <v>12</v>
      </c>
      <c r="AU1329" s="31">
        <f t="shared" si="870"/>
        <v>42</v>
      </c>
      <c r="AV1329" s="31">
        <f t="shared" si="871"/>
        <v>13</v>
      </c>
      <c r="AW1329" s="31">
        <f t="shared" si="872"/>
        <v>37</v>
      </c>
      <c r="AX1329" s="31">
        <f t="shared" si="873"/>
        <v>22</v>
      </c>
      <c r="AY1329" s="31">
        <f t="shared" si="874"/>
        <v>31</v>
      </c>
      <c r="AZ1329" s="31">
        <f t="shared" si="875"/>
        <v>11</v>
      </c>
      <c r="BA1329" s="31">
        <f t="shared" si="876"/>
        <v>9</v>
      </c>
      <c r="BB1329" s="31">
        <f t="shared" si="877"/>
        <v>21</v>
      </c>
      <c r="BC1329" s="31">
        <f t="shared" si="878"/>
        <v>16</v>
      </c>
      <c r="BD1329" s="31">
        <f t="shared" si="879"/>
        <v>22</v>
      </c>
      <c r="BE1329" s="31">
        <f t="shared" si="880"/>
        <v>25</v>
      </c>
      <c r="BF1329" s="31">
        <f t="shared" si="881"/>
        <v>16</v>
      </c>
      <c r="BG1329" s="31">
        <f t="shared" si="882"/>
        <v>24</v>
      </c>
      <c r="BH1329" s="31">
        <f t="shared" si="883"/>
        <v>2</v>
      </c>
      <c r="BI1329" s="31">
        <f t="shared" si="884"/>
        <v>14</v>
      </c>
      <c r="BJ1329" s="6">
        <f t="shared" si="885"/>
        <v>428</v>
      </c>
      <c r="BL1329" s="31">
        <f t="shared" si="886"/>
        <v>1.9322309600386177E-11</v>
      </c>
      <c r="BM1329" s="31">
        <f t="shared" si="887"/>
        <v>1.3480681116548497E-12</v>
      </c>
      <c r="BN1329" s="31">
        <f t="shared" si="888"/>
        <v>9.8858328188022314E-12</v>
      </c>
      <c r="BO1329" s="31">
        <f t="shared" si="889"/>
        <v>1.9322309600386177E-11</v>
      </c>
      <c r="BP1329" s="31">
        <f t="shared" si="890"/>
        <v>5.3922724466193987E-12</v>
      </c>
      <c r="BQ1329" s="31">
        <f t="shared" si="891"/>
        <v>1.8872953563167894E-11</v>
      </c>
      <c r="BR1329" s="31">
        <f t="shared" si="892"/>
        <v>5.8416284838376816E-12</v>
      </c>
      <c r="BS1329" s="31">
        <f t="shared" si="893"/>
        <v>1.6626173377076479E-11</v>
      </c>
      <c r="BT1329" s="31">
        <f t="shared" si="894"/>
        <v>9.8858328188022314E-12</v>
      </c>
      <c r="BU1329" s="31">
        <f t="shared" si="895"/>
        <v>1.393003715376678E-11</v>
      </c>
      <c r="BV1329" s="31">
        <f t="shared" si="896"/>
        <v>4.9429164094011157E-12</v>
      </c>
      <c r="BW1329" s="31">
        <f t="shared" si="897"/>
        <v>4.044204334964549E-12</v>
      </c>
      <c r="BX1329" s="31">
        <f t="shared" si="898"/>
        <v>9.4364767815839469E-12</v>
      </c>
      <c r="BY1329" s="31">
        <f t="shared" si="899"/>
        <v>7.1896965954925313E-12</v>
      </c>
      <c r="BZ1329" s="31">
        <f t="shared" si="900"/>
        <v>9.8858328188022314E-12</v>
      </c>
      <c r="CA1329" s="31">
        <f t="shared" si="901"/>
        <v>1.123390093045708E-11</v>
      </c>
      <c r="CB1329" s="31">
        <f t="shared" si="902"/>
        <v>7.1896965954925313E-12</v>
      </c>
      <c r="CC1329" s="31">
        <f t="shared" si="903"/>
        <v>1.0784544893238797E-11</v>
      </c>
      <c r="CD1329" s="31">
        <f t="shared" si="904"/>
        <v>8.9871207443656641E-13</v>
      </c>
      <c r="CE1329" s="31">
        <f t="shared" si="905"/>
        <v>6.2909845210559646E-12</v>
      </c>
    </row>
    <row r="1330" spans="35:83" x14ac:dyDescent="0.2">
      <c r="AI1330" s="29" t="s">
        <v>2776</v>
      </c>
      <c r="AJ1330" s="30">
        <v>38654</v>
      </c>
      <c r="AK1330">
        <v>354</v>
      </c>
      <c r="AL1330" t="s">
        <v>2777</v>
      </c>
      <c r="AM1330">
        <v>1.9417155040823746E-9</v>
      </c>
      <c r="AN1330">
        <f t="shared" si="863"/>
        <v>1.9417155040823746E-10</v>
      </c>
      <c r="AO1330">
        <f t="shared" si="864"/>
        <v>8.5595904952299789E-4</v>
      </c>
      <c r="AP1330" s="31">
        <f t="shared" si="865"/>
        <v>42</v>
      </c>
      <c r="AQ1330" s="31">
        <f t="shared" si="866"/>
        <v>3</v>
      </c>
      <c r="AR1330" s="31">
        <f t="shared" si="867"/>
        <v>20</v>
      </c>
      <c r="AS1330" s="31">
        <f t="shared" si="868"/>
        <v>24</v>
      </c>
      <c r="AT1330" s="31">
        <f t="shared" si="869"/>
        <v>12</v>
      </c>
      <c r="AU1330" s="31">
        <f t="shared" si="870"/>
        <v>40</v>
      </c>
      <c r="AV1330" s="31">
        <f t="shared" si="871"/>
        <v>13</v>
      </c>
      <c r="AW1330" s="31">
        <f t="shared" si="872"/>
        <v>18</v>
      </c>
      <c r="AX1330" s="31">
        <f t="shared" si="873"/>
        <v>16</v>
      </c>
      <c r="AY1330" s="31">
        <f t="shared" si="874"/>
        <v>28</v>
      </c>
      <c r="AZ1330" s="31">
        <f t="shared" si="875"/>
        <v>13</v>
      </c>
      <c r="BA1330" s="31">
        <f t="shared" si="876"/>
        <v>13</v>
      </c>
      <c r="BB1330" s="31">
        <f t="shared" si="877"/>
        <v>16</v>
      </c>
      <c r="BC1330" s="31">
        <f t="shared" si="878"/>
        <v>12</v>
      </c>
      <c r="BD1330" s="31">
        <f t="shared" si="879"/>
        <v>21</v>
      </c>
      <c r="BE1330" s="31">
        <f t="shared" si="880"/>
        <v>14</v>
      </c>
      <c r="BF1330" s="31">
        <f t="shared" si="881"/>
        <v>9</v>
      </c>
      <c r="BG1330" s="31">
        <f t="shared" si="882"/>
        <v>22</v>
      </c>
      <c r="BH1330" s="31">
        <f t="shared" si="883"/>
        <v>2</v>
      </c>
      <c r="BI1330" s="31">
        <f t="shared" si="884"/>
        <v>16</v>
      </c>
      <c r="BJ1330" s="6">
        <f t="shared" si="885"/>
        <v>354</v>
      </c>
      <c r="BL1330" s="31">
        <f t="shared" si="886"/>
        <v>2.3037302590807835E-11</v>
      </c>
      <c r="BM1330" s="31">
        <f t="shared" si="887"/>
        <v>1.645521613629131E-12</v>
      </c>
      <c r="BN1330" s="31">
        <f t="shared" si="888"/>
        <v>1.0970144090860873E-11</v>
      </c>
      <c r="BO1330" s="31">
        <f t="shared" si="889"/>
        <v>1.3164172909033048E-11</v>
      </c>
      <c r="BP1330" s="31">
        <f t="shared" si="890"/>
        <v>6.5820864545165239E-12</v>
      </c>
      <c r="BQ1330" s="31">
        <f t="shared" si="891"/>
        <v>2.1940288181721747E-11</v>
      </c>
      <c r="BR1330" s="31">
        <f t="shared" si="892"/>
        <v>7.1305936590595679E-12</v>
      </c>
      <c r="BS1330" s="31">
        <f t="shared" si="893"/>
        <v>9.8731296817747871E-12</v>
      </c>
      <c r="BT1330" s="31">
        <f t="shared" si="894"/>
        <v>8.7761152726886991E-12</v>
      </c>
      <c r="BU1330" s="31">
        <f t="shared" si="895"/>
        <v>1.5358201727205222E-11</v>
      </c>
      <c r="BV1330" s="31">
        <f t="shared" si="896"/>
        <v>7.1305936590595679E-12</v>
      </c>
      <c r="BW1330" s="31">
        <f t="shared" si="897"/>
        <v>7.1305936590595679E-12</v>
      </c>
      <c r="BX1330" s="31">
        <f t="shared" si="898"/>
        <v>8.7761152726886991E-12</v>
      </c>
      <c r="BY1330" s="31">
        <f t="shared" si="899"/>
        <v>6.5820864545165239E-12</v>
      </c>
      <c r="BZ1330" s="31">
        <f t="shared" si="900"/>
        <v>1.1518651295403917E-11</v>
      </c>
      <c r="CA1330" s="31">
        <f t="shared" si="901"/>
        <v>7.6791008636026111E-12</v>
      </c>
      <c r="CB1330" s="31">
        <f t="shared" si="902"/>
        <v>4.9365648408873936E-12</v>
      </c>
      <c r="CC1330" s="31">
        <f t="shared" si="903"/>
        <v>1.2067158499946961E-11</v>
      </c>
      <c r="CD1330" s="31">
        <f t="shared" si="904"/>
        <v>1.0970144090860874E-12</v>
      </c>
      <c r="CE1330" s="31">
        <f t="shared" si="905"/>
        <v>8.7761152726886991E-12</v>
      </c>
    </row>
    <row r="1331" spans="35:83" x14ac:dyDescent="0.2">
      <c r="AI1331" s="29" t="s">
        <v>2778</v>
      </c>
      <c r="AJ1331" s="30">
        <v>85112</v>
      </c>
      <c r="AK1331">
        <v>789</v>
      </c>
      <c r="AL1331" t="s">
        <v>2779</v>
      </c>
      <c r="AM1331">
        <v>1.9756567781500423E-9</v>
      </c>
      <c r="AN1331">
        <f t="shared" si="863"/>
        <v>1.9756567781500423E-10</v>
      </c>
      <c r="AO1331">
        <f t="shared" si="864"/>
        <v>8.7092125208536049E-4</v>
      </c>
      <c r="AP1331" s="31">
        <f t="shared" si="865"/>
        <v>101</v>
      </c>
      <c r="AQ1331" s="31">
        <f t="shared" si="866"/>
        <v>7</v>
      </c>
      <c r="AR1331" s="31">
        <f t="shared" si="867"/>
        <v>54</v>
      </c>
      <c r="AS1331" s="31">
        <f t="shared" si="868"/>
        <v>50</v>
      </c>
      <c r="AT1331" s="31">
        <f t="shared" si="869"/>
        <v>30</v>
      </c>
      <c r="AU1331" s="31">
        <f t="shared" si="870"/>
        <v>69</v>
      </c>
      <c r="AV1331" s="31">
        <f t="shared" si="871"/>
        <v>11</v>
      </c>
      <c r="AW1331" s="31">
        <f t="shared" si="872"/>
        <v>53</v>
      </c>
      <c r="AX1331" s="31">
        <f t="shared" si="873"/>
        <v>30</v>
      </c>
      <c r="AY1331" s="31">
        <f t="shared" si="874"/>
        <v>69</v>
      </c>
      <c r="AZ1331" s="31">
        <f t="shared" si="875"/>
        <v>18</v>
      </c>
      <c r="BA1331" s="31">
        <f t="shared" si="876"/>
        <v>20</v>
      </c>
      <c r="BB1331" s="31">
        <f t="shared" si="877"/>
        <v>44</v>
      </c>
      <c r="BC1331" s="31">
        <f t="shared" si="878"/>
        <v>27</v>
      </c>
      <c r="BD1331" s="31">
        <f t="shared" si="879"/>
        <v>56</v>
      </c>
      <c r="BE1331" s="31">
        <f t="shared" si="880"/>
        <v>40</v>
      </c>
      <c r="BF1331" s="31">
        <f t="shared" si="881"/>
        <v>30</v>
      </c>
      <c r="BG1331" s="31">
        <f t="shared" si="882"/>
        <v>60</v>
      </c>
      <c r="BH1331" s="31">
        <f t="shared" si="883"/>
        <v>7</v>
      </c>
      <c r="BI1331" s="31">
        <f t="shared" si="884"/>
        <v>13</v>
      </c>
      <c r="BJ1331" s="6">
        <f t="shared" si="885"/>
        <v>789</v>
      </c>
      <c r="BL1331" s="31">
        <f t="shared" si="886"/>
        <v>2.529040996110954E-11</v>
      </c>
      <c r="BM1331" s="31">
        <f t="shared" si="887"/>
        <v>1.7528006903739285E-12</v>
      </c>
      <c r="BN1331" s="31">
        <f t="shared" si="888"/>
        <v>1.3521605325741735E-11</v>
      </c>
      <c r="BO1331" s="31">
        <f t="shared" si="889"/>
        <v>1.2520004931242347E-11</v>
      </c>
      <c r="BP1331" s="31">
        <f t="shared" si="890"/>
        <v>7.5120029587454086E-12</v>
      </c>
      <c r="BQ1331" s="31">
        <f t="shared" si="891"/>
        <v>1.7277606805114437E-11</v>
      </c>
      <c r="BR1331" s="31">
        <f t="shared" si="892"/>
        <v>2.7544010848733165E-12</v>
      </c>
      <c r="BS1331" s="31">
        <f t="shared" si="893"/>
        <v>1.3271205227116886E-11</v>
      </c>
      <c r="BT1331" s="31">
        <f t="shared" si="894"/>
        <v>7.5120029587454086E-12</v>
      </c>
      <c r="BU1331" s="31">
        <f t="shared" si="895"/>
        <v>1.7277606805114437E-11</v>
      </c>
      <c r="BV1331" s="31">
        <f t="shared" si="896"/>
        <v>4.5072017752472448E-12</v>
      </c>
      <c r="BW1331" s="31">
        <f t="shared" si="897"/>
        <v>5.0080019724969385E-12</v>
      </c>
      <c r="BX1331" s="31">
        <f t="shared" si="898"/>
        <v>1.1017604339493266E-11</v>
      </c>
      <c r="BY1331" s="31">
        <f t="shared" si="899"/>
        <v>6.7608026628708673E-12</v>
      </c>
      <c r="BZ1331" s="31">
        <f t="shared" si="900"/>
        <v>1.4022405522991428E-11</v>
      </c>
      <c r="CA1331" s="31">
        <f t="shared" si="901"/>
        <v>1.0016003944993877E-11</v>
      </c>
      <c r="CB1331" s="31">
        <f t="shared" si="902"/>
        <v>7.5120029587454086E-12</v>
      </c>
      <c r="CC1331" s="31">
        <f t="shared" si="903"/>
        <v>1.5024005917490817E-11</v>
      </c>
      <c r="CD1331" s="31">
        <f t="shared" si="904"/>
        <v>1.7528006903739285E-12</v>
      </c>
      <c r="CE1331" s="31">
        <f t="shared" si="905"/>
        <v>3.2552012821230102E-12</v>
      </c>
    </row>
    <row r="1332" spans="35:83" x14ac:dyDescent="0.2">
      <c r="AI1332" s="29" t="s">
        <v>2780</v>
      </c>
      <c r="AJ1332" s="30">
        <v>34928</v>
      </c>
      <c r="AK1332">
        <v>316</v>
      </c>
      <c r="AL1332" t="s">
        <v>2781</v>
      </c>
      <c r="AM1332">
        <v>1.9923299099815337E-9</v>
      </c>
      <c r="AN1332">
        <f t="shared" si="863"/>
        <v>1.9923299099815339E-10</v>
      </c>
      <c r="AO1332">
        <f t="shared" si="864"/>
        <v>8.7827120528141309E-4</v>
      </c>
      <c r="AP1332" s="31">
        <f t="shared" si="865"/>
        <v>30</v>
      </c>
      <c r="AQ1332" s="31">
        <f t="shared" si="866"/>
        <v>1</v>
      </c>
      <c r="AR1332" s="31">
        <f t="shared" si="867"/>
        <v>19</v>
      </c>
      <c r="AS1332" s="31">
        <f t="shared" si="868"/>
        <v>24</v>
      </c>
      <c r="AT1332" s="31">
        <f t="shared" si="869"/>
        <v>10</v>
      </c>
      <c r="AU1332" s="31">
        <f t="shared" si="870"/>
        <v>23</v>
      </c>
      <c r="AV1332" s="31">
        <f t="shared" si="871"/>
        <v>8</v>
      </c>
      <c r="AW1332" s="31">
        <f t="shared" si="872"/>
        <v>22</v>
      </c>
      <c r="AX1332" s="31">
        <f t="shared" si="873"/>
        <v>19</v>
      </c>
      <c r="AY1332" s="31">
        <f t="shared" si="874"/>
        <v>29</v>
      </c>
      <c r="AZ1332" s="31">
        <f t="shared" si="875"/>
        <v>8</v>
      </c>
      <c r="BA1332" s="31">
        <f t="shared" si="876"/>
        <v>12</v>
      </c>
      <c r="BB1332" s="31">
        <f t="shared" si="877"/>
        <v>14</v>
      </c>
      <c r="BC1332" s="31">
        <f t="shared" si="878"/>
        <v>11</v>
      </c>
      <c r="BD1332" s="31">
        <f t="shared" si="879"/>
        <v>15</v>
      </c>
      <c r="BE1332" s="31">
        <f t="shared" si="880"/>
        <v>16</v>
      </c>
      <c r="BF1332" s="31">
        <f t="shared" si="881"/>
        <v>12</v>
      </c>
      <c r="BG1332" s="31">
        <f t="shared" si="882"/>
        <v>30</v>
      </c>
      <c r="BH1332" s="31">
        <f t="shared" si="883"/>
        <v>3</v>
      </c>
      <c r="BI1332" s="31">
        <f t="shared" si="884"/>
        <v>10</v>
      </c>
      <c r="BJ1332" s="6">
        <f t="shared" si="885"/>
        <v>316</v>
      </c>
      <c r="BL1332" s="31">
        <f t="shared" si="886"/>
        <v>1.8914524461850007E-11</v>
      </c>
      <c r="BM1332" s="31">
        <f t="shared" si="887"/>
        <v>6.3048414872833353E-13</v>
      </c>
      <c r="BN1332" s="31">
        <f t="shared" si="888"/>
        <v>1.1979198825838337E-11</v>
      </c>
      <c r="BO1332" s="31">
        <f t="shared" si="889"/>
        <v>1.5131619569480006E-11</v>
      </c>
      <c r="BP1332" s="31">
        <f t="shared" si="890"/>
        <v>6.3048414872833357E-12</v>
      </c>
      <c r="BQ1332" s="31">
        <f t="shared" si="891"/>
        <v>1.450113542075167E-11</v>
      </c>
      <c r="BR1332" s="31">
        <f t="shared" si="892"/>
        <v>5.0438731898266682E-12</v>
      </c>
      <c r="BS1332" s="31">
        <f t="shared" si="893"/>
        <v>1.3870651272023337E-11</v>
      </c>
      <c r="BT1332" s="31">
        <f t="shared" si="894"/>
        <v>1.1979198825838337E-11</v>
      </c>
      <c r="BU1332" s="31">
        <f t="shared" si="895"/>
        <v>1.8284040313121673E-11</v>
      </c>
      <c r="BV1332" s="31">
        <f t="shared" si="896"/>
        <v>5.0438731898266682E-12</v>
      </c>
      <c r="BW1332" s="31">
        <f t="shared" si="897"/>
        <v>7.5658097847400032E-12</v>
      </c>
      <c r="BX1332" s="31">
        <f t="shared" si="898"/>
        <v>8.826778082196669E-12</v>
      </c>
      <c r="BY1332" s="31">
        <f t="shared" si="899"/>
        <v>6.9353256360116686E-12</v>
      </c>
      <c r="BZ1332" s="31">
        <f t="shared" si="900"/>
        <v>9.4572622309250036E-12</v>
      </c>
      <c r="CA1332" s="31">
        <f t="shared" si="901"/>
        <v>1.0087746379653336E-11</v>
      </c>
      <c r="CB1332" s="31">
        <f t="shared" si="902"/>
        <v>7.5658097847400032E-12</v>
      </c>
      <c r="CC1332" s="31">
        <f t="shared" si="903"/>
        <v>1.8914524461850007E-11</v>
      </c>
      <c r="CD1332" s="31">
        <f t="shared" si="904"/>
        <v>1.8914524461850008E-12</v>
      </c>
      <c r="CE1332" s="31">
        <f t="shared" si="905"/>
        <v>6.3048414872833357E-12</v>
      </c>
    </row>
    <row r="1333" spans="35:83" x14ac:dyDescent="0.2">
      <c r="AI1333" s="29" t="s">
        <v>2782</v>
      </c>
      <c r="AJ1333" s="30">
        <v>45990</v>
      </c>
      <c r="AK1333">
        <v>422</v>
      </c>
      <c r="AL1333" t="s">
        <v>2783</v>
      </c>
      <c r="AM1333">
        <v>1.9979581137539227E-9</v>
      </c>
      <c r="AN1333">
        <f t="shared" si="863"/>
        <v>1.9979581137539228E-10</v>
      </c>
      <c r="AO1333">
        <f t="shared" si="864"/>
        <v>8.8075226491214024E-4</v>
      </c>
      <c r="AP1333" s="31">
        <f t="shared" si="865"/>
        <v>35</v>
      </c>
      <c r="AQ1333" s="31">
        <f t="shared" si="866"/>
        <v>9</v>
      </c>
      <c r="AR1333" s="31">
        <f t="shared" si="867"/>
        <v>28</v>
      </c>
      <c r="AS1333" s="31">
        <f t="shared" si="868"/>
        <v>37</v>
      </c>
      <c r="AT1333" s="31">
        <f t="shared" si="869"/>
        <v>14</v>
      </c>
      <c r="AU1333" s="31">
        <f t="shared" si="870"/>
        <v>36</v>
      </c>
      <c r="AV1333" s="31">
        <f t="shared" si="871"/>
        <v>7</v>
      </c>
      <c r="AW1333" s="31">
        <f t="shared" si="872"/>
        <v>30</v>
      </c>
      <c r="AX1333" s="31">
        <f t="shared" si="873"/>
        <v>30</v>
      </c>
      <c r="AY1333" s="31">
        <f t="shared" si="874"/>
        <v>46</v>
      </c>
      <c r="AZ1333" s="31">
        <f t="shared" si="875"/>
        <v>4</v>
      </c>
      <c r="BA1333" s="31">
        <f t="shared" si="876"/>
        <v>9</v>
      </c>
      <c r="BB1333" s="31">
        <f t="shared" si="877"/>
        <v>17</v>
      </c>
      <c r="BC1333" s="31">
        <f t="shared" si="878"/>
        <v>17</v>
      </c>
      <c r="BD1333" s="31">
        <f t="shared" si="879"/>
        <v>21</v>
      </c>
      <c r="BE1333" s="31">
        <f t="shared" si="880"/>
        <v>21</v>
      </c>
      <c r="BF1333" s="31">
        <f t="shared" si="881"/>
        <v>26</v>
      </c>
      <c r="BG1333" s="31">
        <f t="shared" si="882"/>
        <v>28</v>
      </c>
      <c r="BH1333" s="31">
        <f t="shared" si="883"/>
        <v>0</v>
      </c>
      <c r="BI1333" s="31">
        <f t="shared" si="884"/>
        <v>7</v>
      </c>
      <c r="BJ1333" s="6">
        <f t="shared" si="885"/>
        <v>422</v>
      </c>
      <c r="BL1333" s="31">
        <f t="shared" si="886"/>
        <v>1.6570742649617844E-11</v>
      </c>
      <c r="BM1333" s="31">
        <f t="shared" si="887"/>
        <v>4.2610481099017316E-12</v>
      </c>
      <c r="BN1333" s="31">
        <f t="shared" si="888"/>
        <v>1.3256594119694275E-11</v>
      </c>
      <c r="BO1333" s="31">
        <f t="shared" si="889"/>
        <v>1.7517642229596006E-11</v>
      </c>
      <c r="BP1333" s="31">
        <f t="shared" si="890"/>
        <v>6.6282970598471375E-12</v>
      </c>
      <c r="BQ1333" s="31">
        <f t="shared" si="891"/>
        <v>1.7044192439606926E-11</v>
      </c>
      <c r="BR1333" s="31">
        <f t="shared" si="892"/>
        <v>3.3141485299235688E-12</v>
      </c>
      <c r="BS1333" s="31">
        <f t="shared" si="893"/>
        <v>1.4203493699672437E-11</v>
      </c>
      <c r="BT1333" s="31">
        <f t="shared" si="894"/>
        <v>1.4203493699672437E-11</v>
      </c>
      <c r="BU1333" s="31">
        <f t="shared" si="895"/>
        <v>2.1778690339497737E-11</v>
      </c>
      <c r="BV1333" s="31">
        <f t="shared" si="896"/>
        <v>1.8937991599563253E-12</v>
      </c>
      <c r="BW1333" s="31">
        <f t="shared" si="897"/>
        <v>4.2610481099017316E-12</v>
      </c>
      <c r="BX1333" s="31">
        <f t="shared" si="898"/>
        <v>8.0486464298143806E-12</v>
      </c>
      <c r="BY1333" s="31">
        <f t="shared" si="899"/>
        <v>8.0486464298143806E-12</v>
      </c>
      <c r="BZ1333" s="31">
        <f t="shared" si="900"/>
        <v>9.9424455897707063E-12</v>
      </c>
      <c r="CA1333" s="31">
        <f t="shared" si="901"/>
        <v>9.9424455897707063E-12</v>
      </c>
      <c r="CB1333" s="31">
        <f t="shared" si="902"/>
        <v>1.2309694539716111E-11</v>
      </c>
      <c r="CC1333" s="31">
        <f t="shared" si="903"/>
        <v>1.3256594119694275E-11</v>
      </c>
      <c r="CD1333" s="31">
        <f t="shared" si="904"/>
        <v>0</v>
      </c>
      <c r="CE1333" s="31">
        <f t="shared" si="905"/>
        <v>3.3141485299235688E-12</v>
      </c>
    </row>
    <row r="1334" spans="35:83" x14ac:dyDescent="0.2">
      <c r="AI1334" s="29" t="s">
        <v>2784</v>
      </c>
      <c r="AJ1334" s="30">
        <v>31143</v>
      </c>
      <c r="AK1334">
        <v>285</v>
      </c>
      <c r="AL1334" t="s">
        <v>2785</v>
      </c>
      <c r="AM1334">
        <v>1.9984008319167833E-9</v>
      </c>
      <c r="AN1334">
        <f t="shared" si="863"/>
        <v>1.9984008319167833E-10</v>
      </c>
      <c r="AO1334">
        <f t="shared" si="864"/>
        <v>8.8094742667352689E-4</v>
      </c>
      <c r="AP1334" s="31">
        <f t="shared" si="865"/>
        <v>27</v>
      </c>
      <c r="AQ1334" s="31">
        <f t="shared" si="866"/>
        <v>2</v>
      </c>
      <c r="AR1334" s="31">
        <f t="shared" si="867"/>
        <v>15</v>
      </c>
      <c r="AS1334" s="31">
        <f t="shared" si="868"/>
        <v>13</v>
      </c>
      <c r="AT1334" s="31">
        <f t="shared" si="869"/>
        <v>8</v>
      </c>
      <c r="AU1334" s="31">
        <f t="shared" si="870"/>
        <v>14</v>
      </c>
      <c r="AV1334" s="31">
        <f t="shared" si="871"/>
        <v>5</v>
      </c>
      <c r="AW1334" s="31">
        <f t="shared" si="872"/>
        <v>23</v>
      </c>
      <c r="AX1334" s="31">
        <f t="shared" si="873"/>
        <v>16</v>
      </c>
      <c r="AY1334" s="31">
        <f t="shared" si="874"/>
        <v>29</v>
      </c>
      <c r="AZ1334" s="31">
        <f t="shared" si="875"/>
        <v>5</v>
      </c>
      <c r="BA1334" s="31">
        <f t="shared" si="876"/>
        <v>11</v>
      </c>
      <c r="BB1334" s="31">
        <f t="shared" si="877"/>
        <v>21</v>
      </c>
      <c r="BC1334" s="31">
        <f t="shared" si="878"/>
        <v>12</v>
      </c>
      <c r="BD1334" s="31">
        <f t="shared" si="879"/>
        <v>13</v>
      </c>
      <c r="BE1334" s="31">
        <f t="shared" si="880"/>
        <v>27</v>
      </c>
      <c r="BF1334" s="31">
        <f t="shared" si="881"/>
        <v>17</v>
      </c>
      <c r="BG1334" s="31">
        <f t="shared" si="882"/>
        <v>17</v>
      </c>
      <c r="BH1334" s="31">
        <f t="shared" si="883"/>
        <v>4</v>
      </c>
      <c r="BI1334" s="31">
        <f t="shared" si="884"/>
        <v>6</v>
      </c>
      <c r="BJ1334" s="6">
        <f t="shared" si="885"/>
        <v>285</v>
      </c>
      <c r="BL1334" s="31">
        <f t="shared" si="886"/>
        <v>1.8932218407632684E-11</v>
      </c>
      <c r="BM1334" s="31">
        <f t="shared" si="887"/>
        <v>1.4023865487135323E-12</v>
      </c>
      <c r="BN1334" s="31">
        <f t="shared" si="888"/>
        <v>1.051789911535149E-11</v>
      </c>
      <c r="BO1334" s="31">
        <f t="shared" si="889"/>
        <v>9.1155125666379602E-12</v>
      </c>
      <c r="BP1334" s="31">
        <f t="shared" si="890"/>
        <v>5.6095461948541291E-12</v>
      </c>
      <c r="BQ1334" s="31">
        <f t="shared" si="891"/>
        <v>9.8167058409947251E-12</v>
      </c>
      <c r="BR1334" s="31">
        <f t="shared" si="892"/>
        <v>3.5059663717838303E-12</v>
      </c>
      <c r="BS1334" s="31">
        <f t="shared" si="893"/>
        <v>1.6127445310205621E-11</v>
      </c>
      <c r="BT1334" s="31">
        <f t="shared" si="894"/>
        <v>1.1219092389708258E-11</v>
      </c>
      <c r="BU1334" s="31">
        <f t="shared" si="895"/>
        <v>2.0334604956346217E-11</v>
      </c>
      <c r="BV1334" s="31">
        <f t="shared" si="896"/>
        <v>3.5059663717838303E-12</v>
      </c>
      <c r="BW1334" s="31">
        <f t="shared" si="897"/>
        <v>7.7131260179244271E-12</v>
      </c>
      <c r="BX1334" s="31">
        <f t="shared" si="898"/>
        <v>1.4725058761492088E-11</v>
      </c>
      <c r="BY1334" s="31">
        <f t="shared" si="899"/>
        <v>8.414319292281192E-12</v>
      </c>
      <c r="BZ1334" s="31">
        <f t="shared" si="900"/>
        <v>9.1155125666379602E-12</v>
      </c>
      <c r="CA1334" s="31">
        <f t="shared" si="901"/>
        <v>1.8932218407632684E-11</v>
      </c>
      <c r="CB1334" s="31">
        <f t="shared" si="902"/>
        <v>1.1920285664065023E-11</v>
      </c>
      <c r="CC1334" s="31">
        <f t="shared" si="903"/>
        <v>1.1920285664065023E-11</v>
      </c>
      <c r="CD1334" s="31">
        <f t="shared" si="904"/>
        <v>2.8047730974270645E-12</v>
      </c>
      <c r="CE1334" s="31">
        <f t="shared" si="905"/>
        <v>4.207159646140596E-12</v>
      </c>
    </row>
    <row r="1335" spans="35:83" x14ac:dyDescent="0.2">
      <c r="AI1335" s="29" t="s">
        <v>2786</v>
      </c>
      <c r="AJ1335" s="30">
        <v>102760</v>
      </c>
      <c r="AK1335">
        <v>912</v>
      </c>
      <c r="AL1335" t="s">
        <v>2787</v>
      </c>
      <c r="AM1335">
        <v>2.0021619143839047E-9</v>
      </c>
      <c r="AN1335">
        <f t="shared" si="863"/>
        <v>2.0021619143839049E-10</v>
      </c>
      <c r="AO1335">
        <f t="shared" si="864"/>
        <v>8.826054103312597E-4</v>
      </c>
      <c r="AP1335" s="31">
        <f t="shared" si="865"/>
        <v>88</v>
      </c>
      <c r="AQ1335" s="31">
        <f t="shared" si="866"/>
        <v>4</v>
      </c>
      <c r="AR1335" s="31">
        <f t="shared" si="867"/>
        <v>51</v>
      </c>
      <c r="AS1335" s="31">
        <f t="shared" si="868"/>
        <v>108</v>
      </c>
      <c r="AT1335" s="31">
        <f t="shared" si="869"/>
        <v>16</v>
      </c>
      <c r="AU1335" s="31">
        <f t="shared" si="870"/>
        <v>43</v>
      </c>
      <c r="AV1335" s="31">
        <f t="shared" si="871"/>
        <v>17</v>
      </c>
      <c r="AW1335" s="31">
        <f t="shared" si="872"/>
        <v>48</v>
      </c>
      <c r="AX1335" s="31">
        <f t="shared" si="873"/>
        <v>52</v>
      </c>
      <c r="AY1335" s="31">
        <f t="shared" si="874"/>
        <v>63</v>
      </c>
      <c r="AZ1335" s="31">
        <f t="shared" si="875"/>
        <v>21</v>
      </c>
      <c r="BA1335" s="31">
        <f t="shared" si="876"/>
        <v>36</v>
      </c>
      <c r="BB1335" s="31">
        <f t="shared" si="877"/>
        <v>49</v>
      </c>
      <c r="BC1335" s="31">
        <f t="shared" si="878"/>
        <v>28</v>
      </c>
      <c r="BD1335" s="31">
        <f t="shared" si="879"/>
        <v>92</v>
      </c>
      <c r="BE1335" s="31">
        <f t="shared" si="880"/>
        <v>69</v>
      </c>
      <c r="BF1335" s="31">
        <f t="shared" si="881"/>
        <v>57</v>
      </c>
      <c r="BG1335" s="31">
        <f t="shared" si="882"/>
        <v>46</v>
      </c>
      <c r="BH1335" s="31">
        <f t="shared" si="883"/>
        <v>3</v>
      </c>
      <c r="BI1335" s="31">
        <f t="shared" si="884"/>
        <v>21</v>
      </c>
      <c r="BJ1335" s="6">
        <f t="shared" si="885"/>
        <v>912</v>
      </c>
      <c r="BL1335" s="31">
        <f t="shared" si="886"/>
        <v>1.9319106191423641E-11</v>
      </c>
      <c r="BM1335" s="31">
        <f t="shared" si="887"/>
        <v>8.781411905192565E-13</v>
      </c>
      <c r="BN1335" s="31">
        <f t="shared" si="888"/>
        <v>1.1196300179120521E-11</v>
      </c>
      <c r="BO1335" s="31">
        <f t="shared" si="889"/>
        <v>2.3709812144019925E-11</v>
      </c>
      <c r="BP1335" s="31">
        <f t="shared" si="890"/>
        <v>3.512564762077026E-12</v>
      </c>
      <c r="BQ1335" s="31">
        <f t="shared" si="891"/>
        <v>9.440017798082008E-12</v>
      </c>
      <c r="BR1335" s="31">
        <f t="shared" si="892"/>
        <v>3.7321000597068403E-12</v>
      </c>
      <c r="BS1335" s="31">
        <f t="shared" si="893"/>
        <v>1.0537694286231078E-11</v>
      </c>
      <c r="BT1335" s="31">
        <f t="shared" si="894"/>
        <v>1.1415835476750334E-11</v>
      </c>
      <c r="BU1335" s="31">
        <f t="shared" si="895"/>
        <v>1.3830723750678291E-11</v>
      </c>
      <c r="BV1335" s="31">
        <f t="shared" si="896"/>
        <v>4.6102412502260968E-12</v>
      </c>
      <c r="BW1335" s="31">
        <f t="shared" si="897"/>
        <v>7.9032707146733077E-12</v>
      </c>
      <c r="BX1335" s="31">
        <f t="shared" si="898"/>
        <v>1.0757229583860892E-11</v>
      </c>
      <c r="BY1335" s="31">
        <f t="shared" si="899"/>
        <v>6.1469883336347955E-12</v>
      </c>
      <c r="BZ1335" s="31">
        <f t="shared" si="900"/>
        <v>2.0197247381942899E-11</v>
      </c>
      <c r="CA1335" s="31">
        <f t="shared" si="901"/>
        <v>1.5147935536457176E-11</v>
      </c>
      <c r="CB1335" s="31">
        <f t="shared" si="902"/>
        <v>1.2513511964899405E-11</v>
      </c>
      <c r="CC1335" s="31">
        <f t="shared" si="903"/>
        <v>1.0098623690971449E-11</v>
      </c>
      <c r="CD1335" s="31">
        <f t="shared" si="904"/>
        <v>6.5860589288944238E-13</v>
      </c>
      <c r="CE1335" s="31">
        <f t="shared" si="905"/>
        <v>4.6102412502260968E-12</v>
      </c>
    </row>
    <row r="1336" spans="35:83" x14ac:dyDescent="0.2">
      <c r="AI1336" s="29" t="s">
        <v>2788</v>
      </c>
      <c r="AJ1336" s="30">
        <v>54110</v>
      </c>
      <c r="AK1336">
        <v>490</v>
      </c>
      <c r="AL1336" t="s">
        <v>2789</v>
      </c>
      <c r="AM1336">
        <v>2.0068131056489556E-9</v>
      </c>
      <c r="AN1336">
        <f t="shared" si="863"/>
        <v>2.0068131056489557E-10</v>
      </c>
      <c r="AO1336">
        <f t="shared" si="864"/>
        <v>8.8465577725989179E-4</v>
      </c>
      <c r="AP1336" s="31">
        <f t="shared" si="865"/>
        <v>47</v>
      </c>
      <c r="AQ1336" s="31">
        <f t="shared" si="866"/>
        <v>4</v>
      </c>
      <c r="AR1336" s="31">
        <f t="shared" si="867"/>
        <v>32</v>
      </c>
      <c r="AS1336" s="31">
        <f t="shared" si="868"/>
        <v>43</v>
      </c>
      <c r="AT1336" s="31">
        <f t="shared" si="869"/>
        <v>16</v>
      </c>
      <c r="AU1336" s="31">
        <f t="shared" si="870"/>
        <v>38</v>
      </c>
      <c r="AV1336" s="31">
        <f t="shared" si="871"/>
        <v>8</v>
      </c>
      <c r="AW1336" s="31">
        <f t="shared" si="872"/>
        <v>35</v>
      </c>
      <c r="AX1336" s="31">
        <f t="shared" si="873"/>
        <v>28</v>
      </c>
      <c r="AY1336" s="31">
        <f t="shared" si="874"/>
        <v>41</v>
      </c>
      <c r="AZ1336" s="31">
        <f t="shared" si="875"/>
        <v>11</v>
      </c>
      <c r="BA1336" s="31">
        <f t="shared" si="876"/>
        <v>15</v>
      </c>
      <c r="BB1336" s="31">
        <f t="shared" si="877"/>
        <v>21</v>
      </c>
      <c r="BC1336" s="31">
        <f t="shared" si="878"/>
        <v>20</v>
      </c>
      <c r="BD1336" s="31">
        <f t="shared" si="879"/>
        <v>29</v>
      </c>
      <c r="BE1336" s="31">
        <f t="shared" si="880"/>
        <v>30</v>
      </c>
      <c r="BF1336" s="31">
        <f t="shared" si="881"/>
        <v>19</v>
      </c>
      <c r="BG1336" s="31">
        <f t="shared" si="882"/>
        <v>35</v>
      </c>
      <c r="BH1336" s="31">
        <f t="shared" si="883"/>
        <v>3</v>
      </c>
      <c r="BI1336" s="31">
        <f t="shared" si="884"/>
        <v>15</v>
      </c>
      <c r="BJ1336" s="6">
        <f t="shared" si="885"/>
        <v>490</v>
      </c>
      <c r="BL1336" s="31">
        <f t="shared" si="886"/>
        <v>1.9249023666428759E-11</v>
      </c>
      <c r="BM1336" s="31">
        <f t="shared" si="887"/>
        <v>1.6382147801215967E-12</v>
      </c>
      <c r="BN1336" s="31">
        <f t="shared" si="888"/>
        <v>1.3105718240972773E-11</v>
      </c>
      <c r="BO1336" s="31">
        <f t="shared" si="889"/>
        <v>1.7610808886307162E-11</v>
      </c>
      <c r="BP1336" s="31">
        <f t="shared" si="890"/>
        <v>6.5528591204863867E-12</v>
      </c>
      <c r="BQ1336" s="31">
        <f t="shared" si="891"/>
        <v>1.5563040411155167E-11</v>
      </c>
      <c r="BR1336" s="31">
        <f t="shared" si="892"/>
        <v>3.2764295602431934E-12</v>
      </c>
      <c r="BS1336" s="31">
        <f t="shared" si="893"/>
        <v>1.4334379326063969E-11</v>
      </c>
      <c r="BT1336" s="31">
        <f t="shared" si="894"/>
        <v>1.1467503460851175E-11</v>
      </c>
      <c r="BU1336" s="31">
        <f t="shared" si="895"/>
        <v>1.6791701496246365E-11</v>
      </c>
      <c r="BV1336" s="31">
        <f t="shared" si="896"/>
        <v>4.5050906453343901E-12</v>
      </c>
      <c r="BW1336" s="31">
        <f t="shared" si="897"/>
        <v>6.1433054254559867E-12</v>
      </c>
      <c r="BX1336" s="31">
        <f t="shared" si="898"/>
        <v>8.6006275956383817E-12</v>
      </c>
      <c r="BY1336" s="31">
        <f t="shared" si="899"/>
        <v>8.1910739006079818E-12</v>
      </c>
      <c r="BZ1336" s="31">
        <f t="shared" si="900"/>
        <v>1.1877057155881575E-11</v>
      </c>
      <c r="CA1336" s="31">
        <f t="shared" si="901"/>
        <v>1.2286610850911973E-11</v>
      </c>
      <c r="CB1336" s="31">
        <f t="shared" si="902"/>
        <v>7.7815202055775834E-12</v>
      </c>
      <c r="CC1336" s="31">
        <f t="shared" si="903"/>
        <v>1.4334379326063969E-11</v>
      </c>
      <c r="CD1336" s="31">
        <f t="shared" si="904"/>
        <v>1.2286610850911973E-12</v>
      </c>
      <c r="CE1336" s="31">
        <f t="shared" si="905"/>
        <v>6.1433054254559867E-12</v>
      </c>
    </row>
    <row r="1337" spans="35:83" x14ac:dyDescent="0.2">
      <c r="AI1337" s="29" t="s">
        <v>2790</v>
      </c>
      <c r="AJ1337" s="30">
        <v>49746</v>
      </c>
      <c r="AK1337">
        <v>466</v>
      </c>
      <c r="AL1337" t="s">
        <v>2791</v>
      </c>
      <c r="AM1337">
        <v>2.0100596003459595E-9</v>
      </c>
      <c r="AN1337">
        <f t="shared" si="863"/>
        <v>2.0100596003459596E-10</v>
      </c>
      <c r="AO1337">
        <f t="shared" si="864"/>
        <v>8.8608691715102745E-4</v>
      </c>
      <c r="AP1337" s="31">
        <f t="shared" si="865"/>
        <v>61</v>
      </c>
      <c r="AQ1337" s="31">
        <f t="shared" si="866"/>
        <v>5</v>
      </c>
      <c r="AR1337" s="31">
        <f t="shared" si="867"/>
        <v>21</v>
      </c>
      <c r="AS1337" s="31">
        <f t="shared" si="868"/>
        <v>31</v>
      </c>
      <c r="AT1337" s="31">
        <f t="shared" si="869"/>
        <v>16</v>
      </c>
      <c r="AU1337" s="31">
        <f t="shared" si="870"/>
        <v>46</v>
      </c>
      <c r="AV1337" s="31">
        <f t="shared" si="871"/>
        <v>18</v>
      </c>
      <c r="AW1337" s="31">
        <f t="shared" si="872"/>
        <v>35</v>
      </c>
      <c r="AX1337" s="31">
        <f t="shared" si="873"/>
        <v>25</v>
      </c>
      <c r="AY1337" s="31">
        <f t="shared" si="874"/>
        <v>37</v>
      </c>
      <c r="AZ1337" s="31">
        <f t="shared" si="875"/>
        <v>9</v>
      </c>
      <c r="BA1337" s="31">
        <f t="shared" si="876"/>
        <v>15</v>
      </c>
      <c r="BB1337" s="31">
        <f t="shared" si="877"/>
        <v>17</v>
      </c>
      <c r="BC1337" s="31">
        <f t="shared" si="878"/>
        <v>16</v>
      </c>
      <c r="BD1337" s="31">
        <f t="shared" si="879"/>
        <v>18</v>
      </c>
      <c r="BE1337" s="31">
        <f t="shared" si="880"/>
        <v>18</v>
      </c>
      <c r="BF1337" s="31">
        <f t="shared" si="881"/>
        <v>26</v>
      </c>
      <c r="BG1337" s="31">
        <f t="shared" si="882"/>
        <v>39</v>
      </c>
      <c r="BH1337" s="31">
        <f t="shared" si="883"/>
        <v>3</v>
      </c>
      <c r="BI1337" s="31">
        <f t="shared" si="884"/>
        <v>10</v>
      </c>
      <c r="BJ1337" s="6">
        <f t="shared" si="885"/>
        <v>466</v>
      </c>
      <c r="BL1337" s="31">
        <f t="shared" si="886"/>
        <v>2.6311938974485739E-11</v>
      </c>
      <c r="BM1337" s="31">
        <f t="shared" si="887"/>
        <v>2.1567163093840769E-12</v>
      </c>
      <c r="BN1337" s="31">
        <f t="shared" si="888"/>
        <v>9.0582084994131222E-12</v>
      </c>
      <c r="BO1337" s="31">
        <f t="shared" si="889"/>
        <v>1.3371641118181275E-11</v>
      </c>
      <c r="BP1337" s="31">
        <f t="shared" si="890"/>
        <v>6.9014921900290457E-12</v>
      </c>
      <c r="BQ1337" s="31">
        <f t="shared" si="891"/>
        <v>1.9841790046333506E-11</v>
      </c>
      <c r="BR1337" s="31">
        <f t="shared" si="892"/>
        <v>7.7641787137826766E-12</v>
      </c>
      <c r="BS1337" s="31">
        <f t="shared" si="893"/>
        <v>1.5097014165688539E-11</v>
      </c>
      <c r="BT1337" s="31">
        <f t="shared" si="894"/>
        <v>1.0783581546920384E-11</v>
      </c>
      <c r="BU1337" s="31">
        <f t="shared" si="895"/>
        <v>1.5959700689442168E-11</v>
      </c>
      <c r="BV1337" s="31">
        <f t="shared" si="896"/>
        <v>3.8820893568913383E-12</v>
      </c>
      <c r="BW1337" s="31">
        <f t="shared" si="897"/>
        <v>6.4701489281522303E-12</v>
      </c>
      <c r="BX1337" s="31">
        <f t="shared" si="898"/>
        <v>7.332835451905862E-12</v>
      </c>
      <c r="BY1337" s="31">
        <f t="shared" si="899"/>
        <v>6.9014921900290457E-12</v>
      </c>
      <c r="BZ1337" s="31">
        <f t="shared" si="900"/>
        <v>7.7641787137826766E-12</v>
      </c>
      <c r="CA1337" s="31">
        <f t="shared" si="901"/>
        <v>7.7641787137826766E-12</v>
      </c>
      <c r="CB1337" s="31">
        <f t="shared" si="902"/>
        <v>1.12149248087972E-11</v>
      </c>
      <c r="CC1337" s="31">
        <f t="shared" si="903"/>
        <v>1.6822387213195797E-11</v>
      </c>
      <c r="CD1337" s="31">
        <f t="shared" si="904"/>
        <v>1.294029785630446E-12</v>
      </c>
      <c r="CE1337" s="31">
        <f t="shared" si="905"/>
        <v>4.3134326187681538E-12</v>
      </c>
    </row>
    <row r="1338" spans="35:83" x14ac:dyDescent="0.2">
      <c r="AI1338" s="29" t="s">
        <v>2792</v>
      </c>
      <c r="AJ1338" s="30">
        <v>25035</v>
      </c>
      <c r="AK1338">
        <v>225</v>
      </c>
      <c r="AL1338" t="s">
        <v>2793</v>
      </c>
      <c r="AM1338">
        <v>2.0146037589534212E-9</v>
      </c>
      <c r="AN1338">
        <f t="shared" si="863"/>
        <v>2.0146037589534212E-10</v>
      </c>
      <c r="AO1338">
        <f t="shared" si="864"/>
        <v>8.8809010128090989E-4</v>
      </c>
      <c r="AP1338" s="31">
        <f t="shared" si="865"/>
        <v>16</v>
      </c>
      <c r="AQ1338" s="31">
        <f t="shared" si="866"/>
        <v>0</v>
      </c>
      <c r="AR1338" s="31">
        <f t="shared" si="867"/>
        <v>22</v>
      </c>
      <c r="AS1338" s="31">
        <f t="shared" si="868"/>
        <v>17</v>
      </c>
      <c r="AT1338" s="31">
        <f t="shared" si="869"/>
        <v>4</v>
      </c>
      <c r="AU1338" s="31">
        <f t="shared" si="870"/>
        <v>19</v>
      </c>
      <c r="AV1338" s="31">
        <f t="shared" si="871"/>
        <v>4</v>
      </c>
      <c r="AW1338" s="31">
        <f t="shared" si="872"/>
        <v>9</v>
      </c>
      <c r="AX1338" s="31">
        <f t="shared" si="873"/>
        <v>10</v>
      </c>
      <c r="AY1338" s="31">
        <f t="shared" si="874"/>
        <v>28</v>
      </c>
      <c r="AZ1338" s="31">
        <f t="shared" si="875"/>
        <v>4</v>
      </c>
      <c r="BA1338" s="31">
        <f t="shared" si="876"/>
        <v>6</v>
      </c>
      <c r="BB1338" s="31">
        <f t="shared" si="877"/>
        <v>6</v>
      </c>
      <c r="BC1338" s="31">
        <f t="shared" si="878"/>
        <v>5</v>
      </c>
      <c r="BD1338" s="31">
        <f t="shared" si="879"/>
        <v>19</v>
      </c>
      <c r="BE1338" s="31">
        <f t="shared" si="880"/>
        <v>12</v>
      </c>
      <c r="BF1338" s="31">
        <f t="shared" si="881"/>
        <v>17</v>
      </c>
      <c r="BG1338" s="31">
        <f t="shared" si="882"/>
        <v>18</v>
      </c>
      <c r="BH1338" s="31">
        <f t="shared" si="883"/>
        <v>2</v>
      </c>
      <c r="BI1338" s="31">
        <f t="shared" si="884"/>
        <v>7</v>
      </c>
      <c r="BJ1338" s="6">
        <f t="shared" si="885"/>
        <v>225</v>
      </c>
      <c r="BL1338" s="31">
        <f t="shared" si="886"/>
        <v>1.4326071174779884E-11</v>
      </c>
      <c r="BM1338" s="31">
        <f t="shared" si="887"/>
        <v>0</v>
      </c>
      <c r="BN1338" s="31">
        <f t="shared" si="888"/>
        <v>1.969834786532234E-11</v>
      </c>
      <c r="BO1338" s="31">
        <f t="shared" si="889"/>
        <v>1.5221450623203625E-11</v>
      </c>
      <c r="BP1338" s="31">
        <f t="shared" si="890"/>
        <v>3.5815177936949711E-12</v>
      </c>
      <c r="BQ1338" s="31">
        <f t="shared" si="891"/>
        <v>1.7012209520051114E-11</v>
      </c>
      <c r="BR1338" s="31">
        <f t="shared" si="892"/>
        <v>3.5815177936949711E-12</v>
      </c>
      <c r="BS1338" s="31">
        <f t="shared" si="893"/>
        <v>8.0584150358136848E-12</v>
      </c>
      <c r="BT1338" s="31">
        <f t="shared" si="894"/>
        <v>8.9537944842374273E-12</v>
      </c>
      <c r="BU1338" s="31">
        <f t="shared" si="895"/>
        <v>2.5070624555864795E-11</v>
      </c>
      <c r="BV1338" s="31">
        <f t="shared" si="896"/>
        <v>3.5815177936949711E-12</v>
      </c>
      <c r="BW1338" s="31">
        <f t="shared" si="897"/>
        <v>5.372276690542457E-12</v>
      </c>
      <c r="BX1338" s="31">
        <f t="shared" si="898"/>
        <v>5.372276690542457E-12</v>
      </c>
      <c r="BY1338" s="31">
        <f t="shared" si="899"/>
        <v>4.4768972421187137E-12</v>
      </c>
      <c r="BZ1338" s="31">
        <f t="shared" si="900"/>
        <v>1.7012209520051114E-11</v>
      </c>
      <c r="CA1338" s="31">
        <f t="shared" si="901"/>
        <v>1.0744553381084914E-11</v>
      </c>
      <c r="CB1338" s="31">
        <f t="shared" si="902"/>
        <v>1.5221450623203625E-11</v>
      </c>
      <c r="CC1338" s="31">
        <f t="shared" si="903"/>
        <v>1.611683007162737E-11</v>
      </c>
      <c r="CD1338" s="31">
        <f t="shared" si="904"/>
        <v>1.7907588968474855E-12</v>
      </c>
      <c r="CE1338" s="31">
        <f t="shared" si="905"/>
        <v>6.2676561389661988E-12</v>
      </c>
    </row>
    <row r="1339" spans="35:83" x14ac:dyDescent="0.2">
      <c r="AI1339" s="29" t="s">
        <v>2794</v>
      </c>
      <c r="AJ1339" s="30">
        <v>119529</v>
      </c>
      <c r="AK1339">
        <v>1112</v>
      </c>
      <c r="AL1339" t="s">
        <v>2795</v>
      </c>
      <c r="AM1339">
        <v>2.0300111393806454E-9</v>
      </c>
      <c r="AN1339">
        <f t="shared" si="863"/>
        <v>2.0300111393806455E-10</v>
      </c>
      <c r="AO1339">
        <f t="shared" si="864"/>
        <v>8.9488207810676254E-4</v>
      </c>
      <c r="AP1339" s="31">
        <f t="shared" si="865"/>
        <v>129</v>
      </c>
      <c r="AQ1339" s="31">
        <f t="shared" si="866"/>
        <v>14</v>
      </c>
      <c r="AR1339" s="31">
        <f t="shared" si="867"/>
        <v>64</v>
      </c>
      <c r="AS1339" s="31">
        <f t="shared" si="868"/>
        <v>84</v>
      </c>
      <c r="AT1339" s="31">
        <f t="shared" si="869"/>
        <v>33</v>
      </c>
      <c r="AU1339" s="31">
        <f t="shared" si="870"/>
        <v>86</v>
      </c>
      <c r="AV1339" s="31">
        <f t="shared" si="871"/>
        <v>15</v>
      </c>
      <c r="AW1339" s="31">
        <f t="shared" si="872"/>
        <v>88</v>
      </c>
      <c r="AX1339" s="31">
        <f t="shared" si="873"/>
        <v>52</v>
      </c>
      <c r="AY1339" s="31">
        <f t="shared" si="874"/>
        <v>92</v>
      </c>
      <c r="AZ1339" s="31">
        <f t="shared" si="875"/>
        <v>26</v>
      </c>
      <c r="BA1339" s="31">
        <f t="shared" si="876"/>
        <v>32</v>
      </c>
      <c r="BB1339" s="31">
        <f t="shared" si="877"/>
        <v>64</v>
      </c>
      <c r="BC1339" s="31">
        <f t="shared" si="878"/>
        <v>31</v>
      </c>
      <c r="BD1339" s="31">
        <f t="shared" si="879"/>
        <v>56</v>
      </c>
      <c r="BE1339" s="31">
        <f t="shared" si="880"/>
        <v>69</v>
      </c>
      <c r="BF1339" s="31">
        <f t="shared" si="881"/>
        <v>59</v>
      </c>
      <c r="BG1339" s="31">
        <f t="shared" si="882"/>
        <v>86</v>
      </c>
      <c r="BH1339" s="31">
        <f t="shared" si="883"/>
        <v>5</v>
      </c>
      <c r="BI1339" s="31">
        <f t="shared" si="884"/>
        <v>27</v>
      </c>
      <c r="BJ1339" s="6">
        <f t="shared" si="885"/>
        <v>1112</v>
      </c>
      <c r="BL1339" s="31">
        <f t="shared" si="886"/>
        <v>2.3549589656484107E-11</v>
      </c>
      <c r="BM1339" s="31">
        <f t="shared" si="887"/>
        <v>2.5557694200835464E-12</v>
      </c>
      <c r="BN1339" s="31">
        <f t="shared" si="888"/>
        <v>1.1683517348953356E-11</v>
      </c>
      <c r="BO1339" s="31">
        <f t="shared" si="889"/>
        <v>1.533461652050128E-11</v>
      </c>
      <c r="BP1339" s="31">
        <f t="shared" si="890"/>
        <v>6.0243136330540737E-12</v>
      </c>
      <c r="BQ1339" s="31">
        <f t="shared" si="891"/>
        <v>1.5699726437656071E-11</v>
      </c>
      <c r="BR1339" s="31">
        <f t="shared" si="892"/>
        <v>2.7383243786609423E-12</v>
      </c>
      <c r="BS1339" s="31">
        <f t="shared" si="893"/>
        <v>1.6064836354810862E-11</v>
      </c>
      <c r="BT1339" s="31">
        <f t="shared" si="894"/>
        <v>9.4928578460246019E-12</v>
      </c>
      <c r="BU1339" s="31">
        <f t="shared" si="895"/>
        <v>1.6795056189120448E-11</v>
      </c>
      <c r="BV1339" s="31">
        <f t="shared" si="896"/>
        <v>4.7464289230123009E-12</v>
      </c>
      <c r="BW1339" s="31">
        <f t="shared" si="897"/>
        <v>5.8417586744766782E-12</v>
      </c>
      <c r="BX1339" s="31">
        <f t="shared" si="898"/>
        <v>1.1683517348953356E-11</v>
      </c>
      <c r="BY1339" s="31">
        <f t="shared" si="899"/>
        <v>5.6592037158992818E-12</v>
      </c>
      <c r="BZ1339" s="31">
        <f t="shared" si="900"/>
        <v>1.0223077680334186E-11</v>
      </c>
      <c r="CA1339" s="31">
        <f t="shared" si="901"/>
        <v>1.2596292141840337E-11</v>
      </c>
      <c r="CB1339" s="31">
        <f t="shared" si="902"/>
        <v>1.0770742556066375E-11</v>
      </c>
      <c r="CC1339" s="31">
        <f t="shared" si="903"/>
        <v>1.5699726437656071E-11</v>
      </c>
      <c r="CD1339" s="31">
        <f t="shared" si="904"/>
        <v>9.1277479288698092E-13</v>
      </c>
      <c r="CE1339" s="31">
        <f t="shared" si="905"/>
        <v>4.9289838815896973E-12</v>
      </c>
    </row>
    <row r="1340" spans="35:83" x14ac:dyDescent="0.2">
      <c r="AI1340" s="29" t="s">
        <v>2796</v>
      </c>
      <c r="AJ1340" s="30">
        <v>31705</v>
      </c>
      <c r="AK1340">
        <v>288</v>
      </c>
      <c r="AL1340" t="s">
        <v>2797</v>
      </c>
      <c r="AM1340">
        <v>2.0619748596269566E-9</v>
      </c>
      <c r="AN1340">
        <f t="shared" si="863"/>
        <v>2.0619748596269568E-10</v>
      </c>
      <c r="AO1340">
        <f t="shared" si="864"/>
        <v>9.0897252315070903E-4</v>
      </c>
      <c r="AP1340" s="31">
        <f t="shared" si="865"/>
        <v>27</v>
      </c>
      <c r="AQ1340" s="31">
        <f t="shared" si="866"/>
        <v>4</v>
      </c>
      <c r="AR1340" s="31">
        <f t="shared" si="867"/>
        <v>17</v>
      </c>
      <c r="AS1340" s="31">
        <f t="shared" si="868"/>
        <v>21</v>
      </c>
      <c r="AT1340" s="31">
        <f t="shared" si="869"/>
        <v>10</v>
      </c>
      <c r="AU1340" s="31">
        <f t="shared" si="870"/>
        <v>28</v>
      </c>
      <c r="AV1340" s="31">
        <f t="shared" si="871"/>
        <v>6</v>
      </c>
      <c r="AW1340" s="31">
        <f t="shared" si="872"/>
        <v>16</v>
      </c>
      <c r="AX1340" s="31">
        <f t="shared" si="873"/>
        <v>15</v>
      </c>
      <c r="AY1340" s="31">
        <f t="shared" si="874"/>
        <v>28</v>
      </c>
      <c r="AZ1340" s="31">
        <f t="shared" si="875"/>
        <v>8</v>
      </c>
      <c r="BA1340" s="31">
        <f t="shared" si="876"/>
        <v>6</v>
      </c>
      <c r="BB1340" s="31">
        <f t="shared" si="877"/>
        <v>21</v>
      </c>
      <c r="BC1340" s="31">
        <f t="shared" si="878"/>
        <v>14</v>
      </c>
      <c r="BD1340" s="31">
        <f t="shared" si="879"/>
        <v>19</v>
      </c>
      <c r="BE1340" s="31">
        <f t="shared" si="880"/>
        <v>4</v>
      </c>
      <c r="BF1340" s="31">
        <f t="shared" si="881"/>
        <v>13</v>
      </c>
      <c r="BG1340" s="31">
        <f t="shared" si="882"/>
        <v>22</v>
      </c>
      <c r="BH1340" s="31">
        <f t="shared" si="883"/>
        <v>2</v>
      </c>
      <c r="BI1340" s="31">
        <f t="shared" si="884"/>
        <v>7</v>
      </c>
      <c r="BJ1340" s="6">
        <f t="shared" si="885"/>
        <v>288</v>
      </c>
      <c r="BL1340" s="31">
        <f t="shared" si="886"/>
        <v>1.933101430900272E-11</v>
      </c>
      <c r="BM1340" s="31">
        <f t="shared" si="887"/>
        <v>2.8638539717041066E-12</v>
      </c>
      <c r="BN1340" s="31">
        <f t="shared" si="888"/>
        <v>1.2171379379742453E-11</v>
      </c>
      <c r="BO1340" s="31">
        <f t="shared" si="889"/>
        <v>1.5035233351446561E-11</v>
      </c>
      <c r="BP1340" s="31">
        <f t="shared" si="890"/>
        <v>7.1596349292602672E-12</v>
      </c>
      <c r="BQ1340" s="31">
        <f t="shared" si="891"/>
        <v>2.0046977801928748E-11</v>
      </c>
      <c r="BR1340" s="31">
        <f t="shared" si="892"/>
        <v>4.2957809575561598E-12</v>
      </c>
      <c r="BS1340" s="31">
        <f t="shared" si="893"/>
        <v>1.1455415886816426E-11</v>
      </c>
      <c r="BT1340" s="31">
        <f t="shared" si="894"/>
        <v>1.0739452393890401E-11</v>
      </c>
      <c r="BU1340" s="31">
        <f t="shared" si="895"/>
        <v>2.0046977801928748E-11</v>
      </c>
      <c r="BV1340" s="31">
        <f t="shared" si="896"/>
        <v>5.7277079434082131E-12</v>
      </c>
      <c r="BW1340" s="31">
        <f t="shared" si="897"/>
        <v>4.2957809575561598E-12</v>
      </c>
      <c r="BX1340" s="31">
        <f t="shared" si="898"/>
        <v>1.5035233351446561E-11</v>
      </c>
      <c r="BY1340" s="31">
        <f t="shared" si="899"/>
        <v>1.0023488900964374E-11</v>
      </c>
      <c r="BZ1340" s="31">
        <f t="shared" si="900"/>
        <v>1.3603306365594507E-11</v>
      </c>
      <c r="CA1340" s="31">
        <f t="shared" si="901"/>
        <v>2.8638539717041066E-12</v>
      </c>
      <c r="CB1340" s="31">
        <f t="shared" si="902"/>
        <v>9.3075254080383467E-12</v>
      </c>
      <c r="CC1340" s="31">
        <f t="shared" si="903"/>
        <v>1.5751196844372588E-11</v>
      </c>
      <c r="CD1340" s="31">
        <f t="shared" si="904"/>
        <v>1.4319269858520533E-12</v>
      </c>
      <c r="CE1340" s="31">
        <f t="shared" si="905"/>
        <v>5.0117444504821869E-12</v>
      </c>
    </row>
    <row r="1341" spans="35:83" x14ac:dyDescent="0.2">
      <c r="AI1341" s="29" t="s">
        <v>2798</v>
      </c>
      <c r="AJ1341" s="30">
        <v>38102</v>
      </c>
      <c r="AK1341">
        <v>346</v>
      </c>
      <c r="AL1341" t="s">
        <v>2799</v>
      </c>
      <c r="AM1341">
        <v>2.0705917872902559E-9</v>
      </c>
      <c r="AN1341">
        <f t="shared" si="863"/>
        <v>2.0705917872902559E-10</v>
      </c>
      <c r="AO1341">
        <f t="shared" si="864"/>
        <v>9.1277109054999008E-4</v>
      </c>
      <c r="AP1341" s="31">
        <f t="shared" si="865"/>
        <v>35</v>
      </c>
      <c r="AQ1341" s="31">
        <f t="shared" si="866"/>
        <v>1</v>
      </c>
      <c r="AR1341" s="31">
        <f t="shared" si="867"/>
        <v>22</v>
      </c>
      <c r="AS1341" s="31">
        <f t="shared" si="868"/>
        <v>24</v>
      </c>
      <c r="AT1341" s="31">
        <f t="shared" si="869"/>
        <v>14</v>
      </c>
      <c r="AU1341" s="31">
        <f t="shared" si="870"/>
        <v>25</v>
      </c>
      <c r="AV1341" s="31">
        <f t="shared" si="871"/>
        <v>7</v>
      </c>
      <c r="AW1341" s="31">
        <f t="shared" si="872"/>
        <v>18</v>
      </c>
      <c r="AX1341" s="31">
        <f t="shared" si="873"/>
        <v>25</v>
      </c>
      <c r="AY1341" s="31">
        <f t="shared" si="874"/>
        <v>37</v>
      </c>
      <c r="AZ1341" s="31">
        <f t="shared" si="875"/>
        <v>3</v>
      </c>
      <c r="BA1341" s="31">
        <f t="shared" si="876"/>
        <v>13</v>
      </c>
      <c r="BB1341" s="31">
        <f t="shared" si="877"/>
        <v>13</v>
      </c>
      <c r="BC1341" s="31">
        <f t="shared" si="878"/>
        <v>12</v>
      </c>
      <c r="BD1341" s="31">
        <f t="shared" si="879"/>
        <v>18</v>
      </c>
      <c r="BE1341" s="31">
        <f t="shared" si="880"/>
        <v>26</v>
      </c>
      <c r="BF1341" s="31">
        <f t="shared" si="881"/>
        <v>17</v>
      </c>
      <c r="BG1341" s="31">
        <f t="shared" si="882"/>
        <v>23</v>
      </c>
      <c r="BH1341" s="31">
        <f t="shared" si="883"/>
        <v>5</v>
      </c>
      <c r="BI1341" s="31">
        <f t="shared" si="884"/>
        <v>8</v>
      </c>
      <c r="BJ1341" s="6">
        <f t="shared" si="885"/>
        <v>346</v>
      </c>
      <c r="BL1341" s="31">
        <f t="shared" si="886"/>
        <v>2.0945292645999701E-11</v>
      </c>
      <c r="BM1341" s="31">
        <f t="shared" si="887"/>
        <v>5.9843693274284852E-13</v>
      </c>
      <c r="BN1341" s="31">
        <f t="shared" si="888"/>
        <v>1.3165612520342667E-11</v>
      </c>
      <c r="BO1341" s="31">
        <f t="shared" si="889"/>
        <v>1.4362486385828364E-11</v>
      </c>
      <c r="BP1341" s="31">
        <f t="shared" si="890"/>
        <v>8.3781170583998799E-12</v>
      </c>
      <c r="BQ1341" s="31">
        <f t="shared" si="891"/>
        <v>1.4960923318571215E-11</v>
      </c>
      <c r="BR1341" s="31">
        <f t="shared" si="892"/>
        <v>4.18905852919994E-12</v>
      </c>
      <c r="BS1341" s="31">
        <f t="shared" si="893"/>
        <v>1.0771864789371274E-11</v>
      </c>
      <c r="BT1341" s="31">
        <f t="shared" si="894"/>
        <v>1.4960923318571215E-11</v>
      </c>
      <c r="BU1341" s="31">
        <f t="shared" si="895"/>
        <v>2.2142166511485397E-11</v>
      </c>
      <c r="BV1341" s="31">
        <f t="shared" si="896"/>
        <v>1.7953107982285455E-12</v>
      </c>
      <c r="BW1341" s="31">
        <f t="shared" si="897"/>
        <v>7.7796801256570317E-12</v>
      </c>
      <c r="BX1341" s="31">
        <f t="shared" si="898"/>
        <v>7.7796801256570317E-12</v>
      </c>
      <c r="BY1341" s="31">
        <f t="shared" si="899"/>
        <v>7.1812431929141819E-12</v>
      </c>
      <c r="BZ1341" s="31">
        <f t="shared" si="900"/>
        <v>1.0771864789371274E-11</v>
      </c>
      <c r="CA1341" s="31">
        <f t="shared" si="901"/>
        <v>1.5559360251314063E-11</v>
      </c>
      <c r="CB1341" s="31">
        <f t="shared" si="902"/>
        <v>1.0173427856628426E-11</v>
      </c>
      <c r="CC1341" s="31">
        <f t="shared" si="903"/>
        <v>1.3764049453085516E-11</v>
      </c>
      <c r="CD1341" s="31">
        <f t="shared" si="904"/>
        <v>2.9921846637142427E-12</v>
      </c>
      <c r="CE1341" s="31">
        <f t="shared" si="905"/>
        <v>4.7874954619427882E-12</v>
      </c>
    </row>
    <row r="1342" spans="35:83" x14ac:dyDescent="0.2">
      <c r="AI1342" s="29" t="s">
        <v>2800</v>
      </c>
      <c r="AJ1342" s="30">
        <v>40881</v>
      </c>
      <c r="AK1342">
        <v>379</v>
      </c>
      <c r="AL1342" t="s">
        <v>2801</v>
      </c>
      <c r="AM1342">
        <v>2.0754204807789605E-9</v>
      </c>
      <c r="AN1342">
        <f t="shared" si="863"/>
        <v>2.0754204807789605E-10</v>
      </c>
      <c r="AO1342">
        <f t="shared" si="864"/>
        <v>9.1489970510775598E-4</v>
      </c>
      <c r="AP1342" s="31">
        <f t="shared" si="865"/>
        <v>42</v>
      </c>
      <c r="AQ1342" s="31">
        <f t="shared" si="866"/>
        <v>2</v>
      </c>
      <c r="AR1342" s="31">
        <f t="shared" si="867"/>
        <v>20</v>
      </c>
      <c r="AS1342" s="31">
        <f t="shared" si="868"/>
        <v>27</v>
      </c>
      <c r="AT1342" s="31">
        <f t="shared" si="869"/>
        <v>9</v>
      </c>
      <c r="AU1342" s="31">
        <f t="shared" si="870"/>
        <v>33</v>
      </c>
      <c r="AV1342" s="31">
        <f t="shared" si="871"/>
        <v>10</v>
      </c>
      <c r="AW1342" s="31">
        <f t="shared" si="872"/>
        <v>30</v>
      </c>
      <c r="AX1342" s="31">
        <f t="shared" si="873"/>
        <v>14</v>
      </c>
      <c r="AY1342" s="31">
        <f t="shared" si="874"/>
        <v>31</v>
      </c>
      <c r="AZ1342" s="31">
        <f t="shared" si="875"/>
        <v>12</v>
      </c>
      <c r="BA1342" s="31">
        <f t="shared" si="876"/>
        <v>16</v>
      </c>
      <c r="BB1342" s="31">
        <f t="shared" si="877"/>
        <v>12</v>
      </c>
      <c r="BC1342" s="31">
        <f t="shared" si="878"/>
        <v>13</v>
      </c>
      <c r="BD1342" s="31">
        <f t="shared" si="879"/>
        <v>26</v>
      </c>
      <c r="BE1342" s="31">
        <f t="shared" si="880"/>
        <v>26</v>
      </c>
      <c r="BF1342" s="31">
        <f t="shared" si="881"/>
        <v>24</v>
      </c>
      <c r="BG1342" s="31">
        <f t="shared" si="882"/>
        <v>26</v>
      </c>
      <c r="BH1342" s="31">
        <f t="shared" si="883"/>
        <v>3</v>
      </c>
      <c r="BI1342" s="31">
        <f t="shared" si="884"/>
        <v>3</v>
      </c>
      <c r="BJ1342" s="6">
        <f t="shared" si="885"/>
        <v>379</v>
      </c>
      <c r="BL1342" s="31">
        <f t="shared" si="886"/>
        <v>2.2999382636600616E-11</v>
      </c>
      <c r="BM1342" s="31">
        <f t="shared" si="887"/>
        <v>1.0952086969809818E-12</v>
      </c>
      <c r="BN1342" s="31">
        <f t="shared" si="888"/>
        <v>1.0952086969809818E-11</v>
      </c>
      <c r="BO1342" s="31">
        <f t="shared" si="889"/>
        <v>1.4785317409243255E-11</v>
      </c>
      <c r="BP1342" s="31">
        <f t="shared" si="890"/>
        <v>4.9284391364144178E-12</v>
      </c>
      <c r="BQ1342" s="31">
        <f t="shared" si="891"/>
        <v>1.80709435001862E-11</v>
      </c>
      <c r="BR1342" s="31">
        <f t="shared" si="892"/>
        <v>5.4760434849049092E-12</v>
      </c>
      <c r="BS1342" s="31">
        <f t="shared" si="893"/>
        <v>1.6428130454714729E-11</v>
      </c>
      <c r="BT1342" s="31">
        <f t="shared" si="894"/>
        <v>7.6664608788668732E-12</v>
      </c>
      <c r="BU1342" s="31">
        <f t="shared" si="895"/>
        <v>1.6975734803205217E-11</v>
      </c>
      <c r="BV1342" s="31">
        <f t="shared" si="896"/>
        <v>6.5712521818858912E-12</v>
      </c>
      <c r="BW1342" s="31">
        <f t="shared" si="897"/>
        <v>8.7616695758478544E-12</v>
      </c>
      <c r="BX1342" s="31">
        <f t="shared" si="898"/>
        <v>6.5712521818858912E-12</v>
      </c>
      <c r="BY1342" s="31">
        <f t="shared" si="899"/>
        <v>7.118856530376381E-12</v>
      </c>
      <c r="BZ1342" s="31">
        <f t="shared" si="900"/>
        <v>1.4237713060752762E-11</v>
      </c>
      <c r="CA1342" s="31">
        <f t="shared" si="901"/>
        <v>1.4237713060752762E-11</v>
      </c>
      <c r="CB1342" s="31">
        <f t="shared" si="902"/>
        <v>1.3142504363771782E-11</v>
      </c>
      <c r="CC1342" s="31">
        <f t="shared" si="903"/>
        <v>1.4237713060752762E-11</v>
      </c>
      <c r="CD1342" s="31">
        <f t="shared" si="904"/>
        <v>1.6428130454714728E-12</v>
      </c>
      <c r="CE1342" s="31">
        <f t="shared" si="905"/>
        <v>1.6428130454714728E-12</v>
      </c>
    </row>
    <row r="1343" spans="35:83" x14ac:dyDescent="0.2">
      <c r="AI1343" s="29" t="s">
        <v>2802</v>
      </c>
      <c r="AJ1343" s="30">
        <v>20405</v>
      </c>
      <c r="AK1343">
        <v>193</v>
      </c>
      <c r="AL1343" t="s">
        <v>2803</v>
      </c>
      <c r="AM1343">
        <v>2.0840263737071816E-9</v>
      </c>
      <c r="AN1343">
        <f t="shared" si="863"/>
        <v>2.0840263737071817E-10</v>
      </c>
      <c r="AO1343">
        <f t="shared" si="864"/>
        <v>9.186934081068048E-4</v>
      </c>
      <c r="AP1343" s="31">
        <f t="shared" si="865"/>
        <v>9</v>
      </c>
      <c r="AQ1343" s="31">
        <f t="shared" si="866"/>
        <v>0</v>
      </c>
      <c r="AR1343" s="31">
        <f t="shared" si="867"/>
        <v>13</v>
      </c>
      <c r="AS1343" s="31">
        <f t="shared" si="868"/>
        <v>10</v>
      </c>
      <c r="AT1343" s="31">
        <f t="shared" si="869"/>
        <v>10</v>
      </c>
      <c r="AU1343" s="31">
        <f t="shared" si="870"/>
        <v>37</v>
      </c>
      <c r="AV1343" s="31">
        <f t="shared" si="871"/>
        <v>2</v>
      </c>
      <c r="AW1343" s="31">
        <f t="shared" si="872"/>
        <v>5</v>
      </c>
      <c r="AX1343" s="31">
        <f t="shared" si="873"/>
        <v>7</v>
      </c>
      <c r="AY1343" s="31">
        <f t="shared" si="874"/>
        <v>11</v>
      </c>
      <c r="AZ1343" s="31">
        <f t="shared" si="875"/>
        <v>3</v>
      </c>
      <c r="BA1343" s="31">
        <f t="shared" si="876"/>
        <v>16</v>
      </c>
      <c r="BB1343" s="31">
        <f t="shared" si="877"/>
        <v>4</v>
      </c>
      <c r="BC1343" s="31">
        <f t="shared" si="878"/>
        <v>9</v>
      </c>
      <c r="BD1343" s="31">
        <f t="shared" si="879"/>
        <v>12</v>
      </c>
      <c r="BE1343" s="31">
        <f t="shared" si="880"/>
        <v>21</v>
      </c>
      <c r="BF1343" s="31">
        <f t="shared" si="881"/>
        <v>6</v>
      </c>
      <c r="BG1343" s="31">
        <f t="shared" si="882"/>
        <v>11</v>
      </c>
      <c r="BH1343" s="31">
        <f t="shared" si="883"/>
        <v>4</v>
      </c>
      <c r="BI1343" s="31">
        <f t="shared" si="884"/>
        <v>3</v>
      </c>
      <c r="BJ1343" s="6">
        <f t="shared" si="885"/>
        <v>193</v>
      </c>
      <c r="BL1343" s="31">
        <f t="shared" si="886"/>
        <v>9.7182577012251988E-12</v>
      </c>
      <c r="BM1343" s="31">
        <f t="shared" si="887"/>
        <v>0</v>
      </c>
      <c r="BN1343" s="31">
        <f t="shared" si="888"/>
        <v>1.4037483346214177E-11</v>
      </c>
      <c r="BO1343" s="31">
        <f t="shared" si="889"/>
        <v>1.0798064112472444E-11</v>
      </c>
      <c r="BP1343" s="31">
        <f t="shared" si="890"/>
        <v>1.0798064112472444E-11</v>
      </c>
      <c r="BQ1343" s="31">
        <f t="shared" si="891"/>
        <v>3.9952837216148043E-11</v>
      </c>
      <c r="BR1343" s="31">
        <f t="shared" si="892"/>
        <v>2.1596128224944888E-12</v>
      </c>
      <c r="BS1343" s="31">
        <f t="shared" si="893"/>
        <v>5.3990320562362219E-12</v>
      </c>
      <c r="BT1343" s="31">
        <f t="shared" si="894"/>
        <v>7.5586448787307104E-12</v>
      </c>
      <c r="BU1343" s="31">
        <f t="shared" si="895"/>
        <v>1.1877870523719689E-11</v>
      </c>
      <c r="BV1343" s="31">
        <f t="shared" si="896"/>
        <v>3.2394192337417331E-12</v>
      </c>
      <c r="BW1343" s="31">
        <f t="shared" si="897"/>
        <v>1.7276902579955911E-11</v>
      </c>
      <c r="BX1343" s="31">
        <f t="shared" si="898"/>
        <v>4.3192256449889777E-12</v>
      </c>
      <c r="BY1343" s="31">
        <f t="shared" si="899"/>
        <v>9.7182577012251988E-12</v>
      </c>
      <c r="BZ1343" s="31">
        <f t="shared" si="900"/>
        <v>1.2957676934966932E-11</v>
      </c>
      <c r="CA1343" s="31">
        <f t="shared" si="901"/>
        <v>2.2675934636192133E-11</v>
      </c>
      <c r="CB1343" s="31">
        <f t="shared" si="902"/>
        <v>6.4788384674834661E-12</v>
      </c>
      <c r="CC1343" s="31">
        <f t="shared" si="903"/>
        <v>1.1877870523719689E-11</v>
      </c>
      <c r="CD1343" s="31">
        <f t="shared" si="904"/>
        <v>4.3192256449889777E-12</v>
      </c>
      <c r="CE1343" s="31">
        <f t="shared" si="905"/>
        <v>3.2394192337417331E-12</v>
      </c>
    </row>
    <row r="1344" spans="35:83" x14ac:dyDescent="0.2">
      <c r="AI1344" s="29" t="s">
        <v>2804</v>
      </c>
      <c r="AJ1344" s="30">
        <v>34280</v>
      </c>
      <c r="AK1344">
        <v>318</v>
      </c>
      <c r="AL1344" t="s">
        <v>2805</v>
      </c>
      <c r="AM1344">
        <v>2.0880345763496391E-9</v>
      </c>
      <c r="AN1344">
        <f t="shared" si="863"/>
        <v>2.0880345763496391E-10</v>
      </c>
      <c r="AO1344">
        <f t="shared" si="864"/>
        <v>9.2046032881013147E-4</v>
      </c>
      <c r="AP1344" s="31">
        <f t="shared" si="865"/>
        <v>35</v>
      </c>
      <c r="AQ1344" s="31">
        <f t="shared" si="866"/>
        <v>4</v>
      </c>
      <c r="AR1344" s="31">
        <f t="shared" si="867"/>
        <v>15</v>
      </c>
      <c r="AS1344" s="31">
        <f t="shared" si="868"/>
        <v>26</v>
      </c>
      <c r="AT1344" s="31">
        <f t="shared" si="869"/>
        <v>13</v>
      </c>
      <c r="AU1344" s="31">
        <f t="shared" si="870"/>
        <v>34</v>
      </c>
      <c r="AV1344" s="31">
        <f t="shared" si="871"/>
        <v>5</v>
      </c>
      <c r="AW1344" s="31">
        <f t="shared" si="872"/>
        <v>23</v>
      </c>
      <c r="AX1344" s="31">
        <f t="shared" si="873"/>
        <v>16</v>
      </c>
      <c r="AY1344" s="31">
        <f t="shared" si="874"/>
        <v>28</v>
      </c>
      <c r="AZ1344" s="31">
        <f t="shared" si="875"/>
        <v>7</v>
      </c>
      <c r="BA1344" s="31">
        <f t="shared" si="876"/>
        <v>7</v>
      </c>
      <c r="BB1344" s="31">
        <f t="shared" si="877"/>
        <v>12</v>
      </c>
      <c r="BC1344" s="31">
        <f t="shared" si="878"/>
        <v>13</v>
      </c>
      <c r="BD1344" s="31">
        <f t="shared" si="879"/>
        <v>15</v>
      </c>
      <c r="BE1344" s="31">
        <f t="shared" si="880"/>
        <v>16</v>
      </c>
      <c r="BF1344" s="31">
        <f t="shared" si="881"/>
        <v>22</v>
      </c>
      <c r="BG1344" s="31">
        <f t="shared" si="882"/>
        <v>17</v>
      </c>
      <c r="BH1344" s="31">
        <f t="shared" si="883"/>
        <v>4</v>
      </c>
      <c r="BI1344" s="31">
        <f t="shared" si="884"/>
        <v>6</v>
      </c>
      <c r="BJ1344" s="6">
        <f t="shared" si="885"/>
        <v>318</v>
      </c>
      <c r="BL1344" s="31">
        <f t="shared" si="886"/>
        <v>2.2981512632779047E-11</v>
      </c>
      <c r="BM1344" s="31">
        <f t="shared" si="887"/>
        <v>2.6264585866033197E-12</v>
      </c>
      <c r="BN1344" s="31">
        <f t="shared" si="888"/>
        <v>9.8492196997624495E-12</v>
      </c>
      <c r="BO1344" s="31">
        <f t="shared" si="889"/>
        <v>1.7071980812921578E-11</v>
      </c>
      <c r="BP1344" s="31">
        <f t="shared" si="890"/>
        <v>8.5359904064607888E-12</v>
      </c>
      <c r="BQ1344" s="31">
        <f t="shared" si="891"/>
        <v>2.2324897986128217E-11</v>
      </c>
      <c r="BR1344" s="31">
        <f t="shared" si="892"/>
        <v>3.2830732332541497E-12</v>
      </c>
      <c r="BS1344" s="31">
        <f t="shared" si="893"/>
        <v>1.5102136872969089E-11</v>
      </c>
      <c r="BT1344" s="31">
        <f t="shared" si="894"/>
        <v>1.0505834346413279E-11</v>
      </c>
      <c r="BU1344" s="31">
        <f t="shared" si="895"/>
        <v>1.8385210106223237E-11</v>
      </c>
      <c r="BV1344" s="31">
        <f t="shared" si="896"/>
        <v>4.5963025265558092E-12</v>
      </c>
      <c r="BW1344" s="31">
        <f t="shared" si="897"/>
        <v>4.5963025265558092E-12</v>
      </c>
      <c r="BX1344" s="31">
        <f t="shared" si="898"/>
        <v>7.8793757598099592E-12</v>
      </c>
      <c r="BY1344" s="31">
        <f t="shared" si="899"/>
        <v>8.5359904064607888E-12</v>
      </c>
      <c r="BZ1344" s="31">
        <f t="shared" si="900"/>
        <v>9.8492196997624495E-12</v>
      </c>
      <c r="CA1344" s="31">
        <f t="shared" si="901"/>
        <v>1.0505834346413279E-11</v>
      </c>
      <c r="CB1344" s="31">
        <f t="shared" si="902"/>
        <v>1.4445522226318258E-11</v>
      </c>
      <c r="CC1344" s="31">
        <f t="shared" si="903"/>
        <v>1.1162448993064109E-11</v>
      </c>
      <c r="CD1344" s="31">
        <f t="shared" si="904"/>
        <v>2.6264585866033197E-12</v>
      </c>
      <c r="CE1344" s="31">
        <f t="shared" si="905"/>
        <v>3.9396878799049796E-12</v>
      </c>
    </row>
    <row r="1345" spans="35:83" x14ac:dyDescent="0.2">
      <c r="AI1345" s="29" t="s">
        <v>2806</v>
      </c>
      <c r="AJ1345" s="30">
        <v>16264</v>
      </c>
      <c r="AK1345">
        <v>140</v>
      </c>
      <c r="AL1345" t="s">
        <v>2807</v>
      </c>
      <c r="AM1345">
        <v>2.0883852149808615E-9</v>
      </c>
      <c r="AN1345">
        <f t="shared" si="863"/>
        <v>2.0883852149808615E-10</v>
      </c>
      <c r="AO1345">
        <f t="shared" si="864"/>
        <v>9.2061489950232413E-4</v>
      </c>
      <c r="AP1345" s="31">
        <f t="shared" si="865"/>
        <v>10</v>
      </c>
      <c r="AQ1345" s="31">
        <f t="shared" si="866"/>
        <v>1</v>
      </c>
      <c r="AR1345" s="31">
        <f t="shared" si="867"/>
        <v>12</v>
      </c>
      <c r="AS1345" s="31">
        <f t="shared" si="868"/>
        <v>9</v>
      </c>
      <c r="AT1345" s="31">
        <f t="shared" si="869"/>
        <v>6</v>
      </c>
      <c r="AU1345" s="31">
        <f t="shared" si="870"/>
        <v>3</v>
      </c>
      <c r="AV1345" s="31">
        <f t="shared" si="871"/>
        <v>6</v>
      </c>
      <c r="AW1345" s="31">
        <f t="shared" si="872"/>
        <v>9</v>
      </c>
      <c r="AX1345" s="31">
        <f t="shared" si="873"/>
        <v>5</v>
      </c>
      <c r="AY1345" s="31">
        <f t="shared" si="874"/>
        <v>16</v>
      </c>
      <c r="AZ1345" s="31">
        <f t="shared" si="875"/>
        <v>3</v>
      </c>
      <c r="BA1345" s="31">
        <f t="shared" si="876"/>
        <v>7</v>
      </c>
      <c r="BB1345" s="31">
        <f t="shared" si="877"/>
        <v>6</v>
      </c>
      <c r="BC1345" s="31">
        <f t="shared" si="878"/>
        <v>7</v>
      </c>
      <c r="BD1345" s="31">
        <f t="shared" si="879"/>
        <v>10</v>
      </c>
      <c r="BE1345" s="31">
        <f t="shared" si="880"/>
        <v>7</v>
      </c>
      <c r="BF1345" s="31">
        <f t="shared" si="881"/>
        <v>6</v>
      </c>
      <c r="BG1345" s="31">
        <f t="shared" si="882"/>
        <v>11</v>
      </c>
      <c r="BH1345" s="31">
        <f t="shared" si="883"/>
        <v>1</v>
      </c>
      <c r="BI1345" s="31">
        <f t="shared" si="884"/>
        <v>5</v>
      </c>
      <c r="BJ1345" s="6">
        <f t="shared" si="885"/>
        <v>140</v>
      </c>
      <c r="BL1345" s="31">
        <f t="shared" si="886"/>
        <v>1.4917037249863295E-11</v>
      </c>
      <c r="BM1345" s="31">
        <f t="shared" si="887"/>
        <v>1.4917037249863296E-12</v>
      </c>
      <c r="BN1345" s="31">
        <f t="shared" si="888"/>
        <v>1.7900444699835956E-11</v>
      </c>
      <c r="BO1345" s="31">
        <f t="shared" si="889"/>
        <v>1.3425333524876966E-11</v>
      </c>
      <c r="BP1345" s="31">
        <f t="shared" si="890"/>
        <v>8.9502223499179778E-12</v>
      </c>
      <c r="BQ1345" s="31">
        <f t="shared" si="891"/>
        <v>4.4751111749589889E-12</v>
      </c>
      <c r="BR1345" s="31">
        <f t="shared" si="892"/>
        <v>8.9502223499179778E-12</v>
      </c>
      <c r="BS1345" s="31">
        <f t="shared" si="893"/>
        <v>1.3425333524876966E-11</v>
      </c>
      <c r="BT1345" s="31">
        <f t="shared" si="894"/>
        <v>7.4585186249316474E-12</v>
      </c>
      <c r="BU1345" s="31">
        <f t="shared" si="895"/>
        <v>2.3867259599781274E-11</v>
      </c>
      <c r="BV1345" s="31">
        <f t="shared" si="896"/>
        <v>4.4751111749589889E-12</v>
      </c>
      <c r="BW1345" s="31">
        <f t="shared" si="897"/>
        <v>1.0441926074904308E-11</v>
      </c>
      <c r="BX1345" s="31">
        <f t="shared" si="898"/>
        <v>8.9502223499179778E-12</v>
      </c>
      <c r="BY1345" s="31">
        <f t="shared" si="899"/>
        <v>1.0441926074904308E-11</v>
      </c>
      <c r="BZ1345" s="31">
        <f t="shared" si="900"/>
        <v>1.4917037249863295E-11</v>
      </c>
      <c r="CA1345" s="31">
        <f t="shared" si="901"/>
        <v>1.0441926074904308E-11</v>
      </c>
      <c r="CB1345" s="31">
        <f t="shared" si="902"/>
        <v>8.9502223499179778E-12</v>
      </c>
      <c r="CC1345" s="31">
        <f t="shared" si="903"/>
        <v>1.6408740974849627E-11</v>
      </c>
      <c r="CD1345" s="31">
        <f t="shared" si="904"/>
        <v>1.4917037249863296E-12</v>
      </c>
      <c r="CE1345" s="31">
        <f t="shared" si="905"/>
        <v>7.4585186249316474E-12</v>
      </c>
    </row>
    <row r="1346" spans="35:83" x14ac:dyDescent="0.2">
      <c r="AI1346" s="29" t="s">
        <v>2808</v>
      </c>
      <c r="AJ1346" s="30">
        <v>44115</v>
      </c>
      <c r="AK1346">
        <v>403</v>
      </c>
      <c r="AL1346" t="s">
        <v>2809</v>
      </c>
      <c r="AM1346">
        <v>2.0965171157554891E-9</v>
      </c>
      <c r="AN1346">
        <f t="shared" si="863"/>
        <v>2.0965171157554892E-10</v>
      </c>
      <c r="AO1346">
        <f t="shared" si="864"/>
        <v>9.2419965434577635E-4</v>
      </c>
      <c r="AP1346" s="31">
        <f t="shared" si="865"/>
        <v>53</v>
      </c>
      <c r="AQ1346" s="31">
        <f t="shared" si="866"/>
        <v>0</v>
      </c>
      <c r="AR1346" s="31">
        <f t="shared" si="867"/>
        <v>19</v>
      </c>
      <c r="AS1346" s="31">
        <f t="shared" si="868"/>
        <v>23</v>
      </c>
      <c r="AT1346" s="31">
        <f t="shared" si="869"/>
        <v>18</v>
      </c>
      <c r="AU1346" s="31">
        <f t="shared" si="870"/>
        <v>29</v>
      </c>
      <c r="AV1346" s="31">
        <f t="shared" si="871"/>
        <v>7</v>
      </c>
      <c r="AW1346" s="31">
        <f t="shared" si="872"/>
        <v>30</v>
      </c>
      <c r="AX1346" s="31">
        <f t="shared" si="873"/>
        <v>19</v>
      </c>
      <c r="AY1346" s="31">
        <f t="shared" si="874"/>
        <v>26</v>
      </c>
      <c r="AZ1346" s="31">
        <f t="shared" si="875"/>
        <v>8</v>
      </c>
      <c r="BA1346" s="31">
        <f t="shared" si="876"/>
        <v>16</v>
      </c>
      <c r="BB1346" s="31">
        <f t="shared" si="877"/>
        <v>32</v>
      </c>
      <c r="BC1346" s="31">
        <f t="shared" si="878"/>
        <v>10</v>
      </c>
      <c r="BD1346" s="31">
        <f t="shared" si="879"/>
        <v>26</v>
      </c>
      <c r="BE1346" s="31">
        <f t="shared" si="880"/>
        <v>23</v>
      </c>
      <c r="BF1346" s="31">
        <f t="shared" si="881"/>
        <v>14</v>
      </c>
      <c r="BG1346" s="31">
        <f t="shared" si="882"/>
        <v>29</v>
      </c>
      <c r="BH1346" s="31">
        <f t="shared" si="883"/>
        <v>4</v>
      </c>
      <c r="BI1346" s="31">
        <f t="shared" si="884"/>
        <v>17</v>
      </c>
      <c r="BJ1346" s="6">
        <f t="shared" si="885"/>
        <v>403</v>
      </c>
      <c r="BL1346" s="31">
        <f t="shared" si="886"/>
        <v>2.7572061323831493E-11</v>
      </c>
      <c r="BM1346" s="31">
        <f t="shared" si="887"/>
        <v>0</v>
      </c>
      <c r="BN1346" s="31">
        <f t="shared" si="888"/>
        <v>9.8843238708075173E-12</v>
      </c>
      <c r="BO1346" s="31">
        <f t="shared" si="889"/>
        <v>1.1965234159398573E-11</v>
      </c>
      <c r="BP1346" s="31">
        <f t="shared" si="890"/>
        <v>9.3640962986597525E-12</v>
      </c>
      <c r="BQ1346" s="31">
        <f t="shared" si="891"/>
        <v>1.5086599592285156E-11</v>
      </c>
      <c r="BR1346" s="31">
        <f t="shared" si="892"/>
        <v>3.641593005034349E-12</v>
      </c>
      <c r="BS1346" s="31">
        <f t="shared" si="893"/>
        <v>1.5606827164432919E-11</v>
      </c>
      <c r="BT1346" s="31">
        <f t="shared" si="894"/>
        <v>9.8843238708075173E-12</v>
      </c>
      <c r="BU1346" s="31">
        <f t="shared" si="895"/>
        <v>1.3525916875841865E-11</v>
      </c>
      <c r="BV1346" s="31">
        <f t="shared" si="896"/>
        <v>4.1618205771821122E-12</v>
      </c>
      <c r="BW1346" s="31">
        <f t="shared" si="897"/>
        <v>8.3236411543642244E-12</v>
      </c>
      <c r="BX1346" s="31">
        <f t="shared" si="898"/>
        <v>1.6647282308728449E-11</v>
      </c>
      <c r="BY1346" s="31">
        <f t="shared" si="899"/>
        <v>5.2022757214776411E-12</v>
      </c>
      <c r="BZ1346" s="31">
        <f t="shared" si="900"/>
        <v>1.3525916875841865E-11</v>
      </c>
      <c r="CA1346" s="31">
        <f t="shared" si="901"/>
        <v>1.1965234159398573E-11</v>
      </c>
      <c r="CB1346" s="31">
        <f t="shared" si="902"/>
        <v>7.283186010068698E-12</v>
      </c>
      <c r="CC1346" s="31">
        <f t="shared" si="903"/>
        <v>1.5086599592285156E-11</v>
      </c>
      <c r="CD1346" s="31">
        <f t="shared" si="904"/>
        <v>2.0809102885910561E-12</v>
      </c>
      <c r="CE1346" s="31">
        <f t="shared" si="905"/>
        <v>8.8438687265119893E-12</v>
      </c>
    </row>
    <row r="1347" spans="35:83" x14ac:dyDescent="0.2">
      <c r="AI1347" s="29" t="s">
        <v>2810</v>
      </c>
      <c r="AJ1347" s="30">
        <v>40342</v>
      </c>
      <c r="AK1347">
        <v>369</v>
      </c>
      <c r="AL1347" t="s">
        <v>2811</v>
      </c>
      <c r="AM1347">
        <v>2.1106892529778337E-9</v>
      </c>
      <c r="AN1347">
        <f t="shared" ref="AN1347:AN1410" si="906">AM1347*0.1</f>
        <v>2.1106892529778339E-10</v>
      </c>
      <c r="AO1347">
        <f t="shared" ref="AO1347:AO1410" si="907">AN1347/$AN$1588</f>
        <v>9.304471036147569E-4</v>
      </c>
      <c r="AP1347" s="31">
        <f t="shared" ref="AP1347:AP1410" si="908">LEN(AL1347)-LEN(SUBSTITUTE(AL1347,"A",""))</f>
        <v>50</v>
      </c>
      <c r="AQ1347" s="31">
        <f t="shared" ref="AQ1347:AQ1410" si="909">LEN(AL1347)-LEN(SUBSTITUTE(AL1347,"C",""))</f>
        <v>5</v>
      </c>
      <c r="AR1347" s="31">
        <f t="shared" ref="AR1347:AR1410" si="910">LEN(AL1347)-LEN(SUBSTITUTE(AL1347,"D",""))</f>
        <v>20</v>
      </c>
      <c r="AS1347" s="31">
        <f t="shared" ref="AS1347:AS1410" si="911">LEN(AL1347)-LEN(SUBSTITUTE(AL1347,"E",""))</f>
        <v>19</v>
      </c>
      <c r="AT1347" s="31">
        <f t="shared" ref="AT1347:AT1410" si="912">LEN(AL1347)-LEN(SUBSTITUTE(AL1347,"F",""))</f>
        <v>9</v>
      </c>
      <c r="AU1347" s="31">
        <f t="shared" ref="AU1347:AU1410" si="913">LEN(AL1347)-LEN(SUBSTITUTE(AL1347,"G",""))</f>
        <v>23</v>
      </c>
      <c r="AV1347" s="31">
        <f t="shared" ref="AV1347:AV1410" si="914">LEN(AL1347)-LEN(SUBSTITUTE(AL1347,"H",""))</f>
        <v>7</v>
      </c>
      <c r="AW1347" s="31">
        <f t="shared" ref="AW1347:AW1410" si="915">LEN(AL1347)-LEN(SUBSTITUTE(AL1347,"I",""))</f>
        <v>23</v>
      </c>
      <c r="AX1347" s="31">
        <f t="shared" ref="AX1347:AX1410" si="916">LEN(AL1347)-LEN(SUBSTITUTE(AL1347,"K",""))</f>
        <v>16</v>
      </c>
      <c r="AY1347" s="31">
        <f t="shared" ref="AY1347:AY1410" si="917">LEN(AL1347)-LEN(SUBSTITUTE(AL1347,"L",""))</f>
        <v>39</v>
      </c>
      <c r="AZ1347" s="31">
        <f t="shared" ref="AZ1347:AZ1410" si="918">LEN(AL1347)-LEN(SUBSTITUTE(AL1347,"M",""))</f>
        <v>4</v>
      </c>
      <c r="BA1347" s="31">
        <f t="shared" ref="BA1347:BA1410" si="919">LEN(AL1347)-LEN(SUBSTITUTE(AL1347,"N",""))</f>
        <v>17</v>
      </c>
      <c r="BB1347" s="31">
        <f t="shared" ref="BB1347:BB1410" si="920">LEN(AL1347)-LEN(SUBSTITUTE(AL1347,"P",""))</f>
        <v>22</v>
      </c>
      <c r="BC1347" s="31">
        <f t="shared" ref="BC1347:BC1410" si="921">LEN(AL1347)-LEN(SUBSTITUTE(AL1347,"Q",""))</f>
        <v>9</v>
      </c>
      <c r="BD1347" s="31">
        <f t="shared" ref="BD1347:BD1410" si="922">LEN(AL1347)-LEN(SUBSTITUTE(AL1347,"R",""))</f>
        <v>23</v>
      </c>
      <c r="BE1347" s="31">
        <f t="shared" ref="BE1347:BE1410" si="923">LEN(AL1347)-LEN(SUBSTITUTE(AL1347,"S",""))</f>
        <v>22</v>
      </c>
      <c r="BF1347" s="31">
        <f t="shared" ref="BF1347:BF1410" si="924">LEN(AL1347)-LEN(SUBSTITUTE(AL1347,"T",""))</f>
        <v>22</v>
      </c>
      <c r="BG1347" s="31">
        <f t="shared" ref="BG1347:BG1410" si="925">LEN(AL1347)-LEN(SUBSTITUTE(AL1347,"V",""))</f>
        <v>18</v>
      </c>
      <c r="BH1347" s="31">
        <f t="shared" ref="BH1347:BH1410" si="926">LEN(AL1347)-LEN(SUBSTITUTE(AL1347,"W",""))</f>
        <v>6</v>
      </c>
      <c r="BI1347" s="31">
        <f t="shared" ref="BI1347:BI1410" si="927">LEN(AL1347)-LEN(SUBSTITUTE(AL1347,"Y",""))</f>
        <v>15</v>
      </c>
      <c r="BJ1347" s="6">
        <f t="shared" ref="BJ1347:BJ1410" si="928">SUM(AP1347:BI1347)</f>
        <v>369</v>
      </c>
      <c r="BL1347" s="31">
        <f t="shared" ref="BL1347:BL1410" si="929">(AP1347/$BJ1347)*$AN1347</f>
        <v>2.8600125379103438E-11</v>
      </c>
      <c r="BM1347" s="31">
        <f t="shared" ref="BM1347:BM1410" si="930">(AQ1347/$BJ1347)*$AN1347</f>
        <v>2.8600125379103441E-12</v>
      </c>
      <c r="BN1347" s="31">
        <f t="shared" ref="BN1347:BN1410" si="931">(AR1347/$BJ1347)*$AN1347</f>
        <v>1.1440050151641376E-11</v>
      </c>
      <c r="BO1347" s="31">
        <f t="shared" ref="BO1347:BO1410" si="932">(AS1347/$BJ1347)*$AN1347</f>
        <v>1.0868047644059308E-11</v>
      </c>
      <c r="BP1347" s="31">
        <f t="shared" ref="BP1347:BP1410" si="933">(AT1347/$BJ1347)*$AN1347</f>
        <v>5.1480225682386196E-12</v>
      </c>
      <c r="BQ1347" s="31">
        <f t="shared" ref="BQ1347:BQ1410" si="934">(AU1347/$BJ1347)*$AN1347</f>
        <v>1.3156057674387582E-11</v>
      </c>
      <c r="BR1347" s="31">
        <f t="shared" ref="BR1347:BR1410" si="935">(AV1347/$BJ1347)*$AN1347</f>
        <v>4.0040175530744816E-12</v>
      </c>
      <c r="BS1347" s="31">
        <f t="shared" ref="BS1347:BS1410" si="936">(AW1347/$BJ1347)*$AN1347</f>
        <v>1.3156057674387582E-11</v>
      </c>
      <c r="BT1347" s="31">
        <f t="shared" ref="BT1347:BT1410" si="937">(AX1347/$BJ1347)*$AN1347</f>
        <v>9.1520401213131004E-12</v>
      </c>
      <c r="BU1347" s="31">
        <f t="shared" ref="BU1347:BU1410" si="938">(AY1347/$BJ1347)*$AN1347</f>
        <v>2.2308097795700686E-11</v>
      </c>
      <c r="BV1347" s="31">
        <f t="shared" ref="BV1347:BV1410" si="939">(AZ1347/$BJ1347)*$AN1347</f>
        <v>2.2880100303282751E-12</v>
      </c>
      <c r="BW1347" s="31">
        <f t="shared" ref="BW1347:BW1410" si="940">(BA1347/$BJ1347)*$AN1347</f>
        <v>9.724042628895169E-12</v>
      </c>
      <c r="BX1347" s="31">
        <f t="shared" ref="BX1347:BX1410" si="941">(BB1347/$BJ1347)*$AN1347</f>
        <v>1.2584055166805513E-11</v>
      </c>
      <c r="BY1347" s="31">
        <f t="shared" ref="BY1347:BY1410" si="942">(BC1347/$BJ1347)*$AN1347</f>
        <v>5.1480225682386196E-12</v>
      </c>
      <c r="BZ1347" s="31">
        <f t="shared" ref="BZ1347:BZ1410" si="943">(BD1347/$BJ1347)*$AN1347</f>
        <v>1.3156057674387582E-11</v>
      </c>
      <c r="CA1347" s="31">
        <f t="shared" ref="CA1347:CA1410" si="944">(BE1347/$BJ1347)*$AN1347</f>
        <v>1.2584055166805513E-11</v>
      </c>
      <c r="CB1347" s="31">
        <f t="shared" ref="CB1347:CB1410" si="945">(BF1347/$BJ1347)*$AN1347</f>
        <v>1.2584055166805513E-11</v>
      </c>
      <c r="CC1347" s="31">
        <f t="shared" ref="CC1347:CC1410" si="946">(BG1347/$BJ1347)*$AN1347</f>
        <v>1.0296045136477239E-11</v>
      </c>
      <c r="CD1347" s="31">
        <f t="shared" ref="CD1347:CD1410" si="947">(BH1347/$BJ1347)*$AN1347</f>
        <v>3.4320150454924131E-12</v>
      </c>
      <c r="CE1347" s="31">
        <f t="shared" ref="CE1347:CE1410" si="948">(BI1347/$BJ1347)*$AN1347</f>
        <v>8.5800376137310319E-12</v>
      </c>
    </row>
    <row r="1348" spans="35:83" x14ac:dyDescent="0.2">
      <c r="AI1348" s="29" t="s">
        <v>2812</v>
      </c>
      <c r="AJ1348" s="30">
        <v>38082</v>
      </c>
      <c r="AK1348">
        <v>359</v>
      </c>
      <c r="AL1348" t="s">
        <v>2813</v>
      </c>
      <c r="AM1348">
        <v>2.1128794971001026E-9</v>
      </c>
      <c r="AN1348">
        <f t="shared" si="906"/>
        <v>2.1128794971001027E-10</v>
      </c>
      <c r="AO1348">
        <f t="shared" si="907"/>
        <v>9.3141262058837068E-4</v>
      </c>
      <c r="AP1348" s="31">
        <f t="shared" si="908"/>
        <v>50</v>
      </c>
      <c r="AQ1348" s="31">
        <f t="shared" si="909"/>
        <v>6</v>
      </c>
      <c r="AR1348" s="31">
        <f t="shared" si="910"/>
        <v>14</v>
      </c>
      <c r="AS1348" s="31">
        <f t="shared" si="911"/>
        <v>24</v>
      </c>
      <c r="AT1348" s="31">
        <f t="shared" si="912"/>
        <v>10</v>
      </c>
      <c r="AU1348" s="31">
        <f t="shared" si="913"/>
        <v>32</v>
      </c>
      <c r="AV1348" s="31">
        <f t="shared" si="914"/>
        <v>8</v>
      </c>
      <c r="AW1348" s="31">
        <f t="shared" si="915"/>
        <v>26</v>
      </c>
      <c r="AX1348" s="31">
        <f t="shared" si="916"/>
        <v>17</v>
      </c>
      <c r="AY1348" s="31">
        <f t="shared" si="917"/>
        <v>37</v>
      </c>
      <c r="AZ1348" s="31">
        <f t="shared" si="918"/>
        <v>11</v>
      </c>
      <c r="BA1348" s="31">
        <f t="shared" si="919"/>
        <v>12</v>
      </c>
      <c r="BB1348" s="31">
        <f t="shared" si="920"/>
        <v>13</v>
      </c>
      <c r="BC1348" s="31">
        <f t="shared" si="921"/>
        <v>18</v>
      </c>
      <c r="BD1348" s="31">
        <f t="shared" si="922"/>
        <v>16</v>
      </c>
      <c r="BE1348" s="31">
        <f t="shared" si="923"/>
        <v>15</v>
      </c>
      <c r="BF1348" s="31">
        <f t="shared" si="924"/>
        <v>17</v>
      </c>
      <c r="BG1348" s="31">
        <f t="shared" si="925"/>
        <v>29</v>
      </c>
      <c r="BH1348" s="31">
        <f t="shared" si="926"/>
        <v>2</v>
      </c>
      <c r="BI1348" s="31">
        <f t="shared" si="927"/>
        <v>2</v>
      </c>
      <c r="BJ1348" s="6">
        <f t="shared" si="928"/>
        <v>359</v>
      </c>
      <c r="BL1348" s="31">
        <f t="shared" si="929"/>
        <v>2.9427291045962435E-11</v>
      </c>
      <c r="BM1348" s="31">
        <f t="shared" si="930"/>
        <v>3.531274925515492E-12</v>
      </c>
      <c r="BN1348" s="31">
        <f t="shared" si="931"/>
        <v>8.2396414928694821E-12</v>
      </c>
      <c r="BO1348" s="31">
        <f t="shared" si="932"/>
        <v>1.4125099702061968E-11</v>
      </c>
      <c r="BP1348" s="31">
        <f t="shared" si="933"/>
        <v>5.8854582091924868E-12</v>
      </c>
      <c r="BQ1348" s="31">
        <f t="shared" si="934"/>
        <v>1.8833466269415959E-11</v>
      </c>
      <c r="BR1348" s="31">
        <f t="shared" si="935"/>
        <v>4.7083665673539896E-12</v>
      </c>
      <c r="BS1348" s="31">
        <f t="shared" si="936"/>
        <v>1.5302191343900465E-11</v>
      </c>
      <c r="BT1348" s="31">
        <f t="shared" si="937"/>
        <v>1.0005278955627227E-11</v>
      </c>
      <c r="BU1348" s="31">
        <f t="shared" si="938"/>
        <v>2.1776195374012201E-11</v>
      </c>
      <c r="BV1348" s="31">
        <f t="shared" si="939"/>
        <v>6.4740040301117354E-12</v>
      </c>
      <c r="BW1348" s="31">
        <f t="shared" si="940"/>
        <v>7.062549851030984E-12</v>
      </c>
      <c r="BX1348" s="31">
        <f t="shared" si="941"/>
        <v>7.6510956719502327E-12</v>
      </c>
      <c r="BY1348" s="31">
        <f t="shared" si="942"/>
        <v>1.0593824776546476E-11</v>
      </c>
      <c r="BZ1348" s="31">
        <f t="shared" si="943"/>
        <v>9.4167331347079793E-12</v>
      </c>
      <c r="CA1348" s="31">
        <f t="shared" si="944"/>
        <v>8.8281873137887299E-12</v>
      </c>
      <c r="CB1348" s="31">
        <f t="shared" si="945"/>
        <v>1.0005278955627227E-11</v>
      </c>
      <c r="CC1348" s="31">
        <f t="shared" si="946"/>
        <v>1.7067828806658212E-11</v>
      </c>
      <c r="CD1348" s="31">
        <f t="shared" si="947"/>
        <v>1.1770916418384974E-12</v>
      </c>
      <c r="CE1348" s="31">
        <f t="shared" si="948"/>
        <v>1.1770916418384974E-12</v>
      </c>
    </row>
    <row r="1349" spans="35:83" x14ac:dyDescent="0.2">
      <c r="AI1349" s="29" t="s">
        <v>2814</v>
      </c>
      <c r="AJ1349" s="30">
        <v>20780</v>
      </c>
      <c r="AK1349">
        <v>195</v>
      </c>
      <c r="AL1349" t="s">
        <v>2815</v>
      </c>
      <c r="AM1349">
        <v>2.1164739766664979E-9</v>
      </c>
      <c r="AN1349">
        <f t="shared" si="906"/>
        <v>2.116473976666498E-10</v>
      </c>
      <c r="AO1349">
        <f t="shared" si="907"/>
        <v>9.3299716132397943E-4</v>
      </c>
      <c r="AP1349" s="31">
        <f t="shared" si="908"/>
        <v>27</v>
      </c>
      <c r="AQ1349" s="31">
        <f t="shared" si="909"/>
        <v>1</v>
      </c>
      <c r="AR1349" s="31">
        <f t="shared" si="910"/>
        <v>10</v>
      </c>
      <c r="AS1349" s="31">
        <f t="shared" si="911"/>
        <v>13</v>
      </c>
      <c r="AT1349" s="31">
        <f t="shared" si="912"/>
        <v>8</v>
      </c>
      <c r="AU1349" s="31">
        <f t="shared" si="913"/>
        <v>15</v>
      </c>
      <c r="AV1349" s="31">
        <f t="shared" si="914"/>
        <v>2</v>
      </c>
      <c r="AW1349" s="31">
        <f t="shared" si="915"/>
        <v>14</v>
      </c>
      <c r="AX1349" s="31">
        <f t="shared" si="916"/>
        <v>8</v>
      </c>
      <c r="AY1349" s="31">
        <f t="shared" si="917"/>
        <v>20</v>
      </c>
      <c r="AZ1349" s="31">
        <f t="shared" si="918"/>
        <v>6</v>
      </c>
      <c r="BA1349" s="31">
        <f t="shared" si="919"/>
        <v>3</v>
      </c>
      <c r="BB1349" s="31">
        <f t="shared" si="920"/>
        <v>13</v>
      </c>
      <c r="BC1349" s="31">
        <f t="shared" si="921"/>
        <v>4</v>
      </c>
      <c r="BD1349" s="31">
        <f t="shared" si="922"/>
        <v>14</v>
      </c>
      <c r="BE1349" s="31">
        <f t="shared" si="923"/>
        <v>14</v>
      </c>
      <c r="BF1349" s="31">
        <f t="shared" si="924"/>
        <v>6</v>
      </c>
      <c r="BG1349" s="31">
        <f t="shared" si="925"/>
        <v>15</v>
      </c>
      <c r="BH1349" s="31">
        <f t="shared" si="926"/>
        <v>0</v>
      </c>
      <c r="BI1349" s="31">
        <f t="shared" si="927"/>
        <v>2</v>
      </c>
      <c r="BJ1349" s="6">
        <f t="shared" si="928"/>
        <v>195</v>
      </c>
      <c r="BL1349" s="31">
        <f t="shared" si="929"/>
        <v>2.9305024292305359E-11</v>
      </c>
      <c r="BM1349" s="31">
        <f t="shared" si="930"/>
        <v>1.0853712700853835E-12</v>
      </c>
      <c r="BN1349" s="31">
        <f t="shared" si="931"/>
        <v>1.0853712700853836E-11</v>
      </c>
      <c r="BO1349" s="31">
        <f t="shared" si="932"/>
        <v>1.4109826511109987E-11</v>
      </c>
      <c r="BP1349" s="31">
        <f t="shared" si="933"/>
        <v>8.6829701606830681E-12</v>
      </c>
      <c r="BQ1349" s="31">
        <f t="shared" si="934"/>
        <v>1.6280569051280755E-11</v>
      </c>
      <c r="BR1349" s="31">
        <f t="shared" si="935"/>
        <v>2.170742540170767E-12</v>
      </c>
      <c r="BS1349" s="31">
        <f t="shared" si="936"/>
        <v>1.519519778119537E-11</v>
      </c>
      <c r="BT1349" s="31">
        <f t="shared" si="937"/>
        <v>8.6829701606830681E-12</v>
      </c>
      <c r="BU1349" s="31">
        <f t="shared" si="938"/>
        <v>2.1707425401707671E-11</v>
      </c>
      <c r="BV1349" s="31">
        <f t="shared" si="939"/>
        <v>6.5122276205123023E-12</v>
      </c>
      <c r="BW1349" s="31">
        <f t="shared" si="940"/>
        <v>3.2561138102561511E-12</v>
      </c>
      <c r="BX1349" s="31">
        <f t="shared" si="941"/>
        <v>1.4109826511109987E-11</v>
      </c>
      <c r="BY1349" s="31">
        <f t="shared" si="942"/>
        <v>4.341485080341534E-12</v>
      </c>
      <c r="BZ1349" s="31">
        <f t="shared" si="943"/>
        <v>1.519519778119537E-11</v>
      </c>
      <c r="CA1349" s="31">
        <f t="shared" si="944"/>
        <v>1.519519778119537E-11</v>
      </c>
      <c r="CB1349" s="31">
        <f t="shared" si="945"/>
        <v>6.5122276205123023E-12</v>
      </c>
      <c r="CC1349" s="31">
        <f t="shared" si="946"/>
        <v>1.6280569051280755E-11</v>
      </c>
      <c r="CD1349" s="31">
        <f t="shared" si="947"/>
        <v>0</v>
      </c>
      <c r="CE1349" s="31">
        <f t="shared" si="948"/>
        <v>2.170742540170767E-12</v>
      </c>
    </row>
    <row r="1350" spans="35:83" x14ac:dyDescent="0.2">
      <c r="AI1350" s="29" t="s">
        <v>2816</v>
      </c>
      <c r="AJ1350" s="30">
        <v>27274</v>
      </c>
      <c r="AK1350">
        <v>249</v>
      </c>
      <c r="AL1350" t="s">
        <v>2817</v>
      </c>
      <c r="AM1350">
        <v>2.1181566982844128E-9</v>
      </c>
      <c r="AN1350">
        <f t="shared" si="906"/>
        <v>2.1181566982844129E-10</v>
      </c>
      <c r="AO1350">
        <f t="shared" si="907"/>
        <v>9.3373894908519058E-4</v>
      </c>
      <c r="AP1350" s="31">
        <f t="shared" si="908"/>
        <v>20</v>
      </c>
      <c r="AQ1350" s="31">
        <f t="shared" si="909"/>
        <v>1</v>
      </c>
      <c r="AR1350" s="31">
        <f t="shared" si="910"/>
        <v>16</v>
      </c>
      <c r="AS1350" s="31">
        <f t="shared" si="911"/>
        <v>23</v>
      </c>
      <c r="AT1350" s="31">
        <f t="shared" si="912"/>
        <v>5</v>
      </c>
      <c r="AU1350" s="31">
        <f t="shared" si="913"/>
        <v>16</v>
      </c>
      <c r="AV1350" s="31">
        <f t="shared" si="914"/>
        <v>1</v>
      </c>
      <c r="AW1350" s="31">
        <f t="shared" si="915"/>
        <v>21</v>
      </c>
      <c r="AX1350" s="31">
        <f t="shared" si="916"/>
        <v>25</v>
      </c>
      <c r="AY1350" s="31">
        <f t="shared" si="917"/>
        <v>25</v>
      </c>
      <c r="AZ1350" s="31">
        <f t="shared" si="918"/>
        <v>4</v>
      </c>
      <c r="BA1350" s="31">
        <f t="shared" si="919"/>
        <v>9</v>
      </c>
      <c r="BB1350" s="31">
        <f t="shared" si="920"/>
        <v>14</v>
      </c>
      <c r="BC1350" s="31">
        <f t="shared" si="921"/>
        <v>8</v>
      </c>
      <c r="BD1350" s="31">
        <f t="shared" si="922"/>
        <v>11</v>
      </c>
      <c r="BE1350" s="31">
        <f t="shared" si="923"/>
        <v>12</v>
      </c>
      <c r="BF1350" s="31">
        <f t="shared" si="924"/>
        <v>10</v>
      </c>
      <c r="BG1350" s="31">
        <f t="shared" si="925"/>
        <v>25</v>
      </c>
      <c r="BH1350" s="31">
        <f t="shared" si="926"/>
        <v>2</v>
      </c>
      <c r="BI1350" s="31">
        <f t="shared" si="927"/>
        <v>1</v>
      </c>
      <c r="BJ1350" s="6">
        <f t="shared" si="928"/>
        <v>249</v>
      </c>
      <c r="BL1350" s="31">
        <f t="shared" si="929"/>
        <v>1.7013306813529422E-11</v>
      </c>
      <c r="BM1350" s="31">
        <f t="shared" si="930"/>
        <v>8.5066534067647098E-13</v>
      </c>
      <c r="BN1350" s="31">
        <f t="shared" si="931"/>
        <v>1.3610645450823536E-11</v>
      </c>
      <c r="BO1350" s="31">
        <f t="shared" si="932"/>
        <v>1.9565302835558833E-11</v>
      </c>
      <c r="BP1350" s="31">
        <f t="shared" si="933"/>
        <v>4.2533267033823554E-12</v>
      </c>
      <c r="BQ1350" s="31">
        <f t="shared" si="934"/>
        <v>1.3610645450823536E-11</v>
      </c>
      <c r="BR1350" s="31">
        <f t="shared" si="935"/>
        <v>8.5066534067647098E-13</v>
      </c>
      <c r="BS1350" s="31">
        <f t="shared" si="936"/>
        <v>1.7863972154205891E-11</v>
      </c>
      <c r="BT1350" s="31">
        <f t="shared" si="937"/>
        <v>2.1266633516911775E-11</v>
      </c>
      <c r="BU1350" s="31">
        <f t="shared" si="938"/>
        <v>2.1266633516911775E-11</v>
      </c>
      <c r="BV1350" s="31">
        <f t="shared" si="939"/>
        <v>3.4026613627058839E-12</v>
      </c>
      <c r="BW1350" s="31">
        <f t="shared" si="940"/>
        <v>7.6559880660882397E-12</v>
      </c>
      <c r="BX1350" s="31">
        <f t="shared" si="941"/>
        <v>1.1909314769470593E-11</v>
      </c>
      <c r="BY1350" s="31">
        <f t="shared" si="942"/>
        <v>6.8053227254117678E-12</v>
      </c>
      <c r="BZ1350" s="31">
        <f t="shared" si="943"/>
        <v>9.3573187474411818E-12</v>
      </c>
      <c r="CA1350" s="31">
        <f t="shared" si="944"/>
        <v>1.0207984088117653E-11</v>
      </c>
      <c r="CB1350" s="31">
        <f t="shared" si="945"/>
        <v>8.5066534067647108E-12</v>
      </c>
      <c r="CC1350" s="31">
        <f t="shared" si="946"/>
        <v>2.1266633516911775E-11</v>
      </c>
      <c r="CD1350" s="31">
        <f t="shared" si="947"/>
        <v>1.701330681352942E-12</v>
      </c>
      <c r="CE1350" s="31">
        <f t="shared" si="948"/>
        <v>8.5066534067647098E-13</v>
      </c>
    </row>
    <row r="1351" spans="35:83" x14ac:dyDescent="0.2">
      <c r="AI1351" s="29" t="s">
        <v>2818</v>
      </c>
      <c r="AJ1351" s="30">
        <v>38633</v>
      </c>
      <c r="AK1351">
        <v>356</v>
      </c>
      <c r="AL1351" t="s">
        <v>2819</v>
      </c>
      <c r="AM1351">
        <v>2.1304587607834206E-9</v>
      </c>
      <c r="AN1351">
        <f t="shared" si="906"/>
        <v>2.1304587607834207E-10</v>
      </c>
      <c r="AO1351">
        <f t="shared" si="907"/>
        <v>9.3916202043713896E-4</v>
      </c>
      <c r="AP1351" s="31">
        <f t="shared" si="908"/>
        <v>54</v>
      </c>
      <c r="AQ1351" s="31">
        <f t="shared" si="909"/>
        <v>3</v>
      </c>
      <c r="AR1351" s="31">
        <f t="shared" si="910"/>
        <v>17</v>
      </c>
      <c r="AS1351" s="31">
        <f t="shared" si="911"/>
        <v>24</v>
      </c>
      <c r="AT1351" s="31">
        <f t="shared" si="912"/>
        <v>7</v>
      </c>
      <c r="AU1351" s="31">
        <f t="shared" si="913"/>
        <v>12</v>
      </c>
      <c r="AV1351" s="31">
        <f t="shared" si="914"/>
        <v>4</v>
      </c>
      <c r="AW1351" s="31">
        <f t="shared" si="915"/>
        <v>10</v>
      </c>
      <c r="AX1351" s="31">
        <f t="shared" si="916"/>
        <v>27</v>
      </c>
      <c r="AY1351" s="31">
        <f t="shared" si="917"/>
        <v>28</v>
      </c>
      <c r="AZ1351" s="31">
        <f t="shared" si="918"/>
        <v>9</v>
      </c>
      <c r="BA1351" s="31">
        <f t="shared" si="919"/>
        <v>12</v>
      </c>
      <c r="BB1351" s="31">
        <f t="shared" si="920"/>
        <v>25</v>
      </c>
      <c r="BC1351" s="31">
        <f t="shared" si="921"/>
        <v>24</v>
      </c>
      <c r="BD1351" s="31">
        <f t="shared" si="922"/>
        <v>16</v>
      </c>
      <c r="BE1351" s="31">
        <f t="shared" si="923"/>
        <v>34</v>
      </c>
      <c r="BF1351" s="31">
        <f t="shared" si="924"/>
        <v>20</v>
      </c>
      <c r="BG1351" s="31">
        <f t="shared" si="925"/>
        <v>17</v>
      </c>
      <c r="BH1351" s="31">
        <f t="shared" si="926"/>
        <v>2</v>
      </c>
      <c r="BI1351" s="31">
        <f t="shared" si="927"/>
        <v>11</v>
      </c>
      <c r="BJ1351" s="6">
        <f t="shared" si="928"/>
        <v>356</v>
      </c>
      <c r="BL1351" s="31">
        <f t="shared" si="929"/>
        <v>3.2315947495029415E-11</v>
      </c>
      <c r="BM1351" s="31">
        <f t="shared" si="930"/>
        <v>1.7953304163905231E-12</v>
      </c>
      <c r="BN1351" s="31">
        <f t="shared" si="931"/>
        <v>1.0173539026212964E-11</v>
      </c>
      <c r="BO1351" s="31">
        <f t="shared" si="932"/>
        <v>1.4362643331124185E-11</v>
      </c>
      <c r="BP1351" s="31">
        <f t="shared" si="933"/>
        <v>4.1891043049112206E-12</v>
      </c>
      <c r="BQ1351" s="31">
        <f t="shared" si="934"/>
        <v>7.1813216655620923E-12</v>
      </c>
      <c r="BR1351" s="31">
        <f t="shared" si="935"/>
        <v>2.3937738885206973E-12</v>
      </c>
      <c r="BS1351" s="31">
        <f t="shared" si="936"/>
        <v>5.9844347213017434E-12</v>
      </c>
      <c r="BT1351" s="31">
        <f t="shared" si="937"/>
        <v>1.6157973747514707E-11</v>
      </c>
      <c r="BU1351" s="31">
        <f t="shared" si="938"/>
        <v>1.6756417219644882E-11</v>
      </c>
      <c r="BV1351" s="31">
        <f t="shared" si="939"/>
        <v>5.3859912491715694E-12</v>
      </c>
      <c r="BW1351" s="31">
        <f t="shared" si="940"/>
        <v>7.1813216655620923E-12</v>
      </c>
      <c r="BX1351" s="31">
        <f t="shared" si="941"/>
        <v>1.4961086803254361E-11</v>
      </c>
      <c r="BY1351" s="31">
        <f t="shared" si="942"/>
        <v>1.4362643331124185E-11</v>
      </c>
      <c r="BZ1351" s="31">
        <f t="shared" si="943"/>
        <v>9.5750955540827891E-12</v>
      </c>
      <c r="CA1351" s="31">
        <f t="shared" si="944"/>
        <v>2.0347078052425928E-11</v>
      </c>
      <c r="CB1351" s="31">
        <f t="shared" si="945"/>
        <v>1.1968869442603487E-11</v>
      </c>
      <c r="CC1351" s="31">
        <f t="shared" si="946"/>
        <v>1.0173539026212964E-11</v>
      </c>
      <c r="CD1351" s="31">
        <f t="shared" si="947"/>
        <v>1.1968869442603486E-12</v>
      </c>
      <c r="CE1351" s="31">
        <f t="shared" si="948"/>
        <v>6.5828781934319174E-12</v>
      </c>
    </row>
    <row r="1352" spans="35:83" x14ac:dyDescent="0.2">
      <c r="AI1352" s="29" t="s">
        <v>2820</v>
      </c>
      <c r="AJ1352" s="30">
        <v>48583</v>
      </c>
      <c r="AK1352">
        <v>431</v>
      </c>
      <c r="AL1352" t="s">
        <v>2821</v>
      </c>
      <c r="AM1352">
        <v>2.1536782425304869E-9</v>
      </c>
      <c r="AN1352">
        <f t="shared" si="906"/>
        <v>2.153678242530487E-10</v>
      </c>
      <c r="AO1352">
        <f t="shared" si="907"/>
        <v>9.4939777613093105E-4</v>
      </c>
      <c r="AP1352" s="31">
        <f t="shared" si="908"/>
        <v>43</v>
      </c>
      <c r="AQ1352" s="31">
        <f t="shared" si="909"/>
        <v>2</v>
      </c>
      <c r="AR1352" s="31">
        <f t="shared" si="910"/>
        <v>24</v>
      </c>
      <c r="AS1352" s="31">
        <f t="shared" si="911"/>
        <v>40</v>
      </c>
      <c r="AT1352" s="31">
        <f t="shared" si="912"/>
        <v>15</v>
      </c>
      <c r="AU1352" s="31">
        <f t="shared" si="913"/>
        <v>21</v>
      </c>
      <c r="AV1352" s="31">
        <f t="shared" si="914"/>
        <v>15</v>
      </c>
      <c r="AW1352" s="31">
        <f t="shared" si="915"/>
        <v>25</v>
      </c>
      <c r="AX1352" s="31">
        <f t="shared" si="916"/>
        <v>19</v>
      </c>
      <c r="AY1352" s="31">
        <f t="shared" si="917"/>
        <v>45</v>
      </c>
      <c r="AZ1352" s="31">
        <f t="shared" si="918"/>
        <v>14</v>
      </c>
      <c r="BA1352" s="31">
        <f t="shared" si="919"/>
        <v>10</v>
      </c>
      <c r="BB1352" s="31">
        <f t="shared" si="920"/>
        <v>17</v>
      </c>
      <c r="BC1352" s="31">
        <f t="shared" si="921"/>
        <v>9</v>
      </c>
      <c r="BD1352" s="31">
        <f t="shared" si="922"/>
        <v>35</v>
      </c>
      <c r="BE1352" s="31">
        <f t="shared" si="923"/>
        <v>25</v>
      </c>
      <c r="BF1352" s="31">
        <f t="shared" si="924"/>
        <v>23</v>
      </c>
      <c r="BG1352" s="31">
        <f t="shared" si="925"/>
        <v>36</v>
      </c>
      <c r="BH1352" s="31">
        <f t="shared" si="926"/>
        <v>5</v>
      </c>
      <c r="BI1352" s="31">
        <f t="shared" si="927"/>
        <v>8</v>
      </c>
      <c r="BJ1352" s="6">
        <f t="shared" si="928"/>
        <v>431</v>
      </c>
      <c r="BL1352" s="31">
        <f t="shared" si="929"/>
        <v>2.1486813092531538E-11</v>
      </c>
      <c r="BM1352" s="31">
        <f t="shared" si="930"/>
        <v>9.9938665546658335E-13</v>
      </c>
      <c r="BN1352" s="31">
        <f t="shared" si="931"/>
        <v>1.1992639865598999E-11</v>
      </c>
      <c r="BO1352" s="31">
        <f t="shared" si="932"/>
        <v>1.9987733109331664E-11</v>
      </c>
      <c r="BP1352" s="31">
        <f t="shared" si="933"/>
        <v>7.4953999159993748E-12</v>
      </c>
      <c r="BQ1352" s="31">
        <f t="shared" si="934"/>
        <v>1.0493559882399124E-11</v>
      </c>
      <c r="BR1352" s="31">
        <f t="shared" si="935"/>
        <v>7.4953999159993748E-12</v>
      </c>
      <c r="BS1352" s="31">
        <f t="shared" si="936"/>
        <v>1.2492333193332291E-11</v>
      </c>
      <c r="BT1352" s="31">
        <f t="shared" si="937"/>
        <v>9.4941732269325415E-12</v>
      </c>
      <c r="BU1352" s="31">
        <f t="shared" si="938"/>
        <v>2.2486199747998123E-11</v>
      </c>
      <c r="BV1352" s="31">
        <f t="shared" si="939"/>
        <v>6.9957065882660827E-12</v>
      </c>
      <c r="BW1352" s="31">
        <f t="shared" si="940"/>
        <v>4.996933277332916E-12</v>
      </c>
      <c r="BX1352" s="31">
        <f t="shared" si="941"/>
        <v>8.4947865714659573E-12</v>
      </c>
      <c r="BY1352" s="31">
        <f t="shared" si="942"/>
        <v>4.4972399495996247E-12</v>
      </c>
      <c r="BZ1352" s="31">
        <f t="shared" si="943"/>
        <v>1.7489266470665208E-11</v>
      </c>
      <c r="CA1352" s="31">
        <f t="shared" si="944"/>
        <v>1.2492333193332291E-11</v>
      </c>
      <c r="CB1352" s="31">
        <f t="shared" si="945"/>
        <v>1.1492946537865708E-11</v>
      </c>
      <c r="CC1352" s="31">
        <f t="shared" si="946"/>
        <v>1.7988959798398499E-11</v>
      </c>
      <c r="CD1352" s="31">
        <f t="shared" si="947"/>
        <v>2.498466638666458E-12</v>
      </c>
      <c r="CE1352" s="31">
        <f t="shared" si="948"/>
        <v>3.9975466218663334E-12</v>
      </c>
    </row>
    <row r="1353" spans="35:83" x14ac:dyDescent="0.2">
      <c r="AI1353" s="29" t="s">
        <v>2822</v>
      </c>
      <c r="AJ1353" s="30">
        <v>38144</v>
      </c>
      <c r="AK1353">
        <v>340</v>
      </c>
      <c r="AL1353" t="s">
        <v>2823</v>
      </c>
      <c r="AM1353">
        <v>2.176622901900234E-9</v>
      </c>
      <c r="AN1353">
        <f t="shared" si="906"/>
        <v>2.1766229019002341E-10</v>
      </c>
      <c r="AO1353">
        <f t="shared" si="907"/>
        <v>9.595123829229487E-4</v>
      </c>
      <c r="AP1353" s="31">
        <f t="shared" si="908"/>
        <v>31</v>
      </c>
      <c r="AQ1353" s="31">
        <f t="shared" si="909"/>
        <v>1</v>
      </c>
      <c r="AR1353" s="31">
        <f t="shared" si="910"/>
        <v>28</v>
      </c>
      <c r="AS1353" s="31">
        <f t="shared" si="911"/>
        <v>21</v>
      </c>
      <c r="AT1353" s="31">
        <f t="shared" si="912"/>
        <v>8</v>
      </c>
      <c r="AU1353" s="31">
        <f t="shared" si="913"/>
        <v>25</v>
      </c>
      <c r="AV1353" s="31">
        <f t="shared" si="914"/>
        <v>6</v>
      </c>
      <c r="AW1353" s="31">
        <f t="shared" si="915"/>
        <v>30</v>
      </c>
      <c r="AX1353" s="31">
        <f t="shared" si="916"/>
        <v>28</v>
      </c>
      <c r="AY1353" s="31">
        <f t="shared" si="917"/>
        <v>30</v>
      </c>
      <c r="AZ1353" s="31">
        <f t="shared" si="918"/>
        <v>7</v>
      </c>
      <c r="BA1353" s="31">
        <f t="shared" si="919"/>
        <v>10</v>
      </c>
      <c r="BB1353" s="31">
        <f t="shared" si="920"/>
        <v>17</v>
      </c>
      <c r="BC1353" s="31">
        <f t="shared" si="921"/>
        <v>12</v>
      </c>
      <c r="BD1353" s="31">
        <f t="shared" si="922"/>
        <v>20</v>
      </c>
      <c r="BE1353" s="31">
        <f t="shared" si="923"/>
        <v>17</v>
      </c>
      <c r="BF1353" s="31">
        <f t="shared" si="924"/>
        <v>17</v>
      </c>
      <c r="BG1353" s="31">
        <f t="shared" si="925"/>
        <v>14</v>
      </c>
      <c r="BH1353" s="31">
        <f t="shared" si="926"/>
        <v>8</v>
      </c>
      <c r="BI1353" s="31">
        <f t="shared" si="927"/>
        <v>10</v>
      </c>
      <c r="BJ1353" s="6">
        <f t="shared" si="928"/>
        <v>340</v>
      </c>
      <c r="BL1353" s="31">
        <f t="shared" si="929"/>
        <v>1.9845679399678603E-11</v>
      </c>
      <c r="BM1353" s="31">
        <f t="shared" si="930"/>
        <v>6.4018320644124537E-13</v>
      </c>
      <c r="BN1353" s="31">
        <f t="shared" si="931"/>
        <v>1.792512978035487E-11</v>
      </c>
      <c r="BO1353" s="31">
        <f t="shared" si="932"/>
        <v>1.3443847335266153E-11</v>
      </c>
      <c r="BP1353" s="31">
        <f t="shared" si="933"/>
        <v>5.1214656515299629E-12</v>
      </c>
      <c r="BQ1353" s="31">
        <f t="shared" si="934"/>
        <v>1.6004580161031134E-11</v>
      </c>
      <c r="BR1353" s="31">
        <f t="shared" si="935"/>
        <v>3.8410992386474722E-12</v>
      </c>
      <c r="BS1353" s="31">
        <f t="shared" si="936"/>
        <v>1.9205496193237361E-11</v>
      </c>
      <c r="BT1353" s="31">
        <f t="shared" si="937"/>
        <v>1.792512978035487E-11</v>
      </c>
      <c r="BU1353" s="31">
        <f t="shared" si="938"/>
        <v>1.9205496193237361E-11</v>
      </c>
      <c r="BV1353" s="31">
        <f t="shared" si="939"/>
        <v>4.4812824450887176E-12</v>
      </c>
      <c r="BW1353" s="31">
        <f t="shared" si="940"/>
        <v>6.4018320644124529E-12</v>
      </c>
      <c r="BX1353" s="31">
        <f t="shared" si="941"/>
        <v>1.0883114509501171E-11</v>
      </c>
      <c r="BY1353" s="31">
        <f t="shared" si="942"/>
        <v>7.6821984772949444E-12</v>
      </c>
      <c r="BZ1353" s="31">
        <f t="shared" si="943"/>
        <v>1.2803664128824906E-11</v>
      </c>
      <c r="CA1353" s="31">
        <f t="shared" si="944"/>
        <v>1.0883114509501171E-11</v>
      </c>
      <c r="CB1353" s="31">
        <f t="shared" si="945"/>
        <v>1.0883114509501171E-11</v>
      </c>
      <c r="CC1353" s="31">
        <f t="shared" si="946"/>
        <v>8.9625648901774351E-12</v>
      </c>
      <c r="CD1353" s="31">
        <f t="shared" si="947"/>
        <v>5.1214656515299629E-12</v>
      </c>
      <c r="CE1353" s="31">
        <f t="shared" si="948"/>
        <v>6.4018320644124529E-12</v>
      </c>
    </row>
    <row r="1354" spans="35:83" x14ac:dyDescent="0.2">
      <c r="AI1354" s="29" t="s">
        <v>2824</v>
      </c>
      <c r="AJ1354" s="30">
        <v>7745</v>
      </c>
      <c r="AK1354">
        <v>79</v>
      </c>
      <c r="AL1354" t="s">
        <v>2825</v>
      </c>
      <c r="AM1354">
        <v>2.183490823948087E-9</v>
      </c>
      <c r="AN1354">
        <f t="shared" si="906"/>
        <v>2.1834908239480871E-10</v>
      </c>
      <c r="AO1354">
        <f t="shared" si="907"/>
        <v>9.6253994283886774E-4</v>
      </c>
      <c r="AP1354" s="31">
        <f t="shared" si="908"/>
        <v>15</v>
      </c>
      <c r="AQ1354" s="31">
        <f t="shared" si="909"/>
        <v>0</v>
      </c>
      <c r="AR1354" s="31">
        <f t="shared" si="910"/>
        <v>2</v>
      </c>
      <c r="AS1354" s="31">
        <f t="shared" si="911"/>
        <v>3</v>
      </c>
      <c r="AT1354" s="31">
        <f t="shared" si="912"/>
        <v>6</v>
      </c>
      <c r="AU1354" s="31">
        <f t="shared" si="913"/>
        <v>13</v>
      </c>
      <c r="AV1354" s="31">
        <f t="shared" si="914"/>
        <v>0</v>
      </c>
      <c r="AW1354" s="31">
        <f t="shared" si="915"/>
        <v>4</v>
      </c>
      <c r="AX1354" s="31">
        <f t="shared" si="916"/>
        <v>1</v>
      </c>
      <c r="AY1354" s="31">
        <f t="shared" si="917"/>
        <v>11</v>
      </c>
      <c r="AZ1354" s="31">
        <f t="shared" si="918"/>
        <v>1</v>
      </c>
      <c r="BA1354" s="31">
        <f t="shared" si="919"/>
        <v>1</v>
      </c>
      <c r="BB1354" s="31">
        <f t="shared" si="920"/>
        <v>1</v>
      </c>
      <c r="BC1354" s="31">
        <f t="shared" si="921"/>
        <v>2</v>
      </c>
      <c r="BD1354" s="31">
        <f t="shared" si="922"/>
        <v>3</v>
      </c>
      <c r="BE1354" s="31">
        <f t="shared" si="923"/>
        <v>5</v>
      </c>
      <c r="BF1354" s="31">
        <f t="shared" si="924"/>
        <v>0</v>
      </c>
      <c r="BG1354" s="31">
        <f t="shared" si="925"/>
        <v>11</v>
      </c>
      <c r="BH1354" s="31">
        <f t="shared" si="926"/>
        <v>0</v>
      </c>
      <c r="BI1354" s="31">
        <f t="shared" si="927"/>
        <v>0</v>
      </c>
      <c r="BJ1354" s="6">
        <f t="shared" si="928"/>
        <v>79</v>
      </c>
      <c r="BL1354" s="31">
        <f t="shared" si="929"/>
        <v>4.1458686530659882E-11</v>
      </c>
      <c r="BM1354" s="31">
        <f t="shared" si="930"/>
        <v>0</v>
      </c>
      <c r="BN1354" s="31">
        <f t="shared" si="931"/>
        <v>5.5278248707546504E-12</v>
      </c>
      <c r="BO1354" s="31">
        <f t="shared" si="932"/>
        <v>8.2917373061319763E-12</v>
      </c>
      <c r="BP1354" s="31">
        <f t="shared" si="933"/>
        <v>1.6583474612263953E-11</v>
      </c>
      <c r="BQ1354" s="31">
        <f t="shared" si="934"/>
        <v>3.5930861659905226E-11</v>
      </c>
      <c r="BR1354" s="31">
        <f t="shared" si="935"/>
        <v>0</v>
      </c>
      <c r="BS1354" s="31">
        <f t="shared" si="936"/>
        <v>1.1055649741509301E-11</v>
      </c>
      <c r="BT1354" s="31">
        <f t="shared" si="937"/>
        <v>2.7639124353773252E-12</v>
      </c>
      <c r="BU1354" s="31">
        <f t="shared" si="938"/>
        <v>3.0403036789150578E-11</v>
      </c>
      <c r="BV1354" s="31">
        <f t="shared" si="939"/>
        <v>2.7639124353773252E-12</v>
      </c>
      <c r="BW1354" s="31">
        <f t="shared" si="940"/>
        <v>2.7639124353773252E-12</v>
      </c>
      <c r="BX1354" s="31">
        <f t="shared" si="941"/>
        <v>2.7639124353773252E-12</v>
      </c>
      <c r="BY1354" s="31">
        <f t="shared" si="942"/>
        <v>5.5278248707546504E-12</v>
      </c>
      <c r="BZ1354" s="31">
        <f t="shared" si="943"/>
        <v>8.2917373061319763E-12</v>
      </c>
      <c r="CA1354" s="31">
        <f t="shared" si="944"/>
        <v>1.3819562176886628E-11</v>
      </c>
      <c r="CB1354" s="31">
        <f t="shared" si="945"/>
        <v>0</v>
      </c>
      <c r="CC1354" s="31">
        <f t="shared" si="946"/>
        <v>3.0403036789150578E-11</v>
      </c>
      <c r="CD1354" s="31">
        <f t="shared" si="947"/>
        <v>0</v>
      </c>
      <c r="CE1354" s="31">
        <f t="shared" si="948"/>
        <v>0</v>
      </c>
    </row>
    <row r="1355" spans="35:83" x14ac:dyDescent="0.2">
      <c r="AI1355" s="29" t="s">
        <v>2826</v>
      </c>
      <c r="AJ1355" s="30">
        <v>81996</v>
      </c>
      <c r="AK1355">
        <v>756</v>
      </c>
      <c r="AL1355" t="s">
        <v>2827</v>
      </c>
      <c r="AM1355">
        <v>2.1867419580867067E-9</v>
      </c>
      <c r="AN1355">
        <f t="shared" si="906"/>
        <v>2.1867419580867069E-10</v>
      </c>
      <c r="AO1355">
        <f t="shared" si="907"/>
        <v>9.6397312791737897E-4</v>
      </c>
      <c r="AP1355" s="31">
        <f t="shared" si="908"/>
        <v>82</v>
      </c>
      <c r="AQ1355" s="31">
        <f t="shared" si="909"/>
        <v>8</v>
      </c>
      <c r="AR1355" s="31">
        <f t="shared" si="910"/>
        <v>46</v>
      </c>
      <c r="AS1355" s="31">
        <f t="shared" si="911"/>
        <v>44</v>
      </c>
      <c r="AT1355" s="31">
        <f t="shared" si="912"/>
        <v>26</v>
      </c>
      <c r="AU1355" s="31">
        <f t="shared" si="913"/>
        <v>62</v>
      </c>
      <c r="AV1355" s="31">
        <f t="shared" si="914"/>
        <v>15</v>
      </c>
      <c r="AW1355" s="31">
        <f t="shared" si="915"/>
        <v>51</v>
      </c>
      <c r="AX1355" s="31">
        <f t="shared" si="916"/>
        <v>54</v>
      </c>
      <c r="AY1355" s="31">
        <f t="shared" si="917"/>
        <v>64</v>
      </c>
      <c r="AZ1355" s="31">
        <f t="shared" si="918"/>
        <v>18</v>
      </c>
      <c r="BA1355" s="31">
        <f t="shared" si="919"/>
        <v>39</v>
      </c>
      <c r="BB1355" s="31">
        <f t="shared" si="920"/>
        <v>33</v>
      </c>
      <c r="BC1355" s="31">
        <f t="shared" si="921"/>
        <v>24</v>
      </c>
      <c r="BD1355" s="31">
        <f t="shared" si="922"/>
        <v>23</v>
      </c>
      <c r="BE1355" s="31">
        <f t="shared" si="923"/>
        <v>49</v>
      </c>
      <c r="BF1355" s="31">
        <f t="shared" si="924"/>
        <v>36</v>
      </c>
      <c r="BG1355" s="31">
        <f t="shared" si="925"/>
        <v>49</v>
      </c>
      <c r="BH1355" s="31">
        <f t="shared" si="926"/>
        <v>7</v>
      </c>
      <c r="BI1355" s="31">
        <f t="shared" si="927"/>
        <v>26</v>
      </c>
      <c r="BJ1355" s="6">
        <f t="shared" si="928"/>
        <v>756</v>
      </c>
      <c r="BL1355" s="31">
        <f t="shared" si="929"/>
        <v>2.3718629704115075E-11</v>
      </c>
      <c r="BM1355" s="31">
        <f t="shared" si="930"/>
        <v>2.3140126540600073E-12</v>
      </c>
      <c r="BN1355" s="31">
        <f t="shared" si="931"/>
        <v>1.3305572760845041E-11</v>
      </c>
      <c r="BO1355" s="31">
        <f t="shared" si="932"/>
        <v>1.2727069597330039E-11</v>
      </c>
      <c r="BP1355" s="31">
        <f t="shared" si="933"/>
        <v>7.520541125695024E-12</v>
      </c>
      <c r="BQ1355" s="31">
        <f t="shared" si="934"/>
        <v>1.7933598068965055E-11</v>
      </c>
      <c r="BR1355" s="31">
        <f t="shared" si="935"/>
        <v>4.3387737263625137E-12</v>
      </c>
      <c r="BS1355" s="31">
        <f t="shared" si="936"/>
        <v>1.4751830669632546E-11</v>
      </c>
      <c r="BT1355" s="31">
        <f t="shared" si="937"/>
        <v>1.5619585414905048E-11</v>
      </c>
      <c r="BU1355" s="31">
        <f t="shared" si="938"/>
        <v>1.8512101232480058E-11</v>
      </c>
      <c r="BV1355" s="31">
        <f t="shared" si="939"/>
        <v>5.2065284716350163E-12</v>
      </c>
      <c r="BW1355" s="31">
        <f t="shared" si="940"/>
        <v>1.1280811688542534E-11</v>
      </c>
      <c r="BX1355" s="31">
        <f t="shared" si="941"/>
        <v>9.5453021979975292E-12</v>
      </c>
      <c r="BY1355" s="31">
        <f t="shared" si="942"/>
        <v>6.9420379621800215E-12</v>
      </c>
      <c r="BZ1355" s="31">
        <f t="shared" si="943"/>
        <v>6.6527863804225206E-12</v>
      </c>
      <c r="CA1355" s="31">
        <f t="shared" si="944"/>
        <v>1.4173327506117545E-11</v>
      </c>
      <c r="CB1355" s="31">
        <f t="shared" si="945"/>
        <v>1.0413056943270033E-11</v>
      </c>
      <c r="CC1355" s="31">
        <f t="shared" si="946"/>
        <v>1.4173327506117545E-11</v>
      </c>
      <c r="CD1355" s="31">
        <f t="shared" si="947"/>
        <v>2.0247610723025064E-12</v>
      </c>
      <c r="CE1355" s="31">
        <f t="shared" si="948"/>
        <v>7.520541125695024E-12</v>
      </c>
    </row>
    <row r="1356" spans="35:83" x14ac:dyDescent="0.2">
      <c r="AI1356" s="29" t="s">
        <v>2828</v>
      </c>
      <c r="AJ1356" s="30">
        <v>74873</v>
      </c>
      <c r="AK1356">
        <v>659</v>
      </c>
      <c r="AL1356" t="s">
        <v>2829</v>
      </c>
      <c r="AM1356">
        <v>2.1900494035681045E-9</v>
      </c>
      <c r="AN1356">
        <f t="shared" si="906"/>
        <v>2.1900494035681046E-10</v>
      </c>
      <c r="AO1356">
        <f t="shared" si="907"/>
        <v>9.6543113651063287E-4</v>
      </c>
      <c r="AP1356" s="31">
        <f t="shared" si="908"/>
        <v>60</v>
      </c>
      <c r="AQ1356" s="31">
        <f t="shared" si="909"/>
        <v>6</v>
      </c>
      <c r="AR1356" s="31">
        <f t="shared" si="910"/>
        <v>37</v>
      </c>
      <c r="AS1356" s="31">
        <f t="shared" si="911"/>
        <v>61</v>
      </c>
      <c r="AT1356" s="31">
        <f t="shared" si="912"/>
        <v>24</v>
      </c>
      <c r="AU1356" s="31">
        <f t="shared" si="913"/>
        <v>43</v>
      </c>
      <c r="AV1356" s="31">
        <f t="shared" si="914"/>
        <v>18</v>
      </c>
      <c r="AW1356" s="31">
        <f t="shared" si="915"/>
        <v>40</v>
      </c>
      <c r="AX1356" s="31">
        <f t="shared" si="916"/>
        <v>37</v>
      </c>
      <c r="AY1356" s="31">
        <f t="shared" si="917"/>
        <v>72</v>
      </c>
      <c r="AZ1356" s="31">
        <f t="shared" si="918"/>
        <v>16</v>
      </c>
      <c r="BA1356" s="31">
        <f t="shared" si="919"/>
        <v>21</v>
      </c>
      <c r="BB1356" s="31">
        <f t="shared" si="920"/>
        <v>29</v>
      </c>
      <c r="BC1356" s="31">
        <f t="shared" si="921"/>
        <v>28</v>
      </c>
      <c r="BD1356" s="31">
        <f t="shared" si="922"/>
        <v>45</v>
      </c>
      <c r="BE1356" s="31">
        <f t="shared" si="923"/>
        <v>28</v>
      </c>
      <c r="BF1356" s="31">
        <f t="shared" si="924"/>
        <v>31</v>
      </c>
      <c r="BG1356" s="31">
        <f t="shared" si="925"/>
        <v>33</v>
      </c>
      <c r="BH1356" s="31">
        <f t="shared" si="926"/>
        <v>13</v>
      </c>
      <c r="BI1356" s="31">
        <f t="shared" si="927"/>
        <v>17</v>
      </c>
      <c r="BJ1356" s="6">
        <f t="shared" si="928"/>
        <v>659</v>
      </c>
      <c r="BL1356" s="31">
        <f t="shared" si="929"/>
        <v>1.9939751777554822E-11</v>
      </c>
      <c r="BM1356" s="31">
        <f t="shared" si="930"/>
        <v>1.9939751777554824E-12</v>
      </c>
      <c r="BN1356" s="31">
        <f t="shared" si="931"/>
        <v>1.2296180262825473E-11</v>
      </c>
      <c r="BO1356" s="31">
        <f t="shared" si="932"/>
        <v>2.02720809738474E-11</v>
      </c>
      <c r="BP1356" s="31">
        <f t="shared" si="933"/>
        <v>7.9759007110219296E-12</v>
      </c>
      <c r="BQ1356" s="31">
        <f t="shared" si="934"/>
        <v>1.4290155440580955E-11</v>
      </c>
      <c r="BR1356" s="31">
        <f t="shared" si="935"/>
        <v>5.9819255332664464E-12</v>
      </c>
      <c r="BS1356" s="31">
        <f t="shared" si="936"/>
        <v>1.3293167851703215E-11</v>
      </c>
      <c r="BT1356" s="31">
        <f t="shared" si="937"/>
        <v>1.2296180262825473E-11</v>
      </c>
      <c r="BU1356" s="31">
        <f t="shared" si="938"/>
        <v>2.3927702133065786E-11</v>
      </c>
      <c r="BV1356" s="31">
        <f t="shared" si="939"/>
        <v>5.3172671406812861E-12</v>
      </c>
      <c r="BW1356" s="31">
        <f t="shared" si="940"/>
        <v>6.9789131221441872E-12</v>
      </c>
      <c r="BX1356" s="31">
        <f t="shared" si="941"/>
        <v>9.6375466924848307E-12</v>
      </c>
      <c r="BY1356" s="31">
        <f t="shared" si="942"/>
        <v>9.3052174961922501E-12</v>
      </c>
      <c r="BZ1356" s="31">
        <f t="shared" si="943"/>
        <v>1.4954813833166114E-11</v>
      </c>
      <c r="CA1356" s="31">
        <f t="shared" si="944"/>
        <v>9.3052174961922501E-12</v>
      </c>
      <c r="CB1356" s="31">
        <f t="shared" si="945"/>
        <v>1.0302205085069992E-11</v>
      </c>
      <c r="CC1356" s="31">
        <f t="shared" si="946"/>
        <v>1.0966863477655151E-11</v>
      </c>
      <c r="CD1356" s="31">
        <f t="shared" si="947"/>
        <v>4.3202795518035445E-12</v>
      </c>
      <c r="CE1356" s="31">
        <f t="shared" si="948"/>
        <v>5.6495963369738659E-12</v>
      </c>
    </row>
    <row r="1357" spans="35:83" x14ac:dyDescent="0.2">
      <c r="AI1357" s="29" t="s">
        <v>2830</v>
      </c>
      <c r="AJ1357" s="30">
        <v>41033</v>
      </c>
      <c r="AK1357">
        <v>379</v>
      </c>
      <c r="AL1357" t="s">
        <v>2831</v>
      </c>
      <c r="AM1357">
        <v>2.1963528552721922E-9</v>
      </c>
      <c r="AN1357">
        <f t="shared" si="906"/>
        <v>2.1963528552721924E-10</v>
      </c>
      <c r="AO1357">
        <f t="shared" si="907"/>
        <v>9.6820986311502025E-4</v>
      </c>
      <c r="AP1357" s="31">
        <f t="shared" si="908"/>
        <v>45</v>
      </c>
      <c r="AQ1357" s="31">
        <f t="shared" si="909"/>
        <v>5</v>
      </c>
      <c r="AR1357" s="31">
        <f t="shared" si="910"/>
        <v>22</v>
      </c>
      <c r="AS1357" s="31">
        <f t="shared" si="911"/>
        <v>27</v>
      </c>
      <c r="AT1357" s="31">
        <f t="shared" si="912"/>
        <v>17</v>
      </c>
      <c r="AU1357" s="31">
        <f t="shared" si="913"/>
        <v>35</v>
      </c>
      <c r="AV1357" s="31">
        <f t="shared" si="914"/>
        <v>13</v>
      </c>
      <c r="AW1357" s="31">
        <f t="shared" si="915"/>
        <v>32</v>
      </c>
      <c r="AX1357" s="31">
        <f t="shared" si="916"/>
        <v>23</v>
      </c>
      <c r="AY1357" s="31">
        <f t="shared" si="917"/>
        <v>40</v>
      </c>
      <c r="AZ1357" s="31">
        <f t="shared" si="918"/>
        <v>4</v>
      </c>
      <c r="BA1357" s="31">
        <f t="shared" si="919"/>
        <v>8</v>
      </c>
      <c r="BB1357" s="31">
        <f t="shared" si="920"/>
        <v>12</v>
      </c>
      <c r="BC1357" s="31">
        <f t="shared" si="921"/>
        <v>11</v>
      </c>
      <c r="BD1357" s="31">
        <f t="shared" si="922"/>
        <v>19</v>
      </c>
      <c r="BE1357" s="31">
        <f t="shared" si="923"/>
        <v>22</v>
      </c>
      <c r="BF1357" s="31">
        <f t="shared" si="924"/>
        <v>13</v>
      </c>
      <c r="BG1357" s="31">
        <f t="shared" si="925"/>
        <v>22</v>
      </c>
      <c r="BH1357" s="31">
        <f t="shared" si="926"/>
        <v>2</v>
      </c>
      <c r="BI1357" s="31">
        <f t="shared" si="927"/>
        <v>7</v>
      </c>
      <c r="BJ1357" s="6">
        <f t="shared" si="928"/>
        <v>379</v>
      </c>
      <c r="BL1357" s="31">
        <f t="shared" si="929"/>
        <v>2.6078068202440278E-11</v>
      </c>
      <c r="BM1357" s="31">
        <f t="shared" si="930"/>
        <v>2.8975631336044755E-12</v>
      </c>
      <c r="BN1357" s="31">
        <f t="shared" si="931"/>
        <v>1.2749277787859693E-11</v>
      </c>
      <c r="BO1357" s="31">
        <f t="shared" si="932"/>
        <v>1.5646840921464168E-11</v>
      </c>
      <c r="BP1357" s="31">
        <f t="shared" si="933"/>
        <v>9.8517146542552171E-12</v>
      </c>
      <c r="BQ1357" s="31">
        <f t="shared" si="934"/>
        <v>2.0282941935231327E-11</v>
      </c>
      <c r="BR1357" s="31">
        <f t="shared" si="935"/>
        <v>7.533664147371636E-12</v>
      </c>
      <c r="BS1357" s="31">
        <f t="shared" si="936"/>
        <v>1.8544404055068642E-11</v>
      </c>
      <c r="BT1357" s="31">
        <f t="shared" si="937"/>
        <v>1.3328790414580587E-11</v>
      </c>
      <c r="BU1357" s="31">
        <f t="shared" si="938"/>
        <v>2.3180505068835804E-11</v>
      </c>
      <c r="BV1357" s="31">
        <f t="shared" si="939"/>
        <v>2.3180505068835803E-12</v>
      </c>
      <c r="BW1357" s="31">
        <f t="shared" si="940"/>
        <v>4.6361010137671605E-12</v>
      </c>
      <c r="BX1357" s="31">
        <f t="shared" si="941"/>
        <v>6.9541515206507416E-12</v>
      </c>
      <c r="BY1357" s="31">
        <f t="shared" si="942"/>
        <v>6.3746388939298463E-12</v>
      </c>
      <c r="BZ1357" s="31">
        <f t="shared" si="943"/>
        <v>1.1010739907697006E-11</v>
      </c>
      <c r="CA1357" s="31">
        <f t="shared" si="944"/>
        <v>1.2749277787859693E-11</v>
      </c>
      <c r="CB1357" s="31">
        <f t="shared" si="945"/>
        <v>7.533664147371636E-12</v>
      </c>
      <c r="CC1357" s="31">
        <f t="shared" si="946"/>
        <v>1.2749277787859693E-11</v>
      </c>
      <c r="CD1357" s="31">
        <f t="shared" si="947"/>
        <v>1.1590252534417901E-12</v>
      </c>
      <c r="CE1357" s="31">
        <f t="shared" si="948"/>
        <v>4.0565883870462661E-12</v>
      </c>
    </row>
    <row r="1358" spans="35:83" x14ac:dyDescent="0.2">
      <c r="AI1358" s="29" t="s">
        <v>2832</v>
      </c>
      <c r="AJ1358" s="30">
        <v>116918</v>
      </c>
      <c r="AK1358">
        <v>1070</v>
      </c>
      <c r="AL1358" t="s">
        <v>2833</v>
      </c>
      <c r="AM1358">
        <v>2.2503708277143049E-9</v>
      </c>
      <c r="AN1358">
        <f t="shared" si="906"/>
        <v>2.2503708277143049E-10</v>
      </c>
      <c r="AO1358">
        <f t="shared" si="907"/>
        <v>9.9202240014812228E-4</v>
      </c>
      <c r="AP1358" s="31">
        <f t="shared" si="908"/>
        <v>81</v>
      </c>
      <c r="AQ1358" s="31">
        <f t="shared" si="909"/>
        <v>6</v>
      </c>
      <c r="AR1358" s="31">
        <f t="shared" si="910"/>
        <v>61</v>
      </c>
      <c r="AS1358" s="31">
        <f t="shared" si="911"/>
        <v>29</v>
      </c>
      <c r="AT1358" s="31">
        <f t="shared" si="912"/>
        <v>47</v>
      </c>
      <c r="AU1358" s="31">
        <f t="shared" si="913"/>
        <v>104</v>
      </c>
      <c r="AV1358" s="31">
        <f t="shared" si="914"/>
        <v>21</v>
      </c>
      <c r="AW1358" s="31">
        <f t="shared" si="915"/>
        <v>53</v>
      </c>
      <c r="AX1358" s="31">
        <f t="shared" si="916"/>
        <v>38</v>
      </c>
      <c r="AY1358" s="31">
        <f t="shared" si="917"/>
        <v>68</v>
      </c>
      <c r="AZ1358" s="31">
        <f t="shared" si="918"/>
        <v>25</v>
      </c>
      <c r="BA1358" s="31">
        <f t="shared" si="919"/>
        <v>76</v>
      </c>
      <c r="BB1358" s="31">
        <f t="shared" si="920"/>
        <v>47</v>
      </c>
      <c r="BC1358" s="31">
        <f t="shared" si="921"/>
        <v>48</v>
      </c>
      <c r="BD1358" s="31">
        <f t="shared" si="922"/>
        <v>48</v>
      </c>
      <c r="BE1358" s="31">
        <f t="shared" si="923"/>
        <v>102</v>
      </c>
      <c r="BF1358" s="31">
        <f t="shared" si="924"/>
        <v>93</v>
      </c>
      <c r="BG1358" s="31">
        <f t="shared" si="925"/>
        <v>52</v>
      </c>
      <c r="BH1358" s="31">
        <f t="shared" si="926"/>
        <v>12</v>
      </c>
      <c r="BI1358" s="31">
        <f t="shared" si="927"/>
        <v>59</v>
      </c>
      <c r="BJ1358" s="6">
        <f t="shared" si="928"/>
        <v>1070</v>
      </c>
      <c r="BL1358" s="31">
        <f t="shared" si="929"/>
        <v>1.7035517480827915E-11</v>
      </c>
      <c r="BM1358" s="31">
        <f t="shared" si="930"/>
        <v>1.2618901837650306E-12</v>
      </c>
      <c r="BN1358" s="31">
        <f t="shared" si="931"/>
        <v>1.2829216868277812E-11</v>
      </c>
      <c r="BO1358" s="31">
        <f t="shared" si="932"/>
        <v>6.0991358881976487E-12</v>
      </c>
      <c r="BP1358" s="31">
        <f t="shared" si="933"/>
        <v>9.8848064394927412E-12</v>
      </c>
      <c r="BQ1358" s="31">
        <f t="shared" si="934"/>
        <v>2.1872763185260533E-11</v>
      </c>
      <c r="BR1358" s="31">
        <f t="shared" si="935"/>
        <v>4.4166156431776079E-12</v>
      </c>
      <c r="BS1358" s="31">
        <f t="shared" si="936"/>
        <v>1.114669662325777E-11</v>
      </c>
      <c r="BT1358" s="31">
        <f t="shared" si="937"/>
        <v>7.9919711638451958E-12</v>
      </c>
      <c r="BU1358" s="31">
        <f t="shared" si="938"/>
        <v>1.4301422082670348E-11</v>
      </c>
      <c r="BV1358" s="31">
        <f t="shared" si="939"/>
        <v>5.2578757656876279E-12</v>
      </c>
      <c r="BW1358" s="31">
        <f t="shared" si="940"/>
        <v>1.5983942327690392E-11</v>
      </c>
      <c r="BX1358" s="31">
        <f t="shared" si="941"/>
        <v>9.8848064394927412E-12</v>
      </c>
      <c r="BY1358" s="31">
        <f t="shared" si="942"/>
        <v>1.0095121470120245E-11</v>
      </c>
      <c r="BZ1358" s="31">
        <f t="shared" si="943"/>
        <v>1.0095121470120245E-11</v>
      </c>
      <c r="CA1358" s="31">
        <f t="shared" si="944"/>
        <v>2.1452133124005526E-11</v>
      </c>
      <c r="CB1358" s="31">
        <f t="shared" si="945"/>
        <v>1.9559297848357977E-11</v>
      </c>
      <c r="CC1358" s="31">
        <f t="shared" si="946"/>
        <v>1.0936381592630267E-11</v>
      </c>
      <c r="CD1358" s="31">
        <f t="shared" si="947"/>
        <v>2.5237803675300613E-12</v>
      </c>
      <c r="CE1358" s="31">
        <f t="shared" si="948"/>
        <v>1.2408586807022803E-11</v>
      </c>
    </row>
    <row r="1359" spans="35:83" x14ac:dyDescent="0.2">
      <c r="AI1359" s="29" t="s">
        <v>2834</v>
      </c>
      <c r="AJ1359" s="30">
        <v>27409</v>
      </c>
      <c r="AK1359">
        <v>240</v>
      </c>
      <c r="AL1359" t="s">
        <v>2835</v>
      </c>
      <c r="AM1359">
        <v>2.2598002357631249E-9</v>
      </c>
      <c r="AN1359">
        <f t="shared" si="906"/>
        <v>2.259800235763125E-10</v>
      </c>
      <c r="AO1359">
        <f t="shared" si="907"/>
        <v>9.9617913018095329E-4</v>
      </c>
      <c r="AP1359" s="31">
        <f t="shared" si="908"/>
        <v>12</v>
      </c>
      <c r="AQ1359" s="31">
        <f t="shared" si="909"/>
        <v>4</v>
      </c>
      <c r="AR1359" s="31">
        <f t="shared" si="910"/>
        <v>10</v>
      </c>
      <c r="AS1359" s="31">
        <f t="shared" si="911"/>
        <v>22</v>
      </c>
      <c r="AT1359" s="31">
        <f t="shared" si="912"/>
        <v>16</v>
      </c>
      <c r="AU1359" s="31">
        <f t="shared" si="913"/>
        <v>14</v>
      </c>
      <c r="AV1359" s="31">
        <f t="shared" si="914"/>
        <v>7</v>
      </c>
      <c r="AW1359" s="31">
        <f t="shared" si="915"/>
        <v>21</v>
      </c>
      <c r="AX1359" s="31">
        <f t="shared" si="916"/>
        <v>22</v>
      </c>
      <c r="AY1359" s="31">
        <f t="shared" si="917"/>
        <v>17</v>
      </c>
      <c r="AZ1359" s="31">
        <f t="shared" si="918"/>
        <v>5</v>
      </c>
      <c r="BA1359" s="31">
        <f t="shared" si="919"/>
        <v>11</v>
      </c>
      <c r="BB1359" s="31">
        <f t="shared" si="920"/>
        <v>12</v>
      </c>
      <c r="BC1359" s="31">
        <f t="shared" si="921"/>
        <v>6</v>
      </c>
      <c r="BD1359" s="31">
        <f t="shared" si="922"/>
        <v>7</v>
      </c>
      <c r="BE1359" s="31">
        <f t="shared" si="923"/>
        <v>19</v>
      </c>
      <c r="BF1359" s="31">
        <f t="shared" si="924"/>
        <v>12</v>
      </c>
      <c r="BG1359" s="31">
        <f t="shared" si="925"/>
        <v>11</v>
      </c>
      <c r="BH1359" s="31">
        <f t="shared" si="926"/>
        <v>2</v>
      </c>
      <c r="BI1359" s="31">
        <f t="shared" si="927"/>
        <v>10</v>
      </c>
      <c r="BJ1359" s="6">
        <f t="shared" si="928"/>
        <v>240</v>
      </c>
      <c r="BL1359" s="31">
        <f t="shared" si="929"/>
        <v>1.1299001178815626E-11</v>
      </c>
      <c r="BM1359" s="31">
        <f t="shared" si="930"/>
        <v>3.7663337262718753E-12</v>
      </c>
      <c r="BN1359" s="31">
        <f t="shared" si="931"/>
        <v>9.4158343156796875E-12</v>
      </c>
      <c r="BO1359" s="31">
        <f t="shared" si="932"/>
        <v>2.0714835494495312E-11</v>
      </c>
      <c r="BP1359" s="31">
        <f t="shared" si="933"/>
        <v>1.5065334905087501E-11</v>
      </c>
      <c r="BQ1359" s="31">
        <f t="shared" si="934"/>
        <v>1.3182168041951563E-11</v>
      </c>
      <c r="BR1359" s="31">
        <f t="shared" si="935"/>
        <v>6.5910840209757814E-12</v>
      </c>
      <c r="BS1359" s="31">
        <f t="shared" si="936"/>
        <v>1.9773252062927342E-11</v>
      </c>
      <c r="BT1359" s="31">
        <f t="shared" si="937"/>
        <v>2.0714835494495312E-11</v>
      </c>
      <c r="BU1359" s="31">
        <f t="shared" si="938"/>
        <v>1.6006918336655468E-11</v>
      </c>
      <c r="BV1359" s="31">
        <f t="shared" si="939"/>
        <v>4.7079171578398437E-12</v>
      </c>
      <c r="BW1359" s="31">
        <f t="shared" si="940"/>
        <v>1.0357417747247656E-11</v>
      </c>
      <c r="BX1359" s="31">
        <f t="shared" si="941"/>
        <v>1.1299001178815626E-11</v>
      </c>
      <c r="BY1359" s="31">
        <f t="shared" si="942"/>
        <v>5.649500589407813E-12</v>
      </c>
      <c r="BZ1359" s="31">
        <f t="shared" si="943"/>
        <v>6.5910840209757814E-12</v>
      </c>
      <c r="CA1359" s="31">
        <f t="shared" si="944"/>
        <v>1.7890085199791405E-11</v>
      </c>
      <c r="CB1359" s="31">
        <f t="shared" si="945"/>
        <v>1.1299001178815626E-11</v>
      </c>
      <c r="CC1359" s="31">
        <f t="shared" si="946"/>
        <v>1.0357417747247656E-11</v>
      </c>
      <c r="CD1359" s="31">
        <f t="shared" si="947"/>
        <v>1.8831668631359377E-12</v>
      </c>
      <c r="CE1359" s="31">
        <f t="shared" si="948"/>
        <v>9.4158343156796875E-12</v>
      </c>
    </row>
    <row r="1360" spans="35:83" x14ac:dyDescent="0.2">
      <c r="AI1360" s="29" t="s">
        <v>2836</v>
      </c>
      <c r="AJ1360" s="30">
        <v>33088</v>
      </c>
      <c r="AK1360">
        <v>294</v>
      </c>
      <c r="AL1360" t="s">
        <v>2837</v>
      </c>
      <c r="AM1360">
        <v>2.2680615647717308E-9</v>
      </c>
      <c r="AN1360">
        <f t="shared" si="906"/>
        <v>2.2680615647717309E-10</v>
      </c>
      <c r="AO1360">
        <f t="shared" si="907"/>
        <v>9.9982094037978815E-4</v>
      </c>
      <c r="AP1360" s="31">
        <f t="shared" si="908"/>
        <v>19</v>
      </c>
      <c r="AQ1360" s="31">
        <f t="shared" si="909"/>
        <v>0</v>
      </c>
      <c r="AR1360" s="31">
        <f t="shared" si="910"/>
        <v>30</v>
      </c>
      <c r="AS1360" s="31">
        <f t="shared" si="911"/>
        <v>35</v>
      </c>
      <c r="AT1360" s="31">
        <f t="shared" si="912"/>
        <v>6</v>
      </c>
      <c r="AU1360" s="31">
        <f t="shared" si="913"/>
        <v>23</v>
      </c>
      <c r="AV1360" s="31">
        <f t="shared" si="914"/>
        <v>11</v>
      </c>
      <c r="AW1360" s="31">
        <f t="shared" si="915"/>
        <v>22</v>
      </c>
      <c r="AX1360" s="31">
        <f t="shared" si="916"/>
        <v>7</v>
      </c>
      <c r="AY1360" s="31">
        <f t="shared" si="917"/>
        <v>32</v>
      </c>
      <c r="AZ1360" s="31">
        <f t="shared" si="918"/>
        <v>7</v>
      </c>
      <c r="BA1360" s="31">
        <f t="shared" si="919"/>
        <v>6</v>
      </c>
      <c r="BB1360" s="31">
        <f t="shared" si="920"/>
        <v>16</v>
      </c>
      <c r="BC1360" s="31">
        <f t="shared" si="921"/>
        <v>4</v>
      </c>
      <c r="BD1360" s="31">
        <f t="shared" si="922"/>
        <v>24</v>
      </c>
      <c r="BE1360" s="31">
        <f t="shared" si="923"/>
        <v>14</v>
      </c>
      <c r="BF1360" s="31">
        <f t="shared" si="924"/>
        <v>14</v>
      </c>
      <c r="BG1360" s="31">
        <f t="shared" si="925"/>
        <v>16</v>
      </c>
      <c r="BH1360" s="31">
        <f t="shared" si="926"/>
        <v>4</v>
      </c>
      <c r="BI1360" s="31">
        <f t="shared" si="927"/>
        <v>4</v>
      </c>
      <c r="BJ1360" s="6">
        <f t="shared" si="928"/>
        <v>294</v>
      </c>
      <c r="BL1360" s="31">
        <f t="shared" si="929"/>
        <v>1.4657540724715268E-11</v>
      </c>
      <c r="BM1360" s="31">
        <f t="shared" si="930"/>
        <v>0</v>
      </c>
      <c r="BN1360" s="31">
        <f t="shared" si="931"/>
        <v>2.3143485354813581E-11</v>
      </c>
      <c r="BO1360" s="31">
        <f t="shared" si="932"/>
        <v>2.7000732913949177E-11</v>
      </c>
      <c r="BP1360" s="31">
        <f t="shared" si="933"/>
        <v>4.6286970709627158E-12</v>
      </c>
      <c r="BQ1360" s="31">
        <f t="shared" si="934"/>
        <v>1.7743338772023747E-11</v>
      </c>
      <c r="BR1360" s="31">
        <f t="shared" si="935"/>
        <v>8.4859446300983135E-12</v>
      </c>
      <c r="BS1360" s="31">
        <f t="shared" si="936"/>
        <v>1.6971889260196627E-11</v>
      </c>
      <c r="BT1360" s="31">
        <f t="shared" si="937"/>
        <v>5.4001465827898355E-12</v>
      </c>
      <c r="BU1360" s="31">
        <f t="shared" si="938"/>
        <v>2.4686384378467818E-11</v>
      </c>
      <c r="BV1360" s="31">
        <f t="shared" si="939"/>
        <v>5.4001465827898355E-12</v>
      </c>
      <c r="BW1360" s="31">
        <f t="shared" si="940"/>
        <v>4.6286970709627158E-12</v>
      </c>
      <c r="BX1360" s="31">
        <f t="shared" si="941"/>
        <v>1.2343192189233909E-11</v>
      </c>
      <c r="BY1360" s="31">
        <f t="shared" si="942"/>
        <v>3.0857980473084772E-12</v>
      </c>
      <c r="BZ1360" s="31">
        <f t="shared" si="943"/>
        <v>1.8514788283850863E-11</v>
      </c>
      <c r="CA1360" s="31">
        <f t="shared" si="944"/>
        <v>1.0800293165579671E-11</v>
      </c>
      <c r="CB1360" s="31">
        <f t="shared" si="945"/>
        <v>1.0800293165579671E-11</v>
      </c>
      <c r="CC1360" s="31">
        <f t="shared" si="946"/>
        <v>1.2343192189233909E-11</v>
      </c>
      <c r="CD1360" s="31">
        <f t="shared" si="947"/>
        <v>3.0857980473084772E-12</v>
      </c>
      <c r="CE1360" s="31">
        <f t="shared" si="948"/>
        <v>3.0857980473084772E-12</v>
      </c>
    </row>
    <row r="1361" spans="35:83" x14ac:dyDescent="0.2">
      <c r="AI1361" s="29" t="s">
        <v>2838</v>
      </c>
      <c r="AJ1361" s="30">
        <v>26034</v>
      </c>
      <c r="AK1361">
        <v>247</v>
      </c>
      <c r="AL1361" t="s">
        <v>2839</v>
      </c>
      <c r="AM1361">
        <v>2.269618880006846E-9</v>
      </c>
      <c r="AN1361">
        <f t="shared" si="906"/>
        <v>2.2696188800068461E-10</v>
      </c>
      <c r="AO1361">
        <f t="shared" si="907"/>
        <v>1.0005074457229521E-3</v>
      </c>
      <c r="AP1361" s="31">
        <f t="shared" si="908"/>
        <v>31</v>
      </c>
      <c r="AQ1361" s="31">
        <f t="shared" si="909"/>
        <v>2</v>
      </c>
      <c r="AR1361" s="31">
        <f t="shared" si="910"/>
        <v>12</v>
      </c>
      <c r="AS1361" s="31">
        <f t="shared" si="911"/>
        <v>12</v>
      </c>
      <c r="AT1361" s="31">
        <f t="shared" si="912"/>
        <v>3</v>
      </c>
      <c r="AU1361" s="31">
        <f t="shared" si="913"/>
        <v>22</v>
      </c>
      <c r="AV1361" s="31">
        <f t="shared" si="914"/>
        <v>2</v>
      </c>
      <c r="AW1361" s="31">
        <f t="shared" si="915"/>
        <v>15</v>
      </c>
      <c r="AX1361" s="31">
        <f t="shared" si="916"/>
        <v>12</v>
      </c>
      <c r="AY1361" s="31">
        <f t="shared" si="917"/>
        <v>28</v>
      </c>
      <c r="AZ1361" s="31">
        <f t="shared" si="918"/>
        <v>6</v>
      </c>
      <c r="BA1361" s="31">
        <f t="shared" si="919"/>
        <v>11</v>
      </c>
      <c r="BB1361" s="31">
        <f t="shared" si="920"/>
        <v>9</v>
      </c>
      <c r="BC1361" s="31">
        <f t="shared" si="921"/>
        <v>12</v>
      </c>
      <c r="BD1361" s="31">
        <f t="shared" si="922"/>
        <v>10</v>
      </c>
      <c r="BE1361" s="31">
        <f t="shared" si="923"/>
        <v>16</v>
      </c>
      <c r="BF1361" s="31">
        <f t="shared" si="924"/>
        <v>18</v>
      </c>
      <c r="BG1361" s="31">
        <f t="shared" si="925"/>
        <v>19</v>
      </c>
      <c r="BH1361" s="31">
        <f t="shared" si="926"/>
        <v>2</v>
      </c>
      <c r="BI1361" s="31">
        <f t="shared" si="927"/>
        <v>5</v>
      </c>
      <c r="BJ1361" s="6">
        <f t="shared" si="928"/>
        <v>247</v>
      </c>
      <c r="BL1361" s="31">
        <f t="shared" si="929"/>
        <v>2.8485095255146651E-11</v>
      </c>
      <c r="BM1361" s="31">
        <f t="shared" si="930"/>
        <v>1.8377480809772035E-12</v>
      </c>
      <c r="BN1361" s="31">
        <f t="shared" si="931"/>
        <v>1.102648848586322E-11</v>
      </c>
      <c r="BO1361" s="31">
        <f t="shared" si="932"/>
        <v>1.102648848586322E-11</v>
      </c>
      <c r="BP1361" s="31">
        <f t="shared" si="933"/>
        <v>2.756622121465805E-12</v>
      </c>
      <c r="BQ1361" s="31">
        <f t="shared" si="934"/>
        <v>2.0215228890749236E-11</v>
      </c>
      <c r="BR1361" s="31">
        <f t="shared" si="935"/>
        <v>1.8377480809772035E-12</v>
      </c>
      <c r="BS1361" s="31">
        <f t="shared" si="936"/>
        <v>1.3783110607329024E-11</v>
      </c>
      <c r="BT1361" s="31">
        <f t="shared" si="937"/>
        <v>1.102648848586322E-11</v>
      </c>
      <c r="BU1361" s="31">
        <f t="shared" si="938"/>
        <v>2.5728473133680848E-11</v>
      </c>
      <c r="BV1361" s="31">
        <f t="shared" si="939"/>
        <v>5.5132442429316101E-12</v>
      </c>
      <c r="BW1361" s="31">
        <f t="shared" si="940"/>
        <v>1.0107614445374618E-11</v>
      </c>
      <c r="BX1361" s="31">
        <f t="shared" si="941"/>
        <v>8.2698663643974143E-12</v>
      </c>
      <c r="BY1361" s="31">
        <f t="shared" si="942"/>
        <v>1.102648848586322E-11</v>
      </c>
      <c r="BZ1361" s="31">
        <f t="shared" si="943"/>
        <v>9.1887404048860162E-12</v>
      </c>
      <c r="CA1361" s="31">
        <f t="shared" si="944"/>
        <v>1.4701984647817628E-11</v>
      </c>
      <c r="CB1361" s="31">
        <f t="shared" si="945"/>
        <v>1.6539732728794829E-11</v>
      </c>
      <c r="CC1361" s="31">
        <f t="shared" si="946"/>
        <v>1.7458606769283434E-11</v>
      </c>
      <c r="CD1361" s="31">
        <f t="shared" si="947"/>
        <v>1.8377480809772035E-12</v>
      </c>
      <c r="CE1361" s="31">
        <f t="shared" si="948"/>
        <v>4.5943702024430081E-12</v>
      </c>
    </row>
    <row r="1362" spans="35:83" x14ac:dyDescent="0.2">
      <c r="AI1362" s="29" t="s">
        <v>2840</v>
      </c>
      <c r="AJ1362" s="30">
        <v>66458</v>
      </c>
      <c r="AK1362">
        <v>596</v>
      </c>
      <c r="AL1362" t="s">
        <v>2841</v>
      </c>
      <c r="AM1362">
        <v>2.2707132835228473E-9</v>
      </c>
      <c r="AN1362">
        <f t="shared" si="906"/>
        <v>2.2707132835228473E-10</v>
      </c>
      <c r="AO1362">
        <f t="shared" si="907"/>
        <v>1.0009898874562449E-3</v>
      </c>
      <c r="AP1362" s="31">
        <f t="shared" si="908"/>
        <v>61</v>
      </c>
      <c r="AQ1362" s="31">
        <f t="shared" si="909"/>
        <v>4</v>
      </c>
      <c r="AR1362" s="31">
        <f t="shared" si="910"/>
        <v>39</v>
      </c>
      <c r="AS1362" s="31">
        <f t="shared" si="911"/>
        <v>47</v>
      </c>
      <c r="AT1362" s="31">
        <f t="shared" si="912"/>
        <v>34</v>
      </c>
      <c r="AU1362" s="31">
        <f t="shared" si="913"/>
        <v>50</v>
      </c>
      <c r="AV1362" s="31">
        <f t="shared" si="914"/>
        <v>11</v>
      </c>
      <c r="AW1362" s="31">
        <f t="shared" si="915"/>
        <v>28</v>
      </c>
      <c r="AX1362" s="31">
        <f t="shared" si="916"/>
        <v>23</v>
      </c>
      <c r="AY1362" s="31">
        <f t="shared" si="917"/>
        <v>50</v>
      </c>
      <c r="AZ1362" s="31">
        <f t="shared" si="918"/>
        <v>20</v>
      </c>
      <c r="BA1362" s="31">
        <f t="shared" si="919"/>
        <v>23</v>
      </c>
      <c r="BB1362" s="31">
        <f t="shared" si="920"/>
        <v>34</v>
      </c>
      <c r="BC1362" s="31">
        <f t="shared" si="921"/>
        <v>20</v>
      </c>
      <c r="BD1362" s="31">
        <f t="shared" si="922"/>
        <v>45</v>
      </c>
      <c r="BE1362" s="31">
        <f t="shared" si="923"/>
        <v>27</v>
      </c>
      <c r="BF1362" s="31">
        <f t="shared" si="924"/>
        <v>15</v>
      </c>
      <c r="BG1362" s="31">
        <f t="shared" si="925"/>
        <v>42</v>
      </c>
      <c r="BH1362" s="31">
        <f t="shared" si="926"/>
        <v>3</v>
      </c>
      <c r="BI1362" s="31">
        <f t="shared" si="927"/>
        <v>20</v>
      </c>
      <c r="BJ1362" s="6">
        <f t="shared" si="928"/>
        <v>596</v>
      </c>
      <c r="BL1362" s="31">
        <f t="shared" si="929"/>
        <v>2.3240521861559346E-11</v>
      </c>
      <c r="BM1362" s="31">
        <f t="shared" si="930"/>
        <v>1.5239686466596291E-12</v>
      </c>
      <c r="BN1362" s="31">
        <f t="shared" si="931"/>
        <v>1.4858694304931383E-11</v>
      </c>
      <c r="BO1362" s="31">
        <f t="shared" si="932"/>
        <v>1.7906631598250642E-11</v>
      </c>
      <c r="BP1362" s="31">
        <f t="shared" si="933"/>
        <v>1.2953733496606848E-11</v>
      </c>
      <c r="BQ1362" s="31">
        <f t="shared" si="934"/>
        <v>1.9049608083245364E-11</v>
      </c>
      <c r="BR1362" s="31">
        <f t="shared" si="935"/>
        <v>4.1909137783139801E-12</v>
      </c>
      <c r="BS1362" s="31">
        <f t="shared" si="936"/>
        <v>1.0667780526617404E-11</v>
      </c>
      <c r="BT1362" s="31">
        <f t="shared" si="937"/>
        <v>8.7628197182928664E-12</v>
      </c>
      <c r="BU1362" s="31">
        <f t="shared" si="938"/>
        <v>1.9049608083245364E-11</v>
      </c>
      <c r="BV1362" s="31">
        <f t="shared" si="939"/>
        <v>7.6198432332981461E-12</v>
      </c>
      <c r="BW1362" s="31">
        <f t="shared" si="940"/>
        <v>8.7628197182928664E-12</v>
      </c>
      <c r="BX1362" s="31">
        <f t="shared" si="941"/>
        <v>1.2953733496606848E-11</v>
      </c>
      <c r="BY1362" s="31">
        <f t="shared" si="942"/>
        <v>7.6198432332981461E-12</v>
      </c>
      <c r="BZ1362" s="31">
        <f t="shared" si="943"/>
        <v>1.7144647274920827E-11</v>
      </c>
      <c r="CA1362" s="31">
        <f t="shared" si="944"/>
        <v>1.0286788364952496E-11</v>
      </c>
      <c r="CB1362" s="31">
        <f t="shared" si="945"/>
        <v>5.7148824249736083E-12</v>
      </c>
      <c r="CC1362" s="31">
        <f t="shared" si="946"/>
        <v>1.6001670789926105E-11</v>
      </c>
      <c r="CD1362" s="31">
        <f t="shared" si="947"/>
        <v>1.1429764849947218E-12</v>
      </c>
      <c r="CE1362" s="31">
        <f t="shared" si="948"/>
        <v>7.6198432332981461E-12</v>
      </c>
    </row>
    <row r="1363" spans="35:83" x14ac:dyDescent="0.2">
      <c r="AI1363" s="29" t="s">
        <v>2842</v>
      </c>
      <c r="AJ1363" s="30">
        <v>16261</v>
      </c>
      <c r="AK1363">
        <v>143</v>
      </c>
      <c r="AL1363" t="s">
        <v>2843</v>
      </c>
      <c r="AM1363">
        <v>2.2771077259496707E-9</v>
      </c>
      <c r="AN1363">
        <f t="shared" si="906"/>
        <v>2.2771077259496707E-10</v>
      </c>
      <c r="AO1363">
        <f t="shared" si="907"/>
        <v>1.0038087251543451E-3</v>
      </c>
      <c r="AP1363" s="31">
        <f t="shared" si="908"/>
        <v>10</v>
      </c>
      <c r="AQ1363" s="31">
        <f t="shared" si="909"/>
        <v>1</v>
      </c>
      <c r="AR1363" s="31">
        <f t="shared" si="910"/>
        <v>11</v>
      </c>
      <c r="AS1363" s="31">
        <f t="shared" si="911"/>
        <v>16</v>
      </c>
      <c r="AT1363" s="31">
        <f t="shared" si="912"/>
        <v>3</v>
      </c>
      <c r="AU1363" s="31">
        <f t="shared" si="913"/>
        <v>9</v>
      </c>
      <c r="AV1363" s="31">
        <f t="shared" si="914"/>
        <v>6</v>
      </c>
      <c r="AW1363" s="31">
        <f t="shared" si="915"/>
        <v>13</v>
      </c>
      <c r="AX1363" s="31">
        <f t="shared" si="916"/>
        <v>6</v>
      </c>
      <c r="AY1363" s="31">
        <f t="shared" si="917"/>
        <v>13</v>
      </c>
      <c r="AZ1363" s="31">
        <f t="shared" si="918"/>
        <v>2</v>
      </c>
      <c r="BA1363" s="31">
        <f t="shared" si="919"/>
        <v>2</v>
      </c>
      <c r="BB1363" s="31">
        <f t="shared" si="920"/>
        <v>4</v>
      </c>
      <c r="BC1363" s="31">
        <f t="shared" si="921"/>
        <v>5</v>
      </c>
      <c r="BD1363" s="31">
        <f t="shared" si="922"/>
        <v>13</v>
      </c>
      <c r="BE1363" s="31">
        <f t="shared" si="923"/>
        <v>12</v>
      </c>
      <c r="BF1363" s="31">
        <f t="shared" si="924"/>
        <v>4</v>
      </c>
      <c r="BG1363" s="31">
        <f t="shared" si="925"/>
        <v>8</v>
      </c>
      <c r="BH1363" s="31">
        <f t="shared" si="926"/>
        <v>0</v>
      </c>
      <c r="BI1363" s="31">
        <f t="shared" si="927"/>
        <v>5</v>
      </c>
      <c r="BJ1363" s="6">
        <f t="shared" si="928"/>
        <v>143</v>
      </c>
      <c r="BL1363" s="31">
        <f t="shared" si="929"/>
        <v>1.5923830251396298E-11</v>
      </c>
      <c r="BM1363" s="31">
        <f t="shared" si="930"/>
        <v>1.5923830251396298E-12</v>
      </c>
      <c r="BN1363" s="31">
        <f t="shared" si="931"/>
        <v>1.7516213276535929E-11</v>
      </c>
      <c r="BO1363" s="31">
        <f t="shared" si="932"/>
        <v>2.5478128402234077E-11</v>
      </c>
      <c r="BP1363" s="31">
        <f t="shared" si="933"/>
        <v>4.7771490754188894E-12</v>
      </c>
      <c r="BQ1363" s="31">
        <f t="shared" si="934"/>
        <v>1.433144722625667E-11</v>
      </c>
      <c r="BR1363" s="31">
        <f t="shared" si="935"/>
        <v>9.5542981508377788E-12</v>
      </c>
      <c r="BS1363" s="31">
        <f t="shared" si="936"/>
        <v>2.0700979326815189E-11</v>
      </c>
      <c r="BT1363" s="31">
        <f t="shared" si="937"/>
        <v>9.5542981508377788E-12</v>
      </c>
      <c r="BU1363" s="31">
        <f t="shared" si="938"/>
        <v>2.0700979326815189E-11</v>
      </c>
      <c r="BV1363" s="31">
        <f t="shared" si="939"/>
        <v>3.1847660502792596E-12</v>
      </c>
      <c r="BW1363" s="31">
        <f t="shared" si="940"/>
        <v>3.1847660502792596E-12</v>
      </c>
      <c r="BX1363" s="31">
        <f t="shared" si="941"/>
        <v>6.3695321005585192E-12</v>
      </c>
      <c r="BY1363" s="31">
        <f t="shared" si="942"/>
        <v>7.961915125698149E-12</v>
      </c>
      <c r="BZ1363" s="31">
        <f t="shared" si="943"/>
        <v>2.0700979326815189E-11</v>
      </c>
      <c r="CA1363" s="31">
        <f t="shared" si="944"/>
        <v>1.9108596301675558E-11</v>
      </c>
      <c r="CB1363" s="31">
        <f t="shared" si="945"/>
        <v>6.3695321005585192E-12</v>
      </c>
      <c r="CC1363" s="31">
        <f t="shared" si="946"/>
        <v>1.2739064201117038E-11</v>
      </c>
      <c r="CD1363" s="31">
        <f t="shared" si="947"/>
        <v>0</v>
      </c>
      <c r="CE1363" s="31">
        <f t="shared" si="948"/>
        <v>7.961915125698149E-12</v>
      </c>
    </row>
    <row r="1364" spans="35:83" x14ac:dyDescent="0.2">
      <c r="AI1364" s="29" t="s">
        <v>2844</v>
      </c>
      <c r="AJ1364" s="30">
        <v>38433</v>
      </c>
      <c r="AK1364">
        <v>355</v>
      </c>
      <c r="AL1364" t="s">
        <v>2845</v>
      </c>
      <c r="AM1364">
        <v>2.281376638023285E-9</v>
      </c>
      <c r="AN1364">
        <f t="shared" si="906"/>
        <v>2.2813766380232852E-10</v>
      </c>
      <c r="AO1364">
        <f t="shared" si="907"/>
        <v>1.0056905734031469E-3</v>
      </c>
      <c r="AP1364" s="31">
        <f t="shared" si="908"/>
        <v>42</v>
      </c>
      <c r="AQ1364" s="31">
        <f t="shared" si="909"/>
        <v>6</v>
      </c>
      <c r="AR1364" s="31">
        <f t="shared" si="910"/>
        <v>18</v>
      </c>
      <c r="AS1364" s="31">
        <f t="shared" si="911"/>
        <v>24</v>
      </c>
      <c r="AT1364" s="31">
        <f t="shared" si="912"/>
        <v>15</v>
      </c>
      <c r="AU1364" s="31">
        <f t="shared" si="913"/>
        <v>26</v>
      </c>
      <c r="AV1364" s="31">
        <f t="shared" si="914"/>
        <v>8</v>
      </c>
      <c r="AW1364" s="31">
        <f t="shared" si="915"/>
        <v>16</v>
      </c>
      <c r="AX1364" s="31">
        <f t="shared" si="916"/>
        <v>22</v>
      </c>
      <c r="AY1364" s="31">
        <f t="shared" si="917"/>
        <v>30</v>
      </c>
      <c r="AZ1364" s="31">
        <f t="shared" si="918"/>
        <v>7</v>
      </c>
      <c r="BA1364" s="31">
        <f t="shared" si="919"/>
        <v>15</v>
      </c>
      <c r="BB1364" s="31">
        <f t="shared" si="920"/>
        <v>26</v>
      </c>
      <c r="BC1364" s="31">
        <f t="shared" si="921"/>
        <v>8</v>
      </c>
      <c r="BD1364" s="31">
        <f t="shared" si="922"/>
        <v>12</v>
      </c>
      <c r="BE1364" s="31">
        <f t="shared" si="923"/>
        <v>23</v>
      </c>
      <c r="BF1364" s="31">
        <f t="shared" si="924"/>
        <v>13</v>
      </c>
      <c r="BG1364" s="31">
        <f t="shared" si="925"/>
        <v>28</v>
      </c>
      <c r="BH1364" s="31">
        <f t="shared" si="926"/>
        <v>3</v>
      </c>
      <c r="BI1364" s="31">
        <f t="shared" si="927"/>
        <v>13</v>
      </c>
      <c r="BJ1364" s="6">
        <f t="shared" si="928"/>
        <v>355</v>
      </c>
      <c r="BL1364" s="31">
        <f t="shared" si="929"/>
        <v>2.6990934872388161E-11</v>
      </c>
      <c r="BM1364" s="31">
        <f t="shared" si="930"/>
        <v>3.8558478389125946E-12</v>
      </c>
      <c r="BN1364" s="31">
        <f t="shared" si="931"/>
        <v>1.1567543516737784E-11</v>
      </c>
      <c r="BO1364" s="31">
        <f t="shared" si="932"/>
        <v>1.5423391355650378E-11</v>
      </c>
      <c r="BP1364" s="31">
        <f t="shared" si="933"/>
        <v>9.6396195972814857E-12</v>
      </c>
      <c r="BQ1364" s="31">
        <f t="shared" si="934"/>
        <v>1.6708673968621243E-11</v>
      </c>
      <c r="BR1364" s="31">
        <f t="shared" si="935"/>
        <v>5.1411304518834597E-12</v>
      </c>
      <c r="BS1364" s="31">
        <f t="shared" si="936"/>
        <v>1.0282260903766919E-11</v>
      </c>
      <c r="BT1364" s="31">
        <f t="shared" si="937"/>
        <v>1.4138108742679514E-11</v>
      </c>
      <c r="BU1364" s="31">
        <f t="shared" si="938"/>
        <v>1.9279239194562971E-11</v>
      </c>
      <c r="BV1364" s="31">
        <f t="shared" si="939"/>
        <v>4.4984891453980276E-12</v>
      </c>
      <c r="BW1364" s="31">
        <f t="shared" si="940"/>
        <v>9.6396195972814857E-12</v>
      </c>
      <c r="BX1364" s="31">
        <f t="shared" si="941"/>
        <v>1.6708673968621243E-11</v>
      </c>
      <c r="BY1364" s="31">
        <f t="shared" si="942"/>
        <v>5.1411304518834597E-12</v>
      </c>
      <c r="BZ1364" s="31">
        <f t="shared" si="943"/>
        <v>7.7116956778251892E-12</v>
      </c>
      <c r="CA1364" s="31">
        <f t="shared" si="944"/>
        <v>1.4780750049164946E-11</v>
      </c>
      <c r="CB1364" s="31">
        <f t="shared" si="945"/>
        <v>8.3543369843106214E-12</v>
      </c>
      <c r="CC1364" s="31">
        <f t="shared" si="946"/>
        <v>1.799395658159211E-11</v>
      </c>
      <c r="CD1364" s="31">
        <f t="shared" si="947"/>
        <v>1.9279239194562973E-12</v>
      </c>
      <c r="CE1364" s="31">
        <f t="shared" si="948"/>
        <v>8.3543369843106214E-12</v>
      </c>
    </row>
    <row r="1365" spans="35:83" x14ac:dyDescent="0.2">
      <c r="AI1365" s="29" t="s">
        <v>2846</v>
      </c>
      <c r="AJ1365" s="30">
        <v>20670</v>
      </c>
      <c r="AK1365">
        <v>185</v>
      </c>
      <c r="AL1365" t="s">
        <v>2847</v>
      </c>
      <c r="AM1365">
        <v>2.2820149353574035E-9</v>
      </c>
      <c r="AN1365">
        <f t="shared" si="906"/>
        <v>2.2820149353574035E-10</v>
      </c>
      <c r="AO1365">
        <f t="shared" si="907"/>
        <v>1.0059719515856233E-3</v>
      </c>
      <c r="AP1365" s="31">
        <f t="shared" si="908"/>
        <v>15</v>
      </c>
      <c r="AQ1365" s="31">
        <f t="shared" si="909"/>
        <v>0</v>
      </c>
      <c r="AR1365" s="31">
        <f t="shared" si="910"/>
        <v>15</v>
      </c>
      <c r="AS1365" s="31">
        <f t="shared" si="911"/>
        <v>15</v>
      </c>
      <c r="AT1365" s="31">
        <f t="shared" si="912"/>
        <v>2</v>
      </c>
      <c r="AU1365" s="31">
        <f t="shared" si="913"/>
        <v>10</v>
      </c>
      <c r="AV1365" s="31">
        <f t="shared" si="914"/>
        <v>1</v>
      </c>
      <c r="AW1365" s="31">
        <f t="shared" si="915"/>
        <v>9</v>
      </c>
      <c r="AX1365" s="31">
        <f t="shared" si="916"/>
        <v>18</v>
      </c>
      <c r="AY1365" s="31">
        <f t="shared" si="917"/>
        <v>16</v>
      </c>
      <c r="AZ1365" s="31">
        <f t="shared" si="918"/>
        <v>5</v>
      </c>
      <c r="BA1365" s="31">
        <f t="shared" si="919"/>
        <v>9</v>
      </c>
      <c r="BB1365" s="31">
        <f t="shared" si="920"/>
        <v>8</v>
      </c>
      <c r="BC1365" s="31">
        <f t="shared" si="921"/>
        <v>7</v>
      </c>
      <c r="BD1365" s="31">
        <f t="shared" si="922"/>
        <v>14</v>
      </c>
      <c r="BE1365" s="31">
        <f t="shared" si="923"/>
        <v>10</v>
      </c>
      <c r="BF1365" s="31">
        <f t="shared" si="924"/>
        <v>9</v>
      </c>
      <c r="BG1365" s="31">
        <f t="shared" si="925"/>
        <v>18</v>
      </c>
      <c r="BH1365" s="31">
        <f t="shared" si="926"/>
        <v>1</v>
      </c>
      <c r="BI1365" s="31">
        <f t="shared" si="927"/>
        <v>3</v>
      </c>
      <c r="BJ1365" s="6">
        <f t="shared" si="928"/>
        <v>185</v>
      </c>
      <c r="BL1365" s="31">
        <f t="shared" si="929"/>
        <v>1.8502823800195165E-11</v>
      </c>
      <c r="BM1365" s="31">
        <f t="shared" si="930"/>
        <v>0</v>
      </c>
      <c r="BN1365" s="31">
        <f t="shared" si="931"/>
        <v>1.8502823800195165E-11</v>
      </c>
      <c r="BO1365" s="31">
        <f t="shared" si="932"/>
        <v>1.8502823800195165E-11</v>
      </c>
      <c r="BP1365" s="31">
        <f t="shared" si="933"/>
        <v>2.4670431733593553E-12</v>
      </c>
      <c r="BQ1365" s="31">
        <f t="shared" si="934"/>
        <v>1.2335215866796777E-11</v>
      </c>
      <c r="BR1365" s="31">
        <f t="shared" si="935"/>
        <v>1.2335215866796776E-12</v>
      </c>
      <c r="BS1365" s="31">
        <f t="shared" si="936"/>
        <v>1.1101694280117098E-11</v>
      </c>
      <c r="BT1365" s="31">
        <f t="shared" si="937"/>
        <v>2.2203388560234196E-11</v>
      </c>
      <c r="BU1365" s="31">
        <f t="shared" si="938"/>
        <v>1.9736345386874842E-11</v>
      </c>
      <c r="BV1365" s="31">
        <f t="shared" si="939"/>
        <v>6.1676079333983884E-12</v>
      </c>
      <c r="BW1365" s="31">
        <f t="shared" si="940"/>
        <v>1.1101694280117098E-11</v>
      </c>
      <c r="BX1365" s="31">
        <f t="shared" si="941"/>
        <v>9.8681726934374211E-12</v>
      </c>
      <c r="BY1365" s="31">
        <f t="shared" si="942"/>
        <v>8.6346511067577441E-12</v>
      </c>
      <c r="BZ1365" s="31">
        <f t="shared" si="943"/>
        <v>1.7269302213515488E-11</v>
      </c>
      <c r="CA1365" s="31">
        <f t="shared" si="944"/>
        <v>1.2335215866796777E-11</v>
      </c>
      <c r="CB1365" s="31">
        <f t="shared" si="945"/>
        <v>1.1101694280117098E-11</v>
      </c>
      <c r="CC1365" s="31">
        <f t="shared" si="946"/>
        <v>2.2203388560234196E-11</v>
      </c>
      <c r="CD1365" s="31">
        <f t="shared" si="947"/>
        <v>1.2335215866796776E-12</v>
      </c>
      <c r="CE1365" s="31">
        <f t="shared" si="948"/>
        <v>3.7005647600390327E-12</v>
      </c>
    </row>
    <row r="1366" spans="35:83" x14ac:dyDescent="0.2">
      <c r="AI1366" s="29" t="s">
        <v>2848</v>
      </c>
      <c r="AJ1366" s="30">
        <v>18042</v>
      </c>
      <c r="AK1366">
        <v>166</v>
      </c>
      <c r="AL1366" t="s">
        <v>2849</v>
      </c>
      <c r="AM1366">
        <v>2.2871271224018245E-9</v>
      </c>
      <c r="AN1366">
        <f t="shared" si="906"/>
        <v>2.2871271224018246E-10</v>
      </c>
      <c r="AO1366">
        <f t="shared" si="907"/>
        <v>1.0082255375277072E-3</v>
      </c>
      <c r="AP1366" s="31">
        <f t="shared" si="908"/>
        <v>32</v>
      </c>
      <c r="AQ1366" s="31">
        <f t="shared" si="909"/>
        <v>1</v>
      </c>
      <c r="AR1366" s="31">
        <f t="shared" si="910"/>
        <v>14</v>
      </c>
      <c r="AS1366" s="31">
        <f t="shared" si="911"/>
        <v>9</v>
      </c>
      <c r="AT1366" s="31">
        <f t="shared" si="912"/>
        <v>3</v>
      </c>
      <c r="AU1366" s="31">
        <f t="shared" si="913"/>
        <v>3</v>
      </c>
      <c r="AV1366" s="31">
        <f t="shared" si="914"/>
        <v>3</v>
      </c>
      <c r="AW1366" s="31">
        <f t="shared" si="915"/>
        <v>13</v>
      </c>
      <c r="AX1366" s="31">
        <f t="shared" si="916"/>
        <v>13</v>
      </c>
      <c r="AY1366" s="31">
        <f t="shared" si="917"/>
        <v>7</v>
      </c>
      <c r="AZ1366" s="31">
        <f t="shared" si="918"/>
        <v>7</v>
      </c>
      <c r="BA1366" s="31">
        <f t="shared" si="919"/>
        <v>3</v>
      </c>
      <c r="BB1366" s="31">
        <f t="shared" si="920"/>
        <v>2</v>
      </c>
      <c r="BC1366" s="31">
        <f t="shared" si="921"/>
        <v>12</v>
      </c>
      <c r="BD1366" s="31">
        <f t="shared" si="922"/>
        <v>8</v>
      </c>
      <c r="BE1366" s="31">
        <f t="shared" si="923"/>
        <v>15</v>
      </c>
      <c r="BF1366" s="31">
        <f t="shared" si="924"/>
        <v>5</v>
      </c>
      <c r="BG1366" s="31">
        <f t="shared" si="925"/>
        <v>12</v>
      </c>
      <c r="BH1366" s="31">
        <f t="shared" si="926"/>
        <v>1</v>
      </c>
      <c r="BI1366" s="31">
        <f t="shared" si="927"/>
        <v>3</v>
      </c>
      <c r="BJ1366" s="6">
        <f t="shared" si="928"/>
        <v>166</v>
      </c>
      <c r="BL1366" s="31">
        <f t="shared" si="929"/>
        <v>4.408919754027614E-11</v>
      </c>
      <c r="BM1366" s="31">
        <f t="shared" si="930"/>
        <v>1.3777874231336294E-12</v>
      </c>
      <c r="BN1366" s="31">
        <f t="shared" si="931"/>
        <v>1.9289023923870808E-11</v>
      </c>
      <c r="BO1366" s="31">
        <f t="shared" si="932"/>
        <v>1.2400086808202664E-11</v>
      </c>
      <c r="BP1366" s="31">
        <f t="shared" si="933"/>
        <v>4.1333622694008873E-12</v>
      </c>
      <c r="BQ1366" s="31">
        <f t="shared" si="934"/>
        <v>4.1333622694008873E-12</v>
      </c>
      <c r="BR1366" s="31">
        <f t="shared" si="935"/>
        <v>4.1333622694008873E-12</v>
      </c>
      <c r="BS1366" s="31">
        <f t="shared" si="936"/>
        <v>1.7911236500737182E-11</v>
      </c>
      <c r="BT1366" s="31">
        <f t="shared" si="937"/>
        <v>1.7911236500737182E-11</v>
      </c>
      <c r="BU1366" s="31">
        <f t="shared" si="938"/>
        <v>9.644511961935404E-12</v>
      </c>
      <c r="BV1366" s="31">
        <f t="shared" si="939"/>
        <v>9.644511961935404E-12</v>
      </c>
      <c r="BW1366" s="31">
        <f t="shared" si="940"/>
        <v>4.1333622694008873E-12</v>
      </c>
      <c r="BX1366" s="31">
        <f t="shared" si="941"/>
        <v>2.7555748462672587E-12</v>
      </c>
      <c r="BY1366" s="31">
        <f t="shared" si="942"/>
        <v>1.6533449077603549E-11</v>
      </c>
      <c r="BZ1366" s="31">
        <f t="shared" si="943"/>
        <v>1.1022299385069035E-11</v>
      </c>
      <c r="CA1366" s="31">
        <f t="shared" si="944"/>
        <v>2.0666811347004437E-11</v>
      </c>
      <c r="CB1366" s="31">
        <f t="shared" si="945"/>
        <v>6.888937115668146E-12</v>
      </c>
      <c r="CC1366" s="31">
        <f t="shared" si="946"/>
        <v>1.6533449077603549E-11</v>
      </c>
      <c r="CD1366" s="31">
        <f t="shared" si="947"/>
        <v>1.3777874231336294E-12</v>
      </c>
      <c r="CE1366" s="31">
        <f t="shared" si="948"/>
        <v>4.1333622694008873E-12</v>
      </c>
    </row>
    <row r="1367" spans="35:83" x14ac:dyDescent="0.2">
      <c r="AI1367" s="29" t="s">
        <v>2850</v>
      </c>
      <c r="AJ1367" s="30">
        <v>46571</v>
      </c>
      <c r="AK1367">
        <v>418</v>
      </c>
      <c r="AL1367" t="s">
        <v>2851</v>
      </c>
      <c r="AM1367">
        <v>2.297018899030946E-9</v>
      </c>
      <c r="AN1367">
        <f t="shared" si="906"/>
        <v>2.2970188990309461E-10</v>
      </c>
      <c r="AO1367">
        <f t="shared" si="907"/>
        <v>1.0125860917405954E-3</v>
      </c>
      <c r="AP1367" s="31">
        <f t="shared" si="908"/>
        <v>26</v>
      </c>
      <c r="AQ1367" s="31">
        <f t="shared" si="909"/>
        <v>0</v>
      </c>
      <c r="AR1367" s="31">
        <f t="shared" si="910"/>
        <v>32</v>
      </c>
      <c r="AS1367" s="31">
        <f t="shared" si="911"/>
        <v>31</v>
      </c>
      <c r="AT1367" s="31">
        <f t="shared" si="912"/>
        <v>17</v>
      </c>
      <c r="AU1367" s="31">
        <f t="shared" si="913"/>
        <v>29</v>
      </c>
      <c r="AV1367" s="31">
        <f t="shared" si="914"/>
        <v>6</v>
      </c>
      <c r="AW1367" s="31">
        <f t="shared" si="915"/>
        <v>25</v>
      </c>
      <c r="AX1367" s="31">
        <f t="shared" si="916"/>
        <v>31</v>
      </c>
      <c r="AY1367" s="31">
        <f t="shared" si="917"/>
        <v>41</v>
      </c>
      <c r="AZ1367" s="31">
        <f t="shared" si="918"/>
        <v>13</v>
      </c>
      <c r="BA1367" s="31">
        <f t="shared" si="919"/>
        <v>17</v>
      </c>
      <c r="BB1367" s="31">
        <f t="shared" si="920"/>
        <v>19</v>
      </c>
      <c r="BC1367" s="31">
        <f t="shared" si="921"/>
        <v>13</v>
      </c>
      <c r="BD1367" s="31">
        <f t="shared" si="922"/>
        <v>28</v>
      </c>
      <c r="BE1367" s="31">
        <f t="shared" si="923"/>
        <v>25</v>
      </c>
      <c r="BF1367" s="31">
        <f t="shared" si="924"/>
        <v>21</v>
      </c>
      <c r="BG1367" s="31">
        <f t="shared" si="925"/>
        <v>38</v>
      </c>
      <c r="BH1367" s="31">
        <f t="shared" si="926"/>
        <v>1</v>
      </c>
      <c r="BI1367" s="31">
        <f t="shared" si="927"/>
        <v>5</v>
      </c>
      <c r="BJ1367" s="6">
        <f t="shared" si="928"/>
        <v>418</v>
      </c>
      <c r="BL1367" s="31">
        <f t="shared" si="929"/>
        <v>1.4287677362393445E-11</v>
      </c>
      <c r="BM1367" s="31">
        <f t="shared" si="930"/>
        <v>0</v>
      </c>
      <c r="BN1367" s="31">
        <f t="shared" si="931"/>
        <v>1.758483367679193E-11</v>
      </c>
      <c r="BO1367" s="31">
        <f t="shared" si="932"/>
        <v>1.7035307624392185E-11</v>
      </c>
      <c r="BP1367" s="31">
        <f t="shared" si="933"/>
        <v>9.3419428907957131E-12</v>
      </c>
      <c r="BQ1367" s="31">
        <f t="shared" si="934"/>
        <v>1.5936255519592689E-11</v>
      </c>
      <c r="BR1367" s="31">
        <f t="shared" si="935"/>
        <v>3.2971563143984873E-12</v>
      </c>
      <c r="BS1367" s="31">
        <f t="shared" si="936"/>
        <v>1.3738151309993697E-11</v>
      </c>
      <c r="BT1367" s="31">
        <f t="shared" si="937"/>
        <v>1.7035307624392185E-11</v>
      </c>
      <c r="BU1367" s="31">
        <f t="shared" si="938"/>
        <v>2.2530568148389662E-11</v>
      </c>
      <c r="BV1367" s="31">
        <f t="shared" si="939"/>
        <v>7.1438386811967226E-12</v>
      </c>
      <c r="BW1367" s="31">
        <f t="shared" si="940"/>
        <v>9.3419428907957131E-12</v>
      </c>
      <c r="BX1367" s="31">
        <f t="shared" si="941"/>
        <v>1.0440994995595211E-11</v>
      </c>
      <c r="BY1367" s="31">
        <f t="shared" si="942"/>
        <v>7.1438386811967226E-12</v>
      </c>
      <c r="BZ1367" s="31">
        <f t="shared" si="943"/>
        <v>1.5386729467192941E-11</v>
      </c>
      <c r="CA1367" s="31">
        <f t="shared" si="944"/>
        <v>1.3738151309993697E-11</v>
      </c>
      <c r="CB1367" s="31">
        <f t="shared" si="945"/>
        <v>1.1540047100394705E-11</v>
      </c>
      <c r="CC1367" s="31">
        <f t="shared" si="946"/>
        <v>2.0881989991190421E-11</v>
      </c>
      <c r="CD1367" s="31">
        <f t="shared" si="947"/>
        <v>5.4952605239974782E-13</v>
      </c>
      <c r="CE1367" s="31">
        <f t="shared" si="948"/>
        <v>2.7476302619987393E-12</v>
      </c>
    </row>
    <row r="1368" spans="35:83" x14ac:dyDescent="0.2">
      <c r="AI1368" s="29" t="s">
        <v>2852</v>
      </c>
      <c r="AJ1368" s="30">
        <v>32292</v>
      </c>
      <c r="AK1368">
        <v>298</v>
      </c>
      <c r="AL1368" t="s">
        <v>2853</v>
      </c>
      <c r="AM1368">
        <v>2.3104546574662561E-9</v>
      </c>
      <c r="AN1368">
        <f t="shared" si="906"/>
        <v>2.3104546574662563E-10</v>
      </c>
      <c r="AO1368">
        <f t="shared" si="907"/>
        <v>1.0185089259538102E-3</v>
      </c>
      <c r="AP1368" s="31">
        <f t="shared" si="908"/>
        <v>46</v>
      </c>
      <c r="AQ1368" s="31">
        <f t="shared" si="909"/>
        <v>4</v>
      </c>
      <c r="AR1368" s="31">
        <f t="shared" si="910"/>
        <v>27</v>
      </c>
      <c r="AS1368" s="31">
        <f t="shared" si="911"/>
        <v>16</v>
      </c>
      <c r="AT1368" s="31">
        <f t="shared" si="912"/>
        <v>10</v>
      </c>
      <c r="AU1368" s="31">
        <f t="shared" si="913"/>
        <v>21</v>
      </c>
      <c r="AV1368" s="31">
        <f t="shared" si="914"/>
        <v>7</v>
      </c>
      <c r="AW1368" s="31">
        <f t="shared" si="915"/>
        <v>19</v>
      </c>
      <c r="AX1368" s="31">
        <f t="shared" si="916"/>
        <v>13</v>
      </c>
      <c r="AY1368" s="31">
        <f t="shared" si="917"/>
        <v>34</v>
      </c>
      <c r="AZ1368" s="31">
        <f t="shared" si="918"/>
        <v>9</v>
      </c>
      <c r="BA1368" s="31">
        <f t="shared" si="919"/>
        <v>4</v>
      </c>
      <c r="BB1368" s="31">
        <f t="shared" si="920"/>
        <v>9</v>
      </c>
      <c r="BC1368" s="31">
        <f t="shared" si="921"/>
        <v>13</v>
      </c>
      <c r="BD1368" s="31">
        <f t="shared" si="922"/>
        <v>21</v>
      </c>
      <c r="BE1368" s="31">
        <f t="shared" si="923"/>
        <v>11</v>
      </c>
      <c r="BF1368" s="31">
        <f t="shared" si="924"/>
        <v>10</v>
      </c>
      <c r="BG1368" s="31">
        <f t="shared" si="925"/>
        <v>19</v>
      </c>
      <c r="BH1368" s="31">
        <f t="shared" si="926"/>
        <v>0</v>
      </c>
      <c r="BI1368" s="31">
        <f t="shared" si="927"/>
        <v>5</v>
      </c>
      <c r="BJ1368" s="6">
        <f t="shared" si="928"/>
        <v>298</v>
      </c>
      <c r="BL1368" s="31">
        <f t="shared" si="929"/>
        <v>3.5664736323304625E-11</v>
      </c>
      <c r="BM1368" s="31">
        <f t="shared" si="930"/>
        <v>3.1012814194177938E-12</v>
      </c>
      <c r="BN1368" s="31">
        <f t="shared" si="931"/>
        <v>2.0933649581070107E-11</v>
      </c>
      <c r="BO1368" s="31">
        <f t="shared" si="932"/>
        <v>1.2405125677671175E-11</v>
      </c>
      <c r="BP1368" s="31">
        <f t="shared" si="933"/>
        <v>7.7532035485444838E-12</v>
      </c>
      <c r="BQ1368" s="31">
        <f t="shared" si="934"/>
        <v>1.6281727451943417E-11</v>
      </c>
      <c r="BR1368" s="31">
        <f t="shared" si="935"/>
        <v>5.427242483981139E-12</v>
      </c>
      <c r="BS1368" s="31">
        <f t="shared" si="936"/>
        <v>1.4731086742234521E-11</v>
      </c>
      <c r="BT1368" s="31">
        <f t="shared" si="937"/>
        <v>1.007916461310783E-11</v>
      </c>
      <c r="BU1368" s="31">
        <f t="shared" si="938"/>
        <v>2.6360892065051249E-11</v>
      </c>
      <c r="BV1368" s="31">
        <f t="shared" si="939"/>
        <v>6.977883193690036E-12</v>
      </c>
      <c r="BW1368" s="31">
        <f t="shared" si="940"/>
        <v>3.1012814194177938E-12</v>
      </c>
      <c r="BX1368" s="31">
        <f t="shared" si="941"/>
        <v>6.977883193690036E-12</v>
      </c>
      <c r="BY1368" s="31">
        <f t="shared" si="942"/>
        <v>1.007916461310783E-11</v>
      </c>
      <c r="BZ1368" s="31">
        <f t="shared" si="943"/>
        <v>1.6281727451943417E-11</v>
      </c>
      <c r="CA1368" s="31">
        <f t="shared" si="944"/>
        <v>8.5285239033989331E-12</v>
      </c>
      <c r="CB1368" s="31">
        <f t="shared" si="945"/>
        <v>7.7532035485444838E-12</v>
      </c>
      <c r="CC1368" s="31">
        <f t="shared" si="946"/>
        <v>1.4731086742234521E-11</v>
      </c>
      <c r="CD1368" s="31">
        <f t="shared" si="947"/>
        <v>0</v>
      </c>
      <c r="CE1368" s="31">
        <f t="shared" si="948"/>
        <v>3.8766017742722419E-12</v>
      </c>
    </row>
    <row r="1369" spans="35:83" x14ac:dyDescent="0.2">
      <c r="AI1369" s="29" t="s">
        <v>2854</v>
      </c>
      <c r="AJ1369" s="30">
        <v>10304</v>
      </c>
      <c r="AK1369">
        <v>89</v>
      </c>
      <c r="AL1369" t="s">
        <v>2855</v>
      </c>
      <c r="AM1369">
        <v>2.3140803029444785E-9</v>
      </c>
      <c r="AN1369">
        <f t="shared" si="906"/>
        <v>2.3140803029444786E-10</v>
      </c>
      <c r="AO1369">
        <f t="shared" si="907"/>
        <v>1.0201072054396162E-3</v>
      </c>
      <c r="AP1369" s="31">
        <f t="shared" si="908"/>
        <v>6</v>
      </c>
      <c r="AQ1369" s="31">
        <f t="shared" si="909"/>
        <v>0</v>
      </c>
      <c r="AR1369" s="31">
        <f t="shared" si="910"/>
        <v>5</v>
      </c>
      <c r="AS1369" s="31">
        <f t="shared" si="911"/>
        <v>7</v>
      </c>
      <c r="AT1369" s="31">
        <f t="shared" si="912"/>
        <v>1</v>
      </c>
      <c r="AU1369" s="31">
        <f t="shared" si="913"/>
        <v>4</v>
      </c>
      <c r="AV1369" s="31">
        <f t="shared" si="914"/>
        <v>3</v>
      </c>
      <c r="AW1369" s="31">
        <f t="shared" si="915"/>
        <v>5</v>
      </c>
      <c r="AX1369" s="31">
        <f t="shared" si="916"/>
        <v>8</v>
      </c>
      <c r="AY1369" s="31">
        <f t="shared" si="917"/>
        <v>11</v>
      </c>
      <c r="AZ1369" s="31">
        <f t="shared" si="918"/>
        <v>1</v>
      </c>
      <c r="BA1369" s="31">
        <f t="shared" si="919"/>
        <v>5</v>
      </c>
      <c r="BB1369" s="31">
        <f t="shared" si="920"/>
        <v>1</v>
      </c>
      <c r="BC1369" s="31">
        <f t="shared" si="921"/>
        <v>1</v>
      </c>
      <c r="BD1369" s="31">
        <f t="shared" si="922"/>
        <v>11</v>
      </c>
      <c r="BE1369" s="31">
        <f t="shared" si="923"/>
        <v>6</v>
      </c>
      <c r="BF1369" s="31">
        <f t="shared" si="924"/>
        <v>5</v>
      </c>
      <c r="BG1369" s="31">
        <f t="shared" si="925"/>
        <v>6</v>
      </c>
      <c r="BH1369" s="31">
        <f t="shared" si="926"/>
        <v>0</v>
      </c>
      <c r="BI1369" s="31">
        <f t="shared" si="927"/>
        <v>3</v>
      </c>
      <c r="BJ1369" s="6">
        <f t="shared" si="928"/>
        <v>89</v>
      </c>
      <c r="BL1369" s="31">
        <f t="shared" si="929"/>
        <v>1.5600541368165022E-11</v>
      </c>
      <c r="BM1369" s="31">
        <f t="shared" si="930"/>
        <v>0</v>
      </c>
      <c r="BN1369" s="31">
        <f t="shared" si="931"/>
        <v>1.300045114013752E-11</v>
      </c>
      <c r="BO1369" s="31">
        <f t="shared" si="932"/>
        <v>1.8200631596192528E-11</v>
      </c>
      <c r="BP1369" s="31">
        <f t="shared" si="933"/>
        <v>2.6000902280275039E-12</v>
      </c>
      <c r="BQ1369" s="31">
        <f t="shared" si="934"/>
        <v>1.0400360912110015E-11</v>
      </c>
      <c r="BR1369" s="31">
        <f t="shared" si="935"/>
        <v>7.8002706840825112E-12</v>
      </c>
      <c r="BS1369" s="31">
        <f t="shared" si="936"/>
        <v>1.300045114013752E-11</v>
      </c>
      <c r="BT1369" s="31">
        <f t="shared" si="937"/>
        <v>2.0800721824220031E-11</v>
      </c>
      <c r="BU1369" s="31">
        <f t="shared" si="938"/>
        <v>2.8600992508302542E-11</v>
      </c>
      <c r="BV1369" s="31">
        <f t="shared" si="939"/>
        <v>2.6000902280275039E-12</v>
      </c>
      <c r="BW1369" s="31">
        <f t="shared" si="940"/>
        <v>1.300045114013752E-11</v>
      </c>
      <c r="BX1369" s="31">
        <f t="shared" si="941"/>
        <v>2.6000902280275039E-12</v>
      </c>
      <c r="BY1369" s="31">
        <f t="shared" si="942"/>
        <v>2.6000902280275039E-12</v>
      </c>
      <c r="BZ1369" s="31">
        <f t="shared" si="943"/>
        <v>2.8600992508302542E-11</v>
      </c>
      <c r="CA1369" s="31">
        <f t="shared" si="944"/>
        <v>1.5600541368165022E-11</v>
      </c>
      <c r="CB1369" s="31">
        <f t="shared" si="945"/>
        <v>1.300045114013752E-11</v>
      </c>
      <c r="CC1369" s="31">
        <f t="shared" si="946"/>
        <v>1.5600541368165022E-11</v>
      </c>
      <c r="CD1369" s="31">
        <f t="shared" si="947"/>
        <v>0</v>
      </c>
      <c r="CE1369" s="31">
        <f t="shared" si="948"/>
        <v>7.8002706840825112E-12</v>
      </c>
    </row>
    <row r="1370" spans="35:83" x14ac:dyDescent="0.2">
      <c r="AI1370" s="29" t="s">
        <v>2856</v>
      </c>
      <c r="AJ1370" s="30">
        <v>22486</v>
      </c>
      <c r="AK1370">
        <v>192</v>
      </c>
      <c r="AL1370" t="s">
        <v>2857</v>
      </c>
      <c r="AM1370">
        <v>2.3250020149750916E-9</v>
      </c>
      <c r="AN1370">
        <f t="shared" si="906"/>
        <v>2.3250020149750918E-10</v>
      </c>
      <c r="AO1370">
        <f t="shared" si="907"/>
        <v>1.0249217821524418E-3</v>
      </c>
      <c r="AP1370" s="31">
        <f t="shared" si="908"/>
        <v>19</v>
      </c>
      <c r="AQ1370" s="31">
        <f t="shared" si="909"/>
        <v>1</v>
      </c>
      <c r="AR1370" s="31">
        <f t="shared" si="910"/>
        <v>13</v>
      </c>
      <c r="AS1370" s="31">
        <f t="shared" si="911"/>
        <v>17</v>
      </c>
      <c r="AT1370" s="31">
        <f t="shared" si="912"/>
        <v>13</v>
      </c>
      <c r="AU1370" s="31">
        <f t="shared" si="913"/>
        <v>9</v>
      </c>
      <c r="AV1370" s="31">
        <f t="shared" si="914"/>
        <v>5</v>
      </c>
      <c r="AW1370" s="31">
        <f t="shared" si="915"/>
        <v>5</v>
      </c>
      <c r="AX1370" s="31">
        <f t="shared" si="916"/>
        <v>12</v>
      </c>
      <c r="AY1370" s="31">
        <f t="shared" si="917"/>
        <v>16</v>
      </c>
      <c r="AZ1370" s="31">
        <f t="shared" si="918"/>
        <v>7</v>
      </c>
      <c r="BA1370" s="31">
        <f t="shared" si="919"/>
        <v>4</v>
      </c>
      <c r="BB1370" s="31">
        <f t="shared" si="920"/>
        <v>11</v>
      </c>
      <c r="BC1370" s="31">
        <f t="shared" si="921"/>
        <v>6</v>
      </c>
      <c r="BD1370" s="31">
        <f t="shared" si="922"/>
        <v>18</v>
      </c>
      <c r="BE1370" s="31">
        <f t="shared" si="923"/>
        <v>8</v>
      </c>
      <c r="BF1370" s="31">
        <f t="shared" si="924"/>
        <v>11</v>
      </c>
      <c r="BG1370" s="31">
        <f t="shared" si="925"/>
        <v>7</v>
      </c>
      <c r="BH1370" s="31">
        <f t="shared" si="926"/>
        <v>6</v>
      </c>
      <c r="BI1370" s="31">
        <f t="shared" si="927"/>
        <v>4</v>
      </c>
      <c r="BJ1370" s="6">
        <f t="shared" si="928"/>
        <v>192</v>
      </c>
      <c r="BL1370" s="31">
        <f t="shared" si="929"/>
        <v>2.3007832439857678E-11</v>
      </c>
      <c r="BM1370" s="31">
        <f t="shared" si="930"/>
        <v>1.2109385494661935E-12</v>
      </c>
      <c r="BN1370" s="31">
        <f t="shared" si="931"/>
        <v>1.5742201143060515E-11</v>
      </c>
      <c r="BO1370" s="31">
        <f t="shared" si="932"/>
        <v>2.0585955340925292E-11</v>
      </c>
      <c r="BP1370" s="31">
        <f t="shared" si="933"/>
        <v>1.5742201143060515E-11</v>
      </c>
      <c r="BQ1370" s="31">
        <f t="shared" si="934"/>
        <v>1.0898446945195742E-11</v>
      </c>
      <c r="BR1370" s="31">
        <f t="shared" si="935"/>
        <v>6.0546927473309684E-12</v>
      </c>
      <c r="BS1370" s="31">
        <f t="shared" si="936"/>
        <v>6.0546927473309684E-12</v>
      </c>
      <c r="BT1370" s="31">
        <f t="shared" si="937"/>
        <v>1.4531262593594324E-11</v>
      </c>
      <c r="BU1370" s="31">
        <f t="shared" si="938"/>
        <v>1.9375016791459096E-11</v>
      </c>
      <c r="BV1370" s="31">
        <f t="shared" si="939"/>
        <v>8.4765698462633554E-12</v>
      </c>
      <c r="BW1370" s="31">
        <f t="shared" si="940"/>
        <v>4.843754197864774E-12</v>
      </c>
      <c r="BX1370" s="31">
        <f t="shared" si="941"/>
        <v>1.3320324044128129E-11</v>
      </c>
      <c r="BY1370" s="31">
        <f t="shared" si="942"/>
        <v>7.2656312967971619E-12</v>
      </c>
      <c r="BZ1370" s="31">
        <f t="shared" si="943"/>
        <v>2.1796893890391485E-11</v>
      </c>
      <c r="CA1370" s="31">
        <f t="shared" si="944"/>
        <v>9.6875083957295481E-12</v>
      </c>
      <c r="CB1370" s="31">
        <f t="shared" si="945"/>
        <v>1.3320324044128129E-11</v>
      </c>
      <c r="CC1370" s="31">
        <f t="shared" si="946"/>
        <v>8.4765698462633554E-12</v>
      </c>
      <c r="CD1370" s="31">
        <f t="shared" si="947"/>
        <v>7.2656312967971619E-12</v>
      </c>
      <c r="CE1370" s="31">
        <f t="shared" si="948"/>
        <v>4.843754197864774E-12</v>
      </c>
    </row>
    <row r="1371" spans="35:83" x14ac:dyDescent="0.2">
      <c r="AI1371" s="29" t="s">
        <v>2858</v>
      </c>
      <c r="AJ1371" s="30">
        <v>52343</v>
      </c>
      <c r="AK1371">
        <v>492</v>
      </c>
      <c r="AL1371" t="s">
        <v>2859</v>
      </c>
      <c r="AM1371">
        <v>2.3538140649936063E-9</v>
      </c>
      <c r="AN1371">
        <f t="shared" si="906"/>
        <v>2.3538140649936063E-10</v>
      </c>
      <c r="AO1371">
        <f t="shared" si="907"/>
        <v>1.0376228884148198E-3</v>
      </c>
      <c r="AP1371" s="31">
        <f t="shared" si="908"/>
        <v>65</v>
      </c>
      <c r="AQ1371" s="31">
        <f t="shared" si="909"/>
        <v>4</v>
      </c>
      <c r="AR1371" s="31">
        <f t="shared" si="910"/>
        <v>33</v>
      </c>
      <c r="AS1371" s="31">
        <f t="shared" si="911"/>
        <v>24</v>
      </c>
      <c r="AT1371" s="31">
        <f t="shared" si="912"/>
        <v>18</v>
      </c>
      <c r="AU1371" s="31">
        <f t="shared" si="913"/>
        <v>47</v>
      </c>
      <c r="AV1371" s="31">
        <f t="shared" si="914"/>
        <v>4</v>
      </c>
      <c r="AW1371" s="31">
        <f t="shared" si="915"/>
        <v>27</v>
      </c>
      <c r="AX1371" s="31">
        <f t="shared" si="916"/>
        <v>30</v>
      </c>
      <c r="AY1371" s="31">
        <f t="shared" si="917"/>
        <v>44</v>
      </c>
      <c r="AZ1371" s="31">
        <f t="shared" si="918"/>
        <v>13</v>
      </c>
      <c r="BA1371" s="31">
        <f t="shared" si="919"/>
        <v>13</v>
      </c>
      <c r="BB1371" s="31">
        <f t="shared" si="920"/>
        <v>27</v>
      </c>
      <c r="BC1371" s="31">
        <f t="shared" si="921"/>
        <v>15</v>
      </c>
      <c r="BD1371" s="31">
        <f t="shared" si="922"/>
        <v>20</v>
      </c>
      <c r="BE1371" s="31">
        <f t="shared" si="923"/>
        <v>32</v>
      </c>
      <c r="BF1371" s="31">
        <f t="shared" si="924"/>
        <v>32</v>
      </c>
      <c r="BG1371" s="31">
        <f t="shared" si="925"/>
        <v>24</v>
      </c>
      <c r="BH1371" s="31">
        <f t="shared" si="926"/>
        <v>5</v>
      </c>
      <c r="BI1371" s="31">
        <f t="shared" si="927"/>
        <v>15</v>
      </c>
      <c r="BJ1371" s="6">
        <f t="shared" si="928"/>
        <v>492</v>
      </c>
      <c r="BL1371" s="31">
        <f t="shared" si="929"/>
        <v>3.1097137037517154E-11</v>
      </c>
      <c r="BM1371" s="31">
        <f t="shared" si="930"/>
        <v>1.9136699715395176E-12</v>
      </c>
      <c r="BN1371" s="31">
        <f t="shared" si="931"/>
        <v>1.578777726520102E-11</v>
      </c>
      <c r="BO1371" s="31">
        <f t="shared" si="932"/>
        <v>1.1482019829237104E-11</v>
      </c>
      <c r="BP1371" s="31">
        <f t="shared" si="933"/>
        <v>8.6115148719278281E-12</v>
      </c>
      <c r="BQ1371" s="31">
        <f t="shared" si="934"/>
        <v>2.2485622165589329E-11</v>
      </c>
      <c r="BR1371" s="31">
        <f t="shared" si="935"/>
        <v>1.9136699715395176E-12</v>
      </c>
      <c r="BS1371" s="31">
        <f t="shared" si="936"/>
        <v>1.2917272307891742E-11</v>
      </c>
      <c r="BT1371" s="31">
        <f t="shared" si="937"/>
        <v>1.435252478654638E-11</v>
      </c>
      <c r="BU1371" s="31">
        <f t="shared" si="938"/>
        <v>2.105036968693469E-11</v>
      </c>
      <c r="BV1371" s="31">
        <f t="shared" si="939"/>
        <v>6.2194274075034317E-12</v>
      </c>
      <c r="BW1371" s="31">
        <f t="shared" si="940"/>
        <v>6.2194274075034317E-12</v>
      </c>
      <c r="BX1371" s="31">
        <f t="shared" si="941"/>
        <v>1.2917272307891742E-11</v>
      </c>
      <c r="BY1371" s="31">
        <f t="shared" si="942"/>
        <v>7.1762623932731901E-12</v>
      </c>
      <c r="BZ1371" s="31">
        <f t="shared" si="943"/>
        <v>9.5683498576975857E-12</v>
      </c>
      <c r="CA1371" s="31">
        <f t="shared" si="944"/>
        <v>1.5309359772316141E-11</v>
      </c>
      <c r="CB1371" s="31">
        <f t="shared" si="945"/>
        <v>1.5309359772316141E-11</v>
      </c>
      <c r="CC1371" s="31">
        <f t="shared" si="946"/>
        <v>1.1482019829237104E-11</v>
      </c>
      <c r="CD1371" s="31">
        <f t="shared" si="947"/>
        <v>2.3920874644243964E-12</v>
      </c>
      <c r="CE1371" s="31">
        <f t="shared" si="948"/>
        <v>7.1762623932731901E-12</v>
      </c>
    </row>
    <row r="1372" spans="35:83" x14ac:dyDescent="0.2">
      <c r="AI1372" s="29" t="s">
        <v>2860</v>
      </c>
      <c r="AJ1372" s="30">
        <v>45535</v>
      </c>
      <c r="AK1372">
        <v>430</v>
      </c>
      <c r="AL1372" t="s">
        <v>2861</v>
      </c>
      <c r="AM1372">
        <v>2.3648469510081235E-9</v>
      </c>
      <c r="AN1372">
        <f t="shared" si="906"/>
        <v>2.3648469510081235E-10</v>
      </c>
      <c r="AO1372">
        <f t="shared" si="907"/>
        <v>1.0424864735314996E-3</v>
      </c>
      <c r="AP1372" s="31">
        <f t="shared" si="908"/>
        <v>56</v>
      </c>
      <c r="AQ1372" s="31">
        <f t="shared" si="909"/>
        <v>5</v>
      </c>
      <c r="AR1372" s="31">
        <f t="shared" si="910"/>
        <v>31</v>
      </c>
      <c r="AS1372" s="31">
        <f t="shared" si="911"/>
        <v>24</v>
      </c>
      <c r="AT1372" s="31">
        <f t="shared" si="912"/>
        <v>11</v>
      </c>
      <c r="AU1372" s="31">
        <f t="shared" si="913"/>
        <v>38</v>
      </c>
      <c r="AV1372" s="31">
        <f t="shared" si="914"/>
        <v>5</v>
      </c>
      <c r="AW1372" s="31">
        <f t="shared" si="915"/>
        <v>36</v>
      </c>
      <c r="AX1372" s="31">
        <f t="shared" si="916"/>
        <v>27</v>
      </c>
      <c r="AY1372" s="31">
        <f t="shared" si="917"/>
        <v>45</v>
      </c>
      <c r="AZ1372" s="31">
        <f t="shared" si="918"/>
        <v>7</v>
      </c>
      <c r="BA1372" s="31">
        <f t="shared" si="919"/>
        <v>16</v>
      </c>
      <c r="BB1372" s="31">
        <f t="shared" si="920"/>
        <v>12</v>
      </c>
      <c r="BC1372" s="31">
        <f t="shared" si="921"/>
        <v>20</v>
      </c>
      <c r="BD1372" s="31">
        <f t="shared" si="922"/>
        <v>15</v>
      </c>
      <c r="BE1372" s="31">
        <f t="shared" si="923"/>
        <v>22</v>
      </c>
      <c r="BF1372" s="31">
        <f t="shared" si="924"/>
        <v>21</v>
      </c>
      <c r="BG1372" s="31">
        <f t="shared" si="925"/>
        <v>31</v>
      </c>
      <c r="BH1372" s="31">
        <f t="shared" si="926"/>
        <v>1</v>
      </c>
      <c r="BI1372" s="31">
        <f t="shared" si="927"/>
        <v>7</v>
      </c>
      <c r="BJ1372" s="6">
        <f t="shared" si="928"/>
        <v>430</v>
      </c>
      <c r="BL1372" s="31">
        <f t="shared" si="929"/>
        <v>3.0798006803826724E-11</v>
      </c>
      <c r="BM1372" s="31">
        <f t="shared" si="930"/>
        <v>2.7498220360559576E-12</v>
      </c>
      <c r="BN1372" s="31">
        <f t="shared" si="931"/>
        <v>1.7048896623546938E-11</v>
      </c>
      <c r="BO1372" s="31">
        <f t="shared" si="932"/>
        <v>1.3199145773068595E-11</v>
      </c>
      <c r="BP1372" s="31">
        <f t="shared" si="933"/>
        <v>6.0496084793231064E-12</v>
      </c>
      <c r="BQ1372" s="31">
        <f t="shared" si="934"/>
        <v>2.0898647474025276E-11</v>
      </c>
      <c r="BR1372" s="31">
        <f t="shared" si="935"/>
        <v>2.7498220360559576E-12</v>
      </c>
      <c r="BS1372" s="31">
        <f t="shared" si="936"/>
        <v>1.9798718659602896E-11</v>
      </c>
      <c r="BT1372" s="31">
        <f t="shared" si="937"/>
        <v>1.4849038994702173E-11</v>
      </c>
      <c r="BU1372" s="31">
        <f t="shared" si="938"/>
        <v>2.4748398324503618E-11</v>
      </c>
      <c r="BV1372" s="31">
        <f t="shared" si="939"/>
        <v>3.8497508504783405E-12</v>
      </c>
      <c r="BW1372" s="31">
        <f t="shared" si="940"/>
        <v>8.7994305153790636E-12</v>
      </c>
      <c r="BX1372" s="31">
        <f t="shared" si="941"/>
        <v>6.5995728865342977E-12</v>
      </c>
      <c r="BY1372" s="31">
        <f t="shared" si="942"/>
        <v>1.099928814422383E-11</v>
      </c>
      <c r="BZ1372" s="31">
        <f t="shared" si="943"/>
        <v>8.2494661081678731E-12</v>
      </c>
      <c r="CA1372" s="31">
        <f t="shared" si="944"/>
        <v>1.2099216958646213E-11</v>
      </c>
      <c r="CB1372" s="31">
        <f t="shared" si="945"/>
        <v>1.1549252551435021E-11</v>
      </c>
      <c r="CC1372" s="31">
        <f t="shared" si="946"/>
        <v>1.7048896623546938E-11</v>
      </c>
      <c r="CD1372" s="31">
        <f t="shared" si="947"/>
        <v>5.4996440721119148E-13</v>
      </c>
      <c r="CE1372" s="31">
        <f t="shared" si="948"/>
        <v>3.8497508504783405E-12</v>
      </c>
    </row>
    <row r="1373" spans="35:83" x14ac:dyDescent="0.2">
      <c r="AI1373" s="29" t="s">
        <v>2862</v>
      </c>
      <c r="AJ1373" s="30">
        <v>40392</v>
      </c>
      <c r="AK1373">
        <v>375</v>
      </c>
      <c r="AL1373" t="s">
        <v>2863</v>
      </c>
      <c r="AM1373">
        <v>2.3655609806288339E-9</v>
      </c>
      <c r="AN1373">
        <f t="shared" si="906"/>
        <v>2.3655609806288343E-10</v>
      </c>
      <c r="AO1373">
        <f t="shared" si="907"/>
        <v>1.0428012364894045E-3</v>
      </c>
      <c r="AP1373" s="31">
        <f t="shared" si="908"/>
        <v>47</v>
      </c>
      <c r="AQ1373" s="31">
        <f t="shared" si="909"/>
        <v>2</v>
      </c>
      <c r="AR1373" s="31">
        <f t="shared" si="910"/>
        <v>25</v>
      </c>
      <c r="AS1373" s="31">
        <f t="shared" si="911"/>
        <v>31</v>
      </c>
      <c r="AT1373" s="31">
        <f t="shared" si="912"/>
        <v>7</v>
      </c>
      <c r="AU1373" s="31">
        <f t="shared" si="913"/>
        <v>26</v>
      </c>
      <c r="AV1373" s="31">
        <f t="shared" si="914"/>
        <v>17</v>
      </c>
      <c r="AW1373" s="31">
        <f t="shared" si="915"/>
        <v>16</v>
      </c>
      <c r="AX1373" s="31">
        <f t="shared" si="916"/>
        <v>23</v>
      </c>
      <c r="AY1373" s="31">
        <f t="shared" si="917"/>
        <v>15</v>
      </c>
      <c r="AZ1373" s="31">
        <f t="shared" si="918"/>
        <v>7</v>
      </c>
      <c r="BA1373" s="31">
        <f t="shared" si="919"/>
        <v>13</v>
      </c>
      <c r="BB1373" s="31">
        <f t="shared" si="920"/>
        <v>36</v>
      </c>
      <c r="BC1373" s="31">
        <f t="shared" si="921"/>
        <v>14</v>
      </c>
      <c r="BD1373" s="31">
        <f t="shared" si="922"/>
        <v>15</v>
      </c>
      <c r="BE1373" s="31">
        <f t="shared" si="923"/>
        <v>28</v>
      </c>
      <c r="BF1373" s="31">
        <f t="shared" si="924"/>
        <v>18</v>
      </c>
      <c r="BG1373" s="31">
        <f t="shared" si="925"/>
        <v>23</v>
      </c>
      <c r="BH1373" s="31">
        <f t="shared" si="926"/>
        <v>5</v>
      </c>
      <c r="BI1373" s="31">
        <f t="shared" si="927"/>
        <v>7</v>
      </c>
      <c r="BJ1373" s="6">
        <f t="shared" si="928"/>
        <v>375</v>
      </c>
      <c r="BL1373" s="31">
        <f t="shared" si="929"/>
        <v>2.9648364290548051E-11</v>
      </c>
      <c r="BM1373" s="31">
        <f t="shared" si="930"/>
        <v>1.261632523002045E-12</v>
      </c>
      <c r="BN1373" s="31">
        <f t="shared" si="931"/>
        <v>1.5770406537525562E-11</v>
      </c>
      <c r="BO1373" s="31">
        <f t="shared" si="932"/>
        <v>1.9555304106531698E-11</v>
      </c>
      <c r="BP1373" s="31">
        <f t="shared" si="933"/>
        <v>4.4157138305071578E-12</v>
      </c>
      <c r="BQ1373" s="31">
        <f t="shared" si="934"/>
        <v>1.6401222799026584E-11</v>
      </c>
      <c r="BR1373" s="31">
        <f t="shared" si="935"/>
        <v>1.0723876445517382E-11</v>
      </c>
      <c r="BS1373" s="31">
        <f t="shared" si="936"/>
        <v>1.009306018401636E-11</v>
      </c>
      <c r="BT1373" s="31">
        <f t="shared" si="937"/>
        <v>1.4508774014523516E-11</v>
      </c>
      <c r="BU1373" s="31">
        <f t="shared" si="938"/>
        <v>9.4622439225153378E-12</v>
      </c>
      <c r="BV1373" s="31">
        <f t="shared" si="939"/>
        <v>4.4157138305071578E-12</v>
      </c>
      <c r="BW1373" s="31">
        <f t="shared" si="940"/>
        <v>8.200611399513292E-12</v>
      </c>
      <c r="BX1373" s="31">
        <f t="shared" si="941"/>
        <v>2.2709385414036808E-11</v>
      </c>
      <c r="BY1373" s="31">
        <f t="shared" si="942"/>
        <v>8.8314276610143157E-12</v>
      </c>
      <c r="BZ1373" s="31">
        <f t="shared" si="943"/>
        <v>9.4622439225153378E-12</v>
      </c>
      <c r="CA1373" s="31">
        <f t="shared" si="944"/>
        <v>1.7662855322028631E-11</v>
      </c>
      <c r="CB1373" s="31">
        <f t="shared" si="945"/>
        <v>1.1354692707018404E-11</v>
      </c>
      <c r="CC1373" s="31">
        <f t="shared" si="946"/>
        <v>1.4508774014523516E-11</v>
      </c>
      <c r="CD1373" s="31">
        <f t="shared" si="947"/>
        <v>3.1540813075051125E-12</v>
      </c>
      <c r="CE1373" s="31">
        <f t="shared" si="948"/>
        <v>4.4157138305071578E-12</v>
      </c>
    </row>
    <row r="1374" spans="35:83" x14ac:dyDescent="0.2">
      <c r="AI1374" s="29" t="s">
        <v>2864</v>
      </c>
      <c r="AJ1374" s="30">
        <v>10927</v>
      </c>
      <c r="AK1374">
        <v>97</v>
      </c>
      <c r="AL1374" t="s">
        <v>2865</v>
      </c>
      <c r="AM1374">
        <v>2.3718204608464074E-9</v>
      </c>
      <c r="AN1374">
        <f t="shared" si="906"/>
        <v>2.3718204608464075E-10</v>
      </c>
      <c r="AO1374">
        <f t="shared" si="907"/>
        <v>1.0455605793108825E-3</v>
      </c>
      <c r="AP1374" s="31">
        <f t="shared" si="908"/>
        <v>3</v>
      </c>
      <c r="AQ1374" s="31">
        <f t="shared" si="909"/>
        <v>1</v>
      </c>
      <c r="AR1374" s="31">
        <f t="shared" si="910"/>
        <v>11</v>
      </c>
      <c r="AS1374" s="31">
        <f t="shared" si="911"/>
        <v>7</v>
      </c>
      <c r="AT1374" s="31">
        <f t="shared" si="912"/>
        <v>1</v>
      </c>
      <c r="AU1374" s="31">
        <f t="shared" si="913"/>
        <v>6</v>
      </c>
      <c r="AV1374" s="31">
        <f t="shared" si="914"/>
        <v>0</v>
      </c>
      <c r="AW1374" s="31">
        <f t="shared" si="915"/>
        <v>5</v>
      </c>
      <c r="AX1374" s="31">
        <f t="shared" si="916"/>
        <v>13</v>
      </c>
      <c r="AY1374" s="31">
        <f t="shared" si="917"/>
        <v>8</v>
      </c>
      <c r="AZ1374" s="31">
        <f t="shared" si="918"/>
        <v>1</v>
      </c>
      <c r="BA1374" s="31">
        <f t="shared" si="919"/>
        <v>4</v>
      </c>
      <c r="BB1374" s="31">
        <f t="shared" si="920"/>
        <v>4</v>
      </c>
      <c r="BC1374" s="31">
        <f t="shared" si="921"/>
        <v>3</v>
      </c>
      <c r="BD1374" s="31">
        <f t="shared" si="922"/>
        <v>6</v>
      </c>
      <c r="BE1374" s="31">
        <f t="shared" si="923"/>
        <v>6</v>
      </c>
      <c r="BF1374" s="31">
        <f t="shared" si="924"/>
        <v>9</v>
      </c>
      <c r="BG1374" s="31">
        <f t="shared" si="925"/>
        <v>7</v>
      </c>
      <c r="BH1374" s="31">
        <f t="shared" si="926"/>
        <v>2</v>
      </c>
      <c r="BI1374" s="31">
        <f t="shared" si="927"/>
        <v>0</v>
      </c>
      <c r="BJ1374" s="6">
        <f t="shared" si="928"/>
        <v>97</v>
      </c>
      <c r="BL1374" s="31">
        <f t="shared" si="929"/>
        <v>7.3355271984940437E-12</v>
      </c>
      <c r="BM1374" s="31">
        <f t="shared" si="930"/>
        <v>2.445175732831348E-12</v>
      </c>
      <c r="BN1374" s="31">
        <f t="shared" si="931"/>
        <v>2.6896933061144828E-11</v>
      </c>
      <c r="BO1374" s="31">
        <f t="shared" si="932"/>
        <v>1.7116230129819434E-11</v>
      </c>
      <c r="BP1374" s="31">
        <f t="shared" si="933"/>
        <v>2.445175732831348E-12</v>
      </c>
      <c r="BQ1374" s="31">
        <f t="shared" si="934"/>
        <v>1.4671054396988087E-11</v>
      </c>
      <c r="BR1374" s="31">
        <f t="shared" si="935"/>
        <v>0</v>
      </c>
      <c r="BS1374" s="31">
        <f t="shared" si="936"/>
        <v>1.2225878664156739E-11</v>
      </c>
      <c r="BT1374" s="31">
        <f t="shared" si="937"/>
        <v>3.1787284526807522E-11</v>
      </c>
      <c r="BU1374" s="31">
        <f t="shared" si="938"/>
        <v>1.9561405862650784E-11</v>
      </c>
      <c r="BV1374" s="31">
        <f t="shared" si="939"/>
        <v>2.445175732831348E-12</v>
      </c>
      <c r="BW1374" s="31">
        <f t="shared" si="940"/>
        <v>9.7807029313253922E-12</v>
      </c>
      <c r="BX1374" s="31">
        <f t="shared" si="941"/>
        <v>9.7807029313253922E-12</v>
      </c>
      <c r="BY1374" s="31">
        <f t="shared" si="942"/>
        <v>7.3355271984940437E-12</v>
      </c>
      <c r="BZ1374" s="31">
        <f t="shared" si="943"/>
        <v>1.4671054396988087E-11</v>
      </c>
      <c r="CA1374" s="31">
        <f t="shared" si="944"/>
        <v>1.4671054396988087E-11</v>
      </c>
      <c r="CB1374" s="31">
        <f t="shared" si="945"/>
        <v>2.2006581595482131E-11</v>
      </c>
      <c r="CC1374" s="31">
        <f t="shared" si="946"/>
        <v>1.7116230129819434E-11</v>
      </c>
      <c r="CD1374" s="31">
        <f t="shared" si="947"/>
        <v>4.8903514656626961E-12</v>
      </c>
      <c r="CE1374" s="31">
        <f t="shared" si="948"/>
        <v>0</v>
      </c>
    </row>
    <row r="1375" spans="35:83" x14ac:dyDescent="0.2">
      <c r="AI1375" s="29" t="s">
        <v>2866</v>
      </c>
      <c r="AJ1375" s="30">
        <v>36347</v>
      </c>
      <c r="AK1375">
        <v>333</v>
      </c>
      <c r="AL1375" t="s">
        <v>2867</v>
      </c>
      <c r="AM1375">
        <v>2.3773181053323954E-9</v>
      </c>
      <c r="AN1375">
        <f t="shared" si="906"/>
        <v>2.3773181053323957E-10</v>
      </c>
      <c r="AO1375">
        <f t="shared" si="907"/>
        <v>1.0479840849886958E-3</v>
      </c>
      <c r="AP1375" s="31">
        <f t="shared" si="908"/>
        <v>47</v>
      </c>
      <c r="AQ1375" s="31">
        <f t="shared" si="909"/>
        <v>3</v>
      </c>
      <c r="AR1375" s="31">
        <f t="shared" si="910"/>
        <v>25</v>
      </c>
      <c r="AS1375" s="31">
        <f t="shared" si="911"/>
        <v>17</v>
      </c>
      <c r="AT1375" s="31">
        <f t="shared" si="912"/>
        <v>11</v>
      </c>
      <c r="AU1375" s="31">
        <f t="shared" si="913"/>
        <v>22</v>
      </c>
      <c r="AV1375" s="31">
        <f t="shared" si="914"/>
        <v>7</v>
      </c>
      <c r="AW1375" s="31">
        <f t="shared" si="915"/>
        <v>15</v>
      </c>
      <c r="AX1375" s="31">
        <f t="shared" si="916"/>
        <v>18</v>
      </c>
      <c r="AY1375" s="31">
        <f t="shared" si="917"/>
        <v>30</v>
      </c>
      <c r="AZ1375" s="31">
        <f t="shared" si="918"/>
        <v>13</v>
      </c>
      <c r="BA1375" s="31">
        <f t="shared" si="919"/>
        <v>9</v>
      </c>
      <c r="BB1375" s="31">
        <f t="shared" si="920"/>
        <v>15</v>
      </c>
      <c r="BC1375" s="31">
        <f t="shared" si="921"/>
        <v>10</v>
      </c>
      <c r="BD1375" s="31">
        <f t="shared" si="922"/>
        <v>17</v>
      </c>
      <c r="BE1375" s="31">
        <f t="shared" si="923"/>
        <v>19</v>
      </c>
      <c r="BF1375" s="31">
        <f t="shared" si="924"/>
        <v>12</v>
      </c>
      <c r="BG1375" s="31">
        <f t="shared" si="925"/>
        <v>27</v>
      </c>
      <c r="BH1375" s="31">
        <f t="shared" si="926"/>
        <v>4</v>
      </c>
      <c r="BI1375" s="31">
        <f t="shared" si="927"/>
        <v>12</v>
      </c>
      <c r="BJ1375" s="6">
        <f t="shared" si="928"/>
        <v>333</v>
      </c>
      <c r="BL1375" s="31">
        <f t="shared" si="929"/>
        <v>3.3553739024210991E-11</v>
      </c>
      <c r="BM1375" s="31">
        <f t="shared" si="930"/>
        <v>2.1417280228219782E-12</v>
      </c>
      <c r="BN1375" s="31">
        <f t="shared" si="931"/>
        <v>1.7847733523516485E-11</v>
      </c>
      <c r="BO1375" s="31">
        <f t="shared" si="932"/>
        <v>1.2136458795991209E-11</v>
      </c>
      <c r="BP1375" s="31">
        <f t="shared" si="933"/>
        <v>7.8530027503472532E-12</v>
      </c>
      <c r="BQ1375" s="31">
        <f t="shared" si="934"/>
        <v>1.5706005500694506E-11</v>
      </c>
      <c r="BR1375" s="31">
        <f t="shared" si="935"/>
        <v>4.9973653865846159E-12</v>
      </c>
      <c r="BS1375" s="31">
        <f t="shared" si="936"/>
        <v>1.070864011410989E-11</v>
      </c>
      <c r="BT1375" s="31">
        <f t="shared" si="937"/>
        <v>1.2850368136931868E-11</v>
      </c>
      <c r="BU1375" s="31">
        <f t="shared" si="938"/>
        <v>2.1417280228219779E-11</v>
      </c>
      <c r="BV1375" s="31">
        <f t="shared" si="939"/>
        <v>9.2808214322285723E-12</v>
      </c>
      <c r="BW1375" s="31">
        <f t="shared" si="940"/>
        <v>6.4251840684659342E-12</v>
      </c>
      <c r="BX1375" s="31">
        <f t="shared" si="941"/>
        <v>1.070864011410989E-11</v>
      </c>
      <c r="BY1375" s="31">
        <f t="shared" si="942"/>
        <v>7.1390934094065937E-12</v>
      </c>
      <c r="BZ1375" s="31">
        <f t="shared" si="943"/>
        <v>1.2136458795991209E-11</v>
      </c>
      <c r="CA1375" s="31">
        <f t="shared" si="944"/>
        <v>1.3564277477872528E-11</v>
      </c>
      <c r="CB1375" s="31">
        <f t="shared" si="945"/>
        <v>8.5669120912879128E-12</v>
      </c>
      <c r="CC1375" s="31">
        <f t="shared" si="946"/>
        <v>1.9275552205397804E-11</v>
      </c>
      <c r="CD1375" s="31">
        <f t="shared" si="947"/>
        <v>2.8556373637626373E-12</v>
      </c>
      <c r="CE1375" s="31">
        <f t="shared" si="948"/>
        <v>8.5669120912879128E-12</v>
      </c>
    </row>
    <row r="1376" spans="35:83" x14ac:dyDescent="0.2">
      <c r="AI1376" s="29" t="s">
        <v>2868</v>
      </c>
      <c r="AJ1376" s="30">
        <v>29976</v>
      </c>
      <c r="AK1376">
        <v>271</v>
      </c>
      <c r="AL1376" t="s">
        <v>2869</v>
      </c>
      <c r="AM1376">
        <v>2.3810386415010131E-9</v>
      </c>
      <c r="AN1376">
        <f t="shared" si="906"/>
        <v>2.3810386415010132E-10</v>
      </c>
      <c r="AO1376">
        <f t="shared" si="907"/>
        <v>1.0496241947761031E-3</v>
      </c>
      <c r="AP1376" s="31">
        <f t="shared" si="908"/>
        <v>35</v>
      </c>
      <c r="AQ1376" s="31">
        <f t="shared" si="909"/>
        <v>0</v>
      </c>
      <c r="AR1376" s="31">
        <f t="shared" si="910"/>
        <v>16</v>
      </c>
      <c r="AS1376" s="31">
        <f t="shared" si="911"/>
        <v>19</v>
      </c>
      <c r="AT1376" s="31">
        <f t="shared" si="912"/>
        <v>14</v>
      </c>
      <c r="AU1376" s="31">
        <f t="shared" si="913"/>
        <v>24</v>
      </c>
      <c r="AV1376" s="31">
        <f t="shared" si="914"/>
        <v>8</v>
      </c>
      <c r="AW1376" s="31">
        <f t="shared" si="915"/>
        <v>19</v>
      </c>
      <c r="AX1376" s="31">
        <f t="shared" si="916"/>
        <v>9</v>
      </c>
      <c r="AY1376" s="31">
        <f t="shared" si="917"/>
        <v>21</v>
      </c>
      <c r="AZ1376" s="31">
        <f t="shared" si="918"/>
        <v>3</v>
      </c>
      <c r="BA1376" s="31">
        <f t="shared" si="919"/>
        <v>7</v>
      </c>
      <c r="BB1376" s="31">
        <f t="shared" si="920"/>
        <v>16</v>
      </c>
      <c r="BC1376" s="31">
        <f t="shared" si="921"/>
        <v>6</v>
      </c>
      <c r="BD1376" s="31">
        <f t="shared" si="922"/>
        <v>23</v>
      </c>
      <c r="BE1376" s="31">
        <f t="shared" si="923"/>
        <v>14</v>
      </c>
      <c r="BF1376" s="31">
        <f t="shared" si="924"/>
        <v>11</v>
      </c>
      <c r="BG1376" s="31">
        <f t="shared" si="925"/>
        <v>14</v>
      </c>
      <c r="BH1376" s="31">
        <f t="shared" si="926"/>
        <v>8</v>
      </c>
      <c r="BI1376" s="31">
        <f t="shared" si="927"/>
        <v>4</v>
      </c>
      <c r="BJ1376" s="6">
        <f t="shared" si="928"/>
        <v>271</v>
      </c>
      <c r="BL1376" s="31">
        <f t="shared" si="929"/>
        <v>3.0751421569201278E-11</v>
      </c>
      <c r="BM1376" s="31">
        <f t="shared" si="930"/>
        <v>0</v>
      </c>
      <c r="BN1376" s="31">
        <f t="shared" si="931"/>
        <v>1.4057792717349155E-11</v>
      </c>
      <c r="BO1376" s="31">
        <f t="shared" si="932"/>
        <v>1.6693628851852121E-11</v>
      </c>
      <c r="BP1376" s="31">
        <f t="shared" si="933"/>
        <v>1.2300568627680511E-11</v>
      </c>
      <c r="BQ1376" s="31">
        <f t="shared" si="934"/>
        <v>2.108668907602373E-11</v>
      </c>
      <c r="BR1376" s="31">
        <f t="shared" si="935"/>
        <v>7.0288963586745776E-12</v>
      </c>
      <c r="BS1376" s="31">
        <f t="shared" si="936"/>
        <v>1.6693628851852121E-11</v>
      </c>
      <c r="BT1376" s="31">
        <f t="shared" si="937"/>
        <v>7.9075084035088997E-12</v>
      </c>
      <c r="BU1376" s="31">
        <f t="shared" si="938"/>
        <v>1.8450852941520767E-11</v>
      </c>
      <c r="BV1376" s="31">
        <f t="shared" si="939"/>
        <v>2.6358361345029663E-12</v>
      </c>
      <c r="BW1376" s="31">
        <f t="shared" si="940"/>
        <v>6.1502843138402555E-12</v>
      </c>
      <c r="BX1376" s="31">
        <f t="shared" si="941"/>
        <v>1.4057792717349155E-11</v>
      </c>
      <c r="BY1376" s="31">
        <f t="shared" si="942"/>
        <v>5.2716722690059326E-12</v>
      </c>
      <c r="BZ1376" s="31">
        <f t="shared" si="943"/>
        <v>2.0208077031189412E-11</v>
      </c>
      <c r="CA1376" s="31">
        <f t="shared" si="944"/>
        <v>1.2300568627680511E-11</v>
      </c>
      <c r="CB1376" s="31">
        <f t="shared" si="945"/>
        <v>9.6647324931775439E-12</v>
      </c>
      <c r="CC1376" s="31">
        <f t="shared" si="946"/>
        <v>1.2300568627680511E-11</v>
      </c>
      <c r="CD1376" s="31">
        <f t="shared" si="947"/>
        <v>7.0288963586745776E-12</v>
      </c>
      <c r="CE1376" s="31">
        <f t="shared" si="948"/>
        <v>3.5144481793372888E-12</v>
      </c>
    </row>
    <row r="1377" spans="35:83" x14ac:dyDescent="0.2">
      <c r="AI1377" s="29" t="s">
        <v>2870</v>
      </c>
      <c r="AJ1377" s="30">
        <v>17677</v>
      </c>
      <c r="AK1377">
        <v>160</v>
      </c>
      <c r="AL1377" t="s">
        <v>2871</v>
      </c>
      <c r="AM1377">
        <v>2.3977172108158661E-9</v>
      </c>
      <c r="AN1377">
        <f t="shared" si="906"/>
        <v>2.3977172108158663E-10</v>
      </c>
      <c r="AO1377">
        <f t="shared" si="907"/>
        <v>1.0569765449572341E-3</v>
      </c>
      <c r="AP1377" s="31">
        <f t="shared" si="908"/>
        <v>15</v>
      </c>
      <c r="AQ1377" s="31">
        <f t="shared" si="909"/>
        <v>2</v>
      </c>
      <c r="AR1377" s="31">
        <f t="shared" si="910"/>
        <v>11</v>
      </c>
      <c r="AS1377" s="31">
        <f t="shared" si="911"/>
        <v>11</v>
      </c>
      <c r="AT1377" s="31">
        <f t="shared" si="912"/>
        <v>4</v>
      </c>
      <c r="AU1377" s="31">
        <f t="shared" si="913"/>
        <v>8</v>
      </c>
      <c r="AV1377" s="31">
        <f t="shared" si="914"/>
        <v>5</v>
      </c>
      <c r="AW1377" s="31">
        <f t="shared" si="915"/>
        <v>10</v>
      </c>
      <c r="AX1377" s="31">
        <f t="shared" si="916"/>
        <v>6</v>
      </c>
      <c r="AY1377" s="31">
        <f t="shared" si="917"/>
        <v>21</v>
      </c>
      <c r="AZ1377" s="31">
        <f t="shared" si="918"/>
        <v>4</v>
      </c>
      <c r="BA1377" s="31">
        <f t="shared" si="919"/>
        <v>7</v>
      </c>
      <c r="BB1377" s="31">
        <f t="shared" si="920"/>
        <v>7</v>
      </c>
      <c r="BC1377" s="31">
        <f t="shared" si="921"/>
        <v>7</v>
      </c>
      <c r="BD1377" s="31">
        <f t="shared" si="922"/>
        <v>9</v>
      </c>
      <c r="BE1377" s="31">
        <f t="shared" si="923"/>
        <v>8</v>
      </c>
      <c r="BF1377" s="31">
        <f t="shared" si="924"/>
        <v>10</v>
      </c>
      <c r="BG1377" s="31">
        <f t="shared" si="925"/>
        <v>12</v>
      </c>
      <c r="BH1377" s="31">
        <f t="shared" si="926"/>
        <v>0</v>
      </c>
      <c r="BI1377" s="31">
        <f t="shared" si="927"/>
        <v>3</v>
      </c>
      <c r="BJ1377" s="6">
        <f t="shared" si="928"/>
        <v>160</v>
      </c>
      <c r="BL1377" s="31">
        <f t="shared" si="929"/>
        <v>2.2478598851398746E-11</v>
      </c>
      <c r="BM1377" s="31">
        <f t="shared" si="930"/>
        <v>2.9971465135198329E-12</v>
      </c>
      <c r="BN1377" s="31">
        <f t="shared" si="931"/>
        <v>1.6484305824359081E-11</v>
      </c>
      <c r="BO1377" s="31">
        <f t="shared" si="932"/>
        <v>1.6484305824359081E-11</v>
      </c>
      <c r="BP1377" s="31">
        <f t="shared" si="933"/>
        <v>5.9942930270396659E-12</v>
      </c>
      <c r="BQ1377" s="31">
        <f t="shared" si="934"/>
        <v>1.1988586054079332E-11</v>
      </c>
      <c r="BR1377" s="31">
        <f t="shared" si="935"/>
        <v>7.4928662837995821E-12</v>
      </c>
      <c r="BS1377" s="31">
        <f t="shared" si="936"/>
        <v>1.4985732567599164E-11</v>
      </c>
      <c r="BT1377" s="31">
        <f t="shared" si="937"/>
        <v>8.9914395405594976E-12</v>
      </c>
      <c r="BU1377" s="31">
        <f t="shared" si="938"/>
        <v>3.1470038391958246E-11</v>
      </c>
      <c r="BV1377" s="31">
        <f t="shared" si="939"/>
        <v>5.9942930270396659E-12</v>
      </c>
      <c r="BW1377" s="31">
        <f t="shared" si="940"/>
        <v>1.0490012797319415E-11</v>
      </c>
      <c r="BX1377" s="31">
        <f t="shared" si="941"/>
        <v>1.0490012797319415E-11</v>
      </c>
      <c r="BY1377" s="31">
        <f t="shared" si="942"/>
        <v>1.0490012797319415E-11</v>
      </c>
      <c r="BZ1377" s="31">
        <f t="shared" si="943"/>
        <v>1.3487159310839249E-11</v>
      </c>
      <c r="CA1377" s="31">
        <f t="shared" si="944"/>
        <v>1.1988586054079332E-11</v>
      </c>
      <c r="CB1377" s="31">
        <f t="shared" si="945"/>
        <v>1.4985732567599164E-11</v>
      </c>
      <c r="CC1377" s="31">
        <f t="shared" si="946"/>
        <v>1.7982879081118995E-11</v>
      </c>
      <c r="CD1377" s="31">
        <f t="shared" si="947"/>
        <v>0</v>
      </c>
      <c r="CE1377" s="31">
        <f t="shared" si="948"/>
        <v>4.4957197702797488E-12</v>
      </c>
    </row>
    <row r="1378" spans="35:83" x14ac:dyDescent="0.2">
      <c r="AI1378" s="29" t="s">
        <v>2872</v>
      </c>
      <c r="AJ1378" s="30">
        <v>97115</v>
      </c>
      <c r="AK1378">
        <v>890</v>
      </c>
      <c r="AL1378" t="s">
        <v>2873</v>
      </c>
      <c r="AM1378">
        <v>2.4124452636302242E-9</v>
      </c>
      <c r="AN1378">
        <f t="shared" si="906"/>
        <v>2.4124452636302246E-10</v>
      </c>
      <c r="AO1378">
        <f t="shared" si="907"/>
        <v>1.0634690563791173E-3</v>
      </c>
      <c r="AP1378" s="31">
        <f t="shared" si="908"/>
        <v>93</v>
      </c>
      <c r="AQ1378" s="31">
        <f t="shared" si="909"/>
        <v>6</v>
      </c>
      <c r="AR1378" s="31">
        <f t="shared" si="910"/>
        <v>52</v>
      </c>
      <c r="AS1378" s="31">
        <f t="shared" si="911"/>
        <v>68</v>
      </c>
      <c r="AT1378" s="31">
        <f t="shared" si="912"/>
        <v>30</v>
      </c>
      <c r="AU1378" s="31">
        <f t="shared" si="913"/>
        <v>87</v>
      </c>
      <c r="AV1378" s="31">
        <f t="shared" si="914"/>
        <v>23</v>
      </c>
      <c r="AW1378" s="31">
        <f t="shared" si="915"/>
        <v>54</v>
      </c>
      <c r="AX1378" s="31">
        <f t="shared" si="916"/>
        <v>44</v>
      </c>
      <c r="AY1378" s="31">
        <f t="shared" si="917"/>
        <v>81</v>
      </c>
      <c r="AZ1378" s="31">
        <f t="shared" si="918"/>
        <v>19</v>
      </c>
      <c r="BA1378" s="31">
        <f t="shared" si="919"/>
        <v>37</v>
      </c>
      <c r="BB1378" s="31">
        <f t="shared" si="920"/>
        <v>32</v>
      </c>
      <c r="BC1378" s="31">
        <f t="shared" si="921"/>
        <v>33</v>
      </c>
      <c r="BD1378" s="31">
        <f t="shared" si="922"/>
        <v>56</v>
      </c>
      <c r="BE1378" s="31">
        <f t="shared" si="923"/>
        <v>44</v>
      </c>
      <c r="BF1378" s="31">
        <f t="shared" si="924"/>
        <v>52</v>
      </c>
      <c r="BG1378" s="31">
        <f t="shared" si="925"/>
        <v>52</v>
      </c>
      <c r="BH1378" s="31">
        <f t="shared" si="926"/>
        <v>9</v>
      </c>
      <c r="BI1378" s="31">
        <f t="shared" si="927"/>
        <v>18</v>
      </c>
      <c r="BJ1378" s="6">
        <f t="shared" si="928"/>
        <v>890</v>
      </c>
      <c r="BL1378" s="31">
        <f t="shared" si="929"/>
        <v>2.5208697698607965E-11</v>
      </c>
      <c r="BM1378" s="31">
        <f t="shared" si="930"/>
        <v>1.6263675934585785E-12</v>
      </c>
      <c r="BN1378" s="31">
        <f t="shared" si="931"/>
        <v>1.4095185809974346E-11</v>
      </c>
      <c r="BO1378" s="31">
        <f t="shared" si="932"/>
        <v>1.843216605919722E-11</v>
      </c>
      <c r="BP1378" s="31">
        <f t="shared" si="933"/>
        <v>8.1318379672928923E-12</v>
      </c>
      <c r="BQ1378" s="31">
        <f t="shared" si="934"/>
        <v>2.3582330105149385E-11</v>
      </c>
      <c r="BR1378" s="31">
        <f t="shared" si="935"/>
        <v>6.2344091082578836E-12</v>
      </c>
      <c r="BS1378" s="31">
        <f t="shared" si="936"/>
        <v>1.4637308341127205E-11</v>
      </c>
      <c r="BT1378" s="31">
        <f t="shared" si="937"/>
        <v>1.1926695685362908E-11</v>
      </c>
      <c r="BU1378" s="31">
        <f t="shared" si="938"/>
        <v>2.1955962511690808E-11</v>
      </c>
      <c r="BV1378" s="31">
        <f t="shared" si="939"/>
        <v>5.1501640459521649E-12</v>
      </c>
      <c r="BW1378" s="31">
        <f t="shared" si="940"/>
        <v>1.00292668263279E-11</v>
      </c>
      <c r="BX1378" s="31">
        <f t="shared" si="941"/>
        <v>8.6739604984457513E-12</v>
      </c>
      <c r="BY1378" s="31">
        <f t="shared" si="942"/>
        <v>8.9450217640221807E-12</v>
      </c>
      <c r="BZ1378" s="31">
        <f t="shared" si="943"/>
        <v>1.5179430872280067E-11</v>
      </c>
      <c r="CA1378" s="31">
        <f t="shared" si="944"/>
        <v>1.1926695685362908E-11</v>
      </c>
      <c r="CB1378" s="31">
        <f t="shared" si="945"/>
        <v>1.4095185809974346E-11</v>
      </c>
      <c r="CC1378" s="31">
        <f t="shared" si="946"/>
        <v>1.4095185809974346E-11</v>
      </c>
      <c r="CD1378" s="31">
        <f t="shared" si="947"/>
        <v>2.4395513901878673E-12</v>
      </c>
      <c r="CE1378" s="31">
        <f t="shared" si="948"/>
        <v>4.8791027803757346E-12</v>
      </c>
    </row>
    <row r="1379" spans="35:83" x14ac:dyDescent="0.2">
      <c r="AI1379" s="29" t="s">
        <v>2874</v>
      </c>
      <c r="AJ1379" s="30">
        <v>31443</v>
      </c>
      <c r="AK1379">
        <v>297</v>
      </c>
      <c r="AL1379" t="s">
        <v>2875</v>
      </c>
      <c r="AM1379">
        <v>2.4129094028907248E-9</v>
      </c>
      <c r="AN1379">
        <f t="shared" si="906"/>
        <v>2.4129094028907248E-10</v>
      </c>
      <c r="AO1379">
        <f t="shared" si="907"/>
        <v>1.063673661121382E-3</v>
      </c>
      <c r="AP1379" s="31">
        <f t="shared" si="908"/>
        <v>36</v>
      </c>
      <c r="AQ1379" s="31">
        <f t="shared" si="909"/>
        <v>5</v>
      </c>
      <c r="AR1379" s="31">
        <f t="shared" si="910"/>
        <v>17</v>
      </c>
      <c r="AS1379" s="31">
        <f t="shared" si="911"/>
        <v>16</v>
      </c>
      <c r="AT1379" s="31">
        <f t="shared" si="912"/>
        <v>5</v>
      </c>
      <c r="AU1379" s="31">
        <f t="shared" si="913"/>
        <v>21</v>
      </c>
      <c r="AV1379" s="31">
        <f t="shared" si="914"/>
        <v>8</v>
      </c>
      <c r="AW1379" s="31">
        <f t="shared" si="915"/>
        <v>20</v>
      </c>
      <c r="AX1379" s="31">
        <f t="shared" si="916"/>
        <v>17</v>
      </c>
      <c r="AY1379" s="31">
        <f t="shared" si="917"/>
        <v>29</v>
      </c>
      <c r="AZ1379" s="31">
        <f t="shared" si="918"/>
        <v>7</v>
      </c>
      <c r="BA1379" s="31">
        <f t="shared" si="919"/>
        <v>13</v>
      </c>
      <c r="BB1379" s="31">
        <f t="shared" si="920"/>
        <v>17</v>
      </c>
      <c r="BC1379" s="31">
        <f t="shared" si="921"/>
        <v>6</v>
      </c>
      <c r="BD1379" s="31">
        <f t="shared" si="922"/>
        <v>13</v>
      </c>
      <c r="BE1379" s="31">
        <f t="shared" si="923"/>
        <v>14</v>
      </c>
      <c r="BF1379" s="31">
        <f t="shared" si="924"/>
        <v>17</v>
      </c>
      <c r="BG1379" s="31">
        <f t="shared" si="925"/>
        <v>33</v>
      </c>
      <c r="BH1379" s="31">
        <f t="shared" si="926"/>
        <v>1</v>
      </c>
      <c r="BI1379" s="31">
        <f t="shared" si="927"/>
        <v>2</v>
      </c>
      <c r="BJ1379" s="6">
        <f t="shared" si="928"/>
        <v>297</v>
      </c>
      <c r="BL1379" s="31">
        <f t="shared" si="929"/>
        <v>2.9247386701705759E-11</v>
      </c>
      <c r="BM1379" s="31">
        <f t="shared" si="930"/>
        <v>4.0621370419035774E-12</v>
      </c>
      <c r="BN1379" s="31">
        <f t="shared" si="931"/>
        <v>1.3811265942472163E-11</v>
      </c>
      <c r="BO1379" s="31">
        <f t="shared" si="932"/>
        <v>1.2998838534091446E-11</v>
      </c>
      <c r="BP1379" s="31">
        <f t="shared" si="933"/>
        <v>4.0621370419035774E-12</v>
      </c>
      <c r="BQ1379" s="31">
        <f t="shared" si="934"/>
        <v>1.7060975575995023E-11</v>
      </c>
      <c r="BR1379" s="31">
        <f t="shared" si="935"/>
        <v>6.4994192670457232E-12</v>
      </c>
      <c r="BS1379" s="31">
        <f t="shared" si="936"/>
        <v>1.624854816761431E-11</v>
      </c>
      <c r="BT1379" s="31">
        <f t="shared" si="937"/>
        <v>1.3811265942472163E-11</v>
      </c>
      <c r="BU1379" s="31">
        <f t="shared" si="938"/>
        <v>2.3560394843040746E-11</v>
      </c>
      <c r="BV1379" s="31">
        <f t="shared" si="939"/>
        <v>5.6869918586650082E-12</v>
      </c>
      <c r="BW1379" s="31">
        <f t="shared" si="940"/>
        <v>1.0561556308949301E-11</v>
      </c>
      <c r="BX1379" s="31">
        <f t="shared" si="941"/>
        <v>1.3811265942472163E-11</v>
      </c>
      <c r="BY1379" s="31">
        <f t="shared" si="942"/>
        <v>4.8745644502842932E-12</v>
      </c>
      <c r="BZ1379" s="31">
        <f t="shared" si="943"/>
        <v>1.0561556308949301E-11</v>
      </c>
      <c r="CA1379" s="31">
        <f t="shared" si="944"/>
        <v>1.1373983717330016E-11</v>
      </c>
      <c r="CB1379" s="31">
        <f t="shared" si="945"/>
        <v>1.3811265942472163E-11</v>
      </c>
      <c r="CC1379" s="31">
        <f t="shared" si="946"/>
        <v>2.6810104476563609E-11</v>
      </c>
      <c r="CD1379" s="31">
        <f t="shared" si="947"/>
        <v>8.1242740838071539E-13</v>
      </c>
      <c r="CE1379" s="31">
        <f t="shared" si="948"/>
        <v>1.6248548167614308E-12</v>
      </c>
    </row>
    <row r="1380" spans="35:83" x14ac:dyDescent="0.2">
      <c r="AI1380" s="29" t="s">
        <v>2876</v>
      </c>
      <c r="AJ1380" s="30">
        <v>36496</v>
      </c>
      <c r="AK1380">
        <v>331</v>
      </c>
      <c r="AL1380" t="s">
        <v>2877</v>
      </c>
      <c r="AM1380">
        <v>2.4202307262162085E-9</v>
      </c>
      <c r="AN1380">
        <f t="shared" si="906"/>
        <v>2.4202307262162088E-10</v>
      </c>
      <c r="AO1380">
        <f t="shared" si="907"/>
        <v>1.0669010921954792E-3</v>
      </c>
      <c r="AP1380" s="31">
        <f t="shared" si="908"/>
        <v>33</v>
      </c>
      <c r="AQ1380" s="31">
        <f t="shared" si="909"/>
        <v>3</v>
      </c>
      <c r="AR1380" s="31">
        <f t="shared" si="910"/>
        <v>20</v>
      </c>
      <c r="AS1380" s="31">
        <f t="shared" si="911"/>
        <v>28</v>
      </c>
      <c r="AT1380" s="31">
        <f t="shared" si="912"/>
        <v>14</v>
      </c>
      <c r="AU1380" s="31">
        <f t="shared" si="913"/>
        <v>23</v>
      </c>
      <c r="AV1380" s="31">
        <f t="shared" si="914"/>
        <v>16</v>
      </c>
      <c r="AW1380" s="31">
        <f t="shared" si="915"/>
        <v>25</v>
      </c>
      <c r="AX1380" s="31">
        <f t="shared" si="916"/>
        <v>22</v>
      </c>
      <c r="AY1380" s="31">
        <f t="shared" si="917"/>
        <v>33</v>
      </c>
      <c r="AZ1380" s="31">
        <f t="shared" si="918"/>
        <v>5</v>
      </c>
      <c r="BA1380" s="31">
        <f t="shared" si="919"/>
        <v>18</v>
      </c>
      <c r="BB1380" s="31">
        <f t="shared" si="920"/>
        <v>10</v>
      </c>
      <c r="BC1380" s="31">
        <f t="shared" si="921"/>
        <v>3</v>
      </c>
      <c r="BD1380" s="31">
        <f t="shared" si="922"/>
        <v>12</v>
      </c>
      <c r="BE1380" s="31">
        <f t="shared" si="923"/>
        <v>16</v>
      </c>
      <c r="BF1380" s="31">
        <f t="shared" si="924"/>
        <v>13</v>
      </c>
      <c r="BG1380" s="31">
        <f t="shared" si="925"/>
        <v>27</v>
      </c>
      <c r="BH1380" s="31">
        <f t="shared" si="926"/>
        <v>0</v>
      </c>
      <c r="BI1380" s="31">
        <f t="shared" si="927"/>
        <v>10</v>
      </c>
      <c r="BJ1380" s="6">
        <f t="shared" si="928"/>
        <v>331</v>
      </c>
      <c r="BL1380" s="31">
        <f t="shared" si="929"/>
        <v>2.4129188509104197E-11</v>
      </c>
      <c r="BM1380" s="31">
        <f t="shared" si="930"/>
        <v>2.1935625917367453E-12</v>
      </c>
      <c r="BN1380" s="31">
        <f t="shared" si="931"/>
        <v>1.4623750611578303E-11</v>
      </c>
      <c r="BO1380" s="31">
        <f t="shared" si="932"/>
        <v>2.0473250856209621E-11</v>
      </c>
      <c r="BP1380" s="31">
        <f t="shared" si="933"/>
        <v>1.0236625428104811E-11</v>
      </c>
      <c r="BQ1380" s="31">
        <f t="shared" si="934"/>
        <v>1.6817313203315046E-11</v>
      </c>
      <c r="BR1380" s="31">
        <f t="shared" si="935"/>
        <v>1.169900048926264E-11</v>
      </c>
      <c r="BS1380" s="31">
        <f t="shared" si="936"/>
        <v>1.8279688264472875E-11</v>
      </c>
      <c r="BT1380" s="31">
        <f t="shared" si="937"/>
        <v>1.6086125672736132E-11</v>
      </c>
      <c r="BU1380" s="31">
        <f t="shared" si="938"/>
        <v>2.4129188509104197E-11</v>
      </c>
      <c r="BV1380" s="31">
        <f t="shared" si="939"/>
        <v>3.6559376528945757E-12</v>
      </c>
      <c r="BW1380" s="31">
        <f t="shared" si="940"/>
        <v>1.316137555042047E-11</v>
      </c>
      <c r="BX1380" s="31">
        <f t="shared" si="941"/>
        <v>7.3118753057891514E-12</v>
      </c>
      <c r="BY1380" s="31">
        <f t="shared" si="942"/>
        <v>2.1935625917367453E-12</v>
      </c>
      <c r="BZ1380" s="31">
        <f t="shared" si="943"/>
        <v>8.774250366946981E-12</v>
      </c>
      <c r="CA1380" s="31">
        <f t="shared" si="944"/>
        <v>1.169900048926264E-11</v>
      </c>
      <c r="CB1380" s="31">
        <f t="shared" si="945"/>
        <v>9.5054378975258959E-12</v>
      </c>
      <c r="CC1380" s="31">
        <f t="shared" si="946"/>
        <v>1.9742063325630705E-11</v>
      </c>
      <c r="CD1380" s="31">
        <f t="shared" si="947"/>
        <v>0</v>
      </c>
      <c r="CE1380" s="31">
        <f t="shared" si="948"/>
        <v>7.3118753057891514E-12</v>
      </c>
    </row>
    <row r="1381" spans="35:83" x14ac:dyDescent="0.2">
      <c r="AI1381" s="29" t="s">
        <v>2878</v>
      </c>
      <c r="AJ1381" s="30">
        <v>53893</v>
      </c>
      <c r="AK1381">
        <v>481</v>
      </c>
      <c r="AL1381" t="s">
        <v>2879</v>
      </c>
      <c r="AM1381">
        <v>2.4261705155420548E-9</v>
      </c>
      <c r="AN1381">
        <f t="shared" si="906"/>
        <v>2.426170515542055E-10</v>
      </c>
      <c r="AO1381">
        <f t="shared" si="907"/>
        <v>1.0695195068988839E-3</v>
      </c>
      <c r="AP1381" s="31">
        <f t="shared" si="908"/>
        <v>48</v>
      </c>
      <c r="AQ1381" s="31">
        <f t="shared" si="909"/>
        <v>2</v>
      </c>
      <c r="AR1381" s="31">
        <f t="shared" si="910"/>
        <v>39</v>
      </c>
      <c r="AS1381" s="31">
        <f t="shared" si="911"/>
        <v>35</v>
      </c>
      <c r="AT1381" s="31">
        <f t="shared" si="912"/>
        <v>16</v>
      </c>
      <c r="AU1381" s="31">
        <f t="shared" si="913"/>
        <v>35</v>
      </c>
      <c r="AV1381" s="31">
        <f t="shared" si="914"/>
        <v>14</v>
      </c>
      <c r="AW1381" s="31">
        <f t="shared" si="915"/>
        <v>21</v>
      </c>
      <c r="AX1381" s="31">
        <f t="shared" si="916"/>
        <v>25</v>
      </c>
      <c r="AY1381" s="31">
        <f t="shared" si="917"/>
        <v>58</v>
      </c>
      <c r="AZ1381" s="31">
        <f t="shared" si="918"/>
        <v>10</v>
      </c>
      <c r="BA1381" s="31">
        <f t="shared" si="919"/>
        <v>15</v>
      </c>
      <c r="BB1381" s="31">
        <f t="shared" si="920"/>
        <v>22</v>
      </c>
      <c r="BC1381" s="31">
        <f t="shared" si="921"/>
        <v>20</v>
      </c>
      <c r="BD1381" s="31">
        <f t="shared" si="922"/>
        <v>35</v>
      </c>
      <c r="BE1381" s="31">
        <f t="shared" si="923"/>
        <v>22</v>
      </c>
      <c r="BF1381" s="31">
        <f t="shared" si="924"/>
        <v>24</v>
      </c>
      <c r="BG1381" s="31">
        <f t="shared" si="925"/>
        <v>22</v>
      </c>
      <c r="BH1381" s="31">
        <f t="shared" si="926"/>
        <v>8</v>
      </c>
      <c r="BI1381" s="31">
        <f t="shared" si="927"/>
        <v>10</v>
      </c>
      <c r="BJ1381" s="6">
        <f t="shared" si="928"/>
        <v>481</v>
      </c>
      <c r="BL1381" s="31">
        <f t="shared" si="929"/>
        <v>2.4211265019962298E-11</v>
      </c>
      <c r="BM1381" s="31">
        <f t="shared" si="930"/>
        <v>1.0088027091650956E-12</v>
      </c>
      <c r="BN1381" s="31">
        <f t="shared" si="931"/>
        <v>1.9671652828719364E-11</v>
      </c>
      <c r="BO1381" s="31">
        <f t="shared" si="932"/>
        <v>1.7654047410389174E-11</v>
      </c>
      <c r="BP1381" s="31">
        <f t="shared" si="933"/>
        <v>8.0704216733207648E-12</v>
      </c>
      <c r="BQ1381" s="31">
        <f t="shared" si="934"/>
        <v>1.7654047410389174E-11</v>
      </c>
      <c r="BR1381" s="31">
        <f t="shared" si="935"/>
        <v>7.0616189641556696E-12</v>
      </c>
      <c r="BS1381" s="31">
        <f t="shared" si="936"/>
        <v>1.0592428446233504E-11</v>
      </c>
      <c r="BT1381" s="31">
        <f t="shared" si="937"/>
        <v>1.2610033864563696E-11</v>
      </c>
      <c r="BU1381" s="31">
        <f t="shared" si="938"/>
        <v>2.9255278565787777E-11</v>
      </c>
      <c r="BV1381" s="31">
        <f t="shared" si="939"/>
        <v>5.0440135458254784E-12</v>
      </c>
      <c r="BW1381" s="31">
        <f t="shared" si="940"/>
        <v>7.5660203187382172E-12</v>
      </c>
      <c r="BX1381" s="31">
        <f t="shared" si="941"/>
        <v>1.1096829800816052E-11</v>
      </c>
      <c r="BY1381" s="31">
        <f t="shared" si="942"/>
        <v>1.0088027091650957E-11</v>
      </c>
      <c r="BZ1381" s="31">
        <f t="shared" si="943"/>
        <v>1.7654047410389174E-11</v>
      </c>
      <c r="CA1381" s="31">
        <f t="shared" si="944"/>
        <v>1.1096829800816052E-11</v>
      </c>
      <c r="CB1381" s="31">
        <f t="shared" si="945"/>
        <v>1.2105632509981149E-11</v>
      </c>
      <c r="CC1381" s="31">
        <f t="shared" si="946"/>
        <v>1.1096829800816052E-11</v>
      </c>
      <c r="CD1381" s="31">
        <f t="shared" si="947"/>
        <v>4.0352108366603824E-12</v>
      </c>
      <c r="CE1381" s="31">
        <f t="shared" si="948"/>
        <v>5.0440135458254784E-12</v>
      </c>
    </row>
    <row r="1382" spans="35:83" x14ac:dyDescent="0.2">
      <c r="AI1382" s="29" t="s">
        <v>2880</v>
      </c>
      <c r="AJ1382" s="30">
        <v>36738</v>
      </c>
      <c r="AK1382">
        <v>341</v>
      </c>
      <c r="AL1382" t="s">
        <v>2881</v>
      </c>
      <c r="AM1382">
        <v>2.451074874635709E-9</v>
      </c>
      <c r="AN1382">
        <f t="shared" si="906"/>
        <v>2.4510748746357093E-10</v>
      </c>
      <c r="AO1382">
        <f t="shared" si="907"/>
        <v>1.0804980006555468E-3</v>
      </c>
      <c r="AP1382" s="31">
        <f t="shared" si="908"/>
        <v>40</v>
      </c>
      <c r="AQ1382" s="31">
        <f t="shared" si="909"/>
        <v>3</v>
      </c>
      <c r="AR1382" s="31">
        <f t="shared" si="910"/>
        <v>25</v>
      </c>
      <c r="AS1382" s="31">
        <f t="shared" si="911"/>
        <v>21</v>
      </c>
      <c r="AT1382" s="31">
        <f t="shared" si="912"/>
        <v>11</v>
      </c>
      <c r="AU1382" s="31">
        <f t="shared" si="913"/>
        <v>23</v>
      </c>
      <c r="AV1382" s="31">
        <f t="shared" si="914"/>
        <v>2</v>
      </c>
      <c r="AW1382" s="31">
        <f t="shared" si="915"/>
        <v>24</v>
      </c>
      <c r="AX1382" s="31">
        <f t="shared" si="916"/>
        <v>23</v>
      </c>
      <c r="AY1382" s="31">
        <f t="shared" si="917"/>
        <v>34</v>
      </c>
      <c r="AZ1382" s="31">
        <f t="shared" si="918"/>
        <v>10</v>
      </c>
      <c r="BA1382" s="31">
        <f t="shared" si="919"/>
        <v>7</v>
      </c>
      <c r="BB1382" s="31">
        <f t="shared" si="920"/>
        <v>20</v>
      </c>
      <c r="BC1382" s="31">
        <f t="shared" si="921"/>
        <v>13</v>
      </c>
      <c r="BD1382" s="31">
        <f t="shared" si="922"/>
        <v>17</v>
      </c>
      <c r="BE1382" s="31">
        <f t="shared" si="923"/>
        <v>16</v>
      </c>
      <c r="BF1382" s="31">
        <f t="shared" si="924"/>
        <v>19</v>
      </c>
      <c r="BG1382" s="31">
        <f t="shared" si="925"/>
        <v>29</v>
      </c>
      <c r="BH1382" s="31">
        <f t="shared" si="926"/>
        <v>2</v>
      </c>
      <c r="BI1382" s="31">
        <f t="shared" si="927"/>
        <v>2</v>
      </c>
      <c r="BJ1382" s="6">
        <f t="shared" si="928"/>
        <v>341</v>
      </c>
      <c r="BL1382" s="31">
        <f t="shared" si="929"/>
        <v>2.8751611432676943E-11</v>
      </c>
      <c r="BM1382" s="31">
        <f t="shared" si="930"/>
        <v>2.1563708574507709E-12</v>
      </c>
      <c r="BN1382" s="31">
        <f t="shared" si="931"/>
        <v>1.7969757145423091E-11</v>
      </c>
      <c r="BO1382" s="31">
        <f t="shared" si="932"/>
        <v>1.5094596002155394E-11</v>
      </c>
      <c r="BP1382" s="31">
        <f t="shared" si="933"/>
        <v>7.9066931439861586E-12</v>
      </c>
      <c r="BQ1382" s="31">
        <f t="shared" si="934"/>
        <v>1.6532176573789241E-11</v>
      </c>
      <c r="BR1382" s="31">
        <f t="shared" si="935"/>
        <v>1.4375805716338472E-12</v>
      </c>
      <c r="BS1382" s="31">
        <f t="shared" si="936"/>
        <v>1.7250966859606167E-11</v>
      </c>
      <c r="BT1382" s="31">
        <f t="shared" si="937"/>
        <v>1.6532176573789241E-11</v>
      </c>
      <c r="BU1382" s="31">
        <f t="shared" si="938"/>
        <v>2.4438869717775399E-11</v>
      </c>
      <c r="BV1382" s="31">
        <f t="shared" si="939"/>
        <v>7.1879028581692359E-12</v>
      </c>
      <c r="BW1382" s="31">
        <f t="shared" si="940"/>
        <v>5.0315320007184645E-12</v>
      </c>
      <c r="BX1382" s="31">
        <f t="shared" si="941"/>
        <v>1.4375805716338472E-11</v>
      </c>
      <c r="BY1382" s="31">
        <f t="shared" si="942"/>
        <v>9.3442737156200072E-12</v>
      </c>
      <c r="BZ1382" s="31">
        <f t="shared" si="943"/>
        <v>1.22194348588877E-11</v>
      </c>
      <c r="CA1382" s="31">
        <f t="shared" si="944"/>
        <v>1.1500644573070778E-11</v>
      </c>
      <c r="CB1382" s="31">
        <f t="shared" si="945"/>
        <v>1.3657015430521548E-11</v>
      </c>
      <c r="CC1382" s="31">
        <f t="shared" si="946"/>
        <v>2.0844918288690782E-11</v>
      </c>
      <c r="CD1382" s="31">
        <f t="shared" si="947"/>
        <v>1.4375805716338472E-12</v>
      </c>
      <c r="CE1382" s="31">
        <f t="shared" si="948"/>
        <v>1.4375805716338472E-12</v>
      </c>
    </row>
    <row r="1383" spans="35:83" x14ac:dyDescent="0.2">
      <c r="AI1383" s="29" t="s">
        <v>2882</v>
      </c>
      <c r="AJ1383" s="30">
        <v>32347</v>
      </c>
      <c r="AK1383">
        <v>298</v>
      </c>
      <c r="AL1383" t="s">
        <v>2883</v>
      </c>
      <c r="AM1383">
        <v>2.4780497326947778E-9</v>
      </c>
      <c r="AN1383">
        <f t="shared" si="906"/>
        <v>2.4780497326947777E-10</v>
      </c>
      <c r="AO1383">
        <f t="shared" si="907"/>
        <v>1.0923892245844455E-3</v>
      </c>
      <c r="AP1383" s="31">
        <f t="shared" si="908"/>
        <v>42</v>
      </c>
      <c r="AQ1383" s="31">
        <f t="shared" si="909"/>
        <v>1</v>
      </c>
      <c r="AR1383" s="31">
        <f t="shared" si="910"/>
        <v>9</v>
      </c>
      <c r="AS1383" s="31">
        <f t="shared" si="911"/>
        <v>20</v>
      </c>
      <c r="AT1383" s="31">
        <f t="shared" si="912"/>
        <v>9</v>
      </c>
      <c r="AU1383" s="31">
        <f t="shared" si="913"/>
        <v>15</v>
      </c>
      <c r="AV1383" s="31">
        <f t="shared" si="914"/>
        <v>5</v>
      </c>
      <c r="AW1383" s="31">
        <f t="shared" si="915"/>
        <v>22</v>
      </c>
      <c r="AX1383" s="31">
        <f t="shared" si="916"/>
        <v>14</v>
      </c>
      <c r="AY1383" s="31">
        <f t="shared" si="917"/>
        <v>25</v>
      </c>
      <c r="AZ1383" s="31">
        <f t="shared" si="918"/>
        <v>9</v>
      </c>
      <c r="BA1383" s="31">
        <f t="shared" si="919"/>
        <v>15</v>
      </c>
      <c r="BB1383" s="31">
        <f t="shared" si="920"/>
        <v>12</v>
      </c>
      <c r="BC1383" s="31">
        <f t="shared" si="921"/>
        <v>15</v>
      </c>
      <c r="BD1383" s="31">
        <f t="shared" si="922"/>
        <v>20</v>
      </c>
      <c r="BE1383" s="31">
        <f t="shared" si="923"/>
        <v>27</v>
      </c>
      <c r="BF1383" s="31">
        <f t="shared" si="924"/>
        <v>19</v>
      </c>
      <c r="BG1383" s="31">
        <f t="shared" si="925"/>
        <v>13</v>
      </c>
      <c r="BH1383" s="31">
        <f t="shared" si="926"/>
        <v>0</v>
      </c>
      <c r="BI1383" s="31">
        <f t="shared" si="927"/>
        <v>6</v>
      </c>
      <c r="BJ1383" s="6">
        <f t="shared" si="928"/>
        <v>298</v>
      </c>
      <c r="BL1383" s="31">
        <f t="shared" si="929"/>
        <v>3.4925533145362636E-11</v>
      </c>
      <c r="BM1383" s="31">
        <f t="shared" si="930"/>
        <v>8.3156031298482469E-13</v>
      </c>
      <c r="BN1383" s="31">
        <f t="shared" si="931"/>
        <v>7.4840428168634231E-12</v>
      </c>
      <c r="BO1383" s="31">
        <f t="shared" si="932"/>
        <v>1.6631206259696494E-11</v>
      </c>
      <c r="BP1383" s="31">
        <f t="shared" si="933"/>
        <v>7.4840428168634231E-12</v>
      </c>
      <c r="BQ1383" s="31">
        <f t="shared" si="934"/>
        <v>1.247340469477237E-11</v>
      </c>
      <c r="BR1383" s="31">
        <f t="shared" si="935"/>
        <v>4.1578015649241235E-12</v>
      </c>
      <c r="BS1383" s="31">
        <f t="shared" si="936"/>
        <v>1.8294326885666145E-11</v>
      </c>
      <c r="BT1383" s="31">
        <f t="shared" si="937"/>
        <v>1.1641844381787547E-11</v>
      </c>
      <c r="BU1383" s="31">
        <f t="shared" si="938"/>
        <v>2.078900782462062E-11</v>
      </c>
      <c r="BV1383" s="31">
        <f t="shared" si="939"/>
        <v>7.4840428168634231E-12</v>
      </c>
      <c r="BW1383" s="31">
        <f t="shared" si="940"/>
        <v>1.247340469477237E-11</v>
      </c>
      <c r="BX1383" s="31">
        <f t="shared" si="941"/>
        <v>9.9787237558178963E-12</v>
      </c>
      <c r="BY1383" s="31">
        <f t="shared" si="942"/>
        <v>1.247340469477237E-11</v>
      </c>
      <c r="BZ1383" s="31">
        <f t="shared" si="943"/>
        <v>1.6631206259696494E-11</v>
      </c>
      <c r="CA1383" s="31">
        <f t="shared" si="944"/>
        <v>2.2452128450590268E-11</v>
      </c>
      <c r="CB1383" s="31">
        <f t="shared" si="945"/>
        <v>1.579964594671167E-11</v>
      </c>
      <c r="CC1383" s="31">
        <f t="shared" si="946"/>
        <v>1.0810284068802722E-11</v>
      </c>
      <c r="CD1383" s="31">
        <f t="shared" si="947"/>
        <v>0</v>
      </c>
      <c r="CE1383" s="31">
        <f t="shared" si="948"/>
        <v>4.9893618779089482E-12</v>
      </c>
    </row>
    <row r="1384" spans="35:83" x14ac:dyDescent="0.2">
      <c r="AI1384" s="29" t="s">
        <v>2884</v>
      </c>
      <c r="AJ1384" s="30">
        <v>27146</v>
      </c>
      <c r="AK1384">
        <v>254</v>
      </c>
      <c r="AL1384" t="s">
        <v>2885</v>
      </c>
      <c r="AM1384">
        <v>2.4833309861647068E-9</v>
      </c>
      <c r="AN1384">
        <f t="shared" si="906"/>
        <v>2.483330986164707E-10</v>
      </c>
      <c r="AO1384">
        <f t="shared" si="907"/>
        <v>1.0947173394348993E-3</v>
      </c>
      <c r="AP1384" s="31">
        <f t="shared" si="908"/>
        <v>36</v>
      </c>
      <c r="AQ1384" s="31">
        <f t="shared" si="909"/>
        <v>3</v>
      </c>
      <c r="AR1384" s="31">
        <f t="shared" si="910"/>
        <v>16</v>
      </c>
      <c r="AS1384" s="31">
        <f t="shared" si="911"/>
        <v>12</v>
      </c>
      <c r="AT1384" s="31">
        <f t="shared" si="912"/>
        <v>2</v>
      </c>
      <c r="AU1384" s="31">
        <f t="shared" si="913"/>
        <v>15</v>
      </c>
      <c r="AV1384" s="31">
        <f t="shared" si="914"/>
        <v>6</v>
      </c>
      <c r="AW1384" s="31">
        <f t="shared" si="915"/>
        <v>16</v>
      </c>
      <c r="AX1384" s="31">
        <f t="shared" si="916"/>
        <v>16</v>
      </c>
      <c r="AY1384" s="31">
        <f t="shared" si="917"/>
        <v>23</v>
      </c>
      <c r="AZ1384" s="31">
        <f t="shared" si="918"/>
        <v>2</v>
      </c>
      <c r="BA1384" s="31">
        <f t="shared" si="919"/>
        <v>13</v>
      </c>
      <c r="BB1384" s="31">
        <f t="shared" si="920"/>
        <v>13</v>
      </c>
      <c r="BC1384" s="31">
        <f t="shared" si="921"/>
        <v>12</v>
      </c>
      <c r="BD1384" s="31">
        <f t="shared" si="922"/>
        <v>10</v>
      </c>
      <c r="BE1384" s="31">
        <f t="shared" si="923"/>
        <v>15</v>
      </c>
      <c r="BF1384" s="31">
        <f t="shared" si="924"/>
        <v>17</v>
      </c>
      <c r="BG1384" s="31">
        <f t="shared" si="925"/>
        <v>18</v>
      </c>
      <c r="BH1384" s="31">
        <f t="shared" si="926"/>
        <v>2</v>
      </c>
      <c r="BI1384" s="31">
        <f t="shared" si="927"/>
        <v>7</v>
      </c>
      <c r="BJ1384" s="6">
        <f t="shared" si="928"/>
        <v>254</v>
      </c>
      <c r="BL1384" s="31">
        <f t="shared" si="929"/>
        <v>3.519681712674388E-11</v>
      </c>
      <c r="BM1384" s="31">
        <f t="shared" si="930"/>
        <v>2.9330680938953233E-12</v>
      </c>
      <c r="BN1384" s="31">
        <f t="shared" si="931"/>
        <v>1.564302983410839E-11</v>
      </c>
      <c r="BO1384" s="31">
        <f t="shared" si="932"/>
        <v>1.1732272375581293E-11</v>
      </c>
      <c r="BP1384" s="31">
        <f t="shared" si="933"/>
        <v>1.9553787292635487E-12</v>
      </c>
      <c r="BQ1384" s="31">
        <f t="shared" si="934"/>
        <v>1.4665340469476617E-11</v>
      </c>
      <c r="BR1384" s="31">
        <f t="shared" si="935"/>
        <v>5.8661361877906467E-12</v>
      </c>
      <c r="BS1384" s="31">
        <f t="shared" si="936"/>
        <v>1.564302983410839E-11</v>
      </c>
      <c r="BT1384" s="31">
        <f t="shared" si="937"/>
        <v>1.564302983410839E-11</v>
      </c>
      <c r="BU1384" s="31">
        <f t="shared" si="938"/>
        <v>2.2486855386530813E-11</v>
      </c>
      <c r="BV1384" s="31">
        <f t="shared" si="939"/>
        <v>1.9553787292635487E-12</v>
      </c>
      <c r="BW1384" s="31">
        <f t="shared" si="940"/>
        <v>1.2709961740213067E-11</v>
      </c>
      <c r="BX1384" s="31">
        <f t="shared" si="941"/>
        <v>1.2709961740213067E-11</v>
      </c>
      <c r="BY1384" s="31">
        <f t="shared" si="942"/>
        <v>1.1732272375581293E-11</v>
      </c>
      <c r="BZ1384" s="31">
        <f t="shared" si="943"/>
        <v>9.7768936463177433E-12</v>
      </c>
      <c r="CA1384" s="31">
        <f t="shared" si="944"/>
        <v>1.4665340469476617E-11</v>
      </c>
      <c r="CB1384" s="31">
        <f t="shared" si="945"/>
        <v>1.6620719198740167E-11</v>
      </c>
      <c r="CC1384" s="31">
        <f t="shared" si="946"/>
        <v>1.759840856337194E-11</v>
      </c>
      <c r="CD1384" s="31">
        <f t="shared" si="947"/>
        <v>1.9553787292635487E-12</v>
      </c>
      <c r="CE1384" s="31">
        <f t="shared" si="948"/>
        <v>6.8438255524224208E-12</v>
      </c>
    </row>
    <row r="1385" spans="35:83" x14ac:dyDescent="0.2">
      <c r="AI1385" s="29" t="s">
        <v>2886</v>
      </c>
      <c r="AJ1385" s="30">
        <v>44329</v>
      </c>
      <c r="AK1385">
        <v>408</v>
      </c>
      <c r="AL1385" t="s">
        <v>2887</v>
      </c>
      <c r="AM1385">
        <v>2.4904611790163983E-9</v>
      </c>
      <c r="AN1385">
        <f t="shared" si="906"/>
        <v>2.4904611790163983E-10</v>
      </c>
      <c r="AO1385">
        <f t="shared" si="907"/>
        <v>1.097860515190265E-3</v>
      </c>
      <c r="AP1385" s="31">
        <f t="shared" si="908"/>
        <v>46</v>
      </c>
      <c r="AQ1385" s="31">
        <f t="shared" si="909"/>
        <v>3</v>
      </c>
      <c r="AR1385" s="31">
        <f t="shared" si="910"/>
        <v>23</v>
      </c>
      <c r="AS1385" s="31">
        <f t="shared" si="911"/>
        <v>26</v>
      </c>
      <c r="AT1385" s="31">
        <f t="shared" si="912"/>
        <v>12</v>
      </c>
      <c r="AU1385" s="31">
        <f t="shared" si="913"/>
        <v>42</v>
      </c>
      <c r="AV1385" s="31">
        <f t="shared" si="914"/>
        <v>14</v>
      </c>
      <c r="AW1385" s="31">
        <f t="shared" si="915"/>
        <v>24</v>
      </c>
      <c r="AX1385" s="31">
        <f t="shared" si="916"/>
        <v>19</v>
      </c>
      <c r="AY1385" s="31">
        <f t="shared" si="917"/>
        <v>40</v>
      </c>
      <c r="AZ1385" s="31">
        <f t="shared" si="918"/>
        <v>11</v>
      </c>
      <c r="BA1385" s="31">
        <f t="shared" si="919"/>
        <v>13</v>
      </c>
      <c r="BB1385" s="31">
        <f t="shared" si="920"/>
        <v>20</v>
      </c>
      <c r="BC1385" s="31">
        <f t="shared" si="921"/>
        <v>14</v>
      </c>
      <c r="BD1385" s="31">
        <f t="shared" si="922"/>
        <v>25</v>
      </c>
      <c r="BE1385" s="31">
        <f t="shared" si="923"/>
        <v>17</v>
      </c>
      <c r="BF1385" s="31">
        <f t="shared" si="924"/>
        <v>21</v>
      </c>
      <c r="BG1385" s="31">
        <f t="shared" si="925"/>
        <v>23</v>
      </c>
      <c r="BH1385" s="31">
        <f t="shared" si="926"/>
        <v>3</v>
      </c>
      <c r="BI1385" s="31">
        <f t="shared" si="927"/>
        <v>12</v>
      </c>
      <c r="BJ1385" s="6">
        <f t="shared" si="928"/>
        <v>408</v>
      </c>
      <c r="BL1385" s="31">
        <f t="shared" si="929"/>
        <v>2.8078728979106453E-11</v>
      </c>
      <c r="BM1385" s="31">
        <f t="shared" si="930"/>
        <v>1.8312214551591162E-12</v>
      </c>
      <c r="BN1385" s="31">
        <f t="shared" si="931"/>
        <v>1.4039364489553226E-11</v>
      </c>
      <c r="BO1385" s="31">
        <f t="shared" si="932"/>
        <v>1.5870585944712341E-11</v>
      </c>
      <c r="BP1385" s="31">
        <f t="shared" si="933"/>
        <v>7.3248858206364647E-12</v>
      </c>
      <c r="BQ1385" s="31">
        <f t="shared" si="934"/>
        <v>2.5637100372227629E-11</v>
      </c>
      <c r="BR1385" s="31">
        <f t="shared" si="935"/>
        <v>8.5457001240758768E-12</v>
      </c>
      <c r="BS1385" s="31">
        <f t="shared" si="936"/>
        <v>1.4649771641272929E-11</v>
      </c>
      <c r="BT1385" s="31">
        <f t="shared" si="937"/>
        <v>1.1597735882674404E-11</v>
      </c>
      <c r="BU1385" s="31">
        <f t="shared" si="938"/>
        <v>2.4416286068788217E-11</v>
      </c>
      <c r="BV1385" s="31">
        <f t="shared" si="939"/>
        <v>6.7144786689167602E-12</v>
      </c>
      <c r="BW1385" s="31">
        <f t="shared" si="940"/>
        <v>7.9352929723561707E-12</v>
      </c>
      <c r="BX1385" s="31">
        <f t="shared" si="941"/>
        <v>1.2208143034394108E-11</v>
      </c>
      <c r="BY1385" s="31">
        <f t="shared" si="942"/>
        <v>8.5457001240758768E-12</v>
      </c>
      <c r="BZ1385" s="31">
        <f t="shared" si="943"/>
        <v>1.5260178792992637E-11</v>
      </c>
      <c r="CA1385" s="31">
        <f t="shared" si="944"/>
        <v>1.0376921579234992E-11</v>
      </c>
      <c r="CB1385" s="31">
        <f t="shared" si="945"/>
        <v>1.2818550186113814E-11</v>
      </c>
      <c r="CC1385" s="31">
        <f t="shared" si="946"/>
        <v>1.4039364489553226E-11</v>
      </c>
      <c r="CD1385" s="31">
        <f t="shared" si="947"/>
        <v>1.8312214551591162E-12</v>
      </c>
      <c r="CE1385" s="31">
        <f t="shared" si="948"/>
        <v>7.3248858206364647E-12</v>
      </c>
    </row>
    <row r="1386" spans="35:83" x14ac:dyDescent="0.2">
      <c r="AI1386" s="29" t="s">
        <v>2888</v>
      </c>
      <c r="AJ1386" s="30">
        <v>49270</v>
      </c>
      <c r="AK1386">
        <v>458</v>
      </c>
      <c r="AL1386" t="s">
        <v>2889</v>
      </c>
      <c r="AM1386">
        <v>2.497672665402166E-9</v>
      </c>
      <c r="AN1386">
        <f t="shared" si="906"/>
        <v>2.4976726654021663E-10</v>
      </c>
      <c r="AO1386">
        <f t="shared" si="907"/>
        <v>1.1010395272646044E-3</v>
      </c>
      <c r="AP1386" s="31">
        <f t="shared" si="908"/>
        <v>36</v>
      </c>
      <c r="AQ1386" s="31">
        <f t="shared" si="909"/>
        <v>2</v>
      </c>
      <c r="AR1386" s="31">
        <f t="shared" si="910"/>
        <v>22</v>
      </c>
      <c r="AS1386" s="31">
        <f t="shared" si="911"/>
        <v>10</v>
      </c>
      <c r="AT1386" s="31">
        <f t="shared" si="912"/>
        <v>19</v>
      </c>
      <c r="AU1386" s="31">
        <f t="shared" si="913"/>
        <v>45</v>
      </c>
      <c r="AV1386" s="31">
        <f t="shared" si="914"/>
        <v>9</v>
      </c>
      <c r="AW1386" s="31">
        <f t="shared" si="915"/>
        <v>21</v>
      </c>
      <c r="AX1386" s="31">
        <f t="shared" si="916"/>
        <v>13</v>
      </c>
      <c r="AY1386" s="31">
        <f t="shared" si="917"/>
        <v>31</v>
      </c>
      <c r="AZ1386" s="31">
        <f t="shared" si="918"/>
        <v>10</v>
      </c>
      <c r="BA1386" s="31">
        <f t="shared" si="919"/>
        <v>21</v>
      </c>
      <c r="BB1386" s="31">
        <f t="shared" si="920"/>
        <v>31</v>
      </c>
      <c r="BC1386" s="31">
        <f t="shared" si="921"/>
        <v>22</v>
      </c>
      <c r="BD1386" s="31">
        <f t="shared" si="922"/>
        <v>25</v>
      </c>
      <c r="BE1386" s="31">
        <f t="shared" si="923"/>
        <v>47</v>
      </c>
      <c r="BF1386" s="31">
        <f t="shared" si="924"/>
        <v>35</v>
      </c>
      <c r="BG1386" s="31">
        <f t="shared" si="925"/>
        <v>37</v>
      </c>
      <c r="BH1386" s="31">
        <f t="shared" si="926"/>
        <v>8</v>
      </c>
      <c r="BI1386" s="31">
        <f t="shared" si="927"/>
        <v>14</v>
      </c>
      <c r="BJ1386" s="6">
        <f t="shared" si="928"/>
        <v>458</v>
      </c>
      <c r="BL1386" s="31">
        <f t="shared" si="929"/>
        <v>1.9632361562113099E-11</v>
      </c>
      <c r="BM1386" s="31">
        <f t="shared" si="930"/>
        <v>1.0906867534507275E-12</v>
      </c>
      <c r="BN1386" s="31">
        <f t="shared" si="931"/>
        <v>1.1997554287958004E-11</v>
      </c>
      <c r="BO1386" s="31">
        <f t="shared" si="932"/>
        <v>5.453433767253638E-12</v>
      </c>
      <c r="BP1386" s="31">
        <f t="shared" si="933"/>
        <v>1.0361524157781913E-11</v>
      </c>
      <c r="BQ1386" s="31">
        <f t="shared" si="934"/>
        <v>2.4540451952641369E-11</v>
      </c>
      <c r="BR1386" s="31">
        <f t="shared" si="935"/>
        <v>4.9080903905282749E-12</v>
      </c>
      <c r="BS1386" s="31">
        <f t="shared" si="936"/>
        <v>1.1452210911232641E-11</v>
      </c>
      <c r="BT1386" s="31">
        <f t="shared" si="937"/>
        <v>7.0894638974297299E-12</v>
      </c>
      <c r="BU1386" s="31">
        <f t="shared" si="938"/>
        <v>1.6905644678486279E-11</v>
      </c>
      <c r="BV1386" s="31">
        <f t="shared" si="939"/>
        <v>5.453433767253638E-12</v>
      </c>
      <c r="BW1386" s="31">
        <f t="shared" si="940"/>
        <v>1.1452210911232641E-11</v>
      </c>
      <c r="BX1386" s="31">
        <f t="shared" si="941"/>
        <v>1.6905644678486279E-11</v>
      </c>
      <c r="BY1386" s="31">
        <f t="shared" si="942"/>
        <v>1.1997554287958004E-11</v>
      </c>
      <c r="BZ1386" s="31">
        <f t="shared" si="943"/>
        <v>1.3633584418134097E-11</v>
      </c>
      <c r="CA1386" s="31">
        <f t="shared" si="944"/>
        <v>2.5631138706092102E-11</v>
      </c>
      <c r="CB1386" s="31">
        <f t="shared" si="945"/>
        <v>1.9087018185387735E-11</v>
      </c>
      <c r="CC1386" s="31">
        <f t="shared" si="946"/>
        <v>2.0177704938838461E-11</v>
      </c>
      <c r="CD1386" s="31">
        <f t="shared" si="947"/>
        <v>4.3627470138029101E-12</v>
      </c>
      <c r="CE1386" s="31">
        <f t="shared" si="948"/>
        <v>7.6348072741550939E-12</v>
      </c>
    </row>
    <row r="1387" spans="35:83" x14ac:dyDescent="0.2">
      <c r="AI1387" s="29" t="s">
        <v>2890</v>
      </c>
      <c r="AJ1387" s="30">
        <v>16679</v>
      </c>
      <c r="AK1387">
        <v>154</v>
      </c>
      <c r="AL1387" t="s">
        <v>2891</v>
      </c>
      <c r="AM1387">
        <v>2.5135969992557446E-9</v>
      </c>
      <c r="AN1387">
        <f t="shared" si="906"/>
        <v>2.5135969992557448E-10</v>
      </c>
      <c r="AO1387">
        <f t="shared" si="907"/>
        <v>1.108059390700282E-3</v>
      </c>
      <c r="AP1387" s="31">
        <f t="shared" si="908"/>
        <v>13</v>
      </c>
      <c r="AQ1387" s="31">
        <f t="shared" si="909"/>
        <v>0</v>
      </c>
      <c r="AR1387" s="31">
        <f t="shared" si="910"/>
        <v>8</v>
      </c>
      <c r="AS1387" s="31">
        <f t="shared" si="911"/>
        <v>8</v>
      </c>
      <c r="AT1387" s="31">
        <f t="shared" si="912"/>
        <v>12</v>
      </c>
      <c r="AU1387" s="31">
        <f t="shared" si="913"/>
        <v>16</v>
      </c>
      <c r="AV1387" s="31">
        <f t="shared" si="914"/>
        <v>0</v>
      </c>
      <c r="AW1387" s="31">
        <f t="shared" si="915"/>
        <v>15</v>
      </c>
      <c r="AX1387" s="31">
        <f t="shared" si="916"/>
        <v>14</v>
      </c>
      <c r="AY1387" s="31">
        <f t="shared" si="917"/>
        <v>17</v>
      </c>
      <c r="AZ1387" s="31">
        <f t="shared" si="918"/>
        <v>5</v>
      </c>
      <c r="BA1387" s="31">
        <f t="shared" si="919"/>
        <v>5</v>
      </c>
      <c r="BB1387" s="31">
        <f t="shared" si="920"/>
        <v>5</v>
      </c>
      <c r="BC1387" s="31">
        <f t="shared" si="921"/>
        <v>2</v>
      </c>
      <c r="BD1387" s="31">
        <f t="shared" si="922"/>
        <v>4</v>
      </c>
      <c r="BE1387" s="31">
        <f t="shared" si="923"/>
        <v>7</v>
      </c>
      <c r="BF1387" s="31">
        <f t="shared" si="924"/>
        <v>7</v>
      </c>
      <c r="BG1387" s="31">
        <f t="shared" si="925"/>
        <v>13</v>
      </c>
      <c r="BH1387" s="31">
        <f t="shared" si="926"/>
        <v>0</v>
      </c>
      <c r="BI1387" s="31">
        <f t="shared" si="927"/>
        <v>3</v>
      </c>
      <c r="BJ1387" s="6">
        <f t="shared" si="928"/>
        <v>154</v>
      </c>
      <c r="BL1387" s="31">
        <f t="shared" si="929"/>
        <v>2.1218675967743301E-11</v>
      </c>
      <c r="BM1387" s="31">
        <f t="shared" si="930"/>
        <v>0</v>
      </c>
      <c r="BN1387" s="31">
        <f t="shared" si="931"/>
        <v>1.3057646749380493E-11</v>
      </c>
      <c r="BO1387" s="31">
        <f t="shared" si="932"/>
        <v>1.3057646749380493E-11</v>
      </c>
      <c r="BP1387" s="31">
        <f t="shared" si="933"/>
        <v>1.9586470124070738E-11</v>
      </c>
      <c r="BQ1387" s="31">
        <f t="shared" si="934"/>
        <v>2.6115293498760987E-11</v>
      </c>
      <c r="BR1387" s="31">
        <f t="shared" si="935"/>
        <v>0</v>
      </c>
      <c r="BS1387" s="31">
        <f t="shared" si="936"/>
        <v>2.4483087655088424E-11</v>
      </c>
      <c r="BT1387" s="31">
        <f t="shared" si="937"/>
        <v>2.2850881811415864E-11</v>
      </c>
      <c r="BU1387" s="31">
        <f t="shared" si="938"/>
        <v>2.7747499342433547E-11</v>
      </c>
      <c r="BV1387" s="31">
        <f t="shared" si="939"/>
        <v>8.1610292183628073E-12</v>
      </c>
      <c r="BW1387" s="31">
        <f t="shared" si="940"/>
        <v>8.1610292183628073E-12</v>
      </c>
      <c r="BX1387" s="31">
        <f t="shared" si="941"/>
        <v>8.1610292183628073E-12</v>
      </c>
      <c r="BY1387" s="31">
        <f t="shared" si="942"/>
        <v>3.2644116873451233E-12</v>
      </c>
      <c r="BZ1387" s="31">
        <f t="shared" si="943"/>
        <v>6.5288233746902467E-12</v>
      </c>
      <c r="CA1387" s="31">
        <f t="shared" si="944"/>
        <v>1.1425440905707932E-11</v>
      </c>
      <c r="CB1387" s="31">
        <f t="shared" si="945"/>
        <v>1.1425440905707932E-11</v>
      </c>
      <c r="CC1387" s="31">
        <f t="shared" si="946"/>
        <v>2.1218675967743301E-11</v>
      </c>
      <c r="CD1387" s="31">
        <f t="shared" si="947"/>
        <v>0</v>
      </c>
      <c r="CE1387" s="31">
        <f t="shared" si="948"/>
        <v>4.8966175310176844E-12</v>
      </c>
    </row>
    <row r="1388" spans="35:83" x14ac:dyDescent="0.2">
      <c r="AI1388" s="29" t="s">
        <v>2892</v>
      </c>
      <c r="AJ1388" s="30">
        <v>48671</v>
      </c>
      <c r="AK1388">
        <v>441</v>
      </c>
      <c r="AL1388" t="s">
        <v>2893</v>
      </c>
      <c r="AM1388">
        <v>2.5447499185275957E-9</v>
      </c>
      <c r="AN1388">
        <f t="shared" si="906"/>
        <v>2.5447499185275956E-10</v>
      </c>
      <c r="AO1388">
        <f t="shared" si="907"/>
        <v>1.1217924134390596E-3</v>
      </c>
      <c r="AP1388" s="31">
        <f t="shared" si="908"/>
        <v>45</v>
      </c>
      <c r="AQ1388" s="31">
        <f t="shared" si="909"/>
        <v>6</v>
      </c>
      <c r="AR1388" s="31">
        <f t="shared" si="910"/>
        <v>27</v>
      </c>
      <c r="AS1388" s="31">
        <f t="shared" si="911"/>
        <v>29</v>
      </c>
      <c r="AT1388" s="31">
        <f t="shared" si="912"/>
        <v>17</v>
      </c>
      <c r="AU1388" s="31">
        <f t="shared" si="913"/>
        <v>37</v>
      </c>
      <c r="AV1388" s="31">
        <f t="shared" si="914"/>
        <v>13</v>
      </c>
      <c r="AW1388" s="31">
        <f t="shared" si="915"/>
        <v>21</v>
      </c>
      <c r="AX1388" s="31">
        <f t="shared" si="916"/>
        <v>24</v>
      </c>
      <c r="AY1388" s="31">
        <f t="shared" si="917"/>
        <v>45</v>
      </c>
      <c r="AZ1388" s="31">
        <f t="shared" si="918"/>
        <v>10</v>
      </c>
      <c r="BA1388" s="31">
        <f t="shared" si="919"/>
        <v>13</v>
      </c>
      <c r="BB1388" s="31">
        <f t="shared" si="920"/>
        <v>18</v>
      </c>
      <c r="BC1388" s="31">
        <f t="shared" si="921"/>
        <v>12</v>
      </c>
      <c r="BD1388" s="31">
        <f t="shared" si="922"/>
        <v>31</v>
      </c>
      <c r="BE1388" s="31">
        <f t="shared" si="923"/>
        <v>21</v>
      </c>
      <c r="BF1388" s="31">
        <f t="shared" si="924"/>
        <v>19</v>
      </c>
      <c r="BG1388" s="31">
        <f t="shared" si="925"/>
        <v>37</v>
      </c>
      <c r="BH1388" s="31">
        <f t="shared" si="926"/>
        <v>4</v>
      </c>
      <c r="BI1388" s="31">
        <f t="shared" si="927"/>
        <v>12</v>
      </c>
      <c r="BJ1388" s="6">
        <f t="shared" si="928"/>
        <v>441</v>
      </c>
      <c r="BL1388" s="31">
        <f t="shared" si="929"/>
        <v>2.5966835903342812E-11</v>
      </c>
      <c r="BM1388" s="31">
        <f t="shared" si="930"/>
        <v>3.4622447871123749E-12</v>
      </c>
      <c r="BN1388" s="31">
        <f t="shared" si="931"/>
        <v>1.5580101542005689E-11</v>
      </c>
      <c r="BO1388" s="31">
        <f t="shared" si="932"/>
        <v>1.6734183137709811E-11</v>
      </c>
      <c r="BP1388" s="31">
        <f t="shared" si="933"/>
        <v>9.8096935634850623E-12</v>
      </c>
      <c r="BQ1388" s="31">
        <f t="shared" si="934"/>
        <v>2.1350509520526315E-11</v>
      </c>
      <c r="BR1388" s="31">
        <f t="shared" si="935"/>
        <v>7.501530372076812E-12</v>
      </c>
      <c r="BS1388" s="31">
        <f t="shared" si="936"/>
        <v>1.2117856754893312E-11</v>
      </c>
      <c r="BT1388" s="31">
        <f t="shared" si="937"/>
        <v>1.38489791484495E-11</v>
      </c>
      <c r="BU1388" s="31">
        <f t="shared" si="938"/>
        <v>2.5966835903342812E-11</v>
      </c>
      <c r="BV1388" s="31">
        <f t="shared" si="939"/>
        <v>5.7704079785206248E-12</v>
      </c>
      <c r="BW1388" s="31">
        <f t="shared" si="940"/>
        <v>7.501530372076812E-12</v>
      </c>
      <c r="BX1388" s="31">
        <f t="shared" si="941"/>
        <v>1.0386734361337124E-11</v>
      </c>
      <c r="BY1388" s="31">
        <f t="shared" si="942"/>
        <v>6.9244895742247499E-12</v>
      </c>
      <c r="BZ1388" s="31">
        <f t="shared" si="943"/>
        <v>1.7888264733413937E-11</v>
      </c>
      <c r="CA1388" s="31">
        <f t="shared" si="944"/>
        <v>1.2117856754893312E-11</v>
      </c>
      <c r="CB1388" s="31">
        <f t="shared" si="945"/>
        <v>1.0963775159189188E-11</v>
      </c>
      <c r="CC1388" s="31">
        <f t="shared" si="946"/>
        <v>2.1350509520526315E-11</v>
      </c>
      <c r="CD1388" s="31">
        <f t="shared" si="947"/>
        <v>2.3081631914082502E-12</v>
      </c>
      <c r="CE1388" s="31">
        <f t="shared" si="948"/>
        <v>6.9244895742247499E-12</v>
      </c>
    </row>
    <row r="1389" spans="35:83" x14ac:dyDescent="0.2">
      <c r="AI1389" s="29" t="s">
        <v>2894</v>
      </c>
      <c r="AJ1389" s="30">
        <v>54738</v>
      </c>
      <c r="AK1389">
        <v>508</v>
      </c>
      <c r="AL1389" t="s">
        <v>2895</v>
      </c>
      <c r="AM1389">
        <v>2.5516155395704806E-9</v>
      </c>
      <c r="AN1389">
        <f t="shared" si="906"/>
        <v>2.5516155395704806E-10</v>
      </c>
      <c r="AO1389">
        <f t="shared" si="907"/>
        <v>1.1248189590117232E-3</v>
      </c>
      <c r="AP1389" s="31">
        <f t="shared" si="908"/>
        <v>49</v>
      </c>
      <c r="AQ1389" s="31">
        <f t="shared" si="909"/>
        <v>9</v>
      </c>
      <c r="AR1389" s="31">
        <f t="shared" si="910"/>
        <v>28</v>
      </c>
      <c r="AS1389" s="31">
        <f t="shared" si="911"/>
        <v>28</v>
      </c>
      <c r="AT1389" s="31">
        <f t="shared" si="912"/>
        <v>16</v>
      </c>
      <c r="AU1389" s="31">
        <f t="shared" si="913"/>
        <v>44</v>
      </c>
      <c r="AV1389" s="31">
        <f t="shared" si="914"/>
        <v>17</v>
      </c>
      <c r="AW1389" s="31">
        <f t="shared" si="915"/>
        <v>38</v>
      </c>
      <c r="AX1389" s="31">
        <f t="shared" si="916"/>
        <v>17</v>
      </c>
      <c r="AY1389" s="31">
        <f t="shared" si="917"/>
        <v>46</v>
      </c>
      <c r="AZ1389" s="31">
        <f t="shared" si="918"/>
        <v>7</v>
      </c>
      <c r="BA1389" s="31">
        <f t="shared" si="919"/>
        <v>11</v>
      </c>
      <c r="BB1389" s="31">
        <f t="shared" si="920"/>
        <v>23</v>
      </c>
      <c r="BC1389" s="31">
        <f t="shared" si="921"/>
        <v>18</v>
      </c>
      <c r="BD1389" s="31">
        <f t="shared" si="922"/>
        <v>30</v>
      </c>
      <c r="BE1389" s="31">
        <f t="shared" si="923"/>
        <v>44</v>
      </c>
      <c r="BF1389" s="31">
        <f t="shared" si="924"/>
        <v>31</v>
      </c>
      <c r="BG1389" s="31">
        <f t="shared" si="925"/>
        <v>36</v>
      </c>
      <c r="BH1389" s="31">
        <f t="shared" si="926"/>
        <v>2</v>
      </c>
      <c r="BI1389" s="31">
        <f t="shared" si="927"/>
        <v>14</v>
      </c>
      <c r="BJ1389" s="6">
        <f t="shared" si="928"/>
        <v>508</v>
      </c>
      <c r="BL1389" s="31">
        <f t="shared" si="929"/>
        <v>2.4612039653337311E-11</v>
      </c>
      <c r="BM1389" s="31">
        <f t="shared" si="930"/>
        <v>4.5205787118374657E-12</v>
      </c>
      <c r="BN1389" s="31">
        <f t="shared" si="931"/>
        <v>1.4064022659049892E-11</v>
      </c>
      <c r="BO1389" s="31">
        <f t="shared" si="932"/>
        <v>1.4064022659049892E-11</v>
      </c>
      <c r="BP1389" s="31">
        <f t="shared" si="933"/>
        <v>8.0365843765999391E-12</v>
      </c>
      <c r="BQ1389" s="31">
        <f t="shared" si="934"/>
        <v>2.2100607035649831E-11</v>
      </c>
      <c r="BR1389" s="31">
        <f t="shared" si="935"/>
        <v>8.538870900137436E-12</v>
      </c>
      <c r="BS1389" s="31">
        <f t="shared" si="936"/>
        <v>1.9086887894424856E-11</v>
      </c>
      <c r="BT1389" s="31">
        <f t="shared" si="937"/>
        <v>8.538870900137436E-12</v>
      </c>
      <c r="BU1389" s="31">
        <f t="shared" si="938"/>
        <v>2.3105180082724825E-11</v>
      </c>
      <c r="BV1389" s="31">
        <f t="shared" si="939"/>
        <v>3.5160056647624731E-12</v>
      </c>
      <c r="BW1389" s="31">
        <f t="shared" si="940"/>
        <v>5.5251517589124579E-12</v>
      </c>
      <c r="BX1389" s="31">
        <f t="shared" si="941"/>
        <v>1.1552590041362413E-11</v>
      </c>
      <c r="BY1389" s="31">
        <f t="shared" si="942"/>
        <v>9.0411574236749313E-12</v>
      </c>
      <c r="BZ1389" s="31">
        <f t="shared" si="943"/>
        <v>1.5068595706124884E-11</v>
      </c>
      <c r="CA1389" s="31">
        <f t="shared" si="944"/>
        <v>2.2100607035649831E-11</v>
      </c>
      <c r="CB1389" s="31">
        <f t="shared" si="945"/>
        <v>1.5570882229662383E-11</v>
      </c>
      <c r="CC1389" s="31">
        <f t="shared" si="946"/>
        <v>1.8082314847349863E-11</v>
      </c>
      <c r="CD1389" s="31">
        <f t="shared" si="947"/>
        <v>1.0045730470749924E-12</v>
      </c>
      <c r="CE1389" s="31">
        <f t="shared" si="948"/>
        <v>7.0320113295249461E-12</v>
      </c>
    </row>
    <row r="1390" spans="35:83" x14ac:dyDescent="0.2">
      <c r="AI1390" s="29" t="s">
        <v>2896</v>
      </c>
      <c r="AJ1390" s="30">
        <v>17271</v>
      </c>
      <c r="AK1390">
        <v>158</v>
      </c>
      <c r="AL1390" t="s">
        <v>2897</v>
      </c>
      <c r="AM1390">
        <v>2.5648251849859496E-9</v>
      </c>
      <c r="AN1390">
        <f t="shared" si="906"/>
        <v>2.5648251849859495E-10</v>
      </c>
      <c r="AO1390">
        <f t="shared" si="907"/>
        <v>1.130642116683683E-3</v>
      </c>
      <c r="AP1390" s="31">
        <f t="shared" si="908"/>
        <v>18</v>
      </c>
      <c r="AQ1390" s="31">
        <f t="shared" si="909"/>
        <v>1</v>
      </c>
      <c r="AR1390" s="31">
        <f t="shared" si="910"/>
        <v>4</v>
      </c>
      <c r="AS1390" s="31">
        <f t="shared" si="911"/>
        <v>15</v>
      </c>
      <c r="AT1390" s="31">
        <f t="shared" si="912"/>
        <v>9</v>
      </c>
      <c r="AU1390" s="31">
        <f t="shared" si="913"/>
        <v>10</v>
      </c>
      <c r="AV1390" s="31">
        <f t="shared" si="914"/>
        <v>2</v>
      </c>
      <c r="AW1390" s="31">
        <f t="shared" si="915"/>
        <v>14</v>
      </c>
      <c r="AX1390" s="31">
        <f t="shared" si="916"/>
        <v>11</v>
      </c>
      <c r="AY1390" s="31">
        <f t="shared" si="917"/>
        <v>16</v>
      </c>
      <c r="AZ1390" s="31">
        <f t="shared" si="918"/>
        <v>6</v>
      </c>
      <c r="BA1390" s="31">
        <f t="shared" si="919"/>
        <v>4</v>
      </c>
      <c r="BB1390" s="31">
        <f t="shared" si="920"/>
        <v>11</v>
      </c>
      <c r="BC1390" s="31">
        <f t="shared" si="921"/>
        <v>2</v>
      </c>
      <c r="BD1390" s="31">
        <f t="shared" si="922"/>
        <v>7</v>
      </c>
      <c r="BE1390" s="31">
        <f t="shared" si="923"/>
        <v>2</v>
      </c>
      <c r="BF1390" s="31">
        <f t="shared" si="924"/>
        <v>11</v>
      </c>
      <c r="BG1390" s="31">
        <f t="shared" si="925"/>
        <v>14</v>
      </c>
      <c r="BH1390" s="31">
        <f t="shared" si="926"/>
        <v>0</v>
      </c>
      <c r="BI1390" s="31">
        <f t="shared" si="927"/>
        <v>1</v>
      </c>
      <c r="BJ1390" s="6">
        <f t="shared" si="928"/>
        <v>158</v>
      </c>
      <c r="BL1390" s="31">
        <f t="shared" si="929"/>
        <v>2.9219527423890561E-11</v>
      </c>
      <c r="BM1390" s="31">
        <f t="shared" si="930"/>
        <v>1.6233070791050312E-12</v>
      </c>
      <c r="BN1390" s="31">
        <f t="shared" si="931"/>
        <v>6.4932283164201249E-12</v>
      </c>
      <c r="BO1390" s="31">
        <f t="shared" si="932"/>
        <v>2.434960618657547E-11</v>
      </c>
      <c r="BP1390" s="31">
        <f t="shared" si="933"/>
        <v>1.4609763711945281E-11</v>
      </c>
      <c r="BQ1390" s="31">
        <f t="shared" si="934"/>
        <v>1.6233070791050313E-11</v>
      </c>
      <c r="BR1390" s="31">
        <f t="shared" si="935"/>
        <v>3.2466141582100624E-12</v>
      </c>
      <c r="BS1390" s="31">
        <f t="shared" si="936"/>
        <v>2.2726299107470437E-11</v>
      </c>
      <c r="BT1390" s="31">
        <f t="shared" si="937"/>
        <v>1.7856377870155343E-11</v>
      </c>
      <c r="BU1390" s="31">
        <f t="shared" si="938"/>
        <v>2.5972913265680499E-11</v>
      </c>
      <c r="BV1390" s="31">
        <f t="shared" si="939"/>
        <v>9.7398424746301877E-12</v>
      </c>
      <c r="BW1390" s="31">
        <f t="shared" si="940"/>
        <v>6.4932283164201249E-12</v>
      </c>
      <c r="BX1390" s="31">
        <f t="shared" si="941"/>
        <v>1.7856377870155343E-11</v>
      </c>
      <c r="BY1390" s="31">
        <f t="shared" si="942"/>
        <v>3.2466141582100624E-12</v>
      </c>
      <c r="BZ1390" s="31">
        <f t="shared" si="943"/>
        <v>1.1363149553735219E-11</v>
      </c>
      <c r="CA1390" s="31">
        <f t="shared" si="944"/>
        <v>3.2466141582100624E-12</v>
      </c>
      <c r="CB1390" s="31">
        <f t="shared" si="945"/>
        <v>1.7856377870155343E-11</v>
      </c>
      <c r="CC1390" s="31">
        <f t="shared" si="946"/>
        <v>2.2726299107470437E-11</v>
      </c>
      <c r="CD1390" s="31">
        <f t="shared" si="947"/>
        <v>0</v>
      </c>
      <c r="CE1390" s="31">
        <f t="shared" si="948"/>
        <v>1.6233070791050312E-12</v>
      </c>
    </row>
    <row r="1391" spans="35:83" x14ac:dyDescent="0.2">
      <c r="AI1391" s="29" t="s">
        <v>2898</v>
      </c>
      <c r="AJ1391" s="30">
        <v>49903</v>
      </c>
      <c r="AK1391">
        <v>459</v>
      </c>
      <c r="AL1391" t="s">
        <v>2899</v>
      </c>
      <c r="AM1391">
        <v>2.5673787910396933E-9</v>
      </c>
      <c r="AN1391">
        <f t="shared" si="906"/>
        <v>2.5673787910396932E-10</v>
      </c>
      <c r="AO1391">
        <f t="shared" si="907"/>
        <v>1.1317678131134757E-3</v>
      </c>
      <c r="AP1391" s="31">
        <f t="shared" si="908"/>
        <v>42</v>
      </c>
      <c r="AQ1391" s="31">
        <f t="shared" si="909"/>
        <v>0</v>
      </c>
      <c r="AR1391" s="31">
        <f t="shared" si="910"/>
        <v>40</v>
      </c>
      <c r="AS1391" s="31">
        <f t="shared" si="911"/>
        <v>24</v>
      </c>
      <c r="AT1391" s="31">
        <f t="shared" si="912"/>
        <v>17</v>
      </c>
      <c r="AU1391" s="31">
        <f t="shared" si="913"/>
        <v>53</v>
      </c>
      <c r="AV1391" s="31">
        <f t="shared" si="914"/>
        <v>14</v>
      </c>
      <c r="AW1391" s="31">
        <f t="shared" si="915"/>
        <v>29</v>
      </c>
      <c r="AX1391" s="31">
        <f t="shared" si="916"/>
        <v>25</v>
      </c>
      <c r="AY1391" s="31">
        <f t="shared" si="917"/>
        <v>39</v>
      </c>
      <c r="AZ1391" s="31">
        <f t="shared" si="918"/>
        <v>11</v>
      </c>
      <c r="BA1391" s="31">
        <f t="shared" si="919"/>
        <v>12</v>
      </c>
      <c r="BB1391" s="31">
        <f t="shared" si="920"/>
        <v>17</v>
      </c>
      <c r="BC1391" s="31">
        <f t="shared" si="921"/>
        <v>14</v>
      </c>
      <c r="BD1391" s="31">
        <f t="shared" si="922"/>
        <v>27</v>
      </c>
      <c r="BE1391" s="31">
        <f t="shared" si="923"/>
        <v>21</v>
      </c>
      <c r="BF1391" s="31">
        <f t="shared" si="924"/>
        <v>26</v>
      </c>
      <c r="BG1391" s="31">
        <f t="shared" si="925"/>
        <v>32</v>
      </c>
      <c r="BH1391" s="31">
        <f t="shared" si="926"/>
        <v>6</v>
      </c>
      <c r="BI1391" s="31">
        <f t="shared" si="927"/>
        <v>10</v>
      </c>
      <c r="BJ1391" s="6">
        <f t="shared" si="928"/>
        <v>459</v>
      </c>
      <c r="BL1391" s="31">
        <f t="shared" si="929"/>
        <v>2.3492354950690003E-11</v>
      </c>
      <c r="BM1391" s="31">
        <f t="shared" si="930"/>
        <v>0</v>
      </c>
      <c r="BN1391" s="31">
        <f t="shared" si="931"/>
        <v>2.2373671381609528E-11</v>
      </c>
      <c r="BO1391" s="31">
        <f t="shared" si="932"/>
        <v>1.3424202828965716E-11</v>
      </c>
      <c r="BP1391" s="31">
        <f t="shared" si="933"/>
        <v>9.5088103371840476E-12</v>
      </c>
      <c r="BQ1391" s="31">
        <f t="shared" si="934"/>
        <v>2.9645114580632619E-11</v>
      </c>
      <c r="BR1391" s="31">
        <f t="shared" si="935"/>
        <v>7.8307849835633343E-12</v>
      </c>
      <c r="BS1391" s="31">
        <f t="shared" si="936"/>
        <v>1.6220911751666909E-11</v>
      </c>
      <c r="BT1391" s="31">
        <f t="shared" si="937"/>
        <v>1.3983544613505955E-11</v>
      </c>
      <c r="BU1391" s="31">
        <f t="shared" si="938"/>
        <v>2.1814329597069288E-11</v>
      </c>
      <c r="BV1391" s="31">
        <f t="shared" si="939"/>
        <v>6.1527596299426193E-12</v>
      </c>
      <c r="BW1391" s="31">
        <f t="shared" si="940"/>
        <v>6.7121014144828582E-12</v>
      </c>
      <c r="BX1391" s="31">
        <f t="shared" si="941"/>
        <v>9.5088103371840476E-12</v>
      </c>
      <c r="BY1391" s="31">
        <f t="shared" si="942"/>
        <v>7.8307849835633343E-12</v>
      </c>
      <c r="BZ1391" s="31">
        <f t="shared" si="943"/>
        <v>1.5102228182586431E-11</v>
      </c>
      <c r="CA1391" s="31">
        <f t="shared" si="944"/>
        <v>1.1746177475345001E-11</v>
      </c>
      <c r="CB1391" s="31">
        <f t="shared" si="945"/>
        <v>1.4542886398046193E-11</v>
      </c>
      <c r="CC1391" s="31">
        <f t="shared" si="946"/>
        <v>1.7898937105287624E-11</v>
      </c>
      <c r="CD1391" s="31">
        <f t="shared" si="947"/>
        <v>3.3560507072414291E-12</v>
      </c>
      <c r="CE1391" s="31">
        <f t="shared" si="948"/>
        <v>5.5934178454023821E-12</v>
      </c>
    </row>
    <row r="1392" spans="35:83" x14ac:dyDescent="0.2">
      <c r="AI1392" s="29" t="s">
        <v>2900</v>
      </c>
      <c r="AJ1392" s="30">
        <v>23324</v>
      </c>
      <c r="AK1392">
        <v>209</v>
      </c>
      <c r="AL1392" t="s">
        <v>2901</v>
      </c>
      <c r="AM1392">
        <v>2.5831879366532189E-9</v>
      </c>
      <c r="AN1392">
        <f t="shared" si="906"/>
        <v>2.583187936653219E-10</v>
      </c>
      <c r="AO1392">
        <f t="shared" si="907"/>
        <v>1.1387368985560516E-3</v>
      </c>
      <c r="AP1392" s="31">
        <f t="shared" si="908"/>
        <v>16</v>
      </c>
      <c r="AQ1392" s="31">
        <f t="shared" si="909"/>
        <v>3</v>
      </c>
      <c r="AR1392" s="31">
        <f t="shared" si="910"/>
        <v>18</v>
      </c>
      <c r="AS1392" s="31">
        <f t="shared" si="911"/>
        <v>17</v>
      </c>
      <c r="AT1392" s="31">
        <f t="shared" si="912"/>
        <v>10</v>
      </c>
      <c r="AU1392" s="31">
        <f t="shared" si="913"/>
        <v>18</v>
      </c>
      <c r="AV1392" s="31">
        <f t="shared" si="914"/>
        <v>10</v>
      </c>
      <c r="AW1392" s="31">
        <f t="shared" si="915"/>
        <v>13</v>
      </c>
      <c r="AX1392" s="31">
        <f t="shared" si="916"/>
        <v>8</v>
      </c>
      <c r="AY1392" s="31">
        <f t="shared" si="917"/>
        <v>19</v>
      </c>
      <c r="AZ1392" s="31">
        <f t="shared" si="918"/>
        <v>3</v>
      </c>
      <c r="BA1392" s="31">
        <f t="shared" si="919"/>
        <v>4</v>
      </c>
      <c r="BB1392" s="31">
        <f t="shared" si="920"/>
        <v>7</v>
      </c>
      <c r="BC1392" s="31">
        <f t="shared" si="921"/>
        <v>5</v>
      </c>
      <c r="BD1392" s="31">
        <f t="shared" si="922"/>
        <v>14</v>
      </c>
      <c r="BE1392" s="31">
        <f t="shared" si="923"/>
        <v>16</v>
      </c>
      <c r="BF1392" s="31">
        <f t="shared" si="924"/>
        <v>5</v>
      </c>
      <c r="BG1392" s="31">
        <f t="shared" si="925"/>
        <v>16</v>
      </c>
      <c r="BH1392" s="31">
        <f t="shared" si="926"/>
        <v>4</v>
      </c>
      <c r="BI1392" s="31">
        <f t="shared" si="927"/>
        <v>3</v>
      </c>
      <c r="BJ1392" s="6">
        <f t="shared" si="928"/>
        <v>209</v>
      </c>
      <c r="BL1392" s="31">
        <f t="shared" si="929"/>
        <v>1.9775601428924166E-11</v>
      </c>
      <c r="BM1392" s="31">
        <f t="shared" si="930"/>
        <v>3.7079252679232813E-12</v>
      </c>
      <c r="BN1392" s="31">
        <f t="shared" si="931"/>
        <v>2.2247551607539686E-11</v>
      </c>
      <c r="BO1392" s="31">
        <f t="shared" si="932"/>
        <v>2.1011576518231923E-11</v>
      </c>
      <c r="BP1392" s="31">
        <f t="shared" si="933"/>
        <v>1.2359750893077603E-11</v>
      </c>
      <c r="BQ1392" s="31">
        <f t="shared" si="934"/>
        <v>2.2247551607539686E-11</v>
      </c>
      <c r="BR1392" s="31">
        <f t="shared" si="935"/>
        <v>1.2359750893077603E-11</v>
      </c>
      <c r="BS1392" s="31">
        <f t="shared" si="936"/>
        <v>1.6067676161000882E-11</v>
      </c>
      <c r="BT1392" s="31">
        <f t="shared" si="937"/>
        <v>9.8878007144620829E-12</v>
      </c>
      <c r="BU1392" s="31">
        <f t="shared" si="938"/>
        <v>2.3483526696847446E-11</v>
      </c>
      <c r="BV1392" s="31">
        <f t="shared" si="939"/>
        <v>3.7079252679232813E-12</v>
      </c>
      <c r="BW1392" s="31">
        <f t="shared" si="940"/>
        <v>4.9439003572310414E-12</v>
      </c>
      <c r="BX1392" s="31">
        <f t="shared" si="941"/>
        <v>8.6518256251543227E-12</v>
      </c>
      <c r="BY1392" s="31">
        <f t="shared" si="942"/>
        <v>6.1798754465388016E-12</v>
      </c>
      <c r="BZ1392" s="31">
        <f t="shared" si="943"/>
        <v>1.7303651250308645E-11</v>
      </c>
      <c r="CA1392" s="31">
        <f t="shared" si="944"/>
        <v>1.9775601428924166E-11</v>
      </c>
      <c r="CB1392" s="31">
        <f t="shared" si="945"/>
        <v>6.1798754465388016E-12</v>
      </c>
      <c r="CC1392" s="31">
        <f t="shared" si="946"/>
        <v>1.9775601428924166E-11</v>
      </c>
      <c r="CD1392" s="31">
        <f t="shared" si="947"/>
        <v>4.9439003572310414E-12</v>
      </c>
      <c r="CE1392" s="31">
        <f t="shared" si="948"/>
        <v>3.7079252679232813E-12</v>
      </c>
    </row>
    <row r="1393" spans="35:83" x14ac:dyDescent="0.2">
      <c r="AI1393" s="29" t="s">
        <v>2902</v>
      </c>
      <c r="AJ1393" s="30">
        <v>29761</v>
      </c>
      <c r="AK1393">
        <v>262</v>
      </c>
      <c r="AL1393" t="s">
        <v>2903</v>
      </c>
      <c r="AM1393">
        <v>2.5986580511964969E-9</v>
      </c>
      <c r="AN1393">
        <f t="shared" si="906"/>
        <v>2.5986580511964969E-10</v>
      </c>
      <c r="AO1393">
        <f t="shared" si="907"/>
        <v>1.1455565302233249E-3</v>
      </c>
      <c r="AP1393" s="31">
        <f t="shared" si="908"/>
        <v>16</v>
      </c>
      <c r="AQ1393" s="31">
        <f t="shared" si="909"/>
        <v>3</v>
      </c>
      <c r="AR1393" s="31">
        <f t="shared" si="910"/>
        <v>14</v>
      </c>
      <c r="AS1393" s="31">
        <f t="shared" si="911"/>
        <v>23</v>
      </c>
      <c r="AT1393" s="31">
        <f t="shared" si="912"/>
        <v>16</v>
      </c>
      <c r="AU1393" s="31">
        <f t="shared" si="913"/>
        <v>14</v>
      </c>
      <c r="AV1393" s="31">
        <f t="shared" si="914"/>
        <v>7</v>
      </c>
      <c r="AW1393" s="31">
        <f t="shared" si="915"/>
        <v>16</v>
      </c>
      <c r="AX1393" s="31">
        <f t="shared" si="916"/>
        <v>10</v>
      </c>
      <c r="AY1393" s="31">
        <f t="shared" si="917"/>
        <v>28</v>
      </c>
      <c r="AZ1393" s="31">
        <f t="shared" si="918"/>
        <v>10</v>
      </c>
      <c r="BA1393" s="31">
        <f t="shared" si="919"/>
        <v>13</v>
      </c>
      <c r="BB1393" s="31">
        <f t="shared" si="920"/>
        <v>22</v>
      </c>
      <c r="BC1393" s="31">
        <f t="shared" si="921"/>
        <v>10</v>
      </c>
      <c r="BD1393" s="31">
        <f t="shared" si="922"/>
        <v>15</v>
      </c>
      <c r="BE1393" s="31">
        <f t="shared" si="923"/>
        <v>18</v>
      </c>
      <c r="BF1393" s="31">
        <f t="shared" si="924"/>
        <v>3</v>
      </c>
      <c r="BG1393" s="31">
        <f t="shared" si="925"/>
        <v>16</v>
      </c>
      <c r="BH1393" s="31">
        <f t="shared" si="926"/>
        <v>1</v>
      </c>
      <c r="BI1393" s="31">
        <f t="shared" si="927"/>
        <v>7</v>
      </c>
      <c r="BJ1393" s="6">
        <f t="shared" si="928"/>
        <v>262</v>
      </c>
      <c r="BL1393" s="31">
        <f t="shared" si="929"/>
        <v>1.5869667488222881E-11</v>
      </c>
      <c r="BM1393" s="31">
        <f t="shared" si="930"/>
        <v>2.9755626540417905E-12</v>
      </c>
      <c r="BN1393" s="31">
        <f t="shared" si="931"/>
        <v>1.3885959052195021E-11</v>
      </c>
      <c r="BO1393" s="31">
        <f t="shared" si="932"/>
        <v>2.2812647014320389E-11</v>
      </c>
      <c r="BP1393" s="31">
        <f t="shared" si="933"/>
        <v>1.5869667488222881E-11</v>
      </c>
      <c r="BQ1393" s="31">
        <f t="shared" si="934"/>
        <v>1.3885959052195021E-11</v>
      </c>
      <c r="BR1393" s="31">
        <f t="shared" si="935"/>
        <v>6.9429795260975104E-12</v>
      </c>
      <c r="BS1393" s="31">
        <f t="shared" si="936"/>
        <v>1.5869667488222881E-11</v>
      </c>
      <c r="BT1393" s="31">
        <f t="shared" si="937"/>
        <v>9.9185421801393013E-12</v>
      </c>
      <c r="BU1393" s="31">
        <f t="shared" si="938"/>
        <v>2.7771918104390042E-11</v>
      </c>
      <c r="BV1393" s="31">
        <f t="shared" si="939"/>
        <v>9.9185421801393013E-12</v>
      </c>
      <c r="BW1393" s="31">
        <f t="shared" si="940"/>
        <v>1.2894104834181091E-11</v>
      </c>
      <c r="BX1393" s="31">
        <f t="shared" si="941"/>
        <v>2.1820792796306462E-11</v>
      </c>
      <c r="BY1393" s="31">
        <f t="shared" si="942"/>
        <v>9.9185421801393013E-12</v>
      </c>
      <c r="BZ1393" s="31">
        <f t="shared" si="943"/>
        <v>1.487781327020895E-11</v>
      </c>
      <c r="CA1393" s="31">
        <f t="shared" si="944"/>
        <v>1.7853375924250744E-11</v>
      </c>
      <c r="CB1393" s="31">
        <f t="shared" si="945"/>
        <v>2.9755626540417905E-12</v>
      </c>
      <c r="CC1393" s="31">
        <f t="shared" si="946"/>
        <v>1.5869667488222881E-11</v>
      </c>
      <c r="CD1393" s="31">
        <f t="shared" si="947"/>
        <v>9.9185421801393009E-13</v>
      </c>
      <c r="CE1393" s="31">
        <f t="shared" si="948"/>
        <v>6.9429795260975104E-12</v>
      </c>
    </row>
    <row r="1394" spans="35:83" x14ac:dyDescent="0.2">
      <c r="AI1394" s="29" t="s">
        <v>2904</v>
      </c>
      <c r="AJ1394" s="30">
        <v>9556</v>
      </c>
      <c r="AK1394">
        <v>90</v>
      </c>
      <c r="AL1394" t="s">
        <v>2905</v>
      </c>
      <c r="AM1394">
        <v>2.6066144324388345E-9</v>
      </c>
      <c r="AN1394">
        <f t="shared" si="906"/>
        <v>2.6066144324388344E-10</v>
      </c>
      <c r="AO1394">
        <f t="shared" si="907"/>
        <v>1.149063911459925E-3</v>
      </c>
      <c r="AP1394" s="31">
        <f t="shared" si="908"/>
        <v>13</v>
      </c>
      <c r="AQ1394" s="31">
        <f t="shared" si="909"/>
        <v>0</v>
      </c>
      <c r="AR1394" s="31">
        <f t="shared" si="910"/>
        <v>7</v>
      </c>
      <c r="AS1394" s="31">
        <f t="shared" si="911"/>
        <v>11</v>
      </c>
      <c r="AT1394" s="31">
        <f t="shared" si="912"/>
        <v>2</v>
      </c>
      <c r="AU1394" s="31">
        <f t="shared" si="913"/>
        <v>9</v>
      </c>
      <c r="AV1394" s="31">
        <f t="shared" si="914"/>
        <v>0</v>
      </c>
      <c r="AW1394" s="31">
        <f t="shared" si="915"/>
        <v>6</v>
      </c>
      <c r="AX1394" s="31">
        <f t="shared" si="916"/>
        <v>16</v>
      </c>
      <c r="AY1394" s="31">
        <f t="shared" si="917"/>
        <v>5</v>
      </c>
      <c r="AZ1394" s="31">
        <f t="shared" si="918"/>
        <v>1</v>
      </c>
      <c r="BA1394" s="31">
        <f t="shared" si="919"/>
        <v>2</v>
      </c>
      <c r="BB1394" s="31">
        <f t="shared" si="920"/>
        <v>1</v>
      </c>
      <c r="BC1394" s="31">
        <f t="shared" si="921"/>
        <v>5</v>
      </c>
      <c r="BD1394" s="31">
        <f t="shared" si="922"/>
        <v>0</v>
      </c>
      <c r="BE1394" s="31">
        <f t="shared" si="923"/>
        <v>6</v>
      </c>
      <c r="BF1394" s="31">
        <f t="shared" si="924"/>
        <v>3</v>
      </c>
      <c r="BG1394" s="31">
        <f t="shared" si="925"/>
        <v>2</v>
      </c>
      <c r="BH1394" s="31">
        <f t="shared" si="926"/>
        <v>0</v>
      </c>
      <c r="BI1394" s="31">
        <f t="shared" si="927"/>
        <v>1</v>
      </c>
      <c r="BJ1394" s="6">
        <f t="shared" si="928"/>
        <v>90</v>
      </c>
      <c r="BL1394" s="31">
        <f t="shared" si="929"/>
        <v>3.765109735744983E-11</v>
      </c>
      <c r="BM1394" s="31">
        <f t="shared" si="930"/>
        <v>0</v>
      </c>
      <c r="BN1394" s="31">
        <f t="shared" si="931"/>
        <v>2.0273667807857601E-11</v>
      </c>
      <c r="BO1394" s="31">
        <f t="shared" si="932"/>
        <v>3.1858620840919086E-11</v>
      </c>
      <c r="BP1394" s="31">
        <f t="shared" si="933"/>
        <v>5.7924765165307433E-12</v>
      </c>
      <c r="BQ1394" s="31">
        <f t="shared" si="934"/>
        <v>2.6066144324388345E-11</v>
      </c>
      <c r="BR1394" s="31">
        <f t="shared" si="935"/>
        <v>0</v>
      </c>
      <c r="BS1394" s="31">
        <f t="shared" si="936"/>
        <v>1.7377429549592229E-11</v>
      </c>
      <c r="BT1394" s="31">
        <f t="shared" si="937"/>
        <v>4.6339812132245946E-11</v>
      </c>
      <c r="BU1394" s="31">
        <f t="shared" si="938"/>
        <v>1.4481191291326857E-11</v>
      </c>
      <c r="BV1394" s="31">
        <f t="shared" si="939"/>
        <v>2.8962382582653716E-12</v>
      </c>
      <c r="BW1394" s="31">
        <f t="shared" si="940"/>
        <v>5.7924765165307433E-12</v>
      </c>
      <c r="BX1394" s="31">
        <f t="shared" si="941"/>
        <v>2.8962382582653716E-12</v>
      </c>
      <c r="BY1394" s="31">
        <f t="shared" si="942"/>
        <v>1.4481191291326857E-11</v>
      </c>
      <c r="BZ1394" s="31">
        <f t="shared" si="943"/>
        <v>0</v>
      </c>
      <c r="CA1394" s="31">
        <f t="shared" si="944"/>
        <v>1.7377429549592229E-11</v>
      </c>
      <c r="CB1394" s="31">
        <f t="shared" si="945"/>
        <v>8.6887147747961145E-12</v>
      </c>
      <c r="CC1394" s="31">
        <f t="shared" si="946"/>
        <v>5.7924765165307433E-12</v>
      </c>
      <c r="CD1394" s="31">
        <f t="shared" si="947"/>
        <v>0</v>
      </c>
      <c r="CE1394" s="31">
        <f t="shared" si="948"/>
        <v>2.8962382582653716E-12</v>
      </c>
    </row>
    <row r="1395" spans="35:83" x14ac:dyDescent="0.2">
      <c r="AI1395" s="29" t="s">
        <v>2906</v>
      </c>
      <c r="AJ1395" s="30">
        <v>91237</v>
      </c>
      <c r="AK1395">
        <v>830</v>
      </c>
      <c r="AL1395" t="s">
        <v>2907</v>
      </c>
      <c r="AM1395">
        <v>2.611570234235931E-9</v>
      </c>
      <c r="AN1395">
        <f t="shared" si="906"/>
        <v>2.6115702342359309E-10</v>
      </c>
      <c r="AO1395">
        <f t="shared" si="907"/>
        <v>1.1512485586891142E-3</v>
      </c>
      <c r="AP1395" s="31">
        <f t="shared" si="908"/>
        <v>48</v>
      </c>
      <c r="AQ1395" s="31">
        <f t="shared" si="909"/>
        <v>0</v>
      </c>
      <c r="AR1395" s="31">
        <f t="shared" si="910"/>
        <v>40</v>
      </c>
      <c r="AS1395" s="31">
        <f t="shared" si="911"/>
        <v>24</v>
      </c>
      <c r="AT1395" s="31">
        <f t="shared" si="912"/>
        <v>33</v>
      </c>
      <c r="AU1395" s="31">
        <f t="shared" si="913"/>
        <v>85</v>
      </c>
      <c r="AV1395" s="31">
        <f t="shared" si="914"/>
        <v>17</v>
      </c>
      <c r="AW1395" s="31">
        <f t="shared" si="915"/>
        <v>45</v>
      </c>
      <c r="AX1395" s="31">
        <f t="shared" si="916"/>
        <v>42</v>
      </c>
      <c r="AY1395" s="31">
        <f t="shared" si="917"/>
        <v>53</v>
      </c>
      <c r="AZ1395" s="31">
        <f t="shared" si="918"/>
        <v>24</v>
      </c>
      <c r="BA1395" s="31">
        <f t="shared" si="919"/>
        <v>64</v>
      </c>
      <c r="BB1395" s="31">
        <f t="shared" si="920"/>
        <v>38</v>
      </c>
      <c r="BC1395" s="31">
        <f t="shared" si="921"/>
        <v>30</v>
      </c>
      <c r="BD1395" s="31">
        <f t="shared" si="922"/>
        <v>33</v>
      </c>
      <c r="BE1395" s="31">
        <f t="shared" si="923"/>
        <v>86</v>
      </c>
      <c r="BF1395" s="31">
        <f t="shared" si="924"/>
        <v>65</v>
      </c>
      <c r="BG1395" s="31">
        <f t="shared" si="925"/>
        <v>42</v>
      </c>
      <c r="BH1395" s="31">
        <f t="shared" si="926"/>
        <v>12</v>
      </c>
      <c r="BI1395" s="31">
        <f t="shared" si="927"/>
        <v>49</v>
      </c>
      <c r="BJ1395" s="6">
        <f t="shared" si="928"/>
        <v>830</v>
      </c>
      <c r="BL1395" s="31">
        <f t="shared" si="929"/>
        <v>1.5103056776304179E-11</v>
      </c>
      <c r="BM1395" s="31">
        <f t="shared" si="930"/>
        <v>0</v>
      </c>
      <c r="BN1395" s="31">
        <f t="shared" si="931"/>
        <v>1.258588064692015E-11</v>
      </c>
      <c r="BO1395" s="31">
        <f t="shared" si="932"/>
        <v>7.5515283881520895E-12</v>
      </c>
      <c r="BP1395" s="31">
        <f t="shared" si="933"/>
        <v>1.0383351533709122E-11</v>
      </c>
      <c r="BQ1395" s="31">
        <f t="shared" si="934"/>
        <v>2.6744996374705316E-11</v>
      </c>
      <c r="BR1395" s="31">
        <f t="shared" si="935"/>
        <v>5.3489992749410637E-12</v>
      </c>
      <c r="BS1395" s="31">
        <f t="shared" si="936"/>
        <v>1.4159115727785168E-11</v>
      </c>
      <c r="BT1395" s="31">
        <f t="shared" si="937"/>
        <v>1.3215174679266156E-11</v>
      </c>
      <c r="BU1395" s="31">
        <f t="shared" si="938"/>
        <v>1.6676291857169198E-11</v>
      </c>
      <c r="BV1395" s="31">
        <f t="shared" si="939"/>
        <v>7.5515283881520895E-12</v>
      </c>
      <c r="BW1395" s="31">
        <f t="shared" si="940"/>
        <v>2.013740903507224E-11</v>
      </c>
      <c r="BX1395" s="31">
        <f t="shared" si="941"/>
        <v>1.1956586614574141E-11</v>
      </c>
      <c r="BY1395" s="31">
        <f t="shared" si="942"/>
        <v>9.4394104851901106E-12</v>
      </c>
      <c r="BZ1395" s="31">
        <f t="shared" si="943"/>
        <v>1.0383351533709122E-11</v>
      </c>
      <c r="CA1395" s="31">
        <f t="shared" si="944"/>
        <v>2.7059643390878323E-11</v>
      </c>
      <c r="CB1395" s="31">
        <f t="shared" si="945"/>
        <v>2.0452056051245243E-11</v>
      </c>
      <c r="CC1395" s="31">
        <f t="shared" si="946"/>
        <v>1.3215174679266156E-11</v>
      </c>
      <c r="CD1395" s="31">
        <f t="shared" si="947"/>
        <v>3.7757641940760447E-12</v>
      </c>
      <c r="CE1395" s="31">
        <f t="shared" si="948"/>
        <v>1.5417703792477183E-11</v>
      </c>
    </row>
    <row r="1396" spans="35:83" x14ac:dyDescent="0.2">
      <c r="AI1396" s="29" t="s">
        <v>2908</v>
      </c>
      <c r="AJ1396" s="30">
        <v>25303</v>
      </c>
      <c r="AK1396">
        <v>236</v>
      </c>
      <c r="AL1396" t="s">
        <v>2909</v>
      </c>
      <c r="AM1396">
        <v>2.6130519517098067E-9</v>
      </c>
      <c r="AN1396">
        <f t="shared" si="906"/>
        <v>2.6130519517098066E-10</v>
      </c>
      <c r="AO1396">
        <f t="shared" si="907"/>
        <v>1.1519017385591484E-3</v>
      </c>
      <c r="AP1396" s="31">
        <f t="shared" si="908"/>
        <v>26</v>
      </c>
      <c r="AQ1396" s="31">
        <f t="shared" si="909"/>
        <v>2</v>
      </c>
      <c r="AR1396" s="31">
        <f t="shared" si="910"/>
        <v>16</v>
      </c>
      <c r="AS1396" s="31">
        <f t="shared" si="911"/>
        <v>15</v>
      </c>
      <c r="AT1396" s="31">
        <f t="shared" si="912"/>
        <v>9</v>
      </c>
      <c r="AU1396" s="31">
        <f t="shared" si="913"/>
        <v>21</v>
      </c>
      <c r="AV1396" s="31">
        <f t="shared" si="914"/>
        <v>7</v>
      </c>
      <c r="AW1396" s="31">
        <f t="shared" si="915"/>
        <v>15</v>
      </c>
      <c r="AX1396" s="31">
        <f t="shared" si="916"/>
        <v>14</v>
      </c>
      <c r="AY1396" s="31">
        <f t="shared" si="917"/>
        <v>21</v>
      </c>
      <c r="AZ1396" s="31">
        <f t="shared" si="918"/>
        <v>5</v>
      </c>
      <c r="BA1396" s="31">
        <f t="shared" si="919"/>
        <v>3</v>
      </c>
      <c r="BB1396" s="31">
        <f t="shared" si="920"/>
        <v>14</v>
      </c>
      <c r="BC1396" s="31">
        <f t="shared" si="921"/>
        <v>6</v>
      </c>
      <c r="BD1396" s="31">
        <f t="shared" si="922"/>
        <v>14</v>
      </c>
      <c r="BE1396" s="31">
        <f t="shared" si="923"/>
        <v>12</v>
      </c>
      <c r="BF1396" s="31">
        <f t="shared" si="924"/>
        <v>12</v>
      </c>
      <c r="BG1396" s="31">
        <f t="shared" si="925"/>
        <v>22</v>
      </c>
      <c r="BH1396" s="31">
        <f t="shared" si="926"/>
        <v>1</v>
      </c>
      <c r="BI1396" s="31">
        <f t="shared" si="927"/>
        <v>1</v>
      </c>
      <c r="BJ1396" s="6">
        <f t="shared" si="928"/>
        <v>236</v>
      </c>
      <c r="BL1396" s="31">
        <f t="shared" si="929"/>
        <v>2.8787860484938548E-11</v>
      </c>
      <c r="BM1396" s="31">
        <f t="shared" si="930"/>
        <v>2.2144508065337342E-12</v>
      </c>
      <c r="BN1396" s="31">
        <f t="shared" si="931"/>
        <v>1.7715606452269874E-11</v>
      </c>
      <c r="BO1396" s="31">
        <f t="shared" si="932"/>
        <v>1.6608381049003007E-11</v>
      </c>
      <c r="BP1396" s="31">
        <f t="shared" si="933"/>
        <v>9.9650286294018053E-12</v>
      </c>
      <c r="BQ1396" s="31">
        <f t="shared" si="934"/>
        <v>2.3251733468604211E-11</v>
      </c>
      <c r="BR1396" s="31">
        <f t="shared" si="935"/>
        <v>7.7505778228680702E-12</v>
      </c>
      <c r="BS1396" s="31">
        <f t="shared" si="936"/>
        <v>1.6608381049003007E-11</v>
      </c>
      <c r="BT1396" s="31">
        <f t="shared" si="937"/>
        <v>1.550115564573614E-11</v>
      </c>
      <c r="BU1396" s="31">
        <f t="shared" si="938"/>
        <v>2.3251733468604211E-11</v>
      </c>
      <c r="BV1396" s="31">
        <f t="shared" si="939"/>
        <v>5.536127016334336E-12</v>
      </c>
      <c r="BW1396" s="31">
        <f t="shared" si="940"/>
        <v>3.3216762098006018E-12</v>
      </c>
      <c r="BX1396" s="31">
        <f t="shared" si="941"/>
        <v>1.550115564573614E-11</v>
      </c>
      <c r="BY1396" s="31">
        <f t="shared" si="942"/>
        <v>6.6433524196012035E-12</v>
      </c>
      <c r="BZ1396" s="31">
        <f t="shared" si="943"/>
        <v>1.550115564573614E-11</v>
      </c>
      <c r="CA1396" s="31">
        <f t="shared" si="944"/>
        <v>1.3286704839202407E-11</v>
      </c>
      <c r="CB1396" s="31">
        <f t="shared" si="945"/>
        <v>1.3286704839202407E-11</v>
      </c>
      <c r="CC1396" s="31">
        <f t="shared" si="946"/>
        <v>2.4358958871871077E-11</v>
      </c>
      <c r="CD1396" s="31">
        <f t="shared" si="947"/>
        <v>1.1072254032668671E-12</v>
      </c>
      <c r="CE1396" s="31">
        <f t="shared" si="948"/>
        <v>1.1072254032668671E-12</v>
      </c>
    </row>
    <row r="1397" spans="35:83" x14ac:dyDescent="0.2">
      <c r="AI1397" s="29" t="s">
        <v>2910</v>
      </c>
      <c r="AJ1397" s="30">
        <v>69856</v>
      </c>
      <c r="AK1397">
        <v>628</v>
      </c>
      <c r="AL1397" t="s">
        <v>2911</v>
      </c>
      <c r="AM1397">
        <v>2.6314206121969628E-9</v>
      </c>
      <c r="AN1397">
        <f t="shared" si="906"/>
        <v>2.6314206121969628E-10</v>
      </c>
      <c r="AO1397">
        <f t="shared" si="907"/>
        <v>1.1599991251940805E-3</v>
      </c>
      <c r="AP1397" s="31">
        <f t="shared" si="908"/>
        <v>51</v>
      </c>
      <c r="AQ1397" s="31">
        <f t="shared" si="909"/>
        <v>2</v>
      </c>
      <c r="AR1397" s="31">
        <f t="shared" si="910"/>
        <v>33</v>
      </c>
      <c r="AS1397" s="31">
        <f t="shared" si="911"/>
        <v>32</v>
      </c>
      <c r="AT1397" s="31">
        <f t="shared" si="912"/>
        <v>25</v>
      </c>
      <c r="AU1397" s="31">
        <f t="shared" si="913"/>
        <v>57</v>
      </c>
      <c r="AV1397" s="31">
        <f t="shared" si="914"/>
        <v>11</v>
      </c>
      <c r="AW1397" s="31">
        <f t="shared" si="915"/>
        <v>22</v>
      </c>
      <c r="AX1397" s="31">
        <f t="shared" si="916"/>
        <v>28</v>
      </c>
      <c r="AY1397" s="31">
        <f t="shared" si="917"/>
        <v>38</v>
      </c>
      <c r="AZ1397" s="31">
        <f t="shared" si="918"/>
        <v>15</v>
      </c>
      <c r="BA1397" s="31">
        <f t="shared" si="919"/>
        <v>45</v>
      </c>
      <c r="BB1397" s="31">
        <f t="shared" si="920"/>
        <v>26</v>
      </c>
      <c r="BC1397" s="31">
        <f t="shared" si="921"/>
        <v>38</v>
      </c>
      <c r="BD1397" s="31">
        <f t="shared" si="922"/>
        <v>33</v>
      </c>
      <c r="BE1397" s="31">
        <f t="shared" si="923"/>
        <v>47</v>
      </c>
      <c r="BF1397" s="31">
        <f t="shared" si="924"/>
        <v>33</v>
      </c>
      <c r="BG1397" s="31">
        <f t="shared" si="925"/>
        <v>50</v>
      </c>
      <c r="BH1397" s="31">
        <f t="shared" si="926"/>
        <v>16</v>
      </c>
      <c r="BI1397" s="31">
        <f t="shared" si="927"/>
        <v>26</v>
      </c>
      <c r="BJ1397" s="6">
        <f t="shared" si="928"/>
        <v>628</v>
      </c>
      <c r="BL1397" s="31">
        <f t="shared" si="929"/>
        <v>2.1369817073574058E-11</v>
      </c>
      <c r="BM1397" s="31">
        <f t="shared" si="930"/>
        <v>8.3803204210094364E-13</v>
      </c>
      <c r="BN1397" s="31">
        <f t="shared" si="931"/>
        <v>1.3827528694665569E-11</v>
      </c>
      <c r="BO1397" s="31">
        <f t="shared" si="932"/>
        <v>1.3408512673615098E-11</v>
      </c>
      <c r="BP1397" s="31">
        <f t="shared" si="933"/>
        <v>1.0475400526261794E-11</v>
      </c>
      <c r="BQ1397" s="31">
        <f t="shared" si="934"/>
        <v>2.3883913199876889E-11</v>
      </c>
      <c r="BR1397" s="31">
        <f t="shared" si="935"/>
        <v>4.6091762315551893E-12</v>
      </c>
      <c r="BS1397" s="31">
        <f t="shared" si="936"/>
        <v>9.2183524631103785E-12</v>
      </c>
      <c r="BT1397" s="31">
        <f t="shared" si="937"/>
        <v>1.1732448589413209E-11</v>
      </c>
      <c r="BU1397" s="31">
        <f t="shared" si="938"/>
        <v>1.5922608799917927E-11</v>
      </c>
      <c r="BV1397" s="31">
        <f t="shared" si="939"/>
        <v>6.2852403157570771E-12</v>
      </c>
      <c r="BW1397" s="31">
        <f t="shared" si="940"/>
        <v>1.8855720947271228E-11</v>
      </c>
      <c r="BX1397" s="31">
        <f t="shared" si="941"/>
        <v>1.0894416547312266E-11</v>
      </c>
      <c r="BY1397" s="31">
        <f t="shared" si="942"/>
        <v>1.5922608799917927E-11</v>
      </c>
      <c r="BZ1397" s="31">
        <f t="shared" si="943"/>
        <v>1.3827528694665569E-11</v>
      </c>
      <c r="CA1397" s="31">
        <f t="shared" si="944"/>
        <v>1.9693752989372174E-11</v>
      </c>
      <c r="CB1397" s="31">
        <f t="shared" si="945"/>
        <v>1.3827528694665569E-11</v>
      </c>
      <c r="CC1397" s="31">
        <f t="shared" si="946"/>
        <v>2.0950801052523587E-11</v>
      </c>
      <c r="CD1397" s="31">
        <f t="shared" si="947"/>
        <v>6.7042563368075491E-12</v>
      </c>
      <c r="CE1397" s="31">
        <f t="shared" si="948"/>
        <v>1.0894416547312266E-11</v>
      </c>
    </row>
    <row r="1398" spans="35:83" x14ac:dyDescent="0.2">
      <c r="AI1398" s="29" t="s">
        <v>2912</v>
      </c>
      <c r="AJ1398" s="30">
        <v>42750</v>
      </c>
      <c r="AK1398">
        <v>381</v>
      </c>
      <c r="AL1398" t="s">
        <v>2913</v>
      </c>
      <c r="AM1398">
        <v>2.6689920229169356E-9</v>
      </c>
      <c r="AN1398">
        <f t="shared" si="906"/>
        <v>2.6689920229169358E-10</v>
      </c>
      <c r="AO1398">
        <f t="shared" si="907"/>
        <v>1.1765615870694128E-3</v>
      </c>
      <c r="AP1398" s="31">
        <f t="shared" si="908"/>
        <v>36</v>
      </c>
      <c r="AQ1398" s="31">
        <f t="shared" si="909"/>
        <v>12</v>
      </c>
      <c r="AR1398" s="31">
        <f t="shared" si="910"/>
        <v>24</v>
      </c>
      <c r="AS1398" s="31">
        <f t="shared" si="911"/>
        <v>22</v>
      </c>
      <c r="AT1398" s="31">
        <f t="shared" si="912"/>
        <v>19</v>
      </c>
      <c r="AU1398" s="31">
        <f t="shared" si="913"/>
        <v>28</v>
      </c>
      <c r="AV1398" s="31">
        <f t="shared" si="914"/>
        <v>8</v>
      </c>
      <c r="AW1398" s="31">
        <f t="shared" si="915"/>
        <v>22</v>
      </c>
      <c r="AX1398" s="31">
        <f t="shared" si="916"/>
        <v>26</v>
      </c>
      <c r="AY1398" s="31">
        <f t="shared" si="917"/>
        <v>30</v>
      </c>
      <c r="AZ1398" s="31">
        <f t="shared" si="918"/>
        <v>10</v>
      </c>
      <c r="BA1398" s="31">
        <f t="shared" si="919"/>
        <v>19</v>
      </c>
      <c r="BB1398" s="31">
        <f t="shared" si="920"/>
        <v>17</v>
      </c>
      <c r="BC1398" s="31">
        <f t="shared" si="921"/>
        <v>14</v>
      </c>
      <c r="BD1398" s="31">
        <f t="shared" si="922"/>
        <v>22</v>
      </c>
      <c r="BE1398" s="31">
        <f t="shared" si="923"/>
        <v>15</v>
      </c>
      <c r="BF1398" s="31">
        <f t="shared" si="924"/>
        <v>20</v>
      </c>
      <c r="BG1398" s="31">
        <f t="shared" si="925"/>
        <v>19</v>
      </c>
      <c r="BH1398" s="31">
        <f t="shared" si="926"/>
        <v>5</v>
      </c>
      <c r="BI1398" s="31">
        <f t="shared" si="927"/>
        <v>13</v>
      </c>
      <c r="BJ1398" s="6">
        <f t="shared" si="928"/>
        <v>381</v>
      </c>
      <c r="BL1398" s="31">
        <f t="shared" si="929"/>
        <v>2.5218822263782071E-11</v>
      </c>
      <c r="BM1398" s="31">
        <f t="shared" si="930"/>
        <v>8.4062740879273565E-12</v>
      </c>
      <c r="BN1398" s="31">
        <f t="shared" si="931"/>
        <v>1.6812548175854713E-11</v>
      </c>
      <c r="BO1398" s="31">
        <f t="shared" si="932"/>
        <v>1.5411502494533486E-11</v>
      </c>
      <c r="BP1398" s="31">
        <f t="shared" si="933"/>
        <v>1.3309933972551647E-11</v>
      </c>
      <c r="BQ1398" s="31">
        <f t="shared" si="934"/>
        <v>1.9614639538497167E-11</v>
      </c>
      <c r="BR1398" s="31">
        <f t="shared" si="935"/>
        <v>5.6041827252849044E-12</v>
      </c>
      <c r="BS1398" s="31">
        <f t="shared" si="936"/>
        <v>1.5411502494533486E-11</v>
      </c>
      <c r="BT1398" s="31">
        <f t="shared" si="937"/>
        <v>1.821359385717594E-11</v>
      </c>
      <c r="BU1398" s="31">
        <f t="shared" si="938"/>
        <v>2.1015685219818391E-11</v>
      </c>
      <c r="BV1398" s="31">
        <f t="shared" si="939"/>
        <v>7.0052284066061305E-12</v>
      </c>
      <c r="BW1398" s="31">
        <f t="shared" si="940"/>
        <v>1.3309933972551647E-11</v>
      </c>
      <c r="BX1398" s="31">
        <f t="shared" si="941"/>
        <v>1.1908888291230422E-11</v>
      </c>
      <c r="BY1398" s="31">
        <f t="shared" si="942"/>
        <v>9.8073197692485834E-12</v>
      </c>
      <c r="BZ1398" s="31">
        <f t="shared" si="943"/>
        <v>1.5411502494533486E-11</v>
      </c>
      <c r="CA1398" s="31">
        <f t="shared" si="944"/>
        <v>1.0507842609909195E-11</v>
      </c>
      <c r="CB1398" s="31">
        <f t="shared" si="945"/>
        <v>1.4010456813212261E-11</v>
      </c>
      <c r="CC1398" s="31">
        <f t="shared" si="946"/>
        <v>1.3309933972551647E-11</v>
      </c>
      <c r="CD1398" s="31">
        <f t="shared" si="947"/>
        <v>3.5026142033030652E-12</v>
      </c>
      <c r="CE1398" s="31">
        <f t="shared" si="948"/>
        <v>9.10679692858797E-12</v>
      </c>
    </row>
    <row r="1399" spans="35:83" x14ac:dyDescent="0.2">
      <c r="AI1399" s="29" t="s">
        <v>2914</v>
      </c>
      <c r="AJ1399" s="30">
        <v>34018</v>
      </c>
      <c r="AK1399">
        <v>313</v>
      </c>
      <c r="AL1399" t="s">
        <v>2915</v>
      </c>
      <c r="AM1399">
        <v>2.6691278463684902E-9</v>
      </c>
      <c r="AN1399">
        <f t="shared" si="906"/>
        <v>2.6691278463684901E-10</v>
      </c>
      <c r="AO1399">
        <f t="shared" si="907"/>
        <v>1.1766214616041998E-3</v>
      </c>
      <c r="AP1399" s="31">
        <f t="shared" si="908"/>
        <v>40</v>
      </c>
      <c r="AQ1399" s="31">
        <f t="shared" si="909"/>
        <v>4</v>
      </c>
      <c r="AR1399" s="31">
        <f t="shared" si="910"/>
        <v>25</v>
      </c>
      <c r="AS1399" s="31">
        <f t="shared" si="911"/>
        <v>17</v>
      </c>
      <c r="AT1399" s="31">
        <f t="shared" si="912"/>
        <v>8</v>
      </c>
      <c r="AU1399" s="31">
        <f t="shared" si="913"/>
        <v>25</v>
      </c>
      <c r="AV1399" s="31">
        <f t="shared" si="914"/>
        <v>10</v>
      </c>
      <c r="AW1399" s="31">
        <f t="shared" si="915"/>
        <v>20</v>
      </c>
      <c r="AX1399" s="31">
        <f t="shared" si="916"/>
        <v>16</v>
      </c>
      <c r="AY1399" s="31">
        <f t="shared" si="917"/>
        <v>24</v>
      </c>
      <c r="AZ1399" s="31">
        <f t="shared" si="918"/>
        <v>13</v>
      </c>
      <c r="BA1399" s="31">
        <f t="shared" si="919"/>
        <v>7</v>
      </c>
      <c r="BB1399" s="31">
        <f t="shared" si="920"/>
        <v>11</v>
      </c>
      <c r="BC1399" s="31">
        <f t="shared" si="921"/>
        <v>9</v>
      </c>
      <c r="BD1399" s="31">
        <f t="shared" si="922"/>
        <v>18</v>
      </c>
      <c r="BE1399" s="31">
        <f t="shared" si="923"/>
        <v>18</v>
      </c>
      <c r="BF1399" s="31">
        <f t="shared" si="924"/>
        <v>13</v>
      </c>
      <c r="BG1399" s="31">
        <f t="shared" si="925"/>
        <v>25</v>
      </c>
      <c r="BH1399" s="31">
        <f t="shared" si="926"/>
        <v>6</v>
      </c>
      <c r="BI1399" s="31">
        <f t="shared" si="927"/>
        <v>4</v>
      </c>
      <c r="BJ1399" s="6">
        <f t="shared" si="928"/>
        <v>313</v>
      </c>
      <c r="BL1399" s="31">
        <f t="shared" si="929"/>
        <v>3.4110260017488692E-11</v>
      </c>
      <c r="BM1399" s="31">
        <f t="shared" si="930"/>
        <v>3.411026001748869E-12</v>
      </c>
      <c r="BN1399" s="31">
        <f t="shared" si="931"/>
        <v>2.1318912510930432E-11</v>
      </c>
      <c r="BO1399" s="31">
        <f t="shared" si="932"/>
        <v>1.4496860507432693E-11</v>
      </c>
      <c r="BP1399" s="31">
        <f t="shared" si="933"/>
        <v>6.822052003497738E-12</v>
      </c>
      <c r="BQ1399" s="31">
        <f t="shared" si="934"/>
        <v>2.1318912510930432E-11</v>
      </c>
      <c r="BR1399" s="31">
        <f t="shared" si="935"/>
        <v>8.5275650043721731E-12</v>
      </c>
      <c r="BS1399" s="31">
        <f t="shared" si="936"/>
        <v>1.7055130008744346E-11</v>
      </c>
      <c r="BT1399" s="31">
        <f t="shared" si="937"/>
        <v>1.3644104006995476E-11</v>
      </c>
      <c r="BU1399" s="31">
        <f t="shared" si="938"/>
        <v>2.0466156010493215E-11</v>
      </c>
      <c r="BV1399" s="31">
        <f t="shared" si="939"/>
        <v>1.1085834505683825E-11</v>
      </c>
      <c r="BW1399" s="31">
        <f t="shared" si="940"/>
        <v>5.9692955030605209E-12</v>
      </c>
      <c r="BX1399" s="31">
        <f t="shared" si="941"/>
        <v>9.3803215048093903E-12</v>
      </c>
      <c r="BY1399" s="31">
        <f t="shared" si="942"/>
        <v>7.6748085039349543E-12</v>
      </c>
      <c r="BZ1399" s="31">
        <f t="shared" si="943"/>
        <v>1.5349617007869909E-11</v>
      </c>
      <c r="CA1399" s="31">
        <f t="shared" si="944"/>
        <v>1.5349617007869909E-11</v>
      </c>
      <c r="CB1399" s="31">
        <f t="shared" si="945"/>
        <v>1.1085834505683825E-11</v>
      </c>
      <c r="CC1399" s="31">
        <f t="shared" si="946"/>
        <v>2.1318912510930432E-11</v>
      </c>
      <c r="CD1399" s="31">
        <f t="shared" si="947"/>
        <v>5.1165390026233037E-12</v>
      </c>
      <c r="CE1399" s="31">
        <f t="shared" si="948"/>
        <v>3.411026001748869E-12</v>
      </c>
    </row>
    <row r="1400" spans="35:83" x14ac:dyDescent="0.2">
      <c r="AI1400" s="29" t="s">
        <v>2916</v>
      </c>
      <c r="AJ1400" s="30">
        <v>16975</v>
      </c>
      <c r="AK1400">
        <v>155</v>
      </c>
      <c r="AL1400" t="s">
        <v>2917</v>
      </c>
      <c r="AM1400">
        <v>2.71605531545903E-9</v>
      </c>
      <c r="AN1400">
        <f t="shared" si="906"/>
        <v>2.7160553154590301E-10</v>
      </c>
      <c r="AO1400">
        <f t="shared" si="907"/>
        <v>1.1973083190530932E-3</v>
      </c>
      <c r="AP1400" s="31">
        <f t="shared" si="908"/>
        <v>13</v>
      </c>
      <c r="AQ1400" s="31">
        <f t="shared" si="909"/>
        <v>2</v>
      </c>
      <c r="AR1400" s="31">
        <f t="shared" si="910"/>
        <v>14</v>
      </c>
      <c r="AS1400" s="31">
        <f t="shared" si="911"/>
        <v>9</v>
      </c>
      <c r="AT1400" s="31">
        <f t="shared" si="912"/>
        <v>8</v>
      </c>
      <c r="AU1400" s="31">
        <f t="shared" si="913"/>
        <v>16</v>
      </c>
      <c r="AV1400" s="31">
        <f t="shared" si="914"/>
        <v>5</v>
      </c>
      <c r="AW1400" s="31">
        <f t="shared" si="915"/>
        <v>12</v>
      </c>
      <c r="AX1400" s="31">
        <f t="shared" si="916"/>
        <v>8</v>
      </c>
      <c r="AY1400" s="31">
        <f t="shared" si="917"/>
        <v>8</v>
      </c>
      <c r="AZ1400" s="31">
        <f t="shared" si="918"/>
        <v>6</v>
      </c>
      <c r="BA1400" s="31">
        <f t="shared" si="919"/>
        <v>3</v>
      </c>
      <c r="BB1400" s="31">
        <f t="shared" si="920"/>
        <v>11</v>
      </c>
      <c r="BC1400" s="31">
        <f t="shared" si="921"/>
        <v>4</v>
      </c>
      <c r="BD1400" s="31">
        <f t="shared" si="922"/>
        <v>9</v>
      </c>
      <c r="BE1400" s="31">
        <f t="shared" si="923"/>
        <v>8</v>
      </c>
      <c r="BF1400" s="31">
        <f t="shared" si="924"/>
        <v>7</v>
      </c>
      <c r="BG1400" s="31">
        <f t="shared" si="925"/>
        <v>8</v>
      </c>
      <c r="BH1400" s="31">
        <f t="shared" si="926"/>
        <v>1</v>
      </c>
      <c r="BI1400" s="31">
        <f t="shared" si="927"/>
        <v>3</v>
      </c>
      <c r="BJ1400" s="6">
        <f t="shared" si="928"/>
        <v>155</v>
      </c>
      <c r="BL1400" s="31">
        <f t="shared" si="929"/>
        <v>2.2779818774817672E-11</v>
      </c>
      <c r="BM1400" s="31">
        <f t="shared" si="930"/>
        <v>3.5045875038181032E-12</v>
      </c>
      <c r="BN1400" s="31">
        <f t="shared" si="931"/>
        <v>2.4532112526726722E-11</v>
      </c>
      <c r="BO1400" s="31">
        <f t="shared" si="932"/>
        <v>1.5770643767181465E-11</v>
      </c>
      <c r="BP1400" s="31">
        <f t="shared" si="933"/>
        <v>1.4018350015272413E-11</v>
      </c>
      <c r="BQ1400" s="31">
        <f t="shared" si="934"/>
        <v>2.8036700030544826E-11</v>
      </c>
      <c r="BR1400" s="31">
        <f t="shared" si="935"/>
        <v>8.7614687595452575E-12</v>
      </c>
      <c r="BS1400" s="31">
        <f t="shared" si="936"/>
        <v>2.1027525022908622E-11</v>
      </c>
      <c r="BT1400" s="31">
        <f t="shared" si="937"/>
        <v>1.4018350015272413E-11</v>
      </c>
      <c r="BU1400" s="31">
        <f t="shared" si="938"/>
        <v>1.4018350015272413E-11</v>
      </c>
      <c r="BV1400" s="31">
        <f t="shared" si="939"/>
        <v>1.0513762511454311E-11</v>
      </c>
      <c r="BW1400" s="31">
        <f t="shared" si="940"/>
        <v>5.2568812557271554E-12</v>
      </c>
      <c r="BX1400" s="31">
        <f t="shared" si="941"/>
        <v>1.9275231270999568E-11</v>
      </c>
      <c r="BY1400" s="31">
        <f t="shared" si="942"/>
        <v>7.0091750076362064E-12</v>
      </c>
      <c r="BZ1400" s="31">
        <f t="shared" si="943"/>
        <v>1.5770643767181465E-11</v>
      </c>
      <c r="CA1400" s="31">
        <f t="shared" si="944"/>
        <v>1.4018350015272413E-11</v>
      </c>
      <c r="CB1400" s="31">
        <f t="shared" si="945"/>
        <v>1.2266056263363361E-11</v>
      </c>
      <c r="CC1400" s="31">
        <f t="shared" si="946"/>
        <v>1.4018350015272413E-11</v>
      </c>
      <c r="CD1400" s="31">
        <f t="shared" si="947"/>
        <v>1.7522937519090516E-12</v>
      </c>
      <c r="CE1400" s="31">
        <f t="shared" si="948"/>
        <v>5.2568812557271554E-12</v>
      </c>
    </row>
    <row r="1401" spans="35:83" x14ac:dyDescent="0.2">
      <c r="AI1401" s="29" t="s">
        <v>2918</v>
      </c>
      <c r="AJ1401" s="30">
        <v>46767</v>
      </c>
      <c r="AK1401">
        <v>429</v>
      </c>
      <c r="AL1401" t="s">
        <v>2919</v>
      </c>
      <c r="AM1401">
        <v>2.7647717328285778E-9</v>
      </c>
      <c r="AN1401">
        <f t="shared" si="906"/>
        <v>2.7647717328285777E-10</v>
      </c>
      <c r="AO1401">
        <f t="shared" si="907"/>
        <v>1.218783791757582E-3</v>
      </c>
      <c r="AP1401" s="31">
        <f t="shared" si="908"/>
        <v>35</v>
      </c>
      <c r="AQ1401" s="31">
        <f t="shared" si="909"/>
        <v>5</v>
      </c>
      <c r="AR1401" s="31">
        <f t="shared" si="910"/>
        <v>30</v>
      </c>
      <c r="AS1401" s="31">
        <f t="shared" si="911"/>
        <v>27</v>
      </c>
      <c r="AT1401" s="31">
        <f t="shared" si="912"/>
        <v>12</v>
      </c>
      <c r="AU1401" s="31">
        <f t="shared" si="913"/>
        <v>48</v>
      </c>
      <c r="AV1401" s="31">
        <f t="shared" si="914"/>
        <v>9</v>
      </c>
      <c r="AW1401" s="31">
        <f t="shared" si="915"/>
        <v>32</v>
      </c>
      <c r="AX1401" s="31">
        <f t="shared" si="916"/>
        <v>23</v>
      </c>
      <c r="AY1401" s="31">
        <f t="shared" si="917"/>
        <v>35</v>
      </c>
      <c r="AZ1401" s="31">
        <f t="shared" si="918"/>
        <v>5</v>
      </c>
      <c r="BA1401" s="31">
        <f t="shared" si="919"/>
        <v>8</v>
      </c>
      <c r="BB1401" s="31">
        <f t="shared" si="920"/>
        <v>20</v>
      </c>
      <c r="BC1401" s="31">
        <f t="shared" si="921"/>
        <v>9</v>
      </c>
      <c r="BD1401" s="31">
        <f t="shared" si="922"/>
        <v>30</v>
      </c>
      <c r="BE1401" s="31">
        <f t="shared" si="923"/>
        <v>21</v>
      </c>
      <c r="BF1401" s="31">
        <f t="shared" si="924"/>
        <v>26</v>
      </c>
      <c r="BG1401" s="31">
        <f t="shared" si="925"/>
        <v>35</v>
      </c>
      <c r="BH1401" s="31">
        <f t="shared" si="926"/>
        <v>7</v>
      </c>
      <c r="BI1401" s="31">
        <f t="shared" si="927"/>
        <v>12</v>
      </c>
      <c r="BJ1401" s="6">
        <f t="shared" si="928"/>
        <v>429</v>
      </c>
      <c r="BL1401" s="31">
        <f t="shared" si="929"/>
        <v>2.255641273869469E-11</v>
      </c>
      <c r="BM1401" s="31">
        <f t="shared" si="930"/>
        <v>3.2223446769563844E-12</v>
      </c>
      <c r="BN1401" s="31">
        <f t="shared" si="931"/>
        <v>1.9334068061738307E-11</v>
      </c>
      <c r="BO1401" s="31">
        <f t="shared" si="932"/>
        <v>1.7400661255564478E-11</v>
      </c>
      <c r="BP1401" s="31">
        <f t="shared" si="933"/>
        <v>7.7336272246953225E-12</v>
      </c>
      <c r="BQ1401" s="31">
        <f t="shared" si="934"/>
        <v>3.093450889878129E-11</v>
      </c>
      <c r="BR1401" s="31">
        <f t="shared" si="935"/>
        <v>5.8002204185214923E-12</v>
      </c>
      <c r="BS1401" s="31">
        <f t="shared" si="936"/>
        <v>2.062300593252086E-11</v>
      </c>
      <c r="BT1401" s="31">
        <f t="shared" si="937"/>
        <v>1.4822785513999369E-11</v>
      </c>
      <c r="BU1401" s="31">
        <f t="shared" si="938"/>
        <v>2.255641273869469E-11</v>
      </c>
      <c r="BV1401" s="31">
        <f t="shared" si="939"/>
        <v>3.2223446769563844E-12</v>
      </c>
      <c r="BW1401" s="31">
        <f t="shared" si="940"/>
        <v>5.155751483130215E-12</v>
      </c>
      <c r="BX1401" s="31">
        <f t="shared" si="941"/>
        <v>1.2889378707825538E-11</v>
      </c>
      <c r="BY1401" s="31">
        <f t="shared" si="942"/>
        <v>5.8002204185214923E-12</v>
      </c>
      <c r="BZ1401" s="31">
        <f t="shared" si="943"/>
        <v>1.9334068061738307E-11</v>
      </c>
      <c r="CA1401" s="31">
        <f t="shared" si="944"/>
        <v>1.3533847643216814E-11</v>
      </c>
      <c r="CB1401" s="31">
        <f t="shared" si="945"/>
        <v>1.6756192320173198E-11</v>
      </c>
      <c r="CC1401" s="31">
        <f t="shared" si="946"/>
        <v>2.255641273869469E-11</v>
      </c>
      <c r="CD1401" s="31">
        <f t="shared" si="947"/>
        <v>4.5112825477389377E-12</v>
      </c>
      <c r="CE1401" s="31">
        <f t="shared" si="948"/>
        <v>7.7336272246953225E-12</v>
      </c>
    </row>
    <row r="1402" spans="35:83" x14ac:dyDescent="0.2">
      <c r="AI1402" s="29" t="s">
        <v>2920</v>
      </c>
      <c r="AJ1402" s="30">
        <v>39467</v>
      </c>
      <c r="AK1402">
        <v>366</v>
      </c>
      <c r="AL1402" t="s">
        <v>2921</v>
      </c>
      <c r="AM1402">
        <v>2.769113678866033E-9</v>
      </c>
      <c r="AN1402">
        <f t="shared" si="906"/>
        <v>2.769113678866033E-10</v>
      </c>
      <c r="AO1402">
        <f t="shared" si="907"/>
        <v>1.2206978352904715E-3</v>
      </c>
      <c r="AP1402" s="31">
        <f t="shared" si="908"/>
        <v>46</v>
      </c>
      <c r="AQ1402" s="31">
        <f t="shared" si="909"/>
        <v>5</v>
      </c>
      <c r="AR1402" s="31">
        <f t="shared" si="910"/>
        <v>25</v>
      </c>
      <c r="AS1402" s="31">
        <f t="shared" si="911"/>
        <v>32</v>
      </c>
      <c r="AT1402" s="31">
        <f t="shared" si="912"/>
        <v>17</v>
      </c>
      <c r="AU1402" s="31">
        <f t="shared" si="913"/>
        <v>34</v>
      </c>
      <c r="AV1402" s="31">
        <f t="shared" si="914"/>
        <v>5</v>
      </c>
      <c r="AW1402" s="31">
        <f t="shared" si="915"/>
        <v>26</v>
      </c>
      <c r="AX1402" s="31">
        <f t="shared" si="916"/>
        <v>19</v>
      </c>
      <c r="AY1402" s="31">
        <f t="shared" si="917"/>
        <v>31</v>
      </c>
      <c r="AZ1402" s="31">
        <f t="shared" si="918"/>
        <v>3</v>
      </c>
      <c r="BA1402" s="31">
        <f t="shared" si="919"/>
        <v>11</v>
      </c>
      <c r="BB1402" s="31">
        <f t="shared" si="920"/>
        <v>13</v>
      </c>
      <c r="BC1402" s="31">
        <f t="shared" si="921"/>
        <v>14</v>
      </c>
      <c r="BD1402" s="31">
        <f t="shared" si="922"/>
        <v>21</v>
      </c>
      <c r="BE1402" s="31">
        <f t="shared" si="923"/>
        <v>11</v>
      </c>
      <c r="BF1402" s="31">
        <f t="shared" si="924"/>
        <v>19</v>
      </c>
      <c r="BG1402" s="31">
        <f t="shared" si="925"/>
        <v>28</v>
      </c>
      <c r="BH1402" s="31">
        <f t="shared" si="926"/>
        <v>1</v>
      </c>
      <c r="BI1402" s="31">
        <f t="shared" si="927"/>
        <v>5</v>
      </c>
      <c r="BJ1402" s="6">
        <f t="shared" si="928"/>
        <v>366</v>
      </c>
      <c r="BL1402" s="31">
        <f t="shared" si="929"/>
        <v>3.4803068095037571E-11</v>
      </c>
      <c r="BM1402" s="31">
        <f t="shared" si="930"/>
        <v>3.7829421842432143E-12</v>
      </c>
      <c r="BN1402" s="31">
        <f t="shared" si="931"/>
        <v>1.8914710921216076E-11</v>
      </c>
      <c r="BO1402" s="31">
        <f t="shared" si="932"/>
        <v>2.4210829979156574E-11</v>
      </c>
      <c r="BP1402" s="31">
        <f t="shared" si="933"/>
        <v>1.286200342642693E-11</v>
      </c>
      <c r="BQ1402" s="31">
        <f t="shared" si="934"/>
        <v>2.5724006852853861E-11</v>
      </c>
      <c r="BR1402" s="31">
        <f t="shared" si="935"/>
        <v>3.7829421842432143E-12</v>
      </c>
      <c r="BS1402" s="31">
        <f t="shared" si="936"/>
        <v>1.9671299358064714E-11</v>
      </c>
      <c r="BT1402" s="31">
        <f t="shared" si="937"/>
        <v>1.4375180300124216E-11</v>
      </c>
      <c r="BU1402" s="31">
        <f t="shared" si="938"/>
        <v>2.3454241542307929E-11</v>
      </c>
      <c r="BV1402" s="31">
        <f t="shared" si="939"/>
        <v>2.2697653105459288E-12</v>
      </c>
      <c r="BW1402" s="31">
        <f t="shared" si="940"/>
        <v>8.322472805335072E-12</v>
      </c>
      <c r="BX1402" s="31">
        <f t="shared" si="941"/>
        <v>9.8356496790323571E-12</v>
      </c>
      <c r="BY1402" s="31">
        <f t="shared" si="942"/>
        <v>1.0592238115881E-11</v>
      </c>
      <c r="BZ1402" s="31">
        <f t="shared" si="943"/>
        <v>1.5888357173821502E-11</v>
      </c>
      <c r="CA1402" s="31">
        <f t="shared" si="944"/>
        <v>8.322472805335072E-12</v>
      </c>
      <c r="CB1402" s="31">
        <f t="shared" si="945"/>
        <v>1.4375180300124216E-11</v>
      </c>
      <c r="CC1402" s="31">
        <f t="shared" si="946"/>
        <v>2.1184476231762001E-11</v>
      </c>
      <c r="CD1402" s="31">
        <f t="shared" si="947"/>
        <v>7.5658843684864294E-13</v>
      </c>
      <c r="CE1402" s="31">
        <f t="shared" si="948"/>
        <v>3.7829421842432143E-12</v>
      </c>
    </row>
    <row r="1403" spans="35:83" x14ac:dyDescent="0.2">
      <c r="AI1403" s="29" t="s">
        <v>2922</v>
      </c>
      <c r="AJ1403" s="30">
        <v>8439</v>
      </c>
      <c r="AK1403">
        <v>72</v>
      </c>
      <c r="AL1403" t="s">
        <v>2923</v>
      </c>
      <c r="AM1403">
        <v>2.8270238693990182E-9</v>
      </c>
      <c r="AN1403">
        <f t="shared" si="906"/>
        <v>2.8270238693990184E-10</v>
      </c>
      <c r="AO1403">
        <f t="shared" si="907"/>
        <v>1.2462261639988193E-3</v>
      </c>
      <c r="AP1403" s="31">
        <f t="shared" si="908"/>
        <v>3</v>
      </c>
      <c r="AQ1403" s="31">
        <f t="shared" si="909"/>
        <v>0</v>
      </c>
      <c r="AR1403" s="31">
        <f t="shared" si="910"/>
        <v>3</v>
      </c>
      <c r="AS1403" s="31">
        <f t="shared" si="911"/>
        <v>8</v>
      </c>
      <c r="AT1403" s="31">
        <f t="shared" si="912"/>
        <v>2</v>
      </c>
      <c r="AU1403" s="31">
        <f t="shared" si="913"/>
        <v>5</v>
      </c>
      <c r="AV1403" s="31">
        <f t="shared" si="914"/>
        <v>2</v>
      </c>
      <c r="AW1403" s="31">
        <f t="shared" si="915"/>
        <v>3</v>
      </c>
      <c r="AX1403" s="31">
        <f t="shared" si="916"/>
        <v>5</v>
      </c>
      <c r="AY1403" s="31">
        <f t="shared" si="917"/>
        <v>10</v>
      </c>
      <c r="AZ1403" s="31">
        <f t="shared" si="918"/>
        <v>4</v>
      </c>
      <c r="BA1403" s="31">
        <f t="shared" si="919"/>
        <v>3</v>
      </c>
      <c r="BB1403" s="31">
        <f t="shared" si="920"/>
        <v>2</v>
      </c>
      <c r="BC1403" s="31">
        <f t="shared" si="921"/>
        <v>1</v>
      </c>
      <c r="BD1403" s="31">
        <f t="shared" si="922"/>
        <v>8</v>
      </c>
      <c r="BE1403" s="31">
        <f t="shared" si="923"/>
        <v>0</v>
      </c>
      <c r="BF1403" s="31">
        <f t="shared" si="924"/>
        <v>4</v>
      </c>
      <c r="BG1403" s="31">
        <f t="shared" si="925"/>
        <v>7</v>
      </c>
      <c r="BH1403" s="31">
        <f t="shared" si="926"/>
        <v>0</v>
      </c>
      <c r="BI1403" s="31">
        <f t="shared" si="927"/>
        <v>2</v>
      </c>
      <c r="BJ1403" s="6">
        <f t="shared" si="928"/>
        <v>72</v>
      </c>
      <c r="BL1403" s="31">
        <f t="shared" si="929"/>
        <v>1.177926612249591E-11</v>
      </c>
      <c r="BM1403" s="31">
        <f t="shared" si="930"/>
        <v>0</v>
      </c>
      <c r="BN1403" s="31">
        <f t="shared" si="931"/>
        <v>1.177926612249591E-11</v>
      </c>
      <c r="BO1403" s="31">
        <f t="shared" si="932"/>
        <v>3.141137632665576E-11</v>
      </c>
      <c r="BP1403" s="31">
        <f t="shared" si="933"/>
        <v>7.8528440816639401E-12</v>
      </c>
      <c r="BQ1403" s="31">
        <f t="shared" si="934"/>
        <v>1.963211020415985E-11</v>
      </c>
      <c r="BR1403" s="31">
        <f t="shared" si="935"/>
        <v>7.8528440816639401E-12</v>
      </c>
      <c r="BS1403" s="31">
        <f t="shared" si="936"/>
        <v>1.177926612249591E-11</v>
      </c>
      <c r="BT1403" s="31">
        <f t="shared" si="937"/>
        <v>1.963211020415985E-11</v>
      </c>
      <c r="BU1403" s="31">
        <f t="shared" si="938"/>
        <v>3.9264220408319701E-11</v>
      </c>
      <c r="BV1403" s="31">
        <f t="shared" si="939"/>
        <v>1.570568816332788E-11</v>
      </c>
      <c r="BW1403" s="31">
        <f t="shared" si="940"/>
        <v>1.177926612249591E-11</v>
      </c>
      <c r="BX1403" s="31">
        <f t="shared" si="941"/>
        <v>7.8528440816639401E-12</v>
      </c>
      <c r="BY1403" s="31">
        <f t="shared" si="942"/>
        <v>3.9264220408319701E-12</v>
      </c>
      <c r="BZ1403" s="31">
        <f t="shared" si="943"/>
        <v>3.141137632665576E-11</v>
      </c>
      <c r="CA1403" s="31">
        <f t="shared" si="944"/>
        <v>0</v>
      </c>
      <c r="CB1403" s="31">
        <f t="shared" si="945"/>
        <v>1.570568816332788E-11</v>
      </c>
      <c r="CC1403" s="31">
        <f t="shared" si="946"/>
        <v>2.748495428582379E-11</v>
      </c>
      <c r="CD1403" s="31">
        <f t="shared" si="947"/>
        <v>0</v>
      </c>
      <c r="CE1403" s="31">
        <f t="shared" si="948"/>
        <v>7.8528440816639401E-12</v>
      </c>
    </row>
    <row r="1404" spans="35:83" x14ac:dyDescent="0.2">
      <c r="AI1404" s="29" t="s">
        <v>2924</v>
      </c>
      <c r="AJ1404" s="30">
        <v>18454</v>
      </c>
      <c r="AK1404">
        <v>161</v>
      </c>
      <c r="AL1404" t="s">
        <v>2925</v>
      </c>
      <c r="AM1404">
        <v>2.8628861502397317E-9</v>
      </c>
      <c r="AN1404">
        <f t="shared" si="906"/>
        <v>2.8628861502397318E-10</v>
      </c>
      <c r="AO1404">
        <f t="shared" si="907"/>
        <v>1.262035196659683E-3</v>
      </c>
      <c r="AP1404" s="31">
        <f t="shared" si="908"/>
        <v>17</v>
      </c>
      <c r="AQ1404" s="31">
        <f t="shared" si="909"/>
        <v>1</v>
      </c>
      <c r="AR1404" s="31">
        <f t="shared" si="910"/>
        <v>10</v>
      </c>
      <c r="AS1404" s="31">
        <f t="shared" si="911"/>
        <v>21</v>
      </c>
      <c r="AT1404" s="31">
        <f t="shared" si="912"/>
        <v>3</v>
      </c>
      <c r="AU1404" s="31">
        <f t="shared" si="913"/>
        <v>5</v>
      </c>
      <c r="AV1404" s="31">
        <f t="shared" si="914"/>
        <v>2</v>
      </c>
      <c r="AW1404" s="31">
        <f t="shared" si="915"/>
        <v>9</v>
      </c>
      <c r="AX1404" s="31">
        <f t="shared" si="916"/>
        <v>11</v>
      </c>
      <c r="AY1404" s="31">
        <f t="shared" si="917"/>
        <v>14</v>
      </c>
      <c r="AZ1404" s="31">
        <f t="shared" si="918"/>
        <v>3</v>
      </c>
      <c r="BA1404" s="31">
        <f t="shared" si="919"/>
        <v>3</v>
      </c>
      <c r="BB1404" s="31">
        <f t="shared" si="920"/>
        <v>7</v>
      </c>
      <c r="BC1404" s="31">
        <f t="shared" si="921"/>
        <v>6</v>
      </c>
      <c r="BD1404" s="31">
        <f t="shared" si="922"/>
        <v>16</v>
      </c>
      <c r="BE1404" s="31">
        <f t="shared" si="923"/>
        <v>13</v>
      </c>
      <c r="BF1404" s="31">
        <f t="shared" si="924"/>
        <v>10</v>
      </c>
      <c r="BG1404" s="31">
        <f t="shared" si="925"/>
        <v>4</v>
      </c>
      <c r="BH1404" s="31">
        <f t="shared" si="926"/>
        <v>2</v>
      </c>
      <c r="BI1404" s="31">
        <f t="shared" si="927"/>
        <v>4</v>
      </c>
      <c r="BJ1404" s="6">
        <f t="shared" si="928"/>
        <v>161</v>
      </c>
      <c r="BL1404" s="31">
        <f t="shared" si="929"/>
        <v>3.0229232642282886E-11</v>
      </c>
      <c r="BM1404" s="31">
        <f t="shared" si="930"/>
        <v>1.7781901554284047E-12</v>
      </c>
      <c r="BN1404" s="31">
        <f t="shared" si="931"/>
        <v>1.7781901554284049E-11</v>
      </c>
      <c r="BO1404" s="31">
        <f t="shared" si="932"/>
        <v>3.7341993263996499E-11</v>
      </c>
      <c r="BP1404" s="31">
        <f t="shared" si="933"/>
        <v>5.3345704662852147E-12</v>
      </c>
      <c r="BQ1404" s="31">
        <f t="shared" si="934"/>
        <v>8.8909507771420244E-12</v>
      </c>
      <c r="BR1404" s="31">
        <f t="shared" si="935"/>
        <v>3.5563803108568094E-12</v>
      </c>
      <c r="BS1404" s="31">
        <f t="shared" si="936"/>
        <v>1.6003711398855644E-11</v>
      </c>
      <c r="BT1404" s="31">
        <f t="shared" si="937"/>
        <v>1.9560091709712454E-11</v>
      </c>
      <c r="BU1404" s="31">
        <f t="shared" si="938"/>
        <v>2.4894662175997668E-11</v>
      </c>
      <c r="BV1404" s="31">
        <f t="shared" si="939"/>
        <v>5.3345704662852147E-12</v>
      </c>
      <c r="BW1404" s="31">
        <f t="shared" si="940"/>
        <v>5.3345704662852147E-12</v>
      </c>
      <c r="BX1404" s="31">
        <f t="shared" si="941"/>
        <v>1.2447331087998834E-11</v>
      </c>
      <c r="BY1404" s="31">
        <f t="shared" si="942"/>
        <v>1.0669140932570429E-11</v>
      </c>
      <c r="BZ1404" s="31">
        <f t="shared" si="943"/>
        <v>2.8451042486854475E-11</v>
      </c>
      <c r="CA1404" s="31">
        <f t="shared" si="944"/>
        <v>2.3116472020569264E-11</v>
      </c>
      <c r="CB1404" s="31">
        <f t="shared" si="945"/>
        <v>1.7781901554284049E-11</v>
      </c>
      <c r="CC1404" s="31">
        <f t="shared" si="946"/>
        <v>7.1127606217136187E-12</v>
      </c>
      <c r="CD1404" s="31">
        <f t="shared" si="947"/>
        <v>3.5563803108568094E-12</v>
      </c>
      <c r="CE1404" s="31">
        <f t="shared" si="948"/>
        <v>7.1127606217136187E-12</v>
      </c>
    </row>
    <row r="1405" spans="35:83" x14ac:dyDescent="0.2">
      <c r="AI1405" s="29" t="s">
        <v>2926</v>
      </c>
      <c r="AJ1405" s="30">
        <v>37728</v>
      </c>
      <c r="AK1405">
        <v>349</v>
      </c>
      <c r="AL1405" t="s">
        <v>2927</v>
      </c>
      <c r="AM1405">
        <v>2.8910753418945085E-9</v>
      </c>
      <c r="AN1405">
        <f t="shared" si="906"/>
        <v>2.8910753418945086E-10</v>
      </c>
      <c r="AO1405">
        <f t="shared" si="907"/>
        <v>1.2744617306420893E-3</v>
      </c>
      <c r="AP1405" s="31">
        <f t="shared" si="908"/>
        <v>37</v>
      </c>
      <c r="AQ1405" s="31">
        <f t="shared" si="909"/>
        <v>4</v>
      </c>
      <c r="AR1405" s="31">
        <f t="shared" si="910"/>
        <v>23</v>
      </c>
      <c r="AS1405" s="31">
        <f t="shared" si="911"/>
        <v>29</v>
      </c>
      <c r="AT1405" s="31">
        <f t="shared" si="912"/>
        <v>9</v>
      </c>
      <c r="AU1405" s="31">
        <f t="shared" si="913"/>
        <v>31</v>
      </c>
      <c r="AV1405" s="31">
        <f t="shared" si="914"/>
        <v>3</v>
      </c>
      <c r="AW1405" s="31">
        <f t="shared" si="915"/>
        <v>21</v>
      </c>
      <c r="AX1405" s="31">
        <f t="shared" si="916"/>
        <v>16</v>
      </c>
      <c r="AY1405" s="31">
        <f t="shared" si="917"/>
        <v>42</v>
      </c>
      <c r="AZ1405" s="31">
        <f t="shared" si="918"/>
        <v>9</v>
      </c>
      <c r="BA1405" s="31">
        <f t="shared" si="919"/>
        <v>13</v>
      </c>
      <c r="BB1405" s="31">
        <f t="shared" si="920"/>
        <v>15</v>
      </c>
      <c r="BC1405" s="31">
        <f t="shared" si="921"/>
        <v>9</v>
      </c>
      <c r="BD1405" s="31">
        <f t="shared" si="922"/>
        <v>22</v>
      </c>
      <c r="BE1405" s="31">
        <f t="shared" si="923"/>
        <v>21</v>
      </c>
      <c r="BF1405" s="31">
        <f t="shared" si="924"/>
        <v>17</v>
      </c>
      <c r="BG1405" s="31">
        <f t="shared" si="925"/>
        <v>20</v>
      </c>
      <c r="BH1405" s="31">
        <f t="shared" si="926"/>
        <v>2</v>
      </c>
      <c r="BI1405" s="31">
        <f t="shared" si="927"/>
        <v>6</v>
      </c>
      <c r="BJ1405" s="6">
        <f t="shared" si="928"/>
        <v>349</v>
      </c>
      <c r="BL1405" s="31">
        <f t="shared" si="929"/>
        <v>3.0650368954182471E-11</v>
      </c>
      <c r="BM1405" s="31">
        <f t="shared" si="930"/>
        <v>3.3135534004521589E-12</v>
      </c>
      <c r="BN1405" s="31">
        <f t="shared" si="931"/>
        <v>1.9052932052599912E-11</v>
      </c>
      <c r="BO1405" s="31">
        <f t="shared" si="932"/>
        <v>2.4023262153278151E-11</v>
      </c>
      <c r="BP1405" s="31">
        <f t="shared" si="933"/>
        <v>7.4554951510173578E-12</v>
      </c>
      <c r="BQ1405" s="31">
        <f t="shared" si="934"/>
        <v>2.5680038853504231E-11</v>
      </c>
      <c r="BR1405" s="31">
        <f t="shared" si="935"/>
        <v>2.4851650503391194E-12</v>
      </c>
      <c r="BS1405" s="31">
        <f t="shared" si="936"/>
        <v>1.7396155352373832E-11</v>
      </c>
      <c r="BT1405" s="31">
        <f t="shared" si="937"/>
        <v>1.3254213601808636E-11</v>
      </c>
      <c r="BU1405" s="31">
        <f t="shared" si="938"/>
        <v>3.4792310704747664E-11</v>
      </c>
      <c r="BV1405" s="31">
        <f t="shared" si="939"/>
        <v>7.4554951510173578E-12</v>
      </c>
      <c r="BW1405" s="31">
        <f t="shared" si="940"/>
        <v>1.0769048551469517E-11</v>
      </c>
      <c r="BX1405" s="31">
        <f t="shared" si="941"/>
        <v>1.2425825251695596E-11</v>
      </c>
      <c r="BY1405" s="31">
        <f t="shared" si="942"/>
        <v>7.4554951510173578E-12</v>
      </c>
      <c r="BZ1405" s="31">
        <f t="shared" si="943"/>
        <v>1.8224543702486875E-11</v>
      </c>
      <c r="CA1405" s="31">
        <f t="shared" si="944"/>
        <v>1.7396155352373832E-11</v>
      </c>
      <c r="CB1405" s="31">
        <f t="shared" si="945"/>
        <v>1.4082601951921676E-11</v>
      </c>
      <c r="CC1405" s="31">
        <f t="shared" si="946"/>
        <v>1.6567767002260795E-11</v>
      </c>
      <c r="CD1405" s="31">
        <f t="shared" si="947"/>
        <v>1.6567767002260795E-12</v>
      </c>
      <c r="CE1405" s="31">
        <f t="shared" si="948"/>
        <v>4.9703301006782388E-12</v>
      </c>
    </row>
    <row r="1406" spans="35:83" x14ac:dyDescent="0.2">
      <c r="AI1406" s="29" t="s">
        <v>2928</v>
      </c>
      <c r="AJ1406" s="30">
        <v>44182</v>
      </c>
      <c r="AK1406">
        <v>402</v>
      </c>
      <c r="AL1406" t="s">
        <v>2929</v>
      </c>
      <c r="AM1406">
        <v>2.9278516507719722E-9</v>
      </c>
      <c r="AN1406">
        <f t="shared" si="906"/>
        <v>2.9278516507719725E-10</v>
      </c>
      <c r="AO1406">
        <f t="shared" si="907"/>
        <v>1.2906736908007916E-3</v>
      </c>
      <c r="AP1406" s="31">
        <f t="shared" si="908"/>
        <v>35</v>
      </c>
      <c r="AQ1406" s="31">
        <f t="shared" si="909"/>
        <v>4</v>
      </c>
      <c r="AR1406" s="31">
        <f t="shared" si="910"/>
        <v>20</v>
      </c>
      <c r="AS1406" s="31">
        <f t="shared" si="911"/>
        <v>29</v>
      </c>
      <c r="AT1406" s="31">
        <f t="shared" si="912"/>
        <v>17</v>
      </c>
      <c r="AU1406" s="31">
        <f t="shared" si="913"/>
        <v>31</v>
      </c>
      <c r="AV1406" s="31">
        <f t="shared" si="914"/>
        <v>6</v>
      </c>
      <c r="AW1406" s="31">
        <f t="shared" si="915"/>
        <v>19</v>
      </c>
      <c r="AX1406" s="31">
        <f t="shared" si="916"/>
        <v>19</v>
      </c>
      <c r="AY1406" s="31">
        <f t="shared" si="917"/>
        <v>45</v>
      </c>
      <c r="AZ1406" s="31">
        <f t="shared" si="918"/>
        <v>16</v>
      </c>
      <c r="BA1406" s="31">
        <f t="shared" si="919"/>
        <v>15</v>
      </c>
      <c r="BB1406" s="31">
        <f t="shared" si="920"/>
        <v>15</v>
      </c>
      <c r="BC1406" s="31">
        <f t="shared" si="921"/>
        <v>15</v>
      </c>
      <c r="BD1406" s="31">
        <f t="shared" si="922"/>
        <v>24</v>
      </c>
      <c r="BE1406" s="31">
        <f t="shared" si="923"/>
        <v>28</v>
      </c>
      <c r="BF1406" s="31">
        <f t="shared" si="924"/>
        <v>29</v>
      </c>
      <c r="BG1406" s="31">
        <f t="shared" si="925"/>
        <v>26</v>
      </c>
      <c r="BH1406" s="31">
        <f t="shared" si="926"/>
        <v>4</v>
      </c>
      <c r="BI1406" s="31">
        <f t="shared" si="927"/>
        <v>5</v>
      </c>
      <c r="BJ1406" s="6">
        <f t="shared" si="928"/>
        <v>402</v>
      </c>
      <c r="BL1406" s="31">
        <f t="shared" si="929"/>
        <v>2.549124571567638E-11</v>
      </c>
      <c r="BM1406" s="31">
        <f t="shared" si="930"/>
        <v>2.9132852246487286E-12</v>
      </c>
      <c r="BN1406" s="31">
        <f t="shared" si="931"/>
        <v>1.4566426123243645E-11</v>
      </c>
      <c r="BO1406" s="31">
        <f t="shared" si="932"/>
        <v>2.1121317878703287E-11</v>
      </c>
      <c r="BP1406" s="31">
        <f t="shared" si="933"/>
        <v>1.2381462204757099E-11</v>
      </c>
      <c r="BQ1406" s="31">
        <f t="shared" si="934"/>
        <v>2.2577960491027646E-11</v>
      </c>
      <c r="BR1406" s="31">
        <f t="shared" si="935"/>
        <v>4.3699278369730933E-12</v>
      </c>
      <c r="BS1406" s="31">
        <f t="shared" si="936"/>
        <v>1.3838104817081463E-11</v>
      </c>
      <c r="BT1406" s="31">
        <f t="shared" si="937"/>
        <v>1.3838104817081463E-11</v>
      </c>
      <c r="BU1406" s="31">
        <f t="shared" si="938"/>
        <v>3.2774458777298198E-11</v>
      </c>
      <c r="BV1406" s="31">
        <f t="shared" si="939"/>
        <v>1.1653140898594914E-11</v>
      </c>
      <c r="BW1406" s="31">
        <f t="shared" si="940"/>
        <v>1.0924819592432732E-11</v>
      </c>
      <c r="BX1406" s="31">
        <f t="shared" si="941"/>
        <v>1.0924819592432732E-11</v>
      </c>
      <c r="BY1406" s="31">
        <f t="shared" si="942"/>
        <v>1.0924819592432732E-11</v>
      </c>
      <c r="BZ1406" s="31">
        <f t="shared" si="943"/>
        <v>1.7479711347892373E-11</v>
      </c>
      <c r="CA1406" s="31">
        <f t="shared" si="944"/>
        <v>2.0392996572541101E-11</v>
      </c>
      <c r="CB1406" s="31">
        <f t="shared" si="945"/>
        <v>2.1121317878703287E-11</v>
      </c>
      <c r="CC1406" s="31">
        <f t="shared" si="946"/>
        <v>1.8936353960216736E-11</v>
      </c>
      <c r="CD1406" s="31">
        <f t="shared" si="947"/>
        <v>2.9132852246487286E-12</v>
      </c>
      <c r="CE1406" s="31">
        <f t="shared" si="948"/>
        <v>3.6416065308109114E-12</v>
      </c>
    </row>
    <row r="1407" spans="35:83" x14ac:dyDescent="0.2">
      <c r="AI1407" s="29" t="s">
        <v>2930</v>
      </c>
      <c r="AJ1407" s="30">
        <v>36586</v>
      </c>
      <c r="AK1407">
        <v>337</v>
      </c>
      <c r="AL1407" t="s">
        <v>2931</v>
      </c>
      <c r="AM1407">
        <v>2.959918633276525E-9</v>
      </c>
      <c r="AN1407">
        <f t="shared" si="906"/>
        <v>2.9599186332765252E-10</v>
      </c>
      <c r="AO1407">
        <f t="shared" si="907"/>
        <v>1.3048096565527049E-3</v>
      </c>
      <c r="AP1407" s="31">
        <f t="shared" si="908"/>
        <v>55</v>
      </c>
      <c r="AQ1407" s="31">
        <f t="shared" si="909"/>
        <v>3</v>
      </c>
      <c r="AR1407" s="31">
        <f t="shared" si="910"/>
        <v>20</v>
      </c>
      <c r="AS1407" s="31">
        <f t="shared" si="911"/>
        <v>21</v>
      </c>
      <c r="AT1407" s="31">
        <f t="shared" si="912"/>
        <v>17</v>
      </c>
      <c r="AU1407" s="31">
        <f t="shared" si="913"/>
        <v>22</v>
      </c>
      <c r="AV1407" s="31">
        <f t="shared" si="914"/>
        <v>10</v>
      </c>
      <c r="AW1407" s="31">
        <f t="shared" si="915"/>
        <v>15</v>
      </c>
      <c r="AX1407" s="31">
        <f t="shared" si="916"/>
        <v>19</v>
      </c>
      <c r="AY1407" s="31">
        <f t="shared" si="917"/>
        <v>28</v>
      </c>
      <c r="AZ1407" s="31">
        <f t="shared" si="918"/>
        <v>8</v>
      </c>
      <c r="BA1407" s="31">
        <f t="shared" si="919"/>
        <v>11</v>
      </c>
      <c r="BB1407" s="31">
        <f t="shared" si="920"/>
        <v>12</v>
      </c>
      <c r="BC1407" s="31">
        <f t="shared" si="921"/>
        <v>10</v>
      </c>
      <c r="BD1407" s="31">
        <f t="shared" si="922"/>
        <v>17</v>
      </c>
      <c r="BE1407" s="31">
        <f t="shared" si="923"/>
        <v>18</v>
      </c>
      <c r="BF1407" s="31">
        <f t="shared" si="924"/>
        <v>17</v>
      </c>
      <c r="BG1407" s="31">
        <f t="shared" si="925"/>
        <v>23</v>
      </c>
      <c r="BH1407" s="31">
        <f t="shared" si="926"/>
        <v>6</v>
      </c>
      <c r="BI1407" s="31">
        <f t="shared" si="927"/>
        <v>5</v>
      </c>
      <c r="BJ1407" s="6">
        <f t="shared" si="928"/>
        <v>337</v>
      </c>
      <c r="BL1407" s="31">
        <f t="shared" si="929"/>
        <v>4.8307277397688099E-11</v>
      </c>
      <c r="BM1407" s="31">
        <f t="shared" si="930"/>
        <v>2.6349424035102599E-12</v>
      </c>
      <c r="BN1407" s="31">
        <f t="shared" si="931"/>
        <v>1.7566282690068401E-11</v>
      </c>
      <c r="BO1407" s="31">
        <f t="shared" si="932"/>
        <v>1.8444596824571817E-11</v>
      </c>
      <c r="BP1407" s="31">
        <f t="shared" si="933"/>
        <v>1.4931340286558139E-11</v>
      </c>
      <c r="BQ1407" s="31">
        <f t="shared" si="934"/>
        <v>1.932291095907524E-11</v>
      </c>
      <c r="BR1407" s="31">
        <f t="shared" si="935"/>
        <v>8.7831413450342006E-12</v>
      </c>
      <c r="BS1407" s="31">
        <f t="shared" si="936"/>
        <v>1.31747120175513E-11</v>
      </c>
      <c r="BT1407" s="31">
        <f t="shared" si="937"/>
        <v>1.6687968555564978E-11</v>
      </c>
      <c r="BU1407" s="31">
        <f t="shared" si="938"/>
        <v>2.4592795766095758E-11</v>
      </c>
      <c r="BV1407" s="31">
        <f t="shared" si="939"/>
        <v>7.0265130760273598E-12</v>
      </c>
      <c r="BW1407" s="31">
        <f t="shared" si="940"/>
        <v>9.6614554795376201E-12</v>
      </c>
      <c r="BX1407" s="31">
        <f t="shared" si="941"/>
        <v>1.053976961404104E-11</v>
      </c>
      <c r="BY1407" s="31">
        <f t="shared" si="942"/>
        <v>8.7831413450342006E-12</v>
      </c>
      <c r="BZ1407" s="31">
        <f t="shared" si="943"/>
        <v>1.4931340286558139E-11</v>
      </c>
      <c r="CA1407" s="31">
        <f t="shared" si="944"/>
        <v>1.5809654421061559E-11</v>
      </c>
      <c r="CB1407" s="31">
        <f t="shared" si="945"/>
        <v>1.4931340286558139E-11</v>
      </c>
      <c r="CC1407" s="31">
        <f t="shared" si="946"/>
        <v>2.0201225093578657E-11</v>
      </c>
      <c r="CD1407" s="31">
        <f t="shared" si="947"/>
        <v>5.2698848070205199E-12</v>
      </c>
      <c r="CE1407" s="31">
        <f t="shared" si="948"/>
        <v>4.3915706725171003E-12</v>
      </c>
    </row>
    <row r="1408" spans="35:83" x14ac:dyDescent="0.2">
      <c r="AI1408" s="29" t="s">
        <v>2932</v>
      </c>
      <c r="AJ1408" s="30">
        <v>30190</v>
      </c>
      <c r="AK1408">
        <v>294</v>
      </c>
      <c r="AL1408" t="s">
        <v>2933</v>
      </c>
      <c r="AM1408">
        <v>2.9775510796661728E-9</v>
      </c>
      <c r="AN1408">
        <f t="shared" si="906"/>
        <v>2.9775510796661732E-10</v>
      </c>
      <c r="AO1408">
        <f t="shared" si="907"/>
        <v>1.3125825007313278E-3</v>
      </c>
      <c r="AP1408" s="31">
        <f t="shared" si="908"/>
        <v>32</v>
      </c>
      <c r="AQ1408" s="31">
        <f t="shared" si="909"/>
        <v>0</v>
      </c>
      <c r="AR1408" s="31">
        <f t="shared" si="910"/>
        <v>14</v>
      </c>
      <c r="AS1408" s="31">
        <f t="shared" si="911"/>
        <v>13</v>
      </c>
      <c r="AT1408" s="31">
        <f t="shared" si="912"/>
        <v>9</v>
      </c>
      <c r="AU1408" s="31">
        <f t="shared" si="913"/>
        <v>39</v>
      </c>
      <c r="AV1408" s="31">
        <f t="shared" si="914"/>
        <v>7</v>
      </c>
      <c r="AW1408" s="31">
        <f t="shared" si="915"/>
        <v>28</v>
      </c>
      <c r="AX1408" s="31">
        <f t="shared" si="916"/>
        <v>17</v>
      </c>
      <c r="AY1408" s="31">
        <f t="shared" si="917"/>
        <v>21</v>
      </c>
      <c r="AZ1408" s="31">
        <f t="shared" si="918"/>
        <v>10</v>
      </c>
      <c r="BA1408" s="31">
        <f t="shared" si="919"/>
        <v>7</v>
      </c>
      <c r="BB1408" s="31">
        <f t="shared" si="920"/>
        <v>16</v>
      </c>
      <c r="BC1408" s="31">
        <f t="shared" si="921"/>
        <v>11</v>
      </c>
      <c r="BD1408" s="31">
        <f t="shared" si="922"/>
        <v>8</v>
      </c>
      <c r="BE1408" s="31">
        <f t="shared" si="923"/>
        <v>22</v>
      </c>
      <c r="BF1408" s="31">
        <f t="shared" si="924"/>
        <v>21</v>
      </c>
      <c r="BG1408" s="31">
        <f t="shared" si="925"/>
        <v>17</v>
      </c>
      <c r="BH1408" s="31">
        <f t="shared" si="926"/>
        <v>0</v>
      </c>
      <c r="BI1408" s="31">
        <f t="shared" si="927"/>
        <v>2</v>
      </c>
      <c r="BJ1408" s="6">
        <f t="shared" si="928"/>
        <v>294</v>
      </c>
      <c r="BL1408" s="31">
        <f t="shared" si="929"/>
        <v>3.2408719234461751E-11</v>
      </c>
      <c r="BM1408" s="31">
        <f t="shared" si="930"/>
        <v>0</v>
      </c>
      <c r="BN1408" s="31">
        <f t="shared" si="931"/>
        <v>1.4178814665077015E-11</v>
      </c>
      <c r="BO1408" s="31">
        <f t="shared" si="932"/>
        <v>1.3166042189000086E-11</v>
      </c>
      <c r="BP1408" s="31">
        <f t="shared" si="933"/>
        <v>9.1149522846923674E-12</v>
      </c>
      <c r="BQ1408" s="31">
        <f t="shared" si="934"/>
        <v>3.949812656700026E-11</v>
      </c>
      <c r="BR1408" s="31">
        <f t="shared" si="935"/>
        <v>7.0894073325385075E-12</v>
      </c>
      <c r="BS1408" s="31">
        <f t="shared" si="936"/>
        <v>2.835762933015403E-11</v>
      </c>
      <c r="BT1408" s="31">
        <f t="shared" si="937"/>
        <v>1.7217132093307804E-11</v>
      </c>
      <c r="BU1408" s="31">
        <f t="shared" si="938"/>
        <v>2.1268221997615522E-11</v>
      </c>
      <c r="BV1408" s="31">
        <f t="shared" si="939"/>
        <v>1.0127724760769297E-11</v>
      </c>
      <c r="BW1408" s="31">
        <f t="shared" si="940"/>
        <v>7.0894073325385075E-12</v>
      </c>
      <c r="BX1408" s="31">
        <f t="shared" si="941"/>
        <v>1.6204359617230876E-11</v>
      </c>
      <c r="BY1408" s="31">
        <f t="shared" si="942"/>
        <v>1.1140497236846226E-11</v>
      </c>
      <c r="BZ1408" s="31">
        <f t="shared" si="943"/>
        <v>8.1021798086154379E-12</v>
      </c>
      <c r="CA1408" s="31">
        <f t="shared" si="944"/>
        <v>2.2280994473692453E-11</v>
      </c>
      <c r="CB1408" s="31">
        <f t="shared" si="945"/>
        <v>2.1268221997615522E-11</v>
      </c>
      <c r="CC1408" s="31">
        <f t="shared" si="946"/>
        <v>1.7217132093307804E-11</v>
      </c>
      <c r="CD1408" s="31">
        <f t="shared" si="947"/>
        <v>0</v>
      </c>
      <c r="CE1408" s="31">
        <f t="shared" si="948"/>
        <v>2.0255449521538595E-12</v>
      </c>
    </row>
    <row r="1409" spans="35:83" x14ac:dyDescent="0.2">
      <c r="AI1409" s="29" t="s">
        <v>2934</v>
      </c>
      <c r="AJ1409" s="30">
        <v>43683</v>
      </c>
      <c r="AK1409">
        <v>400</v>
      </c>
      <c r="AL1409" t="s">
        <v>2935</v>
      </c>
      <c r="AM1409">
        <v>2.9786933645606899E-9</v>
      </c>
      <c r="AN1409">
        <f t="shared" si="906"/>
        <v>2.9786933645606903E-10</v>
      </c>
      <c r="AO1409">
        <f t="shared" si="907"/>
        <v>1.3130860498303278E-3</v>
      </c>
      <c r="AP1409" s="31">
        <f t="shared" si="908"/>
        <v>44</v>
      </c>
      <c r="AQ1409" s="31">
        <f t="shared" si="909"/>
        <v>4</v>
      </c>
      <c r="AR1409" s="31">
        <f t="shared" si="910"/>
        <v>25</v>
      </c>
      <c r="AS1409" s="31">
        <f t="shared" si="911"/>
        <v>22</v>
      </c>
      <c r="AT1409" s="31">
        <f t="shared" si="912"/>
        <v>19</v>
      </c>
      <c r="AU1409" s="31">
        <f t="shared" si="913"/>
        <v>28</v>
      </c>
      <c r="AV1409" s="31">
        <f t="shared" si="914"/>
        <v>8</v>
      </c>
      <c r="AW1409" s="31">
        <f t="shared" si="915"/>
        <v>36</v>
      </c>
      <c r="AX1409" s="31">
        <f t="shared" si="916"/>
        <v>23</v>
      </c>
      <c r="AY1409" s="31">
        <f t="shared" si="917"/>
        <v>27</v>
      </c>
      <c r="AZ1409" s="31">
        <f t="shared" si="918"/>
        <v>3</v>
      </c>
      <c r="BA1409" s="31">
        <f t="shared" si="919"/>
        <v>11</v>
      </c>
      <c r="BB1409" s="31">
        <f t="shared" si="920"/>
        <v>22</v>
      </c>
      <c r="BC1409" s="31">
        <f t="shared" si="921"/>
        <v>13</v>
      </c>
      <c r="BD1409" s="31">
        <f t="shared" si="922"/>
        <v>19</v>
      </c>
      <c r="BE1409" s="31">
        <f t="shared" si="923"/>
        <v>29</v>
      </c>
      <c r="BF1409" s="31">
        <f t="shared" si="924"/>
        <v>25</v>
      </c>
      <c r="BG1409" s="31">
        <f t="shared" si="925"/>
        <v>25</v>
      </c>
      <c r="BH1409" s="31">
        <f t="shared" si="926"/>
        <v>5</v>
      </c>
      <c r="BI1409" s="31">
        <f t="shared" si="927"/>
        <v>12</v>
      </c>
      <c r="BJ1409" s="6">
        <f t="shared" si="928"/>
        <v>400</v>
      </c>
      <c r="BL1409" s="31">
        <f t="shared" si="929"/>
        <v>3.2765627010167597E-11</v>
      </c>
      <c r="BM1409" s="31">
        <f t="shared" si="930"/>
        <v>2.9786933645606903E-12</v>
      </c>
      <c r="BN1409" s="31">
        <f t="shared" si="931"/>
        <v>1.8616833528504315E-11</v>
      </c>
      <c r="BO1409" s="31">
        <f t="shared" si="932"/>
        <v>1.6382813505083798E-11</v>
      </c>
      <c r="BP1409" s="31">
        <f t="shared" si="933"/>
        <v>1.4148793481663279E-11</v>
      </c>
      <c r="BQ1409" s="31">
        <f t="shared" si="934"/>
        <v>2.0850853551924834E-11</v>
      </c>
      <c r="BR1409" s="31">
        <f t="shared" si="935"/>
        <v>5.9573867291213806E-12</v>
      </c>
      <c r="BS1409" s="31">
        <f t="shared" si="936"/>
        <v>2.6808240281046211E-11</v>
      </c>
      <c r="BT1409" s="31">
        <f t="shared" si="937"/>
        <v>1.7127486846223971E-11</v>
      </c>
      <c r="BU1409" s="31">
        <f t="shared" si="938"/>
        <v>2.0106180210784662E-11</v>
      </c>
      <c r="BV1409" s="31">
        <f t="shared" si="939"/>
        <v>2.2340200234205178E-12</v>
      </c>
      <c r="BW1409" s="31">
        <f t="shared" si="940"/>
        <v>8.1914067525418992E-12</v>
      </c>
      <c r="BX1409" s="31">
        <f t="shared" si="941"/>
        <v>1.6382813505083798E-11</v>
      </c>
      <c r="BY1409" s="31">
        <f t="shared" si="942"/>
        <v>9.6807534348222434E-12</v>
      </c>
      <c r="BZ1409" s="31">
        <f t="shared" si="943"/>
        <v>1.4148793481663279E-11</v>
      </c>
      <c r="CA1409" s="31">
        <f t="shared" si="944"/>
        <v>2.1595526893065003E-11</v>
      </c>
      <c r="CB1409" s="31">
        <f t="shared" si="945"/>
        <v>1.8616833528504315E-11</v>
      </c>
      <c r="CC1409" s="31">
        <f t="shared" si="946"/>
        <v>1.8616833528504315E-11</v>
      </c>
      <c r="CD1409" s="31">
        <f t="shared" si="947"/>
        <v>3.7233667057008628E-12</v>
      </c>
      <c r="CE1409" s="31">
        <f t="shared" si="948"/>
        <v>8.9360800936820713E-12</v>
      </c>
    </row>
    <row r="1410" spans="35:83" x14ac:dyDescent="0.2">
      <c r="AI1410" s="29" t="s">
        <v>2936</v>
      </c>
      <c r="AJ1410" s="30">
        <v>21257</v>
      </c>
      <c r="AK1410">
        <v>190</v>
      </c>
      <c r="AL1410" t="s">
        <v>2937</v>
      </c>
      <c r="AM1410">
        <v>2.9844147503386803E-9</v>
      </c>
      <c r="AN1410">
        <f t="shared" si="906"/>
        <v>2.9844147503386804E-10</v>
      </c>
      <c r="AO1410">
        <f t="shared" si="907"/>
        <v>1.3156081865296468E-3</v>
      </c>
      <c r="AP1410" s="31">
        <f t="shared" si="908"/>
        <v>19</v>
      </c>
      <c r="AQ1410" s="31">
        <f t="shared" si="909"/>
        <v>0</v>
      </c>
      <c r="AR1410" s="31">
        <f t="shared" si="910"/>
        <v>10</v>
      </c>
      <c r="AS1410" s="31">
        <f t="shared" si="911"/>
        <v>28</v>
      </c>
      <c r="AT1410" s="31">
        <f t="shared" si="912"/>
        <v>1</v>
      </c>
      <c r="AU1410" s="31">
        <f t="shared" si="913"/>
        <v>10</v>
      </c>
      <c r="AV1410" s="31">
        <f t="shared" si="914"/>
        <v>3</v>
      </c>
      <c r="AW1410" s="31">
        <f t="shared" si="915"/>
        <v>10</v>
      </c>
      <c r="AX1410" s="31">
        <f t="shared" si="916"/>
        <v>19</v>
      </c>
      <c r="AY1410" s="31">
        <f t="shared" si="917"/>
        <v>16</v>
      </c>
      <c r="AZ1410" s="31">
        <f t="shared" si="918"/>
        <v>7</v>
      </c>
      <c r="BA1410" s="31">
        <f t="shared" si="919"/>
        <v>9</v>
      </c>
      <c r="BB1410" s="31">
        <f t="shared" si="920"/>
        <v>5</v>
      </c>
      <c r="BC1410" s="31">
        <f t="shared" si="921"/>
        <v>10</v>
      </c>
      <c r="BD1410" s="31">
        <f t="shared" si="922"/>
        <v>9</v>
      </c>
      <c r="BE1410" s="31">
        <f t="shared" si="923"/>
        <v>12</v>
      </c>
      <c r="BF1410" s="31">
        <f t="shared" si="924"/>
        <v>8</v>
      </c>
      <c r="BG1410" s="31">
        <f t="shared" si="925"/>
        <v>10</v>
      </c>
      <c r="BH1410" s="31">
        <f t="shared" si="926"/>
        <v>0</v>
      </c>
      <c r="BI1410" s="31">
        <f t="shared" si="927"/>
        <v>4</v>
      </c>
      <c r="BJ1410" s="6">
        <f t="shared" si="928"/>
        <v>190</v>
      </c>
      <c r="BL1410" s="31">
        <f t="shared" si="929"/>
        <v>2.9844147503386804E-11</v>
      </c>
      <c r="BM1410" s="31">
        <f t="shared" si="930"/>
        <v>0</v>
      </c>
      <c r="BN1410" s="31">
        <f t="shared" si="931"/>
        <v>1.5707446054414108E-11</v>
      </c>
      <c r="BO1410" s="31">
        <f t="shared" si="932"/>
        <v>4.3980848952359494E-11</v>
      </c>
      <c r="BP1410" s="31">
        <f t="shared" si="933"/>
        <v>1.5707446054414106E-12</v>
      </c>
      <c r="BQ1410" s="31">
        <f t="shared" si="934"/>
        <v>1.5707446054414108E-11</v>
      </c>
      <c r="BR1410" s="31">
        <f t="shared" si="935"/>
        <v>4.7122338163242327E-12</v>
      </c>
      <c r="BS1410" s="31">
        <f t="shared" si="936"/>
        <v>1.5707446054414108E-11</v>
      </c>
      <c r="BT1410" s="31">
        <f t="shared" si="937"/>
        <v>2.9844147503386804E-11</v>
      </c>
      <c r="BU1410" s="31">
        <f t="shared" si="938"/>
        <v>2.513191368706257E-11</v>
      </c>
      <c r="BV1410" s="31">
        <f t="shared" si="939"/>
        <v>1.0995212238089874E-11</v>
      </c>
      <c r="BW1410" s="31">
        <f t="shared" si="940"/>
        <v>1.4136701448972696E-11</v>
      </c>
      <c r="BX1410" s="31">
        <f t="shared" si="941"/>
        <v>7.8537230272070539E-12</v>
      </c>
      <c r="BY1410" s="31">
        <f t="shared" si="942"/>
        <v>1.5707446054414108E-11</v>
      </c>
      <c r="BZ1410" s="31">
        <f t="shared" si="943"/>
        <v>1.4136701448972696E-11</v>
      </c>
      <c r="CA1410" s="31">
        <f t="shared" si="944"/>
        <v>1.8848935265296931E-11</v>
      </c>
      <c r="CB1410" s="31">
        <f t="shared" si="945"/>
        <v>1.2565956843531285E-11</v>
      </c>
      <c r="CC1410" s="31">
        <f t="shared" si="946"/>
        <v>1.5707446054414108E-11</v>
      </c>
      <c r="CD1410" s="31">
        <f t="shared" si="947"/>
        <v>0</v>
      </c>
      <c r="CE1410" s="31">
        <f t="shared" si="948"/>
        <v>6.2829784217656425E-12</v>
      </c>
    </row>
    <row r="1411" spans="35:83" x14ac:dyDescent="0.2">
      <c r="AI1411" s="29" t="s">
        <v>2938</v>
      </c>
      <c r="AJ1411" s="30">
        <v>62610</v>
      </c>
      <c r="AK1411">
        <v>560</v>
      </c>
      <c r="AL1411" t="s">
        <v>2939</v>
      </c>
      <c r="AM1411">
        <v>3.0198171567164191E-9</v>
      </c>
      <c r="AN1411">
        <f t="shared" ref="AN1411:AN1474" si="949">AM1411*0.1</f>
        <v>3.0198171567164193E-10</v>
      </c>
      <c r="AO1411">
        <f t="shared" ref="AO1411:AO1474" si="950">AN1411/$AN$1588</f>
        <v>1.3312144944826942E-3</v>
      </c>
      <c r="AP1411" s="31">
        <f t="shared" ref="AP1411:AP1474" si="951">LEN(AL1411)-LEN(SUBSTITUTE(AL1411,"A",""))</f>
        <v>45</v>
      </c>
      <c r="AQ1411" s="31">
        <f t="shared" ref="AQ1411:AQ1474" si="952">LEN(AL1411)-LEN(SUBSTITUTE(AL1411,"C",""))</f>
        <v>3</v>
      </c>
      <c r="AR1411" s="31">
        <f t="shared" ref="AR1411:AR1474" si="953">LEN(AL1411)-LEN(SUBSTITUTE(AL1411,"D",""))</f>
        <v>40</v>
      </c>
      <c r="AS1411" s="31">
        <f t="shared" ref="AS1411:AS1474" si="954">LEN(AL1411)-LEN(SUBSTITUTE(AL1411,"E",""))</f>
        <v>54</v>
      </c>
      <c r="AT1411" s="31">
        <f t="shared" ref="AT1411:AT1474" si="955">LEN(AL1411)-LEN(SUBSTITUTE(AL1411,"F",""))</f>
        <v>22</v>
      </c>
      <c r="AU1411" s="31">
        <f t="shared" ref="AU1411:AU1474" si="956">LEN(AL1411)-LEN(SUBSTITUTE(AL1411,"G",""))</f>
        <v>51</v>
      </c>
      <c r="AV1411" s="31">
        <f t="shared" ref="AV1411:AV1474" si="957">LEN(AL1411)-LEN(SUBSTITUTE(AL1411,"H",""))</f>
        <v>10</v>
      </c>
      <c r="AW1411" s="31">
        <f t="shared" ref="AW1411:AW1474" si="958">LEN(AL1411)-LEN(SUBSTITUTE(AL1411,"I",""))</f>
        <v>28</v>
      </c>
      <c r="AX1411" s="31">
        <f t="shared" ref="AX1411:AX1474" si="959">LEN(AL1411)-LEN(SUBSTITUTE(AL1411,"K",""))</f>
        <v>37</v>
      </c>
      <c r="AY1411" s="31">
        <f t="shared" ref="AY1411:AY1474" si="960">LEN(AL1411)-LEN(SUBSTITUTE(AL1411,"L",""))</f>
        <v>56</v>
      </c>
      <c r="AZ1411" s="31">
        <f t="shared" ref="AZ1411:AZ1474" si="961">LEN(AL1411)-LEN(SUBSTITUTE(AL1411,"M",""))</f>
        <v>13</v>
      </c>
      <c r="BA1411" s="31">
        <f t="shared" ref="BA1411:BA1474" si="962">LEN(AL1411)-LEN(SUBSTITUTE(AL1411,"N",""))</f>
        <v>21</v>
      </c>
      <c r="BB1411" s="31">
        <f t="shared" ref="BB1411:BB1474" si="963">LEN(AL1411)-LEN(SUBSTITUTE(AL1411,"P",""))</f>
        <v>22</v>
      </c>
      <c r="BC1411" s="31">
        <f t="shared" ref="BC1411:BC1474" si="964">LEN(AL1411)-LEN(SUBSTITUTE(AL1411,"Q",""))</f>
        <v>24</v>
      </c>
      <c r="BD1411" s="31">
        <f t="shared" ref="BD1411:BD1474" si="965">LEN(AL1411)-LEN(SUBSTITUTE(AL1411,"R",""))</f>
        <v>35</v>
      </c>
      <c r="BE1411" s="31">
        <f t="shared" ref="BE1411:BE1474" si="966">LEN(AL1411)-LEN(SUBSTITUTE(AL1411,"S",""))</f>
        <v>20</v>
      </c>
      <c r="BF1411" s="31">
        <f t="shared" ref="BF1411:BF1474" si="967">LEN(AL1411)-LEN(SUBSTITUTE(AL1411,"T",""))</f>
        <v>26</v>
      </c>
      <c r="BG1411" s="31">
        <f t="shared" ref="BG1411:BG1474" si="968">LEN(AL1411)-LEN(SUBSTITUTE(AL1411,"V",""))</f>
        <v>35</v>
      </c>
      <c r="BH1411" s="31">
        <f t="shared" ref="BH1411:BH1474" si="969">LEN(AL1411)-LEN(SUBSTITUTE(AL1411,"W",""))</f>
        <v>8</v>
      </c>
      <c r="BI1411" s="31">
        <f t="shared" ref="BI1411:BI1474" si="970">LEN(AL1411)-LEN(SUBSTITUTE(AL1411,"Y",""))</f>
        <v>10</v>
      </c>
      <c r="BJ1411" s="6">
        <f t="shared" ref="BJ1411:BJ1474" si="971">SUM(AP1411:BI1411)</f>
        <v>560</v>
      </c>
      <c r="BL1411" s="31">
        <f t="shared" ref="BL1411:BL1474" si="972">(AP1411/$BJ1411)*$AN1411</f>
        <v>2.4266387866471229E-11</v>
      </c>
      <c r="BM1411" s="31">
        <f t="shared" ref="BM1411:BM1474" si="973">(AQ1411/$BJ1411)*$AN1411</f>
        <v>1.6177591910980817E-12</v>
      </c>
      <c r="BN1411" s="31">
        <f t="shared" ref="BN1411:BN1474" si="974">(AR1411/$BJ1411)*$AN1411</f>
        <v>2.1570122547974423E-11</v>
      </c>
      <c r="BO1411" s="31">
        <f t="shared" ref="BO1411:BO1474" si="975">(AS1411/$BJ1411)*$AN1411</f>
        <v>2.9119665439765473E-11</v>
      </c>
      <c r="BP1411" s="31">
        <f t="shared" ref="BP1411:BP1474" si="976">(AT1411/$BJ1411)*$AN1411</f>
        <v>1.1863567401385932E-11</v>
      </c>
      <c r="BQ1411" s="31">
        <f t="shared" ref="BQ1411:BQ1474" si="977">(AU1411/$BJ1411)*$AN1411</f>
        <v>2.7501906248667388E-11</v>
      </c>
      <c r="BR1411" s="31">
        <f t="shared" ref="BR1411:BR1474" si="978">(AV1411/$BJ1411)*$AN1411</f>
        <v>5.3925306369936057E-12</v>
      </c>
      <c r="BS1411" s="31">
        <f t="shared" ref="BS1411:BS1474" si="979">(AW1411/$BJ1411)*$AN1411</f>
        <v>1.5099085783582097E-11</v>
      </c>
      <c r="BT1411" s="31">
        <f t="shared" ref="BT1411:BT1474" si="980">(AX1411/$BJ1411)*$AN1411</f>
        <v>1.9952363356876341E-11</v>
      </c>
      <c r="BU1411" s="31">
        <f t="shared" ref="BU1411:BU1474" si="981">(AY1411/$BJ1411)*$AN1411</f>
        <v>3.0198171567164194E-11</v>
      </c>
      <c r="BV1411" s="31">
        <f t="shared" ref="BV1411:BV1474" si="982">(AZ1411/$BJ1411)*$AN1411</f>
        <v>7.010289828091688E-12</v>
      </c>
      <c r="BW1411" s="31">
        <f t="shared" ref="BW1411:BW1474" si="983">(BA1411/$BJ1411)*$AN1411</f>
        <v>1.1324314337686572E-11</v>
      </c>
      <c r="BX1411" s="31">
        <f t="shared" ref="BX1411:BX1474" si="984">(BB1411/$BJ1411)*$AN1411</f>
        <v>1.1863567401385932E-11</v>
      </c>
      <c r="BY1411" s="31">
        <f t="shared" ref="BY1411:BY1474" si="985">(BC1411/$BJ1411)*$AN1411</f>
        <v>1.2942073528784653E-11</v>
      </c>
      <c r="BZ1411" s="31">
        <f t="shared" ref="BZ1411:BZ1474" si="986">(BD1411/$BJ1411)*$AN1411</f>
        <v>1.887385722947762E-11</v>
      </c>
      <c r="CA1411" s="31">
        <f t="shared" ref="CA1411:CA1474" si="987">(BE1411/$BJ1411)*$AN1411</f>
        <v>1.0785061273987211E-11</v>
      </c>
      <c r="CB1411" s="31">
        <f t="shared" ref="CB1411:CB1474" si="988">(BF1411/$BJ1411)*$AN1411</f>
        <v>1.4020579656183376E-11</v>
      </c>
      <c r="CC1411" s="31">
        <f t="shared" ref="CC1411:CC1474" si="989">(BG1411/$BJ1411)*$AN1411</f>
        <v>1.887385722947762E-11</v>
      </c>
      <c r="CD1411" s="31">
        <f t="shared" ref="CD1411:CD1474" si="990">(BH1411/$BJ1411)*$AN1411</f>
        <v>4.3140245095948847E-12</v>
      </c>
      <c r="CE1411" s="31">
        <f t="shared" ref="CE1411:CE1474" si="991">(BI1411/$BJ1411)*$AN1411</f>
        <v>5.3925306369936057E-12</v>
      </c>
    </row>
    <row r="1412" spans="35:83" x14ac:dyDescent="0.2">
      <c r="AI1412" s="29" t="s">
        <v>2940</v>
      </c>
      <c r="AJ1412" s="30">
        <v>48917</v>
      </c>
      <c r="AK1412">
        <v>442</v>
      </c>
      <c r="AL1412" t="s">
        <v>2941</v>
      </c>
      <c r="AM1412">
        <v>3.0326900991120008E-9</v>
      </c>
      <c r="AN1412">
        <f t="shared" si="949"/>
        <v>3.0326900991120011E-10</v>
      </c>
      <c r="AO1412">
        <f t="shared" si="950"/>
        <v>1.3368892246449246E-3</v>
      </c>
      <c r="AP1412" s="31">
        <f t="shared" si="951"/>
        <v>44</v>
      </c>
      <c r="AQ1412" s="31">
        <f t="shared" si="952"/>
        <v>8</v>
      </c>
      <c r="AR1412" s="31">
        <f t="shared" si="953"/>
        <v>38</v>
      </c>
      <c r="AS1412" s="31">
        <f t="shared" si="954"/>
        <v>30</v>
      </c>
      <c r="AT1412" s="31">
        <f t="shared" si="955"/>
        <v>20</v>
      </c>
      <c r="AU1412" s="31">
        <f t="shared" si="956"/>
        <v>39</v>
      </c>
      <c r="AV1412" s="31">
        <f t="shared" si="957"/>
        <v>11</v>
      </c>
      <c r="AW1412" s="31">
        <f t="shared" si="958"/>
        <v>16</v>
      </c>
      <c r="AX1412" s="31">
        <f t="shared" si="959"/>
        <v>17</v>
      </c>
      <c r="AY1412" s="31">
        <f t="shared" si="960"/>
        <v>43</v>
      </c>
      <c r="AZ1412" s="31">
        <f t="shared" si="961"/>
        <v>9</v>
      </c>
      <c r="BA1412" s="31">
        <f t="shared" si="962"/>
        <v>11</v>
      </c>
      <c r="BB1412" s="31">
        <f t="shared" si="963"/>
        <v>20</v>
      </c>
      <c r="BC1412" s="31">
        <f t="shared" si="964"/>
        <v>11</v>
      </c>
      <c r="BD1412" s="31">
        <f t="shared" si="965"/>
        <v>31</v>
      </c>
      <c r="BE1412" s="31">
        <f t="shared" si="966"/>
        <v>29</v>
      </c>
      <c r="BF1412" s="31">
        <f t="shared" si="967"/>
        <v>20</v>
      </c>
      <c r="BG1412" s="31">
        <f t="shared" si="968"/>
        <v>24</v>
      </c>
      <c r="BH1412" s="31">
        <f t="shared" si="969"/>
        <v>8</v>
      </c>
      <c r="BI1412" s="31">
        <f t="shared" si="970"/>
        <v>13</v>
      </c>
      <c r="BJ1412" s="6">
        <f t="shared" si="971"/>
        <v>442</v>
      </c>
      <c r="BL1412" s="31">
        <f t="shared" si="972"/>
        <v>3.0189675194780097E-11</v>
      </c>
      <c r="BM1412" s="31">
        <f t="shared" si="973"/>
        <v>5.4890318535963821E-12</v>
      </c>
      <c r="BN1412" s="31">
        <f t="shared" si="974"/>
        <v>2.6072901304582814E-11</v>
      </c>
      <c r="BO1412" s="31">
        <f t="shared" si="975"/>
        <v>2.058386945098643E-11</v>
      </c>
      <c r="BP1412" s="31">
        <f t="shared" si="976"/>
        <v>1.3722579633990955E-11</v>
      </c>
      <c r="BQ1412" s="31">
        <f t="shared" si="977"/>
        <v>2.6759030286282365E-11</v>
      </c>
      <c r="BR1412" s="31">
        <f t="shared" si="978"/>
        <v>7.5474187986950243E-12</v>
      </c>
      <c r="BS1412" s="31">
        <f t="shared" si="979"/>
        <v>1.0978063707192764E-11</v>
      </c>
      <c r="BT1412" s="31">
        <f t="shared" si="980"/>
        <v>1.1664192688892312E-11</v>
      </c>
      <c r="BU1412" s="31">
        <f t="shared" si="981"/>
        <v>2.9503546213080556E-11</v>
      </c>
      <c r="BV1412" s="31">
        <f t="shared" si="982"/>
        <v>6.1751608352959298E-12</v>
      </c>
      <c r="BW1412" s="31">
        <f t="shared" si="983"/>
        <v>7.5474187986950243E-12</v>
      </c>
      <c r="BX1412" s="31">
        <f t="shared" si="984"/>
        <v>1.3722579633990955E-11</v>
      </c>
      <c r="BY1412" s="31">
        <f t="shared" si="985"/>
        <v>7.5474187986950243E-12</v>
      </c>
      <c r="BZ1412" s="31">
        <f t="shared" si="986"/>
        <v>2.1269998432685981E-11</v>
      </c>
      <c r="CA1412" s="31">
        <f t="shared" si="987"/>
        <v>1.9897740469286886E-11</v>
      </c>
      <c r="CB1412" s="31">
        <f t="shared" si="988"/>
        <v>1.3722579633990955E-11</v>
      </c>
      <c r="CC1412" s="31">
        <f t="shared" si="989"/>
        <v>1.6467095560789147E-11</v>
      </c>
      <c r="CD1412" s="31">
        <f t="shared" si="990"/>
        <v>5.4890318535963821E-12</v>
      </c>
      <c r="CE1412" s="31">
        <f t="shared" si="991"/>
        <v>8.9196767620941213E-12</v>
      </c>
    </row>
    <row r="1413" spans="35:83" x14ac:dyDescent="0.2">
      <c r="AI1413" s="29" t="s">
        <v>2942</v>
      </c>
      <c r="AJ1413" s="30">
        <v>66886</v>
      </c>
      <c r="AK1413">
        <v>604</v>
      </c>
      <c r="AL1413" t="s">
        <v>2943</v>
      </c>
      <c r="AM1413">
        <v>3.0448974895271272E-9</v>
      </c>
      <c r="AN1413">
        <f t="shared" si="949"/>
        <v>3.0448974895271275E-10</v>
      </c>
      <c r="AO1413">
        <f t="shared" si="950"/>
        <v>1.3422705620627488E-3</v>
      </c>
      <c r="AP1413" s="31">
        <f t="shared" si="951"/>
        <v>64</v>
      </c>
      <c r="AQ1413" s="31">
        <f t="shared" si="952"/>
        <v>10</v>
      </c>
      <c r="AR1413" s="31">
        <f t="shared" si="953"/>
        <v>37</v>
      </c>
      <c r="AS1413" s="31">
        <f t="shared" si="954"/>
        <v>47</v>
      </c>
      <c r="AT1413" s="31">
        <f t="shared" si="955"/>
        <v>21</v>
      </c>
      <c r="AU1413" s="31">
        <f t="shared" si="956"/>
        <v>49</v>
      </c>
      <c r="AV1413" s="31">
        <f t="shared" si="957"/>
        <v>21</v>
      </c>
      <c r="AW1413" s="31">
        <f t="shared" si="958"/>
        <v>48</v>
      </c>
      <c r="AX1413" s="31">
        <f t="shared" si="959"/>
        <v>29</v>
      </c>
      <c r="AY1413" s="31">
        <f t="shared" si="960"/>
        <v>35</v>
      </c>
      <c r="AZ1413" s="31">
        <f t="shared" si="961"/>
        <v>19</v>
      </c>
      <c r="BA1413" s="31">
        <f t="shared" si="962"/>
        <v>26</v>
      </c>
      <c r="BB1413" s="31">
        <f t="shared" si="963"/>
        <v>35</v>
      </c>
      <c r="BC1413" s="31">
        <f t="shared" si="964"/>
        <v>16</v>
      </c>
      <c r="BD1413" s="31">
        <f t="shared" si="965"/>
        <v>34</v>
      </c>
      <c r="BE1413" s="31">
        <f t="shared" si="966"/>
        <v>22</v>
      </c>
      <c r="BF1413" s="31">
        <f t="shared" si="967"/>
        <v>29</v>
      </c>
      <c r="BG1413" s="31">
        <f t="shared" si="968"/>
        <v>36</v>
      </c>
      <c r="BH1413" s="31">
        <f t="shared" si="969"/>
        <v>9</v>
      </c>
      <c r="BI1413" s="31">
        <f t="shared" si="970"/>
        <v>17</v>
      </c>
      <c r="BJ1413" s="6">
        <f t="shared" si="971"/>
        <v>604</v>
      </c>
      <c r="BL1413" s="31">
        <f t="shared" si="972"/>
        <v>3.2263814458565588E-11</v>
      </c>
      <c r="BM1413" s="31">
        <f t="shared" si="973"/>
        <v>5.0412210091508737E-12</v>
      </c>
      <c r="BN1413" s="31">
        <f t="shared" si="974"/>
        <v>1.8652517733858232E-11</v>
      </c>
      <c r="BO1413" s="31">
        <f t="shared" si="975"/>
        <v>2.3693738743009102E-11</v>
      </c>
      <c r="BP1413" s="31">
        <f t="shared" si="976"/>
        <v>1.0586564119216833E-11</v>
      </c>
      <c r="BQ1413" s="31">
        <f t="shared" si="977"/>
        <v>2.470198294483928E-11</v>
      </c>
      <c r="BR1413" s="31">
        <f t="shared" si="978"/>
        <v>1.0586564119216833E-11</v>
      </c>
      <c r="BS1413" s="31">
        <f t="shared" si="979"/>
        <v>2.4197860843924193E-11</v>
      </c>
      <c r="BT1413" s="31">
        <f t="shared" si="980"/>
        <v>1.4619540926537534E-11</v>
      </c>
      <c r="BU1413" s="31">
        <f t="shared" si="981"/>
        <v>1.7644273532028057E-11</v>
      </c>
      <c r="BV1413" s="31">
        <f t="shared" si="982"/>
        <v>9.5783199173866598E-12</v>
      </c>
      <c r="BW1413" s="31">
        <f t="shared" si="983"/>
        <v>1.310717462379227E-11</v>
      </c>
      <c r="BX1413" s="31">
        <f t="shared" si="984"/>
        <v>1.7644273532028057E-11</v>
      </c>
      <c r="BY1413" s="31">
        <f t="shared" si="985"/>
        <v>8.065953614641397E-12</v>
      </c>
      <c r="BZ1413" s="31">
        <f t="shared" si="986"/>
        <v>1.7140151431112969E-11</v>
      </c>
      <c r="CA1413" s="31">
        <f t="shared" si="987"/>
        <v>1.1090686220131921E-11</v>
      </c>
      <c r="CB1413" s="31">
        <f t="shared" si="988"/>
        <v>1.4619540926537534E-11</v>
      </c>
      <c r="CC1413" s="31">
        <f t="shared" si="989"/>
        <v>1.8148395632943144E-11</v>
      </c>
      <c r="CD1413" s="31">
        <f t="shared" si="990"/>
        <v>4.5370989082357861E-12</v>
      </c>
      <c r="CE1413" s="31">
        <f t="shared" si="991"/>
        <v>8.5700757155564846E-12</v>
      </c>
    </row>
    <row r="1414" spans="35:83" x14ac:dyDescent="0.2">
      <c r="AI1414" s="29" t="s">
        <v>2944</v>
      </c>
      <c r="AJ1414" s="30">
        <v>13933</v>
      </c>
      <c r="AK1414">
        <v>123</v>
      </c>
      <c r="AL1414" t="s">
        <v>2945</v>
      </c>
      <c r="AM1414">
        <v>3.0498731939792262E-9</v>
      </c>
      <c r="AN1414">
        <f t="shared" si="949"/>
        <v>3.0498731939792263E-10</v>
      </c>
      <c r="AO1414">
        <f t="shared" si="950"/>
        <v>1.3444639829035317E-3</v>
      </c>
      <c r="AP1414" s="31">
        <f t="shared" si="951"/>
        <v>11</v>
      </c>
      <c r="AQ1414" s="31">
        <f t="shared" si="952"/>
        <v>0</v>
      </c>
      <c r="AR1414" s="31">
        <f t="shared" si="953"/>
        <v>10</v>
      </c>
      <c r="AS1414" s="31">
        <f t="shared" si="954"/>
        <v>7</v>
      </c>
      <c r="AT1414" s="31">
        <f t="shared" si="955"/>
        <v>6</v>
      </c>
      <c r="AU1414" s="31">
        <f t="shared" si="956"/>
        <v>7</v>
      </c>
      <c r="AV1414" s="31">
        <f t="shared" si="957"/>
        <v>2</v>
      </c>
      <c r="AW1414" s="31">
        <f t="shared" si="958"/>
        <v>9</v>
      </c>
      <c r="AX1414" s="31">
        <f t="shared" si="959"/>
        <v>7</v>
      </c>
      <c r="AY1414" s="31">
        <f t="shared" si="960"/>
        <v>11</v>
      </c>
      <c r="AZ1414" s="31">
        <f t="shared" si="961"/>
        <v>4</v>
      </c>
      <c r="BA1414" s="31">
        <f t="shared" si="962"/>
        <v>2</v>
      </c>
      <c r="BB1414" s="31">
        <f t="shared" si="963"/>
        <v>6</v>
      </c>
      <c r="BC1414" s="31">
        <f t="shared" si="964"/>
        <v>6</v>
      </c>
      <c r="BD1414" s="31">
        <f t="shared" si="965"/>
        <v>13</v>
      </c>
      <c r="BE1414" s="31">
        <f t="shared" si="966"/>
        <v>3</v>
      </c>
      <c r="BF1414" s="31">
        <f t="shared" si="967"/>
        <v>9</v>
      </c>
      <c r="BG1414" s="31">
        <f t="shared" si="968"/>
        <v>9</v>
      </c>
      <c r="BH1414" s="31">
        <f t="shared" si="969"/>
        <v>0</v>
      </c>
      <c r="BI1414" s="31">
        <f t="shared" si="970"/>
        <v>1</v>
      </c>
      <c r="BJ1414" s="6">
        <f t="shared" si="971"/>
        <v>123</v>
      </c>
      <c r="BL1414" s="31">
        <f t="shared" si="972"/>
        <v>2.7275288726643487E-11</v>
      </c>
      <c r="BM1414" s="31">
        <f t="shared" si="973"/>
        <v>0</v>
      </c>
      <c r="BN1414" s="31">
        <f t="shared" si="974"/>
        <v>2.4795717024221351E-11</v>
      </c>
      <c r="BO1414" s="31">
        <f t="shared" si="975"/>
        <v>1.7357001916954947E-11</v>
      </c>
      <c r="BP1414" s="31">
        <f t="shared" si="976"/>
        <v>1.4877430214532811E-11</v>
      </c>
      <c r="BQ1414" s="31">
        <f t="shared" si="977"/>
        <v>1.7357001916954947E-11</v>
      </c>
      <c r="BR1414" s="31">
        <f t="shared" si="978"/>
        <v>4.9591434048442707E-12</v>
      </c>
      <c r="BS1414" s="31">
        <f t="shared" si="979"/>
        <v>2.2316145321799215E-11</v>
      </c>
      <c r="BT1414" s="31">
        <f t="shared" si="980"/>
        <v>1.7357001916954947E-11</v>
      </c>
      <c r="BU1414" s="31">
        <f t="shared" si="981"/>
        <v>2.7275288726643487E-11</v>
      </c>
      <c r="BV1414" s="31">
        <f t="shared" si="982"/>
        <v>9.9182868096885415E-12</v>
      </c>
      <c r="BW1414" s="31">
        <f t="shared" si="983"/>
        <v>4.9591434048442707E-12</v>
      </c>
      <c r="BX1414" s="31">
        <f t="shared" si="984"/>
        <v>1.4877430214532811E-11</v>
      </c>
      <c r="BY1414" s="31">
        <f t="shared" si="985"/>
        <v>1.4877430214532811E-11</v>
      </c>
      <c r="BZ1414" s="31">
        <f t="shared" si="986"/>
        <v>3.2234432131487759E-11</v>
      </c>
      <c r="CA1414" s="31">
        <f t="shared" si="987"/>
        <v>7.4387151072664057E-12</v>
      </c>
      <c r="CB1414" s="31">
        <f t="shared" si="988"/>
        <v>2.2316145321799215E-11</v>
      </c>
      <c r="CC1414" s="31">
        <f t="shared" si="989"/>
        <v>2.2316145321799215E-11</v>
      </c>
      <c r="CD1414" s="31">
        <f t="shared" si="990"/>
        <v>0</v>
      </c>
      <c r="CE1414" s="31">
        <f t="shared" si="991"/>
        <v>2.4795717024221354E-12</v>
      </c>
    </row>
    <row r="1415" spans="35:83" x14ac:dyDescent="0.2">
      <c r="AI1415" s="29" t="s">
        <v>2946</v>
      </c>
      <c r="AJ1415" s="30">
        <v>39941</v>
      </c>
      <c r="AK1415">
        <v>377</v>
      </c>
      <c r="AL1415" t="s">
        <v>2947</v>
      </c>
      <c r="AM1415">
        <v>3.0776854992981072E-9</v>
      </c>
      <c r="AN1415">
        <f t="shared" si="949"/>
        <v>3.0776854992981074E-10</v>
      </c>
      <c r="AO1415">
        <f t="shared" si="950"/>
        <v>1.3567243755180736E-3</v>
      </c>
      <c r="AP1415" s="31">
        <f t="shared" si="951"/>
        <v>50</v>
      </c>
      <c r="AQ1415" s="31">
        <f t="shared" si="952"/>
        <v>9</v>
      </c>
      <c r="AR1415" s="31">
        <f t="shared" si="953"/>
        <v>22</v>
      </c>
      <c r="AS1415" s="31">
        <f t="shared" si="954"/>
        <v>27</v>
      </c>
      <c r="AT1415" s="31">
        <f t="shared" si="955"/>
        <v>6</v>
      </c>
      <c r="AU1415" s="31">
        <f t="shared" si="956"/>
        <v>32</v>
      </c>
      <c r="AV1415" s="31">
        <f t="shared" si="957"/>
        <v>10</v>
      </c>
      <c r="AW1415" s="31">
        <f t="shared" si="958"/>
        <v>27</v>
      </c>
      <c r="AX1415" s="31">
        <f t="shared" si="959"/>
        <v>24</v>
      </c>
      <c r="AY1415" s="31">
        <f t="shared" si="960"/>
        <v>31</v>
      </c>
      <c r="AZ1415" s="31">
        <f t="shared" si="961"/>
        <v>5</v>
      </c>
      <c r="BA1415" s="31">
        <f t="shared" si="962"/>
        <v>9</v>
      </c>
      <c r="BB1415" s="31">
        <f t="shared" si="963"/>
        <v>13</v>
      </c>
      <c r="BC1415" s="31">
        <f t="shared" si="964"/>
        <v>8</v>
      </c>
      <c r="BD1415" s="31">
        <f t="shared" si="965"/>
        <v>21</v>
      </c>
      <c r="BE1415" s="31">
        <f t="shared" si="966"/>
        <v>20</v>
      </c>
      <c r="BF1415" s="31">
        <f t="shared" si="967"/>
        <v>18</v>
      </c>
      <c r="BG1415" s="31">
        <f t="shared" si="968"/>
        <v>39</v>
      </c>
      <c r="BH1415" s="31">
        <f t="shared" si="969"/>
        <v>2</v>
      </c>
      <c r="BI1415" s="31">
        <f t="shared" si="970"/>
        <v>4</v>
      </c>
      <c r="BJ1415" s="6">
        <f t="shared" si="971"/>
        <v>377</v>
      </c>
      <c r="BL1415" s="31">
        <f t="shared" si="972"/>
        <v>4.0818110070266682E-11</v>
      </c>
      <c r="BM1415" s="31">
        <f t="shared" si="973"/>
        <v>7.3472598126480009E-12</v>
      </c>
      <c r="BN1415" s="31">
        <f t="shared" si="974"/>
        <v>1.7959968430917339E-11</v>
      </c>
      <c r="BO1415" s="31">
        <f t="shared" si="975"/>
        <v>2.2041779437944008E-11</v>
      </c>
      <c r="BP1415" s="31">
        <f t="shared" si="976"/>
        <v>4.8981732084320014E-12</v>
      </c>
      <c r="BQ1415" s="31">
        <f t="shared" si="977"/>
        <v>2.6123590444970673E-11</v>
      </c>
      <c r="BR1415" s="31">
        <f t="shared" si="978"/>
        <v>8.163622014053336E-12</v>
      </c>
      <c r="BS1415" s="31">
        <f t="shared" si="979"/>
        <v>2.2041779437944008E-11</v>
      </c>
      <c r="BT1415" s="31">
        <f t="shared" si="980"/>
        <v>1.9592692833728006E-11</v>
      </c>
      <c r="BU1415" s="31">
        <f t="shared" si="981"/>
        <v>2.5307228243565341E-11</v>
      </c>
      <c r="BV1415" s="31">
        <f t="shared" si="982"/>
        <v>4.081811007026668E-12</v>
      </c>
      <c r="BW1415" s="31">
        <f t="shared" si="983"/>
        <v>7.3472598126480009E-12</v>
      </c>
      <c r="BX1415" s="31">
        <f t="shared" si="984"/>
        <v>1.0612708618269336E-11</v>
      </c>
      <c r="BY1415" s="31">
        <f t="shared" si="985"/>
        <v>6.5308976112426683E-12</v>
      </c>
      <c r="BZ1415" s="31">
        <f t="shared" si="986"/>
        <v>1.7143606229512004E-11</v>
      </c>
      <c r="CA1415" s="31">
        <f t="shared" si="987"/>
        <v>1.6327244028106672E-11</v>
      </c>
      <c r="CB1415" s="31">
        <f t="shared" si="988"/>
        <v>1.4694519625296002E-11</v>
      </c>
      <c r="CC1415" s="31">
        <f t="shared" si="989"/>
        <v>3.1838125854808006E-11</v>
      </c>
      <c r="CD1415" s="31">
        <f t="shared" si="990"/>
        <v>1.6327244028106671E-12</v>
      </c>
      <c r="CE1415" s="31">
        <f t="shared" si="991"/>
        <v>3.2654488056213342E-12</v>
      </c>
    </row>
    <row r="1416" spans="35:83" x14ac:dyDescent="0.2">
      <c r="AI1416" s="29" t="s">
        <v>2948</v>
      </c>
      <c r="AJ1416" s="30">
        <v>45451</v>
      </c>
      <c r="AK1416">
        <v>423</v>
      </c>
      <c r="AL1416" t="s">
        <v>2949</v>
      </c>
      <c r="AM1416">
        <v>3.0782127870347483E-9</v>
      </c>
      <c r="AN1416">
        <f t="shared" si="949"/>
        <v>3.0782127870347483E-10</v>
      </c>
      <c r="AO1416">
        <f t="shared" si="950"/>
        <v>1.3569568177625381E-3</v>
      </c>
      <c r="AP1416" s="31">
        <f t="shared" si="951"/>
        <v>47</v>
      </c>
      <c r="AQ1416" s="31">
        <f t="shared" si="952"/>
        <v>3</v>
      </c>
      <c r="AR1416" s="31">
        <f t="shared" si="953"/>
        <v>30</v>
      </c>
      <c r="AS1416" s="31">
        <f t="shared" si="954"/>
        <v>28</v>
      </c>
      <c r="AT1416" s="31">
        <f t="shared" si="955"/>
        <v>9</v>
      </c>
      <c r="AU1416" s="31">
        <f t="shared" si="956"/>
        <v>33</v>
      </c>
      <c r="AV1416" s="31">
        <f t="shared" si="957"/>
        <v>5</v>
      </c>
      <c r="AW1416" s="31">
        <f t="shared" si="958"/>
        <v>29</v>
      </c>
      <c r="AX1416" s="31">
        <f t="shared" si="959"/>
        <v>23</v>
      </c>
      <c r="AY1416" s="31">
        <f t="shared" si="960"/>
        <v>32</v>
      </c>
      <c r="AZ1416" s="31">
        <f t="shared" si="961"/>
        <v>11</v>
      </c>
      <c r="BA1416" s="31">
        <f t="shared" si="962"/>
        <v>9</v>
      </c>
      <c r="BB1416" s="31">
        <f t="shared" si="963"/>
        <v>11</v>
      </c>
      <c r="BC1416" s="31">
        <f t="shared" si="964"/>
        <v>11</v>
      </c>
      <c r="BD1416" s="31">
        <f t="shared" si="965"/>
        <v>25</v>
      </c>
      <c r="BE1416" s="31">
        <f t="shared" si="966"/>
        <v>29</v>
      </c>
      <c r="BF1416" s="31">
        <f t="shared" si="967"/>
        <v>28</v>
      </c>
      <c r="BG1416" s="31">
        <f t="shared" si="968"/>
        <v>48</v>
      </c>
      <c r="BH1416" s="31">
        <f t="shared" si="969"/>
        <v>2</v>
      </c>
      <c r="BI1416" s="31">
        <f t="shared" si="970"/>
        <v>10</v>
      </c>
      <c r="BJ1416" s="6">
        <f t="shared" si="971"/>
        <v>423</v>
      </c>
      <c r="BL1416" s="31">
        <f t="shared" si="972"/>
        <v>3.4202364300386087E-11</v>
      </c>
      <c r="BM1416" s="31">
        <f t="shared" si="973"/>
        <v>2.1831296361948568E-12</v>
      </c>
      <c r="BN1416" s="31">
        <f t="shared" si="974"/>
        <v>2.183129636194857E-11</v>
      </c>
      <c r="BO1416" s="31">
        <f t="shared" si="975"/>
        <v>2.0375876604485331E-11</v>
      </c>
      <c r="BP1416" s="31">
        <f t="shared" si="976"/>
        <v>6.5493889085845705E-12</v>
      </c>
      <c r="BQ1416" s="31">
        <f t="shared" si="977"/>
        <v>2.4014425998143427E-11</v>
      </c>
      <c r="BR1416" s="31">
        <f t="shared" si="978"/>
        <v>3.6385493936580944E-12</v>
      </c>
      <c r="BS1416" s="31">
        <f t="shared" si="979"/>
        <v>2.1103586483216951E-11</v>
      </c>
      <c r="BT1416" s="31">
        <f t="shared" si="980"/>
        <v>1.6737327210827239E-11</v>
      </c>
      <c r="BU1416" s="31">
        <f t="shared" si="981"/>
        <v>2.3286716119411805E-11</v>
      </c>
      <c r="BV1416" s="31">
        <f t="shared" si="982"/>
        <v>8.0048086660478081E-12</v>
      </c>
      <c r="BW1416" s="31">
        <f t="shared" si="983"/>
        <v>6.5493889085845705E-12</v>
      </c>
      <c r="BX1416" s="31">
        <f t="shared" si="984"/>
        <v>8.0048086660478081E-12</v>
      </c>
      <c r="BY1416" s="31">
        <f t="shared" si="985"/>
        <v>8.0048086660478081E-12</v>
      </c>
      <c r="BZ1416" s="31">
        <f t="shared" si="986"/>
        <v>1.8192746968290474E-11</v>
      </c>
      <c r="CA1416" s="31">
        <f t="shared" si="987"/>
        <v>2.1103586483216951E-11</v>
      </c>
      <c r="CB1416" s="31">
        <f t="shared" si="988"/>
        <v>2.0375876604485331E-11</v>
      </c>
      <c r="CC1416" s="31">
        <f t="shared" si="989"/>
        <v>3.4930074179117709E-11</v>
      </c>
      <c r="CD1416" s="31">
        <f t="shared" si="990"/>
        <v>1.4554197574632378E-12</v>
      </c>
      <c r="CE1416" s="31">
        <f t="shared" si="991"/>
        <v>7.2770987873161889E-12</v>
      </c>
    </row>
    <row r="1417" spans="35:83" x14ac:dyDescent="0.2">
      <c r="AI1417" s="29" t="s">
        <v>2950</v>
      </c>
      <c r="AJ1417" s="30">
        <v>13530</v>
      </c>
      <c r="AK1417">
        <v>125</v>
      </c>
      <c r="AL1417" t="s">
        <v>2951</v>
      </c>
      <c r="AM1417">
        <v>3.0840929990376121E-9</v>
      </c>
      <c r="AN1417">
        <f t="shared" si="949"/>
        <v>3.0840929990376121E-10</v>
      </c>
      <c r="AO1417">
        <f t="shared" si="950"/>
        <v>1.359548969221587E-3</v>
      </c>
      <c r="AP1417" s="31">
        <f t="shared" si="951"/>
        <v>23</v>
      </c>
      <c r="AQ1417" s="31">
        <f t="shared" si="952"/>
        <v>1</v>
      </c>
      <c r="AR1417" s="31">
        <f t="shared" si="953"/>
        <v>15</v>
      </c>
      <c r="AS1417" s="31">
        <f t="shared" si="954"/>
        <v>8</v>
      </c>
      <c r="AT1417" s="31">
        <f t="shared" si="955"/>
        <v>1</v>
      </c>
      <c r="AU1417" s="31">
        <f t="shared" si="956"/>
        <v>3</v>
      </c>
      <c r="AV1417" s="31">
        <f t="shared" si="957"/>
        <v>2</v>
      </c>
      <c r="AW1417" s="31">
        <f t="shared" si="958"/>
        <v>5</v>
      </c>
      <c r="AX1417" s="31">
        <f t="shared" si="959"/>
        <v>2</v>
      </c>
      <c r="AY1417" s="31">
        <f t="shared" si="960"/>
        <v>15</v>
      </c>
      <c r="AZ1417" s="31">
        <f t="shared" si="961"/>
        <v>1</v>
      </c>
      <c r="BA1417" s="31">
        <f t="shared" si="962"/>
        <v>4</v>
      </c>
      <c r="BB1417" s="31">
        <f t="shared" si="963"/>
        <v>4</v>
      </c>
      <c r="BC1417" s="31">
        <f t="shared" si="964"/>
        <v>6</v>
      </c>
      <c r="BD1417" s="31">
        <f t="shared" si="965"/>
        <v>12</v>
      </c>
      <c r="BE1417" s="31">
        <f t="shared" si="966"/>
        <v>6</v>
      </c>
      <c r="BF1417" s="31">
        <f t="shared" si="967"/>
        <v>6</v>
      </c>
      <c r="BG1417" s="31">
        <f t="shared" si="968"/>
        <v>10</v>
      </c>
      <c r="BH1417" s="31">
        <f t="shared" si="969"/>
        <v>0</v>
      </c>
      <c r="BI1417" s="31">
        <f t="shared" si="970"/>
        <v>1</v>
      </c>
      <c r="BJ1417" s="6">
        <f t="shared" si="971"/>
        <v>125</v>
      </c>
      <c r="BL1417" s="31">
        <f t="shared" si="972"/>
        <v>5.6747311182292063E-11</v>
      </c>
      <c r="BM1417" s="31">
        <f t="shared" si="973"/>
        <v>2.4672743992300899E-12</v>
      </c>
      <c r="BN1417" s="31">
        <f t="shared" si="974"/>
        <v>3.7009115988451347E-11</v>
      </c>
      <c r="BO1417" s="31">
        <f t="shared" si="975"/>
        <v>1.9738195193840719E-11</v>
      </c>
      <c r="BP1417" s="31">
        <f t="shared" si="976"/>
        <v>2.4672743992300899E-12</v>
      </c>
      <c r="BQ1417" s="31">
        <f t="shared" si="977"/>
        <v>7.4018231976902701E-12</v>
      </c>
      <c r="BR1417" s="31">
        <f t="shared" si="978"/>
        <v>4.9345487984601798E-12</v>
      </c>
      <c r="BS1417" s="31">
        <f t="shared" si="979"/>
        <v>1.2336371996150449E-11</v>
      </c>
      <c r="BT1417" s="31">
        <f t="shared" si="980"/>
        <v>4.9345487984601798E-12</v>
      </c>
      <c r="BU1417" s="31">
        <f t="shared" si="981"/>
        <v>3.7009115988451347E-11</v>
      </c>
      <c r="BV1417" s="31">
        <f t="shared" si="982"/>
        <v>2.4672743992300899E-12</v>
      </c>
      <c r="BW1417" s="31">
        <f t="shared" si="983"/>
        <v>9.8690975969203596E-12</v>
      </c>
      <c r="BX1417" s="31">
        <f t="shared" si="984"/>
        <v>9.8690975969203596E-12</v>
      </c>
      <c r="BY1417" s="31">
        <f t="shared" si="985"/>
        <v>1.480364639538054E-11</v>
      </c>
      <c r="BZ1417" s="31">
        <f t="shared" si="986"/>
        <v>2.960729279076108E-11</v>
      </c>
      <c r="CA1417" s="31">
        <f t="shared" si="987"/>
        <v>1.480364639538054E-11</v>
      </c>
      <c r="CB1417" s="31">
        <f t="shared" si="988"/>
        <v>1.480364639538054E-11</v>
      </c>
      <c r="CC1417" s="31">
        <f t="shared" si="989"/>
        <v>2.4672743992300898E-11</v>
      </c>
      <c r="CD1417" s="31">
        <f t="shared" si="990"/>
        <v>0</v>
      </c>
      <c r="CE1417" s="31">
        <f t="shared" si="991"/>
        <v>2.4672743992300899E-12</v>
      </c>
    </row>
    <row r="1418" spans="35:83" x14ac:dyDescent="0.2">
      <c r="AI1418" s="29" t="s">
        <v>2952</v>
      </c>
      <c r="AJ1418" s="30">
        <v>50847</v>
      </c>
      <c r="AK1418">
        <v>464</v>
      </c>
      <c r="AL1418" t="s">
        <v>2953</v>
      </c>
      <c r="AM1418">
        <v>3.0867862056853789E-9</v>
      </c>
      <c r="AN1418">
        <f t="shared" si="949"/>
        <v>3.086786205685379E-10</v>
      </c>
      <c r="AO1418">
        <f t="shared" si="950"/>
        <v>1.3607362052494936E-3</v>
      </c>
      <c r="AP1418" s="31">
        <f t="shared" si="951"/>
        <v>52</v>
      </c>
      <c r="AQ1418" s="31">
        <f t="shared" si="952"/>
        <v>8</v>
      </c>
      <c r="AR1418" s="31">
        <f t="shared" si="953"/>
        <v>27</v>
      </c>
      <c r="AS1418" s="31">
        <f t="shared" si="954"/>
        <v>34</v>
      </c>
      <c r="AT1418" s="31">
        <f t="shared" si="955"/>
        <v>17</v>
      </c>
      <c r="AU1418" s="31">
        <f t="shared" si="956"/>
        <v>36</v>
      </c>
      <c r="AV1418" s="31">
        <f t="shared" si="957"/>
        <v>11</v>
      </c>
      <c r="AW1418" s="31">
        <f t="shared" si="958"/>
        <v>30</v>
      </c>
      <c r="AX1418" s="31">
        <f t="shared" si="959"/>
        <v>32</v>
      </c>
      <c r="AY1418" s="31">
        <f t="shared" si="960"/>
        <v>38</v>
      </c>
      <c r="AZ1418" s="31">
        <f t="shared" si="961"/>
        <v>13</v>
      </c>
      <c r="BA1418" s="31">
        <f t="shared" si="962"/>
        <v>17</v>
      </c>
      <c r="BB1418" s="31">
        <f t="shared" si="963"/>
        <v>18</v>
      </c>
      <c r="BC1418" s="31">
        <f t="shared" si="964"/>
        <v>14</v>
      </c>
      <c r="BD1418" s="31">
        <f t="shared" si="965"/>
        <v>18</v>
      </c>
      <c r="BE1418" s="31">
        <f t="shared" si="966"/>
        <v>17</v>
      </c>
      <c r="BF1418" s="31">
        <f t="shared" si="967"/>
        <v>26</v>
      </c>
      <c r="BG1418" s="31">
        <f t="shared" si="968"/>
        <v>38</v>
      </c>
      <c r="BH1418" s="31">
        <f t="shared" si="969"/>
        <v>6</v>
      </c>
      <c r="BI1418" s="31">
        <f t="shared" si="970"/>
        <v>12</v>
      </c>
      <c r="BJ1418" s="6">
        <f t="shared" si="971"/>
        <v>464</v>
      </c>
      <c r="BL1418" s="31">
        <f t="shared" si="972"/>
        <v>3.4593293684405111E-11</v>
      </c>
      <c r="BM1418" s="31">
        <f t="shared" si="973"/>
        <v>5.3220451822161706E-12</v>
      </c>
      <c r="BN1418" s="31">
        <f t="shared" si="974"/>
        <v>1.7961902489979574E-11</v>
      </c>
      <c r="BO1418" s="31">
        <f t="shared" si="975"/>
        <v>2.2618692024418723E-11</v>
      </c>
      <c r="BP1418" s="31">
        <f t="shared" si="976"/>
        <v>1.1309346012209362E-11</v>
      </c>
      <c r="BQ1418" s="31">
        <f t="shared" si="977"/>
        <v>2.3949203319972768E-11</v>
      </c>
      <c r="BR1418" s="31">
        <f t="shared" si="978"/>
        <v>7.3178121255472348E-12</v>
      </c>
      <c r="BS1418" s="31">
        <f t="shared" si="979"/>
        <v>1.9957669433310641E-11</v>
      </c>
      <c r="BT1418" s="31">
        <f t="shared" si="980"/>
        <v>2.1288180728864682E-11</v>
      </c>
      <c r="BU1418" s="31">
        <f t="shared" si="981"/>
        <v>2.5279714615526809E-11</v>
      </c>
      <c r="BV1418" s="31">
        <f t="shared" si="982"/>
        <v>8.6483234211012777E-12</v>
      </c>
      <c r="BW1418" s="31">
        <f t="shared" si="983"/>
        <v>1.1309346012209362E-11</v>
      </c>
      <c r="BX1418" s="31">
        <f t="shared" si="984"/>
        <v>1.1974601659986384E-11</v>
      </c>
      <c r="BY1418" s="31">
        <f t="shared" si="985"/>
        <v>9.3135790688782999E-12</v>
      </c>
      <c r="BZ1418" s="31">
        <f t="shared" si="986"/>
        <v>1.1974601659986384E-11</v>
      </c>
      <c r="CA1418" s="31">
        <f t="shared" si="987"/>
        <v>1.1309346012209362E-11</v>
      </c>
      <c r="CB1418" s="31">
        <f t="shared" si="988"/>
        <v>1.7296646842202555E-11</v>
      </c>
      <c r="CC1418" s="31">
        <f t="shared" si="989"/>
        <v>2.5279714615526809E-11</v>
      </c>
      <c r="CD1418" s="31">
        <f t="shared" si="990"/>
        <v>3.9915338866621277E-12</v>
      </c>
      <c r="CE1418" s="31">
        <f t="shared" si="991"/>
        <v>7.9830677733242554E-12</v>
      </c>
    </row>
    <row r="1419" spans="35:83" x14ac:dyDescent="0.2">
      <c r="AI1419" s="29" t="s">
        <v>2954</v>
      </c>
      <c r="AJ1419" s="30">
        <v>38453</v>
      </c>
      <c r="AK1419">
        <v>356</v>
      </c>
      <c r="AL1419" t="s">
        <v>2955</v>
      </c>
      <c r="AM1419">
        <v>3.117039295856113E-9</v>
      </c>
      <c r="AN1419">
        <f t="shared" si="949"/>
        <v>3.1170392958561131E-10</v>
      </c>
      <c r="AO1419">
        <f t="shared" si="950"/>
        <v>1.3740725597531432E-3</v>
      </c>
      <c r="AP1419" s="31">
        <f t="shared" si="951"/>
        <v>26</v>
      </c>
      <c r="AQ1419" s="31">
        <f t="shared" si="952"/>
        <v>4</v>
      </c>
      <c r="AR1419" s="31">
        <f t="shared" si="953"/>
        <v>22</v>
      </c>
      <c r="AS1419" s="31">
        <f t="shared" si="954"/>
        <v>12</v>
      </c>
      <c r="AT1419" s="31">
        <f t="shared" si="955"/>
        <v>17</v>
      </c>
      <c r="AU1419" s="31">
        <f t="shared" si="956"/>
        <v>35</v>
      </c>
      <c r="AV1419" s="31">
        <f t="shared" si="957"/>
        <v>2</v>
      </c>
      <c r="AW1419" s="31">
        <f t="shared" si="958"/>
        <v>21</v>
      </c>
      <c r="AX1419" s="31">
        <f t="shared" si="959"/>
        <v>18</v>
      </c>
      <c r="AY1419" s="31">
        <f t="shared" si="960"/>
        <v>27</v>
      </c>
      <c r="AZ1419" s="31">
        <f t="shared" si="961"/>
        <v>10</v>
      </c>
      <c r="BA1419" s="31">
        <f t="shared" si="962"/>
        <v>23</v>
      </c>
      <c r="BB1419" s="31">
        <f t="shared" si="963"/>
        <v>26</v>
      </c>
      <c r="BC1419" s="31">
        <f t="shared" si="964"/>
        <v>8</v>
      </c>
      <c r="BD1419" s="31">
        <f t="shared" si="965"/>
        <v>19</v>
      </c>
      <c r="BE1419" s="31">
        <f t="shared" si="966"/>
        <v>32</v>
      </c>
      <c r="BF1419" s="31">
        <f t="shared" si="967"/>
        <v>20</v>
      </c>
      <c r="BG1419" s="31">
        <f t="shared" si="968"/>
        <v>21</v>
      </c>
      <c r="BH1419" s="31">
        <f t="shared" si="969"/>
        <v>5</v>
      </c>
      <c r="BI1419" s="31">
        <f t="shared" si="970"/>
        <v>8</v>
      </c>
      <c r="BJ1419" s="6">
        <f t="shared" si="971"/>
        <v>356</v>
      </c>
      <c r="BL1419" s="31">
        <f t="shared" si="972"/>
        <v>2.2764893733780601E-11</v>
      </c>
      <c r="BM1419" s="31">
        <f t="shared" si="973"/>
        <v>3.5022913436585539E-12</v>
      </c>
      <c r="BN1419" s="31">
        <f t="shared" si="974"/>
        <v>1.9262602390122048E-11</v>
      </c>
      <c r="BO1419" s="31">
        <f t="shared" si="975"/>
        <v>1.0506874030975661E-11</v>
      </c>
      <c r="BP1419" s="31">
        <f t="shared" si="976"/>
        <v>1.4884738210548853E-11</v>
      </c>
      <c r="BQ1419" s="31">
        <f t="shared" si="977"/>
        <v>3.0645049257012348E-11</v>
      </c>
      <c r="BR1419" s="31">
        <f t="shared" si="978"/>
        <v>1.751145671829277E-12</v>
      </c>
      <c r="BS1419" s="31">
        <f t="shared" si="979"/>
        <v>1.8387029554207409E-11</v>
      </c>
      <c r="BT1419" s="31">
        <f t="shared" si="980"/>
        <v>1.5760311046463492E-11</v>
      </c>
      <c r="BU1419" s="31">
        <f t="shared" si="981"/>
        <v>2.3640466569695243E-11</v>
      </c>
      <c r="BV1419" s="31">
        <f t="shared" si="982"/>
        <v>8.755728359146385E-12</v>
      </c>
      <c r="BW1419" s="31">
        <f t="shared" si="983"/>
        <v>2.0138175226036687E-11</v>
      </c>
      <c r="BX1419" s="31">
        <f t="shared" si="984"/>
        <v>2.2764893733780601E-11</v>
      </c>
      <c r="BY1419" s="31">
        <f t="shared" si="985"/>
        <v>7.0045826873171078E-12</v>
      </c>
      <c r="BZ1419" s="31">
        <f t="shared" si="986"/>
        <v>1.6635883882378131E-11</v>
      </c>
      <c r="CA1419" s="31">
        <f t="shared" si="987"/>
        <v>2.8018330749268431E-11</v>
      </c>
      <c r="CB1419" s="31">
        <f t="shared" si="988"/>
        <v>1.751145671829277E-11</v>
      </c>
      <c r="CC1419" s="31">
        <f t="shared" si="989"/>
        <v>1.8387029554207409E-11</v>
      </c>
      <c r="CD1419" s="31">
        <f t="shared" si="990"/>
        <v>4.3778641795731925E-12</v>
      </c>
      <c r="CE1419" s="31">
        <f t="shared" si="991"/>
        <v>7.0045826873171078E-12</v>
      </c>
    </row>
    <row r="1420" spans="35:83" x14ac:dyDescent="0.2">
      <c r="AI1420" s="29" t="s">
        <v>2956</v>
      </c>
      <c r="AJ1420" s="30">
        <v>23847</v>
      </c>
      <c r="AK1420">
        <v>223</v>
      </c>
      <c r="AL1420" t="s">
        <v>2957</v>
      </c>
      <c r="AM1420">
        <v>3.129358157036293E-9</v>
      </c>
      <c r="AN1420">
        <f t="shared" si="949"/>
        <v>3.1293581570362932E-10</v>
      </c>
      <c r="AO1420">
        <f t="shared" si="950"/>
        <v>1.3795030364037253E-3</v>
      </c>
      <c r="AP1420" s="31">
        <f t="shared" si="951"/>
        <v>41</v>
      </c>
      <c r="AQ1420" s="31">
        <f t="shared" si="952"/>
        <v>0</v>
      </c>
      <c r="AR1420" s="31">
        <f t="shared" si="953"/>
        <v>8</v>
      </c>
      <c r="AS1420" s="31">
        <f t="shared" si="954"/>
        <v>10</v>
      </c>
      <c r="AT1420" s="31">
        <f t="shared" si="955"/>
        <v>3</v>
      </c>
      <c r="AU1420" s="31">
        <f t="shared" si="956"/>
        <v>7</v>
      </c>
      <c r="AV1420" s="31">
        <f t="shared" si="957"/>
        <v>1</v>
      </c>
      <c r="AW1420" s="31">
        <f t="shared" si="958"/>
        <v>10</v>
      </c>
      <c r="AX1420" s="31">
        <f t="shared" si="959"/>
        <v>8</v>
      </c>
      <c r="AY1420" s="31">
        <f t="shared" si="960"/>
        <v>14</v>
      </c>
      <c r="AZ1420" s="31">
        <f t="shared" si="961"/>
        <v>10</v>
      </c>
      <c r="BA1420" s="31">
        <f t="shared" si="962"/>
        <v>12</v>
      </c>
      <c r="BB1420" s="31">
        <f t="shared" si="963"/>
        <v>13</v>
      </c>
      <c r="BC1420" s="31">
        <f t="shared" si="964"/>
        <v>19</v>
      </c>
      <c r="BD1420" s="31">
        <f t="shared" si="965"/>
        <v>15</v>
      </c>
      <c r="BE1420" s="31">
        <f t="shared" si="966"/>
        <v>17</v>
      </c>
      <c r="BF1420" s="31">
        <f t="shared" si="967"/>
        <v>17</v>
      </c>
      <c r="BG1420" s="31">
        <f t="shared" si="968"/>
        <v>14</v>
      </c>
      <c r="BH1420" s="31">
        <f t="shared" si="969"/>
        <v>1</v>
      </c>
      <c r="BI1420" s="31">
        <f t="shared" si="970"/>
        <v>3</v>
      </c>
      <c r="BJ1420" s="6">
        <f t="shared" si="971"/>
        <v>223</v>
      </c>
      <c r="BL1420" s="31">
        <f t="shared" si="972"/>
        <v>5.7535284501564138E-11</v>
      </c>
      <c r="BM1420" s="31">
        <f t="shared" si="973"/>
        <v>0</v>
      </c>
      <c r="BN1420" s="31">
        <f t="shared" si="974"/>
        <v>1.1226396975914954E-11</v>
      </c>
      <c r="BO1420" s="31">
        <f t="shared" si="975"/>
        <v>1.403299621989369E-11</v>
      </c>
      <c r="BP1420" s="31">
        <f t="shared" si="976"/>
        <v>4.2098988659681076E-12</v>
      </c>
      <c r="BQ1420" s="31">
        <f t="shared" si="977"/>
        <v>9.8230973539255836E-12</v>
      </c>
      <c r="BR1420" s="31">
        <f t="shared" si="978"/>
        <v>1.4032996219893692E-12</v>
      </c>
      <c r="BS1420" s="31">
        <f t="shared" si="979"/>
        <v>1.403299621989369E-11</v>
      </c>
      <c r="BT1420" s="31">
        <f t="shared" si="980"/>
        <v>1.1226396975914954E-11</v>
      </c>
      <c r="BU1420" s="31">
        <f t="shared" si="981"/>
        <v>1.9646194707851167E-11</v>
      </c>
      <c r="BV1420" s="31">
        <f t="shared" si="982"/>
        <v>1.403299621989369E-11</v>
      </c>
      <c r="BW1420" s="31">
        <f t="shared" si="983"/>
        <v>1.683959546387243E-11</v>
      </c>
      <c r="BX1420" s="31">
        <f t="shared" si="984"/>
        <v>1.82428950858618E-11</v>
      </c>
      <c r="BY1420" s="31">
        <f t="shared" si="985"/>
        <v>2.6662692817798014E-11</v>
      </c>
      <c r="BZ1420" s="31">
        <f t="shared" si="986"/>
        <v>2.1049494329840537E-11</v>
      </c>
      <c r="CA1420" s="31">
        <f t="shared" si="987"/>
        <v>2.3856093573819274E-11</v>
      </c>
      <c r="CB1420" s="31">
        <f t="shared" si="988"/>
        <v>2.3856093573819274E-11</v>
      </c>
      <c r="CC1420" s="31">
        <f t="shared" si="989"/>
        <v>1.9646194707851167E-11</v>
      </c>
      <c r="CD1420" s="31">
        <f t="shared" si="990"/>
        <v>1.4032996219893692E-12</v>
      </c>
      <c r="CE1420" s="31">
        <f t="shared" si="991"/>
        <v>4.2098988659681076E-12</v>
      </c>
    </row>
    <row r="1421" spans="35:83" x14ac:dyDescent="0.2">
      <c r="AI1421" s="29" t="s">
        <v>2958</v>
      </c>
      <c r="AJ1421" s="30">
        <v>21840</v>
      </c>
      <c r="AK1421">
        <v>206</v>
      </c>
      <c r="AL1421" t="s">
        <v>2959</v>
      </c>
      <c r="AM1421">
        <v>3.1450564677697305E-9</v>
      </c>
      <c r="AN1421">
        <f t="shared" si="949"/>
        <v>3.1450564677697309E-10</v>
      </c>
      <c r="AO1421">
        <f t="shared" si="950"/>
        <v>1.3864232629282904E-3</v>
      </c>
      <c r="AP1421" s="31">
        <f t="shared" si="951"/>
        <v>13</v>
      </c>
      <c r="AQ1421" s="31">
        <f t="shared" si="952"/>
        <v>2</v>
      </c>
      <c r="AR1421" s="31">
        <f t="shared" si="953"/>
        <v>13</v>
      </c>
      <c r="AS1421" s="31">
        <f t="shared" si="954"/>
        <v>14</v>
      </c>
      <c r="AT1421" s="31">
        <f t="shared" si="955"/>
        <v>5</v>
      </c>
      <c r="AU1421" s="31">
        <f t="shared" si="956"/>
        <v>23</v>
      </c>
      <c r="AV1421" s="31">
        <f t="shared" si="957"/>
        <v>5</v>
      </c>
      <c r="AW1421" s="31">
        <f t="shared" si="958"/>
        <v>17</v>
      </c>
      <c r="AX1421" s="31">
        <f t="shared" si="959"/>
        <v>10</v>
      </c>
      <c r="AY1421" s="31">
        <f t="shared" si="960"/>
        <v>14</v>
      </c>
      <c r="AZ1421" s="31">
        <f t="shared" si="961"/>
        <v>3</v>
      </c>
      <c r="BA1421" s="31">
        <f t="shared" si="962"/>
        <v>8</v>
      </c>
      <c r="BB1421" s="31">
        <f t="shared" si="963"/>
        <v>7</v>
      </c>
      <c r="BC1421" s="31">
        <f t="shared" si="964"/>
        <v>2</v>
      </c>
      <c r="BD1421" s="31">
        <f t="shared" si="965"/>
        <v>9</v>
      </c>
      <c r="BE1421" s="31">
        <f t="shared" si="966"/>
        <v>14</v>
      </c>
      <c r="BF1421" s="31">
        <f t="shared" si="967"/>
        <v>18</v>
      </c>
      <c r="BG1421" s="31">
        <f t="shared" si="968"/>
        <v>25</v>
      </c>
      <c r="BH1421" s="31">
        <f t="shared" si="969"/>
        <v>2</v>
      </c>
      <c r="BI1421" s="31">
        <f t="shared" si="970"/>
        <v>2</v>
      </c>
      <c r="BJ1421" s="6">
        <f t="shared" si="971"/>
        <v>206</v>
      </c>
      <c r="BL1421" s="31">
        <f t="shared" si="972"/>
        <v>1.9847443728643932E-11</v>
      </c>
      <c r="BM1421" s="31">
        <f t="shared" si="973"/>
        <v>3.0534528813298354E-12</v>
      </c>
      <c r="BN1421" s="31">
        <f t="shared" si="974"/>
        <v>1.9847443728643932E-11</v>
      </c>
      <c r="BO1421" s="31">
        <f t="shared" si="975"/>
        <v>2.1374170169308849E-11</v>
      </c>
      <c r="BP1421" s="31">
        <f t="shared" si="976"/>
        <v>7.6336322033245892E-12</v>
      </c>
      <c r="BQ1421" s="31">
        <f t="shared" si="977"/>
        <v>3.5114708135293111E-11</v>
      </c>
      <c r="BR1421" s="31">
        <f t="shared" si="978"/>
        <v>7.6336322033245892E-12</v>
      </c>
      <c r="BS1421" s="31">
        <f t="shared" si="979"/>
        <v>2.5954349491303606E-11</v>
      </c>
      <c r="BT1421" s="31">
        <f t="shared" si="980"/>
        <v>1.5267264406649178E-11</v>
      </c>
      <c r="BU1421" s="31">
        <f t="shared" si="981"/>
        <v>2.1374170169308849E-11</v>
      </c>
      <c r="BV1421" s="31">
        <f t="shared" si="982"/>
        <v>4.5801793219947539E-12</v>
      </c>
      <c r="BW1421" s="31">
        <f t="shared" si="983"/>
        <v>1.2213811525319342E-11</v>
      </c>
      <c r="BX1421" s="31">
        <f t="shared" si="984"/>
        <v>1.0687085084654425E-11</v>
      </c>
      <c r="BY1421" s="31">
        <f t="shared" si="985"/>
        <v>3.0534528813298354E-12</v>
      </c>
      <c r="BZ1421" s="31">
        <f t="shared" si="986"/>
        <v>1.3740537965984262E-11</v>
      </c>
      <c r="CA1421" s="31">
        <f t="shared" si="987"/>
        <v>2.1374170169308849E-11</v>
      </c>
      <c r="CB1421" s="31">
        <f t="shared" si="988"/>
        <v>2.7481075931968523E-11</v>
      </c>
      <c r="CC1421" s="31">
        <f t="shared" si="989"/>
        <v>3.8168161016622951E-11</v>
      </c>
      <c r="CD1421" s="31">
        <f t="shared" si="990"/>
        <v>3.0534528813298354E-12</v>
      </c>
      <c r="CE1421" s="31">
        <f t="shared" si="991"/>
        <v>3.0534528813298354E-12</v>
      </c>
    </row>
    <row r="1422" spans="35:83" x14ac:dyDescent="0.2">
      <c r="AI1422" s="29" t="s">
        <v>2960</v>
      </c>
      <c r="AJ1422" s="30">
        <v>28924</v>
      </c>
      <c r="AK1422">
        <v>266</v>
      </c>
      <c r="AL1422" t="s">
        <v>2961</v>
      </c>
      <c r="AM1422">
        <v>3.1732038440499283E-9</v>
      </c>
      <c r="AN1422">
        <f t="shared" si="949"/>
        <v>3.1732038440499286E-10</v>
      </c>
      <c r="AO1422">
        <f t="shared" si="950"/>
        <v>1.3988313635983987E-3</v>
      </c>
      <c r="AP1422" s="31">
        <f t="shared" si="951"/>
        <v>30</v>
      </c>
      <c r="AQ1422" s="31">
        <f t="shared" si="952"/>
        <v>3</v>
      </c>
      <c r="AR1422" s="31">
        <f t="shared" si="953"/>
        <v>19</v>
      </c>
      <c r="AS1422" s="31">
        <f t="shared" si="954"/>
        <v>18</v>
      </c>
      <c r="AT1422" s="31">
        <f t="shared" si="955"/>
        <v>7</v>
      </c>
      <c r="AU1422" s="31">
        <f t="shared" si="956"/>
        <v>23</v>
      </c>
      <c r="AV1422" s="31">
        <f t="shared" si="957"/>
        <v>8</v>
      </c>
      <c r="AW1422" s="31">
        <f t="shared" si="958"/>
        <v>8</v>
      </c>
      <c r="AX1422" s="31">
        <f t="shared" si="959"/>
        <v>11</v>
      </c>
      <c r="AY1422" s="31">
        <f t="shared" si="960"/>
        <v>27</v>
      </c>
      <c r="AZ1422" s="31">
        <f t="shared" si="961"/>
        <v>7</v>
      </c>
      <c r="BA1422" s="31">
        <f t="shared" si="962"/>
        <v>7</v>
      </c>
      <c r="BB1422" s="31">
        <f t="shared" si="963"/>
        <v>17</v>
      </c>
      <c r="BC1422" s="31">
        <f t="shared" si="964"/>
        <v>7</v>
      </c>
      <c r="BD1422" s="31">
        <f t="shared" si="965"/>
        <v>12</v>
      </c>
      <c r="BE1422" s="31">
        <f t="shared" si="966"/>
        <v>17</v>
      </c>
      <c r="BF1422" s="31">
        <f t="shared" si="967"/>
        <v>14</v>
      </c>
      <c r="BG1422" s="31">
        <f t="shared" si="968"/>
        <v>17</v>
      </c>
      <c r="BH1422" s="31">
        <f t="shared" si="969"/>
        <v>6</v>
      </c>
      <c r="BI1422" s="31">
        <f t="shared" si="970"/>
        <v>8</v>
      </c>
      <c r="BJ1422" s="6">
        <f t="shared" si="971"/>
        <v>266</v>
      </c>
      <c r="BL1422" s="31">
        <f t="shared" si="972"/>
        <v>3.578801327875859E-11</v>
      </c>
      <c r="BM1422" s="31">
        <f t="shared" si="973"/>
        <v>3.578801327875859E-12</v>
      </c>
      <c r="BN1422" s="31">
        <f t="shared" si="974"/>
        <v>2.2665741743213775E-11</v>
      </c>
      <c r="BO1422" s="31">
        <f t="shared" si="975"/>
        <v>2.1472807967255154E-11</v>
      </c>
      <c r="BP1422" s="31">
        <f t="shared" si="976"/>
        <v>8.3505364317103388E-12</v>
      </c>
      <c r="BQ1422" s="31">
        <f t="shared" si="977"/>
        <v>2.7437476847048255E-11</v>
      </c>
      <c r="BR1422" s="31">
        <f t="shared" si="978"/>
        <v>9.5434702076689579E-12</v>
      </c>
      <c r="BS1422" s="31">
        <f t="shared" si="979"/>
        <v>9.5434702076689579E-12</v>
      </c>
      <c r="BT1422" s="31">
        <f t="shared" si="980"/>
        <v>1.3122271535544817E-11</v>
      </c>
      <c r="BU1422" s="31">
        <f t="shared" si="981"/>
        <v>3.2209211950882734E-11</v>
      </c>
      <c r="BV1422" s="31">
        <f t="shared" si="982"/>
        <v>8.3505364317103388E-12</v>
      </c>
      <c r="BW1422" s="31">
        <f t="shared" si="983"/>
        <v>8.3505364317103388E-12</v>
      </c>
      <c r="BX1422" s="31">
        <f t="shared" si="984"/>
        <v>2.0279874191296537E-11</v>
      </c>
      <c r="BY1422" s="31">
        <f t="shared" si="985"/>
        <v>8.3505364317103388E-12</v>
      </c>
      <c r="BZ1422" s="31">
        <f t="shared" si="986"/>
        <v>1.4315205311503436E-11</v>
      </c>
      <c r="CA1422" s="31">
        <f t="shared" si="987"/>
        <v>2.0279874191296537E-11</v>
      </c>
      <c r="CB1422" s="31">
        <f t="shared" si="988"/>
        <v>1.6701072863420678E-11</v>
      </c>
      <c r="CC1422" s="31">
        <f t="shared" si="989"/>
        <v>2.0279874191296537E-11</v>
      </c>
      <c r="CD1422" s="31">
        <f t="shared" si="990"/>
        <v>7.157602655751718E-12</v>
      </c>
      <c r="CE1422" s="31">
        <f t="shared" si="991"/>
        <v>9.5434702076689579E-12</v>
      </c>
    </row>
    <row r="1423" spans="35:83" x14ac:dyDescent="0.2">
      <c r="AI1423" s="29" t="s">
        <v>2962</v>
      </c>
      <c r="AJ1423" s="30">
        <v>54252</v>
      </c>
      <c r="AK1423">
        <v>476</v>
      </c>
      <c r="AL1423" t="s">
        <v>2963</v>
      </c>
      <c r="AM1423">
        <v>3.1953050183171548E-9</v>
      </c>
      <c r="AN1423">
        <f t="shared" si="949"/>
        <v>3.1953050183171551E-10</v>
      </c>
      <c r="AO1423">
        <f t="shared" si="950"/>
        <v>1.408574140065571E-3</v>
      </c>
      <c r="AP1423" s="31">
        <f t="shared" si="951"/>
        <v>36</v>
      </c>
      <c r="AQ1423" s="31">
        <f t="shared" si="952"/>
        <v>7</v>
      </c>
      <c r="AR1423" s="31">
        <f t="shared" si="953"/>
        <v>30</v>
      </c>
      <c r="AS1423" s="31">
        <f t="shared" si="954"/>
        <v>34</v>
      </c>
      <c r="AT1423" s="31">
        <f t="shared" si="955"/>
        <v>28</v>
      </c>
      <c r="AU1423" s="31">
        <f t="shared" si="956"/>
        <v>31</v>
      </c>
      <c r="AV1423" s="31">
        <f t="shared" si="957"/>
        <v>15</v>
      </c>
      <c r="AW1423" s="31">
        <f t="shared" si="958"/>
        <v>33</v>
      </c>
      <c r="AX1423" s="31">
        <f t="shared" si="959"/>
        <v>36</v>
      </c>
      <c r="AY1423" s="31">
        <f t="shared" si="960"/>
        <v>41</v>
      </c>
      <c r="AZ1423" s="31">
        <f t="shared" si="961"/>
        <v>8</v>
      </c>
      <c r="BA1423" s="31">
        <f t="shared" si="962"/>
        <v>13</v>
      </c>
      <c r="BB1423" s="31">
        <f t="shared" si="963"/>
        <v>24</v>
      </c>
      <c r="BC1423" s="31">
        <f t="shared" si="964"/>
        <v>14</v>
      </c>
      <c r="BD1423" s="31">
        <f t="shared" si="965"/>
        <v>26</v>
      </c>
      <c r="BE1423" s="31">
        <f t="shared" si="966"/>
        <v>22</v>
      </c>
      <c r="BF1423" s="31">
        <f t="shared" si="967"/>
        <v>24</v>
      </c>
      <c r="BG1423" s="31">
        <f t="shared" si="968"/>
        <v>29</v>
      </c>
      <c r="BH1423" s="31">
        <f t="shared" si="969"/>
        <v>7</v>
      </c>
      <c r="BI1423" s="31">
        <f t="shared" si="970"/>
        <v>18</v>
      </c>
      <c r="BJ1423" s="6">
        <f t="shared" si="971"/>
        <v>476</v>
      </c>
      <c r="BL1423" s="31">
        <f t="shared" si="972"/>
        <v>2.4166172407440667E-11</v>
      </c>
      <c r="BM1423" s="31">
        <f t="shared" si="973"/>
        <v>4.6989779681134632E-12</v>
      </c>
      <c r="BN1423" s="31">
        <f t="shared" si="974"/>
        <v>2.0138477006200556E-11</v>
      </c>
      <c r="BO1423" s="31">
        <f t="shared" si="975"/>
        <v>2.2823607273693963E-11</v>
      </c>
      <c r="BP1423" s="31">
        <f t="shared" si="976"/>
        <v>1.8795911872453853E-11</v>
      </c>
      <c r="BQ1423" s="31">
        <f t="shared" si="977"/>
        <v>2.0809759573073911E-11</v>
      </c>
      <c r="BR1423" s="31">
        <f t="shared" si="978"/>
        <v>1.0069238503100278E-11</v>
      </c>
      <c r="BS1423" s="31">
        <f t="shared" si="979"/>
        <v>2.2152324706820615E-11</v>
      </c>
      <c r="BT1423" s="31">
        <f t="shared" si="980"/>
        <v>2.4166172407440667E-11</v>
      </c>
      <c r="BU1423" s="31">
        <f t="shared" si="981"/>
        <v>2.7522585241807429E-11</v>
      </c>
      <c r="BV1423" s="31">
        <f t="shared" si="982"/>
        <v>5.370260534986815E-12</v>
      </c>
      <c r="BW1423" s="31">
        <f t="shared" si="983"/>
        <v>8.7266733693535746E-12</v>
      </c>
      <c r="BX1423" s="31">
        <f t="shared" si="984"/>
        <v>1.6110781604960446E-11</v>
      </c>
      <c r="BY1423" s="31">
        <f t="shared" si="985"/>
        <v>9.3979559362269264E-12</v>
      </c>
      <c r="BZ1423" s="31">
        <f t="shared" si="986"/>
        <v>1.7453346738707149E-11</v>
      </c>
      <c r="CA1423" s="31">
        <f t="shared" si="987"/>
        <v>1.4768216471213742E-11</v>
      </c>
      <c r="CB1423" s="31">
        <f t="shared" si="988"/>
        <v>1.6110781604960446E-11</v>
      </c>
      <c r="CC1423" s="31">
        <f t="shared" si="989"/>
        <v>1.9467194439327205E-11</v>
      </c>
      <c r="CD1423" s="31">
        <f t="shared" si="990"/>
        <v>4.6989779681134632E-12</v>
      </c>
      <c r="CE1423" s="31">
        <f t="shared" si="991"/>
        <v>1.2083086203720333E-11</v>
      </c>
    </row>
    <row r="1424" spans="35:83" x14ac:dyDescent="0.2">
      <c r="AI1424" s="29" t="s">
        <v>2964</v>
      </c>
      <c r="AJ1424" s="30">
        <v>106621</v>
      </c>
      <c r="AK1424">
        <v>989</v>
      </c>
      <c r="AL1424" t="s">
        <v>2965</v>
      </c>
      <c r="AM1424">
        <v>3.201304853171535E-9</v>
      </c>
      <c r="AN1424">
        <f t="shared" si="949"/>
        <v>3.2013048531715351E-10</v>
      </c>
      <c r="AO1424">
        <f t="shared" si="950"/>
        <v>1.4112190244106012E-3</v>
      </c>
      <c r="AP1424" s="31">
        <f t="shared" si="951"/>
        <v>148</v>
      </c>
      <c r="AQ1424" s="31">
        <f t="shared" si="952"/>
        <v>1</v>
      </c>
      <c r="AR1424" s="31">
        <f t="shared" si="953"/>
        <v>53</v>
      </c>
      <c r="AS1424" s="31">
        <f t="shared" si="954"/>
        <v>93</v>
      </c>
      <c r="AT1424" s="31">
        <f t="shared" si="955"/>
        <v>14</v>
      </c>
      <c r="AU1424" s="31">
        <f t="shared" si="956"/>
        <v>71</v>
      </c>
      <c r="AV1424" s="31">
        <f t="shared" si="957"/>
        <v>11</v>
      </c>
      <c r="AW1424" s="31">
        <f t="shared" si="958"/>
        <v>49</v>
      </c>
      <c r="AX1424" s="31">
        <f t="shared" si="959"/>
        <v>70</v>
      </c>
      <c r="AY1424" s="31">
        <f t="shared" si="960"/>
        <v>64</v>
      </c>
      <c r="AZ1424" s="31">
        <f t="shared" si="961"/>
        <v>14</v>
      </c>
      <c r="BA1424" s="31">
        <f t="shared" si="962"/>
        <v>28</v>
      </c>
      <c r="BB1424" s="31">
        <f t="shared" si="963"/>
        <v>48</v>
      </c>
      <c r="BC1424" s="31">
        <f t="shared" si="964"/>
        <v>42</v>
      </c>
      <c r="BD1424" s="31">
        <f t="shared" si="965"/>
        <v>93</v>
      </c>
      <c r="BE1424" s="31">
        <f t="shared" si="966"/>
        <v>52</v>
      </c>
      <c r="BF1424" s="31">
        <f t="shared" si="967"/>
        <v>55</v>
      </c>
      <c r="BG1424" s="31">
        <f t="shared" si="968"/>
        <v>74</v>
      </c>
      <c r="BH1424" s="31">
        <f t="shared" si="969"/>
        <v>0</v>
      </c>
      <c r="BI1424" s="31">
        <f t="shared" si="970"/>
        <v>9</v>
      </c>
      <c r="BJ1424" s="6">
        <f t="shared" si="971"/>
        <v>989</v>
      </c>
      <c r="BL1424" s="31">
        <f t="shared" si="972"/>
        <v>4.7906280917026002E-11</v>
      </c>
      <c r="BM1424" s="31">
        <f t="shared" si="973"/>
        <v>3.2369108727720274E-13</v>
      </c>
      <c r="BN1424" s="31">
        <f t="shared" si="974"/>
        <v>1.7155627625691743E-11</v>
      </c>
      <c r="BO1424" s="31">
        <f t="shared" si="975"/>
        <v>3.0103271116779853E-11</v>
      </c>
      <c r="BP1424" s="31">
        <f t="shared" si="976"/>
        <v>4.531675221880838E-12</v>
      </c>
      <c r="BQ1424" s="31">
        <f t="shared" si="977"/>
        <v>2.2982067196681392E-11</v>
      </c>
      <c r="BR1424" s="31">
        <f t="shared" si="978"/>
        <v>3.5606019600492298E-12</v>
      </c>
      <c r="BS1424" s="31">
        <f t="shared" si="979"/>
        <v>1.5860863276582935E-11</v>
      </c>
      <c r="BT1424" s="31">
        <f t="shared" si="980"/>
        <v>2.2658376109404193E-11</v>
      </c>
      <c r="BU1424" s="31">
        <f t="shared" si="981"/>
        <v>2.0716229585740975E-11</v>
      </c>
      <c r="BV1424" s="31">
        <f t="shared" si="982"/>
        <v>4.531675221880838E-12</v>
      </c>
      <c r="BW1424" s="31">
        <f t="shared" si="983"/>
        <v>9.0633504437616761E-12</v>
      </c>
      <c r="BX1424" s="31">
        <f t="shared" si="984"/>
        <v>1.5537172189305732E-11</v>
      </c>
      <c r="BY1424" s="31">
        <f t="shared" si="985"/>
        <v>1.3595025665642515E-11</v>
      </c>
      <c r="BZ1424" s="31">
        <f t="shared" si="986"/>
        <v>3.0103271116779853E-11</v>
      </c>
      <c r="CA1424" s="31">
        <f t="shared" si="987"/>
        <v>1.6831936538414544E-11</v>
      </c>
      <c r="CB1424" s="31">
        <f t="shared" si="988"/>
        <v>1.7803009800246149E-11</v>
      </c>
      <c r="CC1424" s="31">
        <f t="shared" si="989"/>
        <v>2.3953140458513001E-11</v>
      </c>
      <c r="CD1424" s="31">
        <f t="shared" si="990"/>
        <v>0</v>
      </c>
      <c r="CE1424" s="31">
        <f t="shared" si="991"/>
        <v>2.9132197854948248E-12</v>
      </c>
    </row>
    <row r="1425" spans="35:83" x14ac:dyDescent="0.2">
      <c r="AI1425" s="29" t="s">
        <v>2966</v>
      </c>
      <c r="AJ1425" s="30">
        <v>42560</v>
      </c>
      <c r="AK1425">
        <v>385</v>
      </c>
      <c r="AL1425" t="s">
        <v>2967</v>
      </c>
      <c r="AM1425">
        <v>3.2345577507086011E-9</v>
      </c>
      <c r="AN1425">
        <f t="shared" si="949"/>
        <v>3.2345577507086015E-10</v>
      </c>
      <c r="AO1425">
        <f t="shared" si="950"/>
        <v>1.4258777725690572E-3</v>
      </c>
      <c r="AP1425" s="31">
        <f t="shared" si="951"/>
        <v>30</v>
      </c>
      <c r="AQ1425" s="31">
        <f t="shared" si="952"/>
        <v>0</v>
      </c>
      <c r="AR1425" s="31">
        <f t="shared" si="953"/>
        <v>24</v>
      </c>
      <c r="AS1425" s="31">
        <f t="shared" si="954"/>
        <v>27</v>
      </c>
      <c r="AT1425" s="31">
        <f t="shared" si="955"/>
        <v>15</v>
      </c>
      <c r="AU1425" s="31">
        <f t="shared" si="956"/>
        <v>33</v>
      </c>
      <c r="AV1425" s="31">
        <f t="shared" si="957"/>
        <v>12</v>
      </c>
      <c r="AW1425" s="31">
        <f t="shared" si="958"/>
        <v>23</v>
      </c>
      <c r="AX1425" s="31">
        <f t="shared" si="959"/>
        <v>26</v>
      </c>
      <c r="AY1425" s="31">
        <f t="shared" si="960"/>
        <v>43</v>
      </c>
      <c r="AZ1425" s="31">
        <f t="shared" si="961"/>
        <v>8</v>
      </c>
      <c r="BA1425" s="31">
        <f t="shared" si="962"/>
        <v>12</v>
      </c>
      <c r="BB1425" s="31">
        <f t="shared" si="963"/>
        <v>17</v>
      </c>
      <c r="BC1425" s="31">
        <f t="shared" si="964"/>
        <v>14</v>
      </c>
      <c r="BD1425" s="31">
        <f t="shared" si="965"/>
        <v>14</v>
      </c>
      <c r="BE1425" s="31">
        <f t="shared" si="966"/>
        <v>18</v>
      </c>
      <c r="BF1425" s="31">
        <f t="shared" si="967"/>
        <v>25</v>
      </c>
      <c r="BG1425" s="31">
        <f t="shared" si="968"/>
        <v>28</v>
      </c>
      <c r="BH1425" s="31">
        <f t="shared" si="969"/>
        <v>4</v>
      </c>
      <c r="BI1425" s="31">
        <f t="shared" si="970"/>
        <v>12</v>
      </c>
      <c r="BJ1425" s="6">
        <f t="shared" si="971"/>
        <v>385</v>
      </c>
      <c r="BL1425" s="31">
        <f t="shared" si="972"/>
        <v>2.5204346109417673E-11</v>
      </c>
      <c r="BM1425" s="31">
        <f t="shared" si="973"/>
        <v>0</v>
      </c>
      <c r="BN1425" s="31">
        <f t="shared" si="974"/>
        <v>2.0163476887534138E-11</v>
      </c>
      <c r="BO1425" s="31">
        <f t="shared" si="975"/>
        <v>2.2683911498475906E-11</v>
      </c>
      <c r="BP1425" s="31">
        <f t="shared" si="976"/>
        <v>1.2602173054708837E-11</v>
      </c>
      <c r="BQ1425" s="31">
        <f t="shared" si="977"/>
        <v>2.7724780720359441E-11</v>
      </c>
      <c r="BR1425" s="31">
        <f t="shared" si="978"/>
        <v>1.0081738443767069E-11</v>
      </c>
      <c r="BS1425" s="31">
        <f t="shared" si="979"/>
        <v>1.9323332017220215E-11</v>
      </c>
      <c r="BT1425" s="31">
        <f t="shared" si="980"/>
        <v>2.1843766628161983E-11</v>
      </c>
      <c r="BU1425" s="31">
        <f t="shared" si="981"/>
        <v>3.6126229423498666E-11</v>
      </c>
      <c r="BV1425" s="31">
        <f t="shared" si="982"/>
        <v>6.7211589625113796E-12</v>
      </c>
      <c r="BW1425" s="31">
        <f t="shared" si="983"/>
        <v>1.0081738443767069E-11</v>
      </c>
      <c r="BX1425" s="31">
        <f t="shared" si="984"/>
        <v>1.4282462795336682E-11</v>
      </c>
      <c r="BY1425" s="31">
        <f t="shared" si="985"/>
        <v>1.1762028184394914E-11</v>
      </c>
      <c r="BZ1425" s="31">
        <f t="shared" si="986"/>
        <v>1.1762028184394914E-11</v>
      </c>
      <c r="CA1425" s="31">
        <f t="shared" si="987"/>
        <v>1.5122607665650606E-11</v>
      </c>
      <c r="CB1425" s="31">
        <f t="shared" si="988"/>
        <v>2.1003621757848061E-11</v>
      </c>
      <c r="CC1425" s="31">
        <f t="shared" si="989"/>
        <v>2.3524056368789828E-11</v>
      </c>
      <c r="CD1425" s="31">
        <f t="shared" si="990"/>
        <v>3.3605794812556898E-12</v>
      </c>
      <c r="CE1425" s="31">
        <f t="shared" si="991"/>
        <v>1.0081738443767069E-11</v>
      </c>
    </row>
    <row r="1426" spans="35:83" x14ac:dyDescent="0.2">
      <c r="AI1426" s="29" t="s">
        <v>2968</v>
      </c>
      <c r="AJ1426" s="30">
        <v>17470</v>
      </c>
      <c r="AK1426">
        <v>158</v>
      </c>
      <c r="AL1426" t="s">
        <v>2969</v>
      </c>
      <c r="AM1426">
        <v>3.2663227350351471E-9</v>
      </c>
      <c r="AN1426">
        <f t="shared" si="949"/>
        <v>3.2663227350351471E-10</v>
      </c>
      <c r="AO1426">
        <f t="shared" si="950"/>
        <v>1.4398806096144936E-3</v>
      </c>
      <c r="AP1426" s="31">
        <f t="shared" si="951"/>
        <v>16</v>
      </c>
      <c r="AQ1426" s="31">
        <f t="shared" si="952"/>
        <v>0</v>
      </c>
      <c r="AR1426" s="31">
        <f t="shared" si="953"/>
        <v>12</v>
      </c>
      <c r="AS1426" s="31">
        <f t="shared" si="954"/>
        <v>16</v>
      </c>
      <c r="AT1426" s="31">
        <f t="shared" si="955"/>
        <v>2</v>
      </c>
      <c r="AU1426" s="31">
        <f t="shared" si="956"/>
        <v>13</v>
      </c>
      <c r="AV1426" s="31">
        <f t="shared" si="957"/>
        <v>4</v>
      </c>
      <c r="AW1426" s="31">
        <f t="shared" si="958"/>
        <v>16</v>
      </c>
      <c r="AX1426" s="31">
        <f t="shared" si="959"/>
        <v>11</v>
      </c>
      <c r="AY1426" s="31">
        <f t="shared" si="960"/>
        <v>13</v>
      </c>
      <c r="AZ1426" s="31">
        <f t="shared" si="961"/>
        <v>5</v>
      </c>
      <c r="BA1426" s="31">
        <f t="shared" si="962"/>
        <v>3</v>
      </c>
      <c r="BB1426" s="31">
        <f t="shared" si="963"/>
        <v>6</v>
      </c>
      <c r="BC1426" s="31">
        <f t="shared" si="964"/>
        <v>7</v>
      </c>
      <c r="BD1426" s="31">
        <f t="shared" si="965"/>
        <v>9</v>
      </c>
      <c r="BE1426" s="31">
        <f t="shared" si="966"/>
        <v>8</v>
      </c>
      <c r="BF1426" s="31">
        <f t="shared" si="967"/>
        <v>3</v>
      </c>
      <c r="BG1426" s="31">
        <f t="shared" si="968"/>
        <v>9</v>
      </c>
      <c r="BH1426" s="31">
        <f t="shared" si="969"/>
        <v>0</v>
      </c>
      <c r="BI1426" s="31">
        <f t="shared" si="970"/>
        <v>5</v>
      </c>
      <c r="BJ1426" s="6">
        <f t="shared" si="971"/>
        <v>158</v>
      </c>
      <c r="BL1426" s="31">
        <f t="shared" si="972"/>
        <v>3.3076685924406552E-11</v>
      </c>
      <c r="BM1426" s="31">
        <f t="shared" si="973"/>
        <v>0</v>
      </c>
      <c r="BN1426" s="31">
        <f t="shared" si="974"/>
        <v>2.4807514443304914E-11</v>
      </c>
      <c r="BO1426" s="31">
        <f t="shared" si="975"/>
        <v>3.3076685924406552E-11</v>
      </c>
      <c r="BP1426" s="31">
        <f t="shared" si="976"/>
        <v>4.134585740550819E-12</v>
      </c>
      <c r="BQ1426" s="31">
        <f t="shared" si="977"/>
        <v>2.6874807313580321E-11</v>
      </c>
      <c r="BR1426" s="31">
        <f t="shared" si="978"/>
        <v>8.269171481101638E-12</v>
      </c>
      <c r="BS1426" s="31">
        <f t="shared" si="979"/>
        <v>3.3076685924406552E-11</v>
      </c>
      <c r="BT1426" s="31">
        <f t="shared" si="980"/>
        <v>2.2740221573029504E-11</v>
      </c>
      <c r="BU1426" s="31">
        <f t="shared" si="981"/>
        <v>2.6874807313580321E-11</v>
      </c>
      <c r="BV1426" s="31">
        <f t="shared" si="982"/>
        <v>1.0336464351377048E-11</v>
      </c>
      <c r="BW1426" s="31">
        <f t="shared" si="983"/>
        <v>6.2018786108262285E-12</v>
      </c>
      <c r="BX1426" s="31">
        <f t="shared" si="984"/>
        <v>1.2403757221652457E-11</v>
      </c>
      <c r="BY1426" s="31">
        <f t="shared" si="985"/>
        <v>1.4471050091927867E-11</v>
      </c>
      <c r="BZ1426" s="31">
        <f t="shared" si="986"/>
        <v>1.8605635832478686E-11</v>
      </c>
      <c r="CA1426" s="31">
        <f t="shared" si="987"/>
        <v>1.6538342962203276E-11</v>
      </c>
      <c r="CB1426" s="31">
        <f t="shared" si="988"/>
        <v>6.2018786108262285E-12</v>
      </c>
      <c r="CC1426" s="31">
        <f t="shared" si="989"/>
        <v>1.8605635832478686E-11</v>
      </c>
      <c r="CD1426" s="31">
        <f t="shared" si="990"/>
        <v>0</v>
      </c>
      <c r="CE1426" s="31">
        <f t="shared" si="991"/>
        <v>1.0336464351377048E-11</v>
      </c>
    </row>
    <row r="1427" spans="35:83" x14ac:dyDescent="0.2">
      <c r="AI1427" s="29" t="s">
        <v>2970</v>
      </c>
      <c r="AJ1427" s="30">
        <v>29028</v>
      </c>
      <c r="AK1427">
        <v>276</v>
      </c>
      <c r="AL1427" t="s">
        <v>2971</v>
      </c>
      <c r="AM1427">
        <v>3.2665203560138484E-9</v>
      </c>
      <c r="AN1427">
        <f t="shared" si="949"/>
        <v>3.2665203560138488E-10</v>
      </c>
      <c r="AO1427">
        <f t="shared" si="950"/>
        <v>1.4399677261177815E-3</v>
      </c>
      <c r="AP1427" s="31">
        <f t="shared" si="951"/>
        <v>29</v>
      </c>
      <c r="AQ1427" s="31">
        <f t="shared" si="952"/>
        <v>2</v>
      </c>
      <c r="AR1427" s="31">
        <f t="shared" si="953"/>
        <v>12</v>
      </c>
      <c r="AS1427" s="31">
        <f t="shared" si="954"/>
        <v>16</v>
      </c>
      <c r="AT1427" s="31">
        <f t="shared" si="955"/>
        <v>9</v>
      </c>
      <c r="AU1427" s="31">
        <f t="shared" si="956"/>
        <v>34</v>
      </c>
      <c r="AV1427" s="31">
        <f t="shared" si="957"/>
        <v>2</v>
      </c>
      <c r="AW1427" s="31">
        <f t="shared" si="958"/>
        <v>18</v>
      </c>
      <c r="AX1427" s="31">
        <f t="shared" si="959"/>
        <v>13</v>
      </c>
      <c r="AY1427" s="31">
        <f t="shared" si="960"/>
        <v>19</v>
      </c>
      <c r="AZ1427" s="31">
        <f t="shared" si="961"/>
        <v>6</v>
      </c>
      <c r="BA1427" s="31">
        <f t="shared" si="962"/>
        <v>12</v>
      </c>
      <c r="BB1427" s="31">
        <f t="shared" si="963"/>
        <v>15</v>
      </c>
      <c r="BC1427" s="31">
        <f t="shared" si="964"/>
        <v>8</v>
      </c>
      <c r="BD1427" s="31">
        <f t="shared" si="965"/>
        <v>14</v>
      </c>
      <c r="BE1427" s="31">
        <f t="shared" si="966"/>
        <v>16</v>
      </c>
      <c r="BF1427" s="31">
        <f t="shared" si="967"/>
        <v>13</v>
      </c>
      <c r="BG1427" s="31">
        <f t="shared" si="968"/>
        <v>30</v>
      </c>
      <c r="BH1427" s="31">
        <f t="shared" si="969"/>
        <v>4</v>
      </c>
      <c r="BI1427" s="31">
        <f t="shared" si="970"/>
        <v>4</v>
      </c>
      <c r="BJ1427" s="6">
        <f t="shared" si="971"/>
        <v>276</v>
      </c>
      <c r="BL1427" s="31">
        <f t="shared" si="972"/>
        <v>3.432213417550783E-11</v>
      </c>
      <c r="BM1427" s="31">
        <f t="shared" si="973"/>
        <v>2.3670437362419194E-12</v>
      </c>
      <c r="BN1427" s="31">
        <f t="shared" si="974"/>
        <v>1.4202262417451516E-11</v>
      </c>
      <c r="BO1427" s="31">
        <f t="shared" si="975"/>
        <v>1.8936349889935355E-11</v>
      </c>
      <c r="BP1427" s="31">
        <f t="shared" si="976"/>
        <v>1.0651696813088638E-11</v>
      </c>
      <c r="BQ1427" s="31">
        <f t="shared" si="977"/>
        <v>4.0239743516112631E-11</v>
      </c>
      <c r="BR1427" s="31">
        <f t="shared" si="978"/>
        <v>2.3670437362419194E-12</v>
      </c>
      <c r="BS1427" s="31">
        <f t="shared" si="979"/>
        <v>2.1303393626177275E-11</v>
      </c>
      <c r="BT1427" s="31">
        <f t="shared" si="980"/>
        <v>1.5385784285572478E-11</v>
      </c>
      <c r="BU1427" s="31">
        <f t="shared" si="981"/>
        <v>2.2486915494298235E-11</v>
      </c>
      <c r="BV1427" s="31">
        <f t="shared" si="982"/>
        <v>7.1011312087257582E-12</v>
      </c>
      <c r="BW1427" s="31">
        <f t="shared" si="983"/>
        <v>1.4202262417451516E-11</v>
      </c>
      <c r="BX1427" s="31">
        <f t="shared" si="984"/>
        <v>1.7752828021814395E-11</v>
      </c>
      <c r="BY1427" s="31">
        <f t="shared" si="985"/>
        <v>9.4681749449676776E-12</v>
      </c>
      <c r="BZ1427" s="31">
        <f t="shared" si="986"/>
        <v>1.6569306153693438E-11</v>
      </c>
      <c r="CA1427" s="31">
        <f t="shared" si="987"/>
        <v>1.8936349889935355E-11</v>
      </c>
      <c r="CB1427" s="31">
        <f t="shared" si="988"/>
        <v>1.5385784285572478E-11</v>
      </c>
      <c r="CC1427" s="31">
        <f t="shared" si="989"/>
        <v>3.550565604362879E-11</v>
      </c>
      <c r="CD1427" s="31">
        <f t="shared" si="990"/>
        <v>4.7340874724838388E-12</v>
      </c>
      <c r="CE1427" s="31">
        <f t="shared" si="991"/>
        <v>4.7340874724838388E-12</v>
      </c>
    </row>
    <row r="1428" spans="35:83" x14ac:dyDescent="0.2">
      <c r="AI1428" s="29" t="s">
        <v>2972</v>
      </c>
      <c r="AJ1428" s="30">
        <v>15992</v>
      </c>
      <c r="AK1428">
        <v>152</v>
      </c>
      <c r="AL1428" t="s">
        <v>2973</v>
      </c>
      <c r="AM1428">
        <v>3.2847806549699486E-9</v>
      </c>
      <c r="AN1428">
        <f t="shared" si="949"/>
        <v>3.2847806549699488E-10</v>
      </c>
      <c r="AO1428">
        <f t="shared" si="950"/>
        <v>1.4480173441517351E-3</v>
      </c>
      <c r="AP1428" s="31">
        <f t="shared" si="951"/>
        <v>27</v>
      </c>
      <c r="AQ1428" s="31">
        <f t="shared" si="952"/>
        <v>1</v>
      </c>
      <c r="AR1428" s="31">
        <f t="shared" si="953"/>
        <v>5</v>
      </c>
      <c r="AS1428" s="31">
        <f t="shared" si="954"/>
        <v>10</v>
      </c>
      <c r="AT1428" s="31">
        <f t="shared" si="955"/>
        <v>5</v>
      </c>
      <c r="AU1428" s="31">
        <f t="shared" si="956"/>
        <v>11</v>
      </c>
      <c r="AV1428" s="31">
        <f t="shared" si="957"/>
        <v>2</v>
      </c>
      <c r="AW1428" s="31">
        <f t="shared" si="958"/>
        <v>7</v>
      </c>
      <c r="AX1428" s="31">
        <f t="shared" si="959"/>
        <v>4</v>
      </c>
      <c r="AY1428" s="31">
        <f t="shared" si="960"/>
        <v>19</v>
      </c>
      <c r="AZ1428" s="31">
        <f t="shared" si="961"/>
        <v>5</v>
      </c>
      <c r="BA1428" s="31">
        <f t="shared" si="962"/>
        <v>5</v>
      </c>
      <c r="BB1428" s="31">
        <f t="shared" si="963"/>
        <v>8</v>
      </c>
      <c r="BC1428" s="31">
        <f t="shared" si="964"/>
        <v>5</v>
      </c>
      <c r="BD1428" s="31">
        <f t="shared" si="965"/>
        <v>9</v>
      </c>
      <c r="BE1428" s="31">
        <f t="shared" si="966"/>
        <v>6</v>
      </c>
      <c r="BF1428" s="31">
        <f t="shared" si="967"/>
        <v>6</v>
      </c>
      <c r="BG1428" s="31">
        <f t="shared" si="968"/>
        <v>15</v>
      </c>
      <c r="BH1428" s="31">
        <f t="shared" si="969"/>
        <v>0</v>
      </c>
      <c r="BI1428" s="31">
        <f t="shared" si="970"/>
        <v>2</v>
      </c>
      <c r="BJ1428" s="6">
        <f t="shared" si="971"/>
        <v>152</v>
      </c>
      <c r="BL1428" s="31">
        <f t="shared" si="972"/>
        <v>5.8348077423808306E-11</v>
      </c>
      <c r="BM1428" s="31">
        <f t="shared" si="973"/>
        <v>2.1610399045854925E-12</v>
      </c>
      <c r="BN1428" s="31">
        <f t="shared" si="974"/>
        <v>1.0805199522927463E-11</v>
      </c>
      <c r="BO1428" s="31">
        <f t="shared" si="975"/>
        <v>2.1610399045854926E-11</v>
      </c>
      <c r="BP1428" s="31">
        <f t="shared" si="976"/>
        <v>1.0805199522927463E-11</v>
      </c>
      <c r="BQ1428" s="31">
        <f t="shared" si="977"/>
        <v>2.377143895044042E-11</v>
      </c>
      <c r="BR1428" s="31">
        <f t="shared" si="978"/>
        <v>4.322079809170985E-12</v>
      </c>
      <c r="BS1428" s="31">
        <f t="shared" si="979"/>
        <v>1.5127279332098447E-11</v>
      </c>
      <c r="BT1428" s="31">
        <f t="shared" si="980"/>
        <v>8.6441596183419699E-12</v>
      </c>
      <c r="BU1428" s="31">
        <f t="shared" si="981"/>
        <v>4.105975818712436E-11</v>
      </c>
      <c r="BV1428" s="31">
        <f t="shared" si="982"/>
        <v>1.0805199522927463E-11</v>
      </c>
      <c r="BW1428" s="31">
        <f t="shared" si="983"/>
        <v>1.0805199522927463E-11</v>
      </c>
      <c r="BX1428" s="31">
        <f t="shared" si="984"/>
        <v>1.728831923668394E-11</v>
      </c>
      <c r="BY1428" s="31">
        <f t="shared" si="985"/>
        <v>1.0805199522927463E-11</v>
      </c>
      <c r="BZ1428" s="31">
        <f t="shared" si="986"/>
        <v>1.9449359141269433E-11</v>
      </c>
      <c r="CA1428" s="31">
        <f t="shared" si="987"/>
        <v>1.2966239427512955E-11</v>
      </c>
      <c r="CB1428" s="31">
        <f t="shared" si="988"/>
        <v>1.2966239427512955E-11</v>
      </c>
      <c r="CC1428" s="31">
        <f t="shared" si="989"/>
        <v>3.2415598568782386E-11</v>
      </c>
      <c r="CD1428" s="31">
        <f t="shared" si="990"/>
        <v>0</v>
      </c>
      <c r="CE1428" s="31">
        <f t="shared" si="991"/>
        <v>4.322079809170985E-12</v>
      </c>
    </row>
    <row r="1429" spans="35:83" x14ac:dyDescent="0.2">
      <c r="AI1429" s="29" t="s">
        <v>2974</v>
      </c>
      <c r="AJ1429" s="30">
        <v>26976</v>
      </c>
      <c r="AK1429">
        <v>249</v>
      </c>
      <c r="AL1429" t="s">
        <v>2975</v>
      </c>
      <c r="AM1429">
        <v>3.3070271868511443E-9</v>
      </c>
      <c r="AN1429">
        <f t="shared" si="949"/>
        <v>3.3070271868511445E-10</v>
      </c>
      <c r="AO1429">
        <f t="shared" si="950"/>
        <v>1.4578241980621953E-3</v>
      </c>
      <c r="AP1429" s="31">
        <f t="shared" si="951"/>
        <v>28</v>
      </c>
      <c r="AQ1429" s="31">
        <f t="shared" si="952"/>
        <v>0</v>
      </c>
      <c r="AR1429" s="31">
        <f t="shared" si="953"/>
        <v>20</v>
      </c>
      <c r="AS1429" s="31">
        <f t="shared" si="954"/>
        <v>24</v>
      </c>
      <c r="AT1429" s="31">
        <f t="shared" si="955"/>
        <v>5</v>
      </c>
      <c r="AU1429" s="31">
        <f t="shared" si="956"/>
        <v>24</v>
      </c>
      <c r="AV1429" s="31">
        <f t="shared" si="957"/>
        <v>4</v>
      </c>
      <c r="AW1429" s="31">
        <f t="shared" si="958"/>
        <v>13</v>
      </c>
      <c r="AX1429" s="31">
        <f t="shared" si="959"/>
        <v>14</v>
      </c>
      <c r="AY1429" s="31">
        <f t="shared" si="960"/>
        <v>21</v>
      </c>
      <c r="AZ1429" s="31">
        <f t="shared" si="961"/>
        <v>5</v>
      </c>
      <c r="BA1429" s="31">
        <f t="shared" si="962"/>
        <v>12</v>
      </c>
      <c r="BB1429" s="31">
        <f t="shared" si="963"/>
        <v>8</v>
      </c>
      <c r="BC1429" s="31">
        <f t="shared" si="964"/>
        <v>5</v>
      </c>
      <c r="BD1429" s="31">
        <f t="shared" si="965"/>
        <v>15</v>
      </c>
      <c r="BE1429" s="31">
        <f t="shared" si="966"/>
        <v>15</v>
      </c>
      <c r="BF1429" s="31">
        <f t="shared" si="967"/>
        <v>15</v>
      </c>
      <c r="BG1429" s="31">
        <f t="shared" si="968"/>
        <v>13</v>
      </c>
      <c r="BH1429" s="31">
        <f t="shared" si="969"/>
        <v>3</v>
      </c>
      <c r="BI1429" s="31">
        <f t="shared" si="970"/>
        <v>5</v>
      </c>
      <c r="BJ1429" s="6">
        <f t="shared" si="971"/>
        <v>249</v>
      </c>
      <c r="BL1429" s="31">
        <f t="shared" si="972"/>
        <v>3.7187454309972706E-11</v>
      </c>
      <c r="BM1429" s="31">
        <f t="shared" si="973"/>
        <v>0</v>
      </c>
      <c r="BN1429" s="31">
        <f t="shared" si="974"/>
        <v>2.656246736426622E-11</v>
      </c>
      <c r="BO1429" s="31">
        <f t="shared" si="975"/>
        <v>3.1874960837119468E-11</v>
      </c>
      <c r="BP1429" s="31">
        <f t="shared" si="976"/>
        <v>6.640616841066555E-12</v>
      </c>
      <c r="BQ1429" s="31">
        <f t="shared" si="977"/>
        <v>3.1874960837119468E-11</v>
      </c>
      <c r="BR1429" s="31">
        <f t="shared" si="978"/>
        <v>5.3124934728532439E-12</v>
      </c>
      <c r="BS1429" s="31">
        <f t="shared" si="979"/>
        <v>1.7265603786773044E-11</v>
      </c>
      <c r="BT1429" s="31">
        <f t="shared" si="980"/>
        <v>1.8593727154986353E-11</v>
      </c>
      <c r="BU1429" s="31">
        <f t="shared" si="981"/>
        <v>2.789059073247953E-11</v>
      </c>
      <c r="BV1429" s="31">
        <f t="shared" si="982"/>
        <v>6.640616841066555E-12</v>
      </c>
      <c r="BW1429" s="31">
        <f t="shared" si="983"/>
        <v>1.5937480418559734E-11</v>
      </c>
      <c r="BX1429" s="31">
        <f t="shared" si="984"/>
        <v>1.0624986945706488E-11</v>
      </c>
      <c r="BY1429" s="31">
        <f t="shared" si="985"/>
        <v>6.640616841066555E-12</v>
      </c>
      <c r="BZ1429" s="31">
        <f t="shared" si="986"/>
        <v>1.9921850523199666E-11</v>
      </c>
      <c r="CA1429" s="31">
        <f t="shared" si="987"/>
        <v>1.9921850523199666E-11</v>
      </c>
      <c r="CB1429" s="31">
        <f t="shared" si="988"/>
        <v>1.9921850523199666E-11</v>
      </c>
      <c r="CC1429" s="31">
        <f t="shared" si="989"/>
        <v>1.7265603786773044E-11</v>
      </c>
      <c r="CD1429" s="31">
        <f t="shared" si="990"/>
        <v>3.9843701046399335E-12</v>
      </c>
      <c r="CE1429" s="31">
        <f t="shared" si="991"/>
        <v>6.640616841066555E-12</v>
      </c>
    </row>
    <row r="1430" spans="35:83" x14ac:dyDescent="0.2">
      <c r="AI1430" s="29" t="s">
        <v>2976</v>
      </c>
      <c r="AJ1430" s="30">
        <v>27875</v>
      </c>
      <c r="AK1430">
        <v>265</v>
      </c>
      <c r="AL1430" t="s">
        <v>2977</v>
      </c>
      <c r="AM1430">
        <v>3.3073107589400225E-9</v>
      </c>
      <c r="AN1430">
        <f t="shared" si="949"/>
        <v>3.3073107589400226E-10</v>
      </c>
      <c r="AO1430">
        <f t="shared" si="950"/>
        <v>1.4579492040659879E-3</v>
      </c>
      <c r="AP1430" s="31">
        <f t="shared" si="951"/>
        <v>34</v>
      </c>
      <c r="AQ1430" s="31">
        <f t="shared" si="952"/>
        <v>3</v>
      </c>
      <c r="AR1430" s="31">
        <f t="shared" si="953"/>
        <v>10</v>
      </c>
      <c r="AS1430" s="31">
        <f t="shared" si="954"/>
        <v>19</v>
      </c>
      <c r="AT1430" s="31">
        <f t="shared" si="955"/>
        <v>10</v>
      </c>
      <c r="AU1430" s="31">
        <f t="shared" si="956"/>
        <v>28</v>
      </c>
      <c r="AV1430" s="31">
        <f t="shared" si="957"/>
        <v>3</v>
      </c>
      <c r="AW1430" s="31">
        <f t="shared" si="958"/>
        <v>18</v>
      </c>
      <c r="AX1430" s="31">
        <f t="shared" si="959"/>
        <v>18</v>
      </c>
      <c r="AY1430" s="31">
        <f t="shared" si="960"/>
        <v>21</v>
      </c>
      <c r="AZ1430" s="31">
        <f t="shared" si="961"/>
        <v>6</v>
      </c>
      <c r="BA1430" s="31">
        <f t="shared" si="962"/>
        <v>12</v>
      </c>
      <c r="BB1430" s="31">
        <f t="shared" si="963"/>
        <v>9</v>
      </c>
      <c r="BC1430" s="31">
        <f t="shared" si="964"/>
        <v>5</v>
      </c>
      <c r="BD1430" s="31">
        <f t="shared" si="965"/>
        <v>9</v>
      </c>
      <c r="BE1430" s="31">
        <f t="shared" si="966"/>
        <v>18</v>
      </c>
      <c r="BF1430" s="31">
        <f t="shared" si="967"/>
        <v>12</v>
      </c>
      <c r="BG1430" s="31">
        <f t="shared" si="968"/>
        <v>23</v>
      </c>
      <c r="BH1430" s="31">
        <f t="shared" si="969"/>
        <v>2</v>
      </c>
      <c r="BI1430" s="31">
        <f t="shared" si="970"/>
        <v>5</v>
      </c>
      <c r="BJ1430" s="6">
        <f t="shared" si="971"/>
        <v>265</v>
      </c>
      <c r="BL1430" s="31">
        <f t="shared" si="972"/>
        <v>4.2433421058098407E-11</v>
      </c>
      <c r="BM1430" s="31">
        <f t="shared" si="973"/>
        <v>3.7441253874792707E-12</v>
      </c>
      <c r="BN1430" s="31">
        <f t="shared" si="974"/>
        <v>1.2480417958264236E-11</v>
      </c>
      <c r="BO1430" s="31">
        <f t="shared" si="975"/>
        <v>2.3712794120702048E-11</v>
      </c>
      <c r="BP1430" s="31">
        <f t="shared" si="976"/>
        <v>1.2480417958264236E-11</v>
      </c>
      <c r="BQ1430" s="31">
        <f t="shared" si="977"/>
        <v>3.4945170283139862E-11</v>
      </c>
      <c r="BR1430" s="31">
        <f t="shared" si="978"/>
        <v>3.7441253874792707E-12</v>
      </c>
      <c r="BS1430" s="31">
        <f t="shared" si="979"/>
        <v>2.2464752324875624E-11</v>
      </c>
      <c r="BT1430" s="31">
        <f t="shared" si="980"/>
        <v>2.2464752324875624E-11</v>
      </c>
      <c r="BU1430" s="31">
        <f t="shared" si="981"/>
        <v>2.6208877712354896E-11</v>
      </c>
      <c r="BV1430" s="31">
        <f t="shared" si="982"/>
        <v>7.4882507749585414E-12</v>
      </c>
      <c r="BW1430" s="31">
        <f t="shared" si="983"/>
        <v>1.4976501549917083E-11</v>
      </c>
      <c r="BX1430" s="31">
        <f t="shared" si="984"/>
        <v>1.1232376162437812E-11</v>
      </c>
      <c r="BY1430" s="31">
        <f t="shared" si="985"/>
        <v>6.2402089791321181E-12</v>
      </c>
      <c r="BZ1430" s="31">
        <f t="shared" si="986"/>
        <v>1.1232376162437812E-11</v>
      </c>
      <c r="CA1430" s="31">
        <f t="shared" si="987"/>
        <v>2.2464752324875624E-11</v>
      </c>
      <c r="CB1430" s="31">
        <f t="shared" si="988"/>
        <v>1.4976501549917083E-11</v>
      </c>
      <c r="CC1430" s="31">
        <f t="shared" si="989"/>
        <v>2.8704961304007741E-11</v>
      </c>
      <c r="CD1430" s="31">
        <f t="shared" si="990"/>
        <v>2.4960835916528474E-12</v>
      </c>
      <c r="CE1430" s="31">
        <f t="shared" si="991"/>
        <v>6.2402089791321181E-12</v>
      </c>
    </row>
    <row r="1431" spans="35:83" x14ac:dyDescent="0.2">
      <c r="AI1431" s="33" t="s">
        <v>2978</v>
      </c>
      <c r="AJ1431" s="30">
        <v>50115</v>
      </c>
      <c r="AK1431">
        <v>473</v>
      </c>
      <c r="AL1431" t="s">
        <v>2979</v>
      </c>
      <c r="AM1431">
        <v>3.3404427387765861E-9</v>
      </c>
      <c r="AN1431">
        <f t="shared" si="949"/>
        <v>3.3404427387765863E-10</v>
      </c>
      <c r="AO1431">
        <f t="shared" si="950"/>
        <v>1.4725546485351161E-3</v>
      </c>
      <c r="AP1431" s="31">
        <f t="shared" si="951"/>
        <v>57</v>
      </c>
      <c r="AQ1431" s="31">
        <f t="shared" si="952"/>
        <v>7</v>
      </c>
      <c r="AR1431" s="31">
        <f t="shared" si="953"/>
        <v>12</v>
      </c>
      <c r="AS1431" s="31">
        <f t="shared" si="954"/>
        <v>11</v>
      </c>
      <c r="AT1431" s="31">
        <f t="shared" si="955"/>
        <v>33</v>
      </c>
      <c r="AU1431" s="31">
        <f t="shared" si="956"/>
        <v>53</v>
      </c>
      <c r="AV1431" s="31">
        <f t="shared" si="957"/>
        <v>6</v>
      </c>
      <c r="AW1431" s="31">
        <f t="shared" si="958"/>
        <v>35</v>
      </c>
      <c r="AX1431" s="31">
        <f t="shared" si="959"/>
        <v>14</v>
      </c>
      <c r="AY1431" s="31">
        <f t="shared" si="960"/>
        <v>55</v>
      </c>
      <c r="AZ1431" s="31">
        <f t="shared" si="961"/>
        <v>16</v>
      </c>
      <c r="BA1431" s="31">
        <f t="shared" si="962"/>
        <v>9</v>
      </c>
      <c r="BB1431" s="31">
        <f t="shared" si="963"/>
        <v>18</v>
      </c>
      <c r="BC1431" s="31">
        <f t="shared" si="964"/>
        <v>15</v>
      </c>
      <c r="BD1431" s="31">
        <f t="shared" si="965"/>
        <v>15</v>
      </c>
      <c r="BE1431" s="31">
        <f t="shared" si="966"/>
        <v>36</v>
      </c>
      <c r="BF1431" s="31">
        <f t="shared" si="967"/>
        <v>22</v>
      </c>
      <c r="BG1431" s="31">
        <f t="shared" si="968"/>
        <v>40</v>
      </c>
      <c r="BH1431" s="31">
        <f t="shared" si="969"/>
        <v>12</v>
      </c>
      <c r="BI1431" s="31">
        <f t="shared" si="970"/>
        <v>7</v>
      </c>
      <c r="BJ1431" s="6">
        <f t="shared" si="971"/>
        <v>473</v>
      </c>
      <c r="BL1431" s="31">
        <f t="shared" si="972"/>
        <v>4.0254806788639623E-11</v>
      </c>
      <c r="BM1431" s="31">
        <f t="shared" si="973"/>
        <v>4.9435727635171463E-12</v>
      </c>
      <c r="BN1431" s="31">
        <f t="shared" si="974"/>
        <v>8.4746961660293943E-12</v>
      </c>
      <c r="BO1431" s="31">
        <f t="shared" si="975"/>
        <v>7.7684714855269444E-12</v>
      </c>
      <c r="BP1431" s="31">
        <f t="shared" si="976"/>
        <v>2.3305414456580835E-11</v>
      </c>
      <c r="BQ1431" s="31">
        <f t="shared" si="977"/>
        <v>3.742990806662983E-11</v>
      </c>
      <c r="BR1431" s="31">
        <f t="shared" si="978"/>
        <v>4.2373480830146972E-12</v>
      </c>
      <c r="BS1431" s="31">
        <f t="shared" si="979"/>
        <v>2.4717863817585735E-11</v>
      </c>
      <c r="BT1431" s="31">
        <f t="shared" si="980"/>
        <v>9.8871455270342926E-12</v>
      </c>
      <c r="BU1431" s="31">
        <f t="shared" si="981"/>
        <v>3.8842357427634724E-11</v>
      </c>
      <c r="BV1431" s="31">
        <f t="shared" si="982"/>
        <v>1.1299594888039192E-11</v>
      </c>
      <c r="BW1431" s="31">
        <f t="shared" si="983"/>
        <v>6.3560221245220461E-12</v>
      </c>
      <c r="BX1431" s="31">
        <f t="shared" si="984"/>
        <v>1.2712044249044092E-11</v>
      </c>
      <c r="BY1431" s="31">
        <f t="shared" si="985"/>
        <v>1.0593370207536742E-11</v>
      </c>
      <c r="BZ1431" s="31">
        <f t="shared" si="986"/>
        <v>1.0593370207536742E-11</v>
      </c>
      <c r="CA1431" s="31">
        <f t="shared" si="987"/>
        <v>2.5424088498088185E-11</v>
      </c>
      <c r="CB1431" s="31">
        <f t="shared" si="988"/>
        <v>1.5536942971053889E-11</v>
      </c>
      <c r="CC1431" s="31">
        <f t="shared" si="989"/>
        <v>2.8248987220097981E-11</v>
      </c>
      <c r="CD1431" s="31">
        <f t="shared" si="990"/>
        <v>8.4746961660293943E-12</v>
      </c>
      <c r="CE1431" s="31">
        <f t="shared" si="991"/>
        <v>4.9435727635171463E-12</v>
      </c>
    </row>
    <row r="1432" spans="35:83" x14ac:dyDescent="0.2">
      <c r="AI1432" s="29" t="s">
        <v>2980</v>
      </c>
      <c r="AJ1432" s="30">
        <v>20925</v>
      </c>
      <c r="AK1432">
        <v>187</v>
      </c>
      <c r="AL1432" t="s">
        <v>2981</v>
      </c>
      <c r="AM1432">
        <v>3.3493116700814753E-9</v>
      </c>
      <c r="AN1432">
        <f t="shared" si="949"/>
        <v>3.3493116700814753E-10</v>
      </c>
      <c r="AO1432">
        <f t="shared" si="950"/>
        <v>1.4764643057398183E-3</v>
      </c>
      <c r="AP1432" s="31">
        <f t="shared" si="951"/>
        <v>14</v>
      </c>
      <c r="AQ1432" s="31">
        <f t="shared" si="952"/>
        <v>0</v>
      </c>
      <c r="AR1432" s="31">
        <f t="shared" si="953"/>
        <v>15</v>
      </c>
      <c r="AS1432" s="31">
        <f t="shared" si="954"/>
        <v>15</v>
      </c>
      <c r="AT1432" s="31">
        <f t="shared" si="955"/>
        <v>5</v>
      </c>
      <c r="AU1432" s="31">
        <f t="shared" si="956"/>
        <v>14</v>
      </c>
      <c r="AV1432" s="31">
        <f t="shared" si="957"/>
        <v>2</v>
      </c>
      <c r="AW1432" s="31">
        <f t="shared" si="958"/>
        <v>12</v>
      </c>
      <c r="AX1432" s="31">
        <f t="shared" si="959"/>
        <v>12</v>
      </c>
      <c r="AY1432" s="31">
        <f t="shared" si="960"/>
        <v>13</v>
      </c>
      <c r="AZ1432" s="31">
        <f t="shared" si="961"/>
        <v>8</v>
      </c>
      <c r="BA1432" s="31">
        <f t="shared" si="962"/>
        <v>5</v>
      </c>
      <c r="BB1432" s="31">
        <f t="shared" si="963"/>
        <v>8</v>
      </c>
      <c r="BC1432" s="31">
        <f t="shared" si="964"/>
        <v>10</v>
      </c>
      <c r="BD1432" s="31">
        <f t="shared" si="965"/>
        <v>10</v>
      </c>
      <c r="BE1432" s="31">
        <f t="shared" si="966"/>
        <v>7</v>
      </c>
      <c r="BF1432" s="31">
        <f t="shared" si="967"/>
        <v>10</v>
      </c>
      <c r="BG1432" s="31">
        <f t="shared" si="968"/>
        <v>19</v>
      </c>
      <c r="BH1432" s="31">
        <f t="shared" si="969"/>
        <v>1</v>
      </c>
      <c r="BI1432" s="31">
        <f t="shared" si="970"/>
        <v>7</v>
      </c>
      <c r="BJ1432" s="6">
        <f t="shared" si="971"/>
        <v>187</v>
      </c>
      <c r="BL1432" s="31">
        <f t="shared" si="972"/>
        <v>2.5075060631626017E-11</v>
      </c>
      <c r="BM1432" s="31">
        <f t="shared" si="973"/>
        <v>0</v>
      </c>
      <c r="BN1432" s="31">
        <f t="shared" si="974"/>
        <v>2.6866136391027878E-11</v>
      </c>
      <c r="BO1432" s="31">
        <f t="shared" si="975"/>
        <v>2.6866136391027878E-11</v>
      </c>
      <c r="BP1432" s="31">
        <f t="shared" si="976"/>
        <v>8.9553787970092916E-12</v>
      </c>
      <c r="BQ1432" s="31">
        <f t="shared" si="977"/>
        <v>2.5075060631626017E-11</v>
      </c>
      <c r="BR1432" s="31">
        <f t="shared" si="978"/>
        <v>3.5821515188037166E-12</v>
      </c>
      <c r="BS1432" s="31">
        <f t="shared" si="979"/>
        <v>2.1492909112822305E-11</v>
      </c>
      <c r="BT1432" s="31">
        <f t="shared" si="980"/>
        <v>2.1492909112822305E-11</v>
      </c>
      <c r="BU1432" s="31">
        <f t="shared" si="981"/>
        <v>2.3283984872224159E-11</v>
      </c>
      <c r="BV1432" s="31">
        <f t="shared" si="982"/>
        <v>1.4328606075214866E-11</v>
      </c>
      <c r="BW1432" s="31">
        <f t="shared" si="983"/>
        <v>8.9553787970092916E-12</v>
      </c>
      <c r="BX1432" s="31">
        <f t="shared" si="984"/>
        <v>1.4328606075214866E-11</v>
      </c>
      <c r="BY1432" s="31">
        <f t="shared" si="985"/>
        <v>1.7910757594018583E-11</v>
      </c>
      <c r="BZ1432" s="31">
        <f t="shared" si="986"/>
        <v>1.7910757594018583E-11</v>
      </c>
      <c r="CA1432" s="31">
        <f t="shared" si="987"/>
        <v>1.2537530315813009E-11</v>
      </c>
      <c r="CB1432" s="31">
        <f t="shared" si="988"/>
        <v>1.7910757594018583E-11</v>
      </c>
      <c r="CC1432" s="31">
        <f t="shared" si="989"/>
        <v>3.4030439428635312E-11</v>
      </c>
      <c r="CD1432" s="31">
        <f t="shared" si="990"/>
        <v>1.7910757594018583E-12</v>
      </c>
      <c r="CE1432" s="31">
        <f t="shared" si="991"/>
        <v>1.2537530315813009E-11</v>
      </c>
    </row>
    <row r="1433" spans="35:83" x14ac:dyDescent="0.2">
      <c r="AI1433" s="29" t="s">
        <v>2982</v>
      </c>
      <c r="AJ1433" s="30">
        <v>41925</v>
      </c>
      <c r="AK1433">
        <v>386</v>
      </c>
      <c r="AL1433" t="s">
        <v>2983</v>
      </c>
      <c r="AM1433">
        <v>3.3540480307220614E-9</v>
      </c>
      <c r="AN1433">
        <f t="shared" si="949"/>
        <v>3.3540480307220616E-10</v>
      </c>
      <c r="AO1433">
        <f t="shared" si="950"/>
        <v>1.4785522175598509E-3</v>
      </c>
      <c r="AP1433" s="31">
        <f t="shared" si="951"/>
        <v>45</v>
      </c>
      <c r="AQ1433" s="31">
        <f t="shared" si="952"/>
        <v>5</v>
      </c>
      <c r="AR1433" s="31">
        <f t="shared" si="953"/>
        <v>24</v>
      </c>
      <c r="AS1433" s="31">
        <f t="shared" si="954"/>
        <v>21</v>
      </c>
      <c r="AT1433" s="31">
        <f t="shared" si="955"/>
        <v>9</v>
      </c>
      <c r="AU1433" s="31">
        <f t="shared" si="956"/>
        <v>30</v>
      </c>
      <c r="AV1433" s="31">
        <f t="shared" si="957"/>
        <v>5</v>
      </c>
      <c r="AW1433" s="31">
        <f t="shared" si="958"/>
        <v>20</v>
      </c>
      <c r="AX1433" s="31">
        <f t="shared" si="959"/>
        <v>25</v>
      </c>
      <c r="AY1433" s="31">
        <f t="shared" si="960"/>
        <v>40</v>
      </c>
      <c r="AZ1433" s="31">
        <f t="shared" si="961"/>
        <v>5</v>
      </c>
      <c r="BA1433" s="31">
        <f t="shared" si="962"/>
        <v>11</v>
      </c>
      <c r="BB1433" s="31">
        <f t="shared" si="963"/>
        <v>27</v>
      </c>
      <c r="BC1433" s="31">
        <f t="shared" si="964"/>
        <v>8</v>
      </c>
      <c r="BD1433" s="31">
        <f t="shared" si="965"/>
        <v>15</v>
      </c>
      <c r="BE1433" s="31">
        <f t="shared" si="966"/>
        <v>25</v>
      </c>
      <c r="BF1433" s="31">
        <f t="shared" si="967"/>
        <v>23</v>
      </c>
      <c r="BG1433" s="31">
        <f t="shared" si="968"/>
        <v>25</v>
      </c>
      <c r="BH1433" s="31">
        <f t="shared" si="969"/>
        <v>16</v>
      </c>
      <c r="BI1433" s="31">
        <f t="shared" si="970"/>
        <v>7</v>
      </c>
      <c r="BJ1433" s="6">
        <f t="shared" si="971"/>
        <v>386</v>
      </c>
      <c r="BL1433" s="31">
        <f t="shared" si="972"/>
        <v>3.9101596213081031E-11</v>
      </c>
      <c r="BM1433" s="31">
        <f t="shared" si="973"/>
        <v>4.3446218014534472E-12</v>
      </c>
      <c r="BN1433" s="31">
        <f t="shared" si="974"/>
        <v>2.085418464697655E-11</v>
      </c>
      <c r="BO1433" s="31">
        <f t="shared" si="975"/>
        <v>1.8247411566104481E-11</v>
      </c>
      <c r="BP1433" s="31">
        <f t="shared" si="976"/>
        <v>7.8203192426162049E-12</v>
      </c>
      <c r="BQ1433" s="31">
        <f t="shared" si="977"/>
        <v>2.6067730808720686E-11</v>
      </c>
      <c r="BR1433" s="31">
        <f t="shared" si="978"/>
        <v>4.3446218014534472E-12</v>
      </c>
      <c r="BS1433" s="31">
        <f t="shared" si="979"/>
        <v>1.7378487205813789E-11</v>
      </c>
      <c r="BT1433" s="31">
        <f t="shared" si="980"/>
        <v>2.1723109007267236E-11</v>
      </c>
      <c r="BU1433" s="31">
        <f t="shared" si="981"/>
        <v>3.4756974411627577E-11</v>
      </c>
      <c r="BV1433" s="31">
        <f t="shared" si="982"/>
        <v>4.3446218014534472E-12</v>
      </c>
      <c r="BW1433" s="31">
        <f t="shared" si="983"/>
        <v>9.5581679631975854E-12</v>
      </c>
      <c r="BX1433" s="31">
        <f t="shared" si="984"/>
        <v>2.3460957727848618E-11</v>
      </c>
      <c r="BY1433" s="31">
        <f t="shared" si="985"/>
        <v>6.9513948823255163E-12</v>
      </c>
      <c r="BZ1433" s="31">
        <f t="shared" si="986"/>
        <v>1.3033865404360343E-11</v>
      </c>
      <c r="CA1433" s="31">
        <f t="shared" si="987"/>
        <v>2.1723109007267236E-11</v>
      </c>
      <c r="CB1433" s="31">
        <f t="shared" si="988"/>
        <v>1.9985260286685857E-11</v>
      </c>
      <c r="CC1433" s="31">
        <f t="shared" si="989"/>
        <v>2.1723109007267236E-11</v>
      </c>
      <c r="CD1433" s="31">
        <f t="shared" si="990"/>
        <v>1.3902789764651033E-11</v>
      </c>
      <c r="CE1433" s="31">
        <f t="shared" si="991"/>
        <v>6.082470522034826E-12</v>
      </c>
    </row>
    <row r="1434" spans="35:83" x14ac:dyDescent="0.2">
      <c r="AI1434" s="29" t="s">
        <v>2984</v>
      </c>
      <c r="AJ1434" s="30">
        <v>19008</v>
      </c>
      <c r="AK1434">
        <v>170</v>
      </c>
      <c r="AL1434" t="s">
        <v>2985</v>
      </c>
      <c r="AM1434">
        <v>3.3590690907236618E-9</v>
      </c>
      <c r="AN1434">
        <f t="shared" si="949"/>
        <v>3.3590690907236618E-10</v>
      </c>
      <c r="AO1434">
        <f t="shared" si="950"/>
        <v>1.4807656323147578E-3</v>
      </c>
      <c r="AP1434" s="31">
        <f t="shared" si="951"/>
        <v>19</v>
      </c>
      <c r="AQ1434" s="31">
        <f t="shared" si="952"/>
        <v>2</v>
      </c>
      <c r="AR1434" s="31">
        <f t="shared" si="953"/>
        <v>13</v>
      </c>
      <c r="AS1434" s="31">
        <f t="shared" si="954"/>
        <v>10</v>
      </c>
      <c r="AT1434" s="31">
        <f t="shared" si="955"/>
        <v>7</v>
      </c>
      <c r="AU1434" s="31">
        <f t="shared" si="956"/>
        <v>8</v>
      </c>
      <c r="AV1434" s="31">
        <f t="shared" si="957"/>
        <v>7</v>
      </c>
      <c r="AW1434" s="31">
        <f t="shared" si="958"/>
        <v>5</v>
      </c>
      <c r="AX1434" s="31">
        <f t="shared" si="959"/>
        <v>8</v>
      </c>
      <c r="AY1434" s="31">
        <f t="shared" si="960"/>
        <v>12</v>
      </c>
      <c r="AZ1434" s="31">
        <f t="shared" si="961"/>
        <v>9</v>
      </c>
      <c r="BA1434" s="31">
        <f t="shared" si="962"/>
        <v>8</v>
      </c>
      <c r="BB1434" s="31">
        <f t="shared" si="963"/>
        <v>8</v>
      </c>
      <c r="BC1434" s="31">
        <f t="shared" si="964"/>
        <v>6</v>
      </c>
      <c r="BD1434" s="31">
        <f t="shared" si="965"/>
        <v>5</v>
      </c>
      <c r="BE1434" s="31">
        <f t="shared" si="966"/>
        <v>15</v>
      </c>
      <c r="BF1434" s="31">
        <f t="shared" si="967"/>
        <v>8</v>
      </c>
      <c r="BG1434" s="31">
        <f t="shared" si="968"/>
        <v>10</v>
      </c>
      <c r="BH1434" s="31">
        <f t="shared" si="969"/>
        <v>4</v>
      </c>
      <c r="BI1434" s="31">
        <f t="shared" si="970"/>
        <v>6</v>
      </c>
      <c r="BJ1434" s="6">
        <f t="shared" si="971"/>
        <v>170</v>
      </c>
      <c r="BL1434" s="31">
        <f t="shared" si="972"/>
        <v>3.754253689632328E-11</v>
      </c>
      <c r="BM1434" s="31">
        <f t="shared" si="973"/>
        <v>3.9518459890866605E-12</v>
      </c>
      <c r="BN1434" s="31">
        <f t="shared" si="974"/>
        <v>2.5686998929063298E-11</v>
      </c>
      <c r="BO1434" s="31">
        <f t="shared" si="975"/>
        <v>1.9759229945433305E-11</v>
      </c>
      <c r="BP1434" s="31">
        <f t="shared" si="976"/>
        <v>1.3831460961803314E-11</v>
      </c>
      <c r="BQ1434" s="31">
        <f t="shared" si="977"/>
        <v>1.5807383956346642E-11</v>
      </c>
      <c r="BR1434" s="31">
        <f t="shared" si="978"/>
        <v>1.3831460961803314E-11</v>
      </c>
      <c r="BS1434" s="31">
        <f t="shared" si="979"/>
        <v>9.8796149727166525E-12</v>
      </c>
      <c r="BT1434" s="31">
        <f t="shared" si="980"/>
        <v>1.5807383956346642E-11</v>
      </c>
      <c r="BU1434" s="31">
        <f t="shared" si="981"/>
        <v>2.3711075934519965E-11</v>
      </c>
      <c r="BV1434" s="31">
        <f t="shared" si="982"/>
        <v>1.7783306950889975E-11</v>
      </c>
      <c r="BW1434" s="31">
        <f t="shared" si="983"/>
        <v>1.5807383956346642E-11</v>
      </c>
      <c r="BX1434" s="31">
        <f t="shared" si="984"/>
        <v>1.5807383956346642E-11</v>
      </c>
      <c r="BY1434" s="31">
        <f t="shared" si="985"/>
        <v>1.1855537967259982E-11</v>
      </c>
      <c r="BZ1434" s="31">
        <f t="shared" si="986"/>
        <v>9.8796149727166525E-12</v>
      </c>
      <c r="CA1434" s="31">
        <f t="shared" si="987"/>
        <v>2.9638844918149961E-11</v>
      </c>
      <c r="CB1434" s="31">
        <f t="shared" si="988"/>
        <v>1.5807383956346642E-11</v>
      </c>
      <c r="CC1434" s="31">
        <f t="shared" si="989"/>
        <v>1.9759229945433305E-11</v>
      </c>
      <c r="CD1434" s="31">
        <f t="shared" si="990"/>
        <v>7.9036919781733211E-12</v>
      </c>
      <c r="CE1434" s="31">
        <f t="shared" si="991"/>
        <v>1.1855537967259982E-11</v>
      </c>
    </row>
    <row r="1435" spans="35:83" x14ac:dyDescent="0.2">
      <c r="AI1435" s="32" t="s">
        <v>2986</v>
      </c>
      <c r="AJ1435" s="30">
        <v>55399</v>
      </c>
      <c r="AK1435">
        <v>507</v>
      </c>
      <c r="AL1435" t="s">
        <v>2987</v>
      </c>
      <c r="AM1435">
        <v>3.3689924271479357E-9</v>
      </c>
      <c r="AN1435">
        <f t="shared" si="949"/>
        <v>3.3689924271479361E-10</v>
      </c>
      <c r="AO1435">
        <f t="shared" si="950"/>
        <v>1.4851400989119297E-3</v>
      </c>
      <c r="AP1435" s="31">
        <f t="shared" si="951"/>
        <v>72</v>
      </c>
      <c r="AQ1435" s="31">
        <f t="shared" si="952"/>
        <v>2</v>
      </c>
      <c r="AR1435" s="31">
        <f t="shared" si="953"/>
        <v>30</v>
      </c>
      <c r="AS1435" s="31">
        <f t="shared" si="954"/>
        <v>35</v>
      </c>
      <c r="AT1435" s="31">
        <f t="shared" si="955"/>
        <v>26</v>
      </c>
      <c r="AU1435" s="31">
        <f t="shared" si="956"/>
        <v>38</v>
      </c>
      <c r="AV1435" s="31">
        <f t="shared" si="957"/>
        <v>17</v>
      </c>
      <c r="AW1435" s="31">
        <f t="shared" si="958"/>
        <v>27</v>
      </c>
      <c r="AX1435" s="31">
        <f t="shared" si="959"/>
        <v>29</v>
      </c>
      <c r="AY1435" s="31">
        <f t="shared" si="960"/>
        <v>52</v>
      </c>
      <c r="AZ1435" s="31">
        <f t="shared" si="961"/>
        <v>13</v>
      </c>
      <c r="BA1435" s="31">
        <f t="shared" si="962"/>
        <v>17</v>
      </c>
      <c r="BB1435" s="31">
        <f t="shared" si="963"/>
        <v>19</v>
      </c>
      <c r="BC1435" s="31">
        <f t="shared" si="964"/>
        <v>19</v>
      </c>
      <c r="BD1435" s="31">
        <f t="shared" si="965"/>
        <v>25</v>
      </c>
      <c r="BE1435" s="31">
        <f t="shared" si="966"/>
        <v>26</v>
      </c>
      <c r="BF1435" s="31">
        <f t="shared" si="967"/>
        <v>25</v>
      </c>
      <c r="BG1435" s="31">
        <f t="shared" si="968"/>
        <v>21</v>
      </c>
      <c r="BH1435" s="31">
        <f t="shared" si="969"/>
        <v>5</v>
      </c>
      <c r="BI1435" s="31">
        <f t="shared" si="970"/>
        <v>9</v>
      </c>
      <c r="BJ1435" s="6">
        <f t="shared" si="971"/>
        <v>507</v>
      </c>
      <c r="BL1435" s="31">
        <f t="shared" si="972"/>
        <v>4.7843679438787259E-11</v>
      </c>
      <c r="BM1435" s="31">
        <f t="shared" si="973"/>
        <v>1.3289910955218683E-12</v>
      </c>
      <c r="BN1435" s="31">
        <f t="shared" si="974"/>
        <v>1.9934866432828024E-11</v>
      </c>
      <c r="BO1435" s="31">
        <f t="shared" si="975"/>
        <v>2.3257344171632698E-11</v>
      </c>
      <c r="BP1435" s="31">
        <f t="shared" si="976"/>
        <v>1.7276884241784287E-11</v>
      </c>
      <c r="BQ1435" s="31">
        <f t="shared" si="977"/>
        <v>2.5250830814915496E-11</v>
      </c>
      <c r="BR1435" s="31">
        <f t="shared" si="978"/>
        <v>1.129642431193588E-11</v>
      </c>
      <c r="BS1435" s="31">
        <f t="shared" si="979"/>
        <v>1.7941379789545222E-11</v>
      </c>
      <c r="BT1435" s="31">
        <f t="shared" si="980"/>
        <v>1.9270370885067089E-11</v>
      </c>
      <c r="BU1435" s="31">
        <f t="shared" si="981"/>
        <v>3.4553768483568575E-11</v>
      </c>
      <c r="BV1435" s="31">
        <f t="shared" si="982"/>
        <v>8.6384421208921436E-12</v>
      </c>
      <c r="BW1435" s="31">
        <f t="shared" si="983"/>
        <v>1.129642431193588E-11</v>
      </c>
      <c r="BX1435" s="31">
        <f t="shared" si="984"/>
        <v>1.2625415407457748E-11</v>
      </c>
      <c r="BY1435" s="31">
        <f t="shared" si="985"/>
        <v>1.2625415407457748E-11</v>
      </c>
      <c r="BZ1435" s="31">
        <f t="shared" si="986"/>
        <v>1.6612388694023356E-11</v>
      </c>
      <c r="CA1435" s="31">
        <f t="shared" si="987"/>
        <v>1.7276884241784287E-11</v>
      </c>
      <c r="CB1435" s="31">
        <f t="shared" si="988"/>
        <v>1.6612388694023356E-11</v>
      </c>
      <c r="CC1435" s="31">
        <f t="shared" si="989"/>
        <v>1.3954406502979618E-11</v>
      </c>
      <c r="CD1435" s="31">
        <f t="shared" si="990"/>
        <v>3.3224777388046707E-12</v>
      </c>
      <c r="CE1435" s="31">
        <f t="shared" si="991"/>
        <v>5.9804599298484074E-12</v>
      </c>
    </row>
    <row r="1436" spans="35:83" x14ac:dyDescent="0.2">
      <c r="AI1436" s="29" t="s">
        <v>2988</v>
      </c>
      <c r="AJ1436" s="30">
        <v>50404</v>
      </c>
      <c r="AK1436">
        <v>465</v>
      </c>
      <c r="AL1436" t="s">
        <v>2989</v>
      </c>
      <c r="AM1436">
        <v>3.3813068706502844E-9</v>
      </c>
      <c r="AN1436">
        <f t="shared" si="949"/>
        <v>3.3813068706502848E-10</v>
      </c>
      <c r="AO1436">
        <f t="shared" si="950"/>
        <v>1.4905686281344206E-3</v>
      </c>
      <c r="AP1436" s="31">
        <f t="shared" si="951"/>
        <v>68</v>
      </c>
      <c r="AQ1436" s="31">
        <f t="shared" si="952"/>
        <v>1</v>
      </c>
      <c r="AR1436" s="31">
        <f t="shared" si="953"/>
        <v>34</v>
      </c>
      <c r="AS1436" s="31">
        <f t="shared" si="954"/>
        <v>17</v>
      </c>
      <c r="AT1436" s="31">
        <f t="shared" si="955"/>
        <v>22</v>
      </c>
      <c r="AU1436" s="31">
        <f t="shared" si="956"/>
        <v>31</v>
      </c>
      <c r="AV1436" s="31">
        <f t="shared" si="957"/>
        <v>11</v>
      </c>
      <c r="AW1436" s="31">
        <f t="shared" si="958"/>
        <v>23</v>
      </c>
      <c r="AX1436" s="31">
        <f t="shared" si="959"/>
        <v>17</v>
      </c>
      <c r="AY1436" s="31">
        <f t="shared" si="960"/>
        <v>41</v>
      </c>
      <c r="AZ1436" s="31">
        <f t="shared" si="961"/>
        <v>12</v>
      </c>
      <c r="BA1436" s="31">
        <f t="shared" si="962"/>
        <v>15</v>
      </c>
      <c r="BB1436" s="31">
        <f t="shared" si="963"/>
        <v>20</v>
      </c>
      <c r="BC1436" s="31">
        <f t="shared" si="964"/>
        <v>21</v>
      </c>
      <c r="BD1436" s="31">
        <f t="shared" si="965"/>
        <v>28</v>
      </c>
      <c r="BE1436" s="31">
        <f t="shared" si="966"/>
        <v>28</v>
      </c>
      <c r="BF1436" s="31">
        <f t="shared" si="967"/>
        <v>24</v>
      </c>
      <c r="BG1436" s="31">
        <f t="shared" si="968"/>
        <v>36</v>
      </c>
      <c r="BH1436" s="31">
        <f t="shared" si="969"/>
        <v>3</v>
      </c>
      <c r="BI1436" s="31">
        <f t="shared" si="970"/>
        <v>13</v>
      </c>
      <c r="BJ1436" s="6">
        <f t="shared" si="971"/>
        <v>465</v>
      </c>
      <c r="BL1436" s="31">
        <f t="shared" si="972"/>
        <v>4.9447068215961156E-11</v>
      </c>
      <c r="BM1436" s="31">
        <f t="shared" si="973"/>
        <v>7.2716276788178164E-13</v>
      </c>
      <c r="BN1436" s="31">
        <f t="shared" si="974"/>
        <v>2.4723534107980578E-11</v>
      </c>
      <c r="BO1436" s="31">
        <f t="shared" si="975"/>
        <v>1.2361767053990289E-11</v>
      </c>
      <c r="BP1436" s="31">
        <f t="shared" si="976"/>
        <v>1.5997580893399198E-11</v>
      </c>
      <c r="BQ1436" s="31">
        <f t="shared" si="977"/>
        <v>2.2542045804335233E-11</v>
      </c>
      <c r="BR1436" s="31">
        <f t="shared" si="978"/>
        <v>7.998790446699599E-12</v>
      </c>
      <c r="BS1436" s="31">
        <f t="shared" si="979"/>
        <v>1.6724743661280977E-11</v>
      </c>
      <c r="BT1436" s="31">
        <f t="shared" si="980"/>
        <v>1.2361767053990289E-11</v>
      </c>
      <c r="BU1436" s="31">
        <f t="shared" si="981"/>
        <v>2.9813673483153048E-11</v>
      </c>
      <c r="BV1436" s="31">
        <f t="shared" si="982"/>
        <v>8.7259532145813801E-12</v>
      </c>
      <c r="BW1436" s="31">
        <f t="shared" si="983"/>
        <v>1.0907441518226725E-11</v>
      </c>
      <c r="BX1436" s="31">
        <f t="shared" si="984"/>
        <v>1.4543255357635634E-11</v>
      </c>
      <c r="BY1436" s="31">
        <f t="shared" si="985"/>
        <v>1.5270418125517415E-11</v>
      </c>
      <c r="BZ1436" s="31">
        <f t="shared" si="986"/>
        <v>2.0360557500689888E-11</v>
      </c>
      <c r="CA1436" s="31">
        <f t="shared" si="987"/>
        <v>2.0360557500689888E-11</v>
      </c>
      <c r="CB1436" s="31">
        <f t="shared" si="988"/>
        <v>1.745190642916276E-11</v>
      </c>
      <c r="CC1436" s="31">
        <f t="shared" si="989"/>
        <v>2.617785964374414E-11</v>
      </c>
      <c r="CD1436" s="31">
        <f t="shared" si="990"/>
        <v>2.181488303645345E-12</v>
      </c>
      <c r="CE1436" s="31">
        <f t="shared" si="991"/>
        <v>9.4531159824631629E-12</v>
      </c>
    </row>
    <row r="1437" spans="35:83" x14ac:dyDescent="0.2">
      <c r="AI1437" s="29" t="s">
        <v>2990</v>
      </c>
      <c r="AJ1437" s="30">
        <v>23352</v>
      </c>
      <c r="AK1437">
        <v>210</v>
      </c>
      <c r="AL1437" t="s">
        <v>2991</v>
      </c>
      <c r="AM1437">
        <v>3.4002192444616352E-9</v>
      </c>
      <c r="AN1437">
        <f t="shared" si="949"/>
        <v>3.4002192444616352E-10</v>
      </c>
      <c r="AO1437">
        <f t="shared" si="950"/>
        <v>1.4989056978430119E-3</v>
      </c>
      <c r="AP1437" s="31">
        <f t="shared" si="951"/>
        <v>23</v>
      </c>
      <c r="AQ1437" s="31">
        <f t="shared" si="952"/>
        <v>2</v>
      </c>
      <c r="AR1437" s="31">
        <f t="shared" si="953"/>
        <v>12</v>
      </c>
      <c r="AS1437" s="31">
        <f t="shared" si="954"/>
        <v>17</v>
      </c>
      <c r="AT1437" s="31">
        <f t="shared" si="955"/>
        <v>8</v>
      </c>
      <c r="AU1437" s="31">
        <f t="shared" si="956"/>
        <v>14</v>
      </c>
      <c r="AV1437" s="31">
        <f t="shared" si="957"/>
        <v>5</v>
      </c>
      <c r="AW1437" s="31">
        <f t="shared" si="958"/>
        <v>19</v>
      </c>
      <c r="AX1437" s="31">
        <f t="shared" si="959"/>
        <v>10</v>
      </c>
      <c r="AY1437" s="31">
        <f t="shared" si="960"/>
        <v>16</v>
      </c>
      <c r="AZ1437" s="31">
        <f t="shared" si="961"/>
        <v>10</v>
      </c>
      <c r="BA1437" s="31">
        <f t="shared" si="962"/>
        <v>8</v>
      </c>
      <c r="BB1437" s="31">
        <f t="shared" si="963"/>
        <v>8</v>
      </c>
      <c r="BC1437" s="31">
        <f t="shared" si="964"/>
        <v>9</v>
      </c>
      <c r="BD1437" s="31">
        <f t="shared" si="965"/>
        <v>14</v>
      </c>
      <c r="BE1437" s="31">
        <f t="shared" si="966"/>
        <v>11</v>
      </c>
      <c r="BF1437" s="31">
        <f t="shared" si="967"/>
        <v>7</v>
      </c>
      <c r="BG1437" s="31">
        <f t="shared" si="968"/>
        <v>12</v>
      </c>
      <c r="BH1437" s="31">
        <f t="shared" si="969"/>
        <v>0</v>
      </c>
      <c r="BI1437" s="31">
        <f t="shared" si="970"/>
        <v>5</v>
      </c>
      <c r="BJ1437" s="6">
        <f t="shared" si="971"/>
        <v>210</v>
      </c>
      <c r="BL1437" s="31">
        <f t="shared" si="972"/>
        <v>3.7240496486960769E-11</v>
      </c>
      <c r="BM1437" s="31">
        <f t="shared" si="973"/>
        <v>3.2383040423444147E-12</v>
      </c>
      <c r="BN1437" s="31">
        <f t="shared" si="974"/>
        <v>1.9429824254066486E-11</v>
      </c>
      <c r="BO1437" s="31">
        <f t="shared" si="975"/>
        <v>2.7525584359927524E-11</v>
      </c>
      <c r="BP1437" s="31">
        <f t="shared" si="976"/>
        <v>1.2953216169377659E-11</v>
      </c>
      <c r="BQ1437" s="31">
        <f t="shared" si="977"/>
        <v>2.2668128296410902E-11</v>
      </c>
      <c r="BR1437" s="31">
        <f t="shared" si="978"/>
        <v>8.095760105861035E-12</v>
      </c>
      <c r="BS1437" s="31">
        <f t="shared" si="979"/>
        <v>3.0763888402271937E-11</v>
      </c>
      <c r="BT1437" s="31">
        <f t="shared" si="980"/>
        <v>1.619152021172207E-11</v>
      </c>
      <c r="BU1437" s="31">
        <f t="shared" si="981"/>
        <v>2.5906432338755318E-11</v>
      </c>
      <c r="BV1437" s="31">
        <f t="shared" si="982"/>
        <v>1.619152021172207E-11</v>
      </c>
      <c r="BW1437" s="31">
        <f t="shared" si="983"/>
        <v>1.2953216169377659E-11</v>
      </c>
      <c r="BX1437" s="31">
        <f t="shared" si="984"/>
        <v>1.2953216169377659E-11</v>
      </c>
      <c r="BY1437" s="31">
        <f t="shared" si="985"/>
        <v>1.4572368190549867E-11</v>
      </c>
      <c r="BZ1437" s="31">
        <f t="shared" si="986"/>
        <v>2.2668128296410902E-11</v>
      </c>
      <c r="CA1437" s="31">
        <f t="shared" si="987"/>
        <v>1.781067223289428E-11</v>
      </c>
      <c r="CB1437" s="31">
        <f t="shared" si="988"/>
        <v>1.1334064148205451E-11</v>
      </c>
      <c r="CC1437" s="31">
        <f t="shared" si="989"/>
        <v>1.9429824254066486E-11</v>
      </c>
      <c r="CD1437" s="31">
        <f t="shared" si="990"/>
        <v>0</v>
      </c>
      <c r="CE1437" s="31">
        <f t="shared" si="991"/>
        <v>8.095760105861035E-12</v>
      </c>
    </row>
    <row r="1438" spans="35:83" x14ac:dyDescent="0.2">
      <c r="AI1438" s="29" t="s">
        <v>2992</v>
      </c>
      <c r="AJ1438" s="30">
        <v>57837</v>
      </c>
      <c r="AK1438">
        <v>526</v>
      </c>
      <c r="AL1438" t="s">
        <v>2993</v>
      </c>
      <c r="AM1438">
        <v>3.4859061867217614E-9</v>
      </c>
      <c r="AN1438">
        <f t="shared" si="949"/>
        <v>3.4859061867217618E-10</v>
      </c>
      <c r="AO1438">
        <f t="shared" si="950"/>
        <v>1.5366787462114809E-3</v>
      </c>
      <c r="AP1438" s="31">
        <f t="shared" si="951"/>
        <v>42</v>
      </c>
      <c r="AQ1438" s="31">
        <f t="shared" si="952"/>
        <v>7</v>
      </c>
      <c r="AR1438" s="31">
        <f t="shared" si="953"/>
        <v>29</v>
      </c>
      <c r="AS1438" s="31">
        <f t="shared" si="954"/>
        <v>41</v>
      </c>
      <c r="AT1438" s="31">
        <f t="shared" si="955"/>
        <v>30</v>
      </c>
      <c r="AU1438" s="31">
        <f t="shared" si="956"/>
        <v>51</v>
      </c>
      <c r="AV1438" s="31">
        <f t="shared" si="957"/>
        <v>14</v>
      </c>
      <c r="AW1438" s="31">
        <f t="shared" si="958"/>
        <v>37</v>
      </c>
      <c r="AX1438" s="31">
        <f t="shared" si="959"/>
        <v>23</v>
      </c>
      <c r="AY1438" s="31">
        <f t="shared" si="960"/>
        <v>36</v>
      </c>
      <c r="AZ1438" s="31">
        <f t="shared" si="961"/>
        <v>11</v>
      </c>
      <c r="BA1438" s="31">
        <f t="shared" si="962"/>
        <v>11</v>
      </c>
      <c r="BB1438" s="31">
        <f t="shared" si="963"/>
        <v>28</v>
      </c>
      <c r="BC1438" s="31">
        <f t="shared" si="964"/>
        <v>18</v>
      </c>
      <c r="BD1438" s="31">
        <f t="shared" si="965"/>
        <v>32</v>
      </c>
      <c r="BE1438" s="31">
        <f t="shared" si="966"/>
        <v>26</v>
      </c>
      <c r="BF1438" s="31">
        <f t="shared" si="967"/>
        <v>22</v>
      </c>
      <c r="BG1438" s="31">
        <f t="shared" si="968"/>
        <v>53</v>
      </c>
      <c r="BH1438" s="31">
        <f t="shared" si="969"/>
        <v>5</v>
      </c>
      <c r="BI1438" s="31">
        <f t="shared" si="970"/>
        <v>10</v>
      </c>
      <c r="BJ1438" s="6">
        <f t="shared" si="971"/>
        <v>526</v>
      </c>
      <c r="BL1438" s="31">
        <f t="shared" si="972"/>
        <v>2.7834231909185171E-11</v>
      </c>
      <c r="BM1438" s="31">
        <f t="shared" si="973"/>
        <v>4.6390386515308613E-12</v>
      </c>
      <c r="BN1438" s="31">
        <f t="shared" si="974"/>
        <v>1.9218874413484998E-11</v>
      </c>
      <c r="BO1438" s="31">
        <f t="shared" si="975"/>
        <v>2.7171512101823619E-11</v>
      </c>
      <c r="BP1438" s="31">
        <f t="shared" si="976"/>
        <v>1.988159422084655E-11</v>
      </c>
      <c r="BQ1438" s="31">
        <f t="shared" si="977"/>
        <v>3.3798710175439134E-11</v>
      </c>
      <c r="BR1438" s="31">
        <f t="shared" si="978"/>
        <v>9.2780773030617226E-12</v>
      </c>
      <c r="BS1438" s="31">
        <f t="shared" si="979"/>
        <v>2.4520632872377415E-11</v>
      </c>
      <c r="BT1438" s="31">
        <f t="shared" si="980"/>
        <v>1.5242555569315689E-11</v>
      </c>
      <c r="BU1438" s="31">
        <f t="shared" si="981"/>
        <v>2.3857913065015862E-11</v>
      </c>
      <c r="BV1438" s="31">
        <f t="shared" si="982"/>
        <v>7.2899178809770683E-12</v>
      </c>
      <c r="BW1438" s="31">
        <f t="shared" si="983"/>
        <v>7.2899178809770683E-12</v>
      </c>
      <c r="BX1438" s="31">
        <f t="shared" si="984"/>
        <v>1.8556154606123445E-11</v>
      </c>
      <c r="BY1438" s="31">
        <f t="shared" si="985"/>
        <v>1.1928956532507931E-11</v>
      </c>
      <c r="BZ1438" s="31">
        <f t="shared" si="986"/>
        <v>2.1207033835569652E-11</v>
      </c>
      <c r="CA1438" s="31">
        <f t="shared" si="987"/>
        <v>1.7230714991400343E-11</v>
      </c>
      <c r="CB1438" s="31">
        <f t="shared" si="988"/>
        <v>1.4579835761954137E-11</v>
      </c>
      <c r="CC1438" s="31">
        <f t="shared" si="989"/>
        <v>3.5124149790162239E-11</v>
      </c>
      <c r="CD1438" s="31">
        <f t="shared" si="990"/>
        <v>3.3135990368077583E-12</v>
      </c>
      <c r="CE1438" s="31">
        <f t="shared" si="991"/>
        <v>6.6271980736155165E-12</v>
      </c>
    </row>
    <row r="1439" spans="35:83" x14ac:dyDescent="0.2">
      <c r="AI1439" s="29" t="s">
        <v>2994</v>
      </c>
      <c r="AJ1439" s="30">
        <v>43277</v>
      </c>
      <c r="AK1439">
        <v>392</v>
      </c>
      <c r="AL1439" t="s">
        <v>2995</v>
      </c>
      <c r="AM1439">
        <v>3.514127271918263E-9</v>
      </c>
      <c r="AN1439">
        <f t="shared" si="949"/>
        <v>3.5141272719182635E-10</v>
      </c>
      <c r="AO1439">
        <f t="shared" si="950"/>
        <v>1.5491193397024008E-3</v>
      </c>
      <c r="AP1439" s="31">
        <f t="shared" si="951"/>
        <v>50</v>
      </c>
      <c r="AQ1439" s="31">
        <f t="shared" si="952"/>
        <v>5</v>
      </c>
      <c r="AR1439" s="31">
        <f t="shared" si="953"/>
        <v>17</v>
      </c>
      <c r="AS1439" s="31">
        <f t="shared" si="954"/>
        <v>36</v>
      </c>
      <c r="AT1439" s="31">
        <f t="shared" si="955"/>
        <v>17</v>
      </c>
      <c r="AU1439" s="31">
        <f t="shared" si="956"/>
        <v>34</v>
      </c>
      <c r="AV1439" s="31">
        <f t="shared" si="957"/>
        <v>8</v>
      </c>
      <c r="AW1439" s="31">
        <f t="shared" si="958"/>
        <v>20</v>
      </c>
      <c r="AX1439" s="31">
        <f t="shared" si="959"/>
        <v>21</v>
      </c>
      <c r="AY1439" s="31">
        <f t="shared" si="960"/>
        <v>35</v>
      </c>
      <c r="AZ1439" s="31">
        <f t="shared" si="961"/>
        <v>15</v>
      </c>
      <c r="BA1439" s="31">
        <f t="shared" si="962"/>
        <v>11</v>
      </c>
      <c r="BB1439" s="31">
        <f t="shared" si="963"/>
        <v>14</v>
      </c>
      <c r="BC1439" s="31">
        <f t="shared" si="964"/>
        <v>13</v>
      </c>
      <c r="BD1439" s="31">
        <f t="shared" si="965"/>
        <v>23</v>
      </c>
      <c r="BE1439" s="31">
        <f t="shared" si="966"/>
        <v>19</v>
      </c>
      <c r="BF1439" s="31">
        <f t="shared" si="967"/>
        <v>19</v>
      </c>
      <c r="BG1439" s="31">
        <f t="shared" si="968"/>
        <v>17</v>
      </c>
      <c r="BH1439" s="31">
        <f t="shared" si="969"/>
        <v>4</v>
      </c>
      <c r="BI1439" s="31">
        <f t="shared" si="970"/>
        <v>14</v>
      </c>
      <c r="BJ1439" s="6">
        <f t="shared" si="971"/>
        <v>392</v>
      </c>
      <c r="BL1439" s="31">
        <f t="shared" si="972"/>
        <v>4.4823051937732956E-11</v>
      </c>
      <c r="BM1439" s="31">
        <f t="shared" si="973"/>
        <v>4.4823051937732951E-12</v>
      </c>
      <c r="BN1439" s="31">
        <f t="shared" si="974"/>
        <v>1.5239837658829205E-11</v>
      </c>
      <c r="BO1439" s="31">
        <f t="shared" si="975"/>
        <v>3.2272597395167729E-11</v>
      </c>
      <c r="BP1439" s="31">
        <f t="shared" si="976"/>
        <v>1.5239837658829205E-11</v>
      </c>
      <c r="BQ1439" s="31">
        <f t="shared" si="977"/>
        <v>3.047967531765841E-11</v>
      </c>
      <c r="BR1439" s="31">
        <f t="shared" si="978"/>
        <v>7.171688310037272E-12</v>
      </c>
      <c r="BS1439" s="31">
        <f t="shared" si="979"/>
        <v>1.792922077509318E-11</v>
      </c>
      <c r="BT1439" s="31">
        <f t="shared" si="980"/>
        <v>1.882568181384784E-11</v>
      </c>
      <c r="BU1439" s="31">
        <f t="shared" si="981"/>
        <v>3.1376136356413067E-11</v>
      </c>
      <c r="BV1439" s="31">
        <f t="shared" si="982"/>
        <v>1.3446915581319886E-11</v>
      </c>
      <c r="BW1439" s="31">
        <f t="shared" si="983"/>
        <v>9.8610714263012497E-12</v>
      </c>
      <c r="BX1439" s="31">
        <f t="shared" si="984"/>
        <v>1.2550454542565227E-11</v>
      </c>
      <c r="BY1439" s="31">
        <f t="shared" si="985"/>
        <v>1.1653993503810569E-11</v>
      </c>
      <c r="BZ1439" s="31">
        <f t="shared" si="986"/>
        <v>2.0618603891357159E-11</v>
      </c>
      <c r="CA1439" s="31">
        <f t="shared" si="987"/>
        <v>1.7032759736338521E-11</v>
      </c>
      <c r="CB1439" s="31">
        <f t="shared" si="988"/>
        <v>1.7032759736338521E-11</v>
      </c>
      <c r="CC1439" s="31">
        <f t="shared" si="989"/>
        <v>1.5239837658829205E-11</v>
      </c>
      <c r="CD1439" s="31">
        <f t="shared" si="990"/>
        <v>3.585844155018636E-12</v>
      </c>
      <c r="CE1439" s="31">
        <f t="shared" si="991"/>
        <v>1.2550454542565227E-11</v>
      </c>
    </row>
    <row r="1440" spans="35:83" x14ac:dyDescent="0.2">
      <c r="AI1440" s="29" t="s">
        <v>2996</v>
      </c>
      <c r="AJ1440" s="30">
        <v>40253</v>
      </c>
      <c r="AK1440">
        <v>369</v>
      </c>
      <c r="AL1440" t="s">
        <v>2997</v>
      </c>
      <c r="AM1440">
        <v>3.5164673083398086E-9</v>
      </c>
      <c r="AN1440">
        <f t="shared" si="949"/>
        <v>3.516467308339809E-10</v>
      </c>
      <c r="AO1440">
        <f t="shared" si="950"/>
        <v>1.5501508890447345E-3</v>
      </c>
      <c r="AP1440" s="31">
        <f t="shared" si="951"/>
        <v>37</v>
      </c>
      <c r="AQ1440" s="31">
        <f t="shared" si="952"/>
        <v>5</v>
      </c>
      <c r="AR1440" s="31">
        <f t="shared" si="953"/>
        <v>28</v>
      </c>
      <c r="AS1440" s="31">
        <f t="shared" si="954"/>
        <v>26</v>
      </c>
      <c r="AT1440" s="31">
        <f t="shared" si="955"/>
        <v>9</v>
      </c>
      <c r="AU1440" s="31">
        <f t="shared" si="956"/>
        <v>16</v>
      </c>
      <c r="AV1440" s="31">
        <f t="shared" si="957"/>
        <v>7</v>
      </c>
      <c r="AW1440" s="31">
        <f t="shared" si="958"/>
        <v>29</v>
      </c>
      <c r="AX1440" s="31">
        <f t="shared" si="959"/>
        <v>21</v>
      </c>
      <c r="AY1440" s="31">
        <f t="shared" si="960"/>
        <v>42</v>
      </c>
      <c r="AZ1440" s="31">
        <f t="shared" si="961"/>
        <v>11</v>
      </c>
      <c r="BA1440" s="31">
        <f t="shared" si="962"/>
        <v>8</v>
      </c>
      <c r="BB1440" s="31">
        <f t="shared" si="963"/>
        <v>18</v>
      </c>
      <c r="BC1440" s="31">
        <f t="shared" si="964"/>
        <v>9</v>
      </c>
      <c r="BD1440" s="31">
        <f t="shared" si="965"/>
        <v>18</v>
      </c>
      <c r="BE1440" s="31">
        <f t="shared" si="966"/>
        <v>28</v>
      </c>
      <c r="BF1440" s="31">
        <f t="shared" si="967"/>
        <v>23</v>
      </c>
      <c r="BG1440" s="31">
        <f t="shared" si="968"/>
        <v>28</v>
      </c>
      <c r="BH1440" s="31">
        <f t="shared" si="969"/>
        <v>0</v>
      </c>
      <c r="BI1440" s="31">
        <f t="shared" si="970"/>
        <v>6</v>
      </c>
      <c r="BJ1440" s="6">
        <f t="shared" si="971"/>
        <v>369</v>
      </c>
      <c r="BL1440" s="31">
        <f t="shared" si="972"/>
        <v>3.5259970300426271E-11</v>
      </c>
      <c r="BM1440" s="31">
        <f t="shared" si="973"/>
        <v>4.7648608514089556E-12</v>
      </c>
      <c r="BN1440" s="31">
        <f t="shared" si="974"/>
        <v>2.6683220767890147E-11</v>
      </c>
      <c r="BO1440" s="31">
        <f t="shared" si="975"/>
        <v>2.4777276427326566E-11</v>
      </c>
      <c r="BP1440" s="31">
        <f t="shared" si="976"/>
        <v>8.5767495325361206E-12</v>
      </c>
      <c r="BQ1440" s="31">
        <f t="shared" si="977"/>
        <v>1.5247554724508657E-11</v>
      </c>
      <c r="BR1440" s="31">
        <f t="shared" si="978"/>
        <v>6.6708051919725369E-12</v>
      </c>
      <c r="BS1440" s="31">
        <f t="shared" si="979"/>
        <v>2.763619293817194E-11</v>
      </c>
      <c r="BT1440" s="31">
        <f t="shared" si="980"/>
        <v>2.0012415575917611E-11</v>
      </c>
      <c r="BU1440" s="31">
        <f t="shared" si="981"/>
        <v>4.0024831151835223E-11</v>
      </c>
      <c r="BV1440" s="31">
        <f t="shared" si="982"/>
        <v>1.0482693873099702E-11</v>
      </c>
      <c r="BW1440" s="31">
        <f t="shared" si="983"/>
        <v>7.6237773622543283E-12</v>
      </c>
      <c r="BX1440" s="31">
        <f t="shared" si="984"/>
        <v>1.7153499065072241E-11</v>
      </c>
      <c r="BY1440" s="31">
        <f t="shared" si="985"/>
        <v>8.5767495325361206E-12</v>
      </c>
      <c r="BZ1440" s="31">
        <f t="shared" si="986"/>
        <v>1.7153499065072241E-11</v>
      </c>
      <c r="CA1440" s="31">
        <f t="shared" si="987"/>
        <v>2.6683220767890147E-11</v>
      </c>
      <c r="CB1440" s="31">
        <f t="shared" si="988"/>
        <v>2.1918359916481193E-11</v>
      </c>
      <c r="CC1440" s="31">
        <f t="shared" si="989"/>
        <v>2.6683220767890147E-11</v>
      </c>
      <c r="CD1440" s="31">
        <f t="shared" si="990"/>
        <v>0</v>
      </c>
      <c r="CE1440" s="31">
        <f t="shared" si="991"/>
        <v>5.717833021690747E-12</v>
      </c>
    </row>
    <row r="1441" spans="35:83" x14ac:dyDescent="0.2">
      <c r="AI1441" s="29" t="s">
        <v>2998</v>
      </c>
      <c r="AJ1441" s="30">
        <v>52536</v>
      </c>
      <c r="AK1441">
        <v>494</v>
      </c>
      <c r="AL1441" t="s">
        <v>2999</v>
      </c>
      <c r="AM1441">
        <v>3.5407036387730191E-9</v>
      </c>
      <c r="AN1441">
        <f t="shared" si="949"/>
        <v>3.5407036387730195E-10</v>
      </c>
      <c r="AO1441">
        <f t="shared" si="950"/>
        <v>1.5608348982715857E-3</v>
      </c>
      <c r="AP1441" s="31">
        <f t="shared" si="951"/>
        <v>65</v>
      </c>
      <c r="AQ1441" s="31">
        <f t="shared" si="952"/>
        <v>5</v>
      </c>
      <c r="AR1441" s="31">
        <f t="shared" si="953"/>
        <v>33</v>
      </c>
      <c r="AS1441" s="31">
        <f t="shared" si="954"/>
        <v>27</v>
      </c>
      <c r="AT1441" s="31">
        <f t="shared" si="955"/>
        <v>21</v>
      </c>
      <c r="AU1441" s="31">
        <f t="shared" si="956"/>
        <v>55</v>
      </c>
      <c r="AV1441" s="31">
        <f t="shared" si="957"/>
        <v>4</v>
      </c>
      <c r="AW1441" s="31">
        <f t="shared" si="958"/>
        <v>20</v>
      </c>
      <c r="AX1441" s="31">
        <f t="shared" si="959"/>
        <v>38</v>
      </c>
      <c r="AY1441" s="31">
        <f t="shared" si="960"/>
        <v>53</v>
      </c>
      <c r="AZ1441" s="31">
        <f t="shared" si="961"/>
        <v>13</v>
      </c>
      <c r="BA1441" s="31">
        <f t="shared" si="962"/>
        <v>16</v>
      </c>
      <c r="BB1441" s="31">
        <f t="shared" si="963"/>
        <v>15</v>
      </c>
      <c r="BC1441" s="31">
        <f t="shared" si="964"/>
        <v>14</v>
      </c>
      <c r="BD1441" s="31">
        <f t="shared" si="965"/>
        <v>18</v>
      </c>
      <c r="BE1441" s="31">
        <f t="shared" si="966"/>
        <v>23</v>
      </c>
      <c r="BF1441" s="31">
        <f t="shared" si="967"/>
        <v>25</v>
      </c>
      <c r="BG1441" s="31">
        <f t="shared" si="968"/>
        <v>33</v>
      </c>
      <c r="BH1441" s="31">
        <f t="shared" si="969"/>
        <v>8</v>
      </c>
      <c r="BI1441" s="31">
        <f t="shared" si="970"/>
        <v>8</v>
      </c>
      <c r="BJ1441" s="6">
        <f t="shared" si="971"/>
        <v>494</v>
      </c>
      <c r="BL1441" s="31">
        <f t="shared" si="972"/>
        <v>4.6588205773329198E-11</v>
      </c>
      <c r="BM1441" s="31">
        <f t="shared" si="973"/>
        <v>3.5837081364099387E-12</v>
      </c>
      <c r="BN1441" s="31">
        <f t="shared" si="974"/>
        <v>2.3652473700305598E-11</v>
      </c>
      <c r="BO1441" s="31">
        <f t="shared" si="975"/>
        <v>1.9352023936613672E-11</v>
      </c>
      <c r="BP1441" s="31">
        <f t="shared" si="976"/>
        <v>1.5051574172921742E-11</v>
      </c>
      <c r="BQ1441" s="31">
        <f t="shared" si="977"/>
        <v>3.9420789500509322E-11</v>
      </c>
      <c r="BR1441" s="31">
        <f t="shared" si="978"/>
        <v>2.8669665091279512E-12</v>
      </c>
      <c r="BS1441" s="31">
        <f t="shared" si="979"/>
        <v>1.4334832545639755E-11</v>
      </c>
      <c r="BT1441" s="31">
        <f t="shared" si="980"/>
        <v>2.7236181836715537E-11</v>
      </c>
      <c r="BU1441" s="31">
        <f t="shared" si="981"/>
        <v>3.7987306245945352E-11</v>
      </c>
      <c r="BV1441" s="31">
        <f t="shared" si="982"/>
        <v>9.31764115466584E-12</v>
      </c>
      <c r="BW1441" s="31">
        <f t="shared" si="983"/>
        <v>1.1467866036511805E-11</v>
      </c>
      <c r="BX1441" s="31">
        <f t="shared" si="984"/>
        <v>1.0751124409229815E-11</v>
      </c>
      <c r="BY1441" s="31">
        <f t="shared" si="985"/>
        <v>1.0034382781947828E-11</v>
      </c>
      <c r="BZ1441" s="31">
        <f t="shared" si="986"/>
        <v>1.2901349291075778E-11</v>
      </c>
      <c r="CA1441" s="31">
        <f t="shared" si="987"/>
        <v>1.6485057427485718E-11</v>
      </c>
      <c r="CB1441" s="31">
        <f t="shared" si="988"/>
        <v>1.7918540682049695E-11</v>
      </c>
      <c r="CC1441" s="31">
        <f t="shared" si="989"/>
        <v>2.3652473700305598E-11</v>
      </c>
      <c r="CD1441" s="31">
        <f t="shared" si="990"/>
        <v>5.7339330182559025E-12</v>
      </c>
      <c r="CE1441" s="31">
        <f t="shared" si="991"/>
        <v>5.7339330182559025E-12</v>
      </c>
    </row>
    <row r="1442" spans="35:83" x14ac:dyDescent="0.2">
      <c r="AI1442" s="29" t="s">
        <v>3000</v>
      </c>
      <c r="AJ1442" s="30">
        <v>13968</v>
      </c>
      <c r="AK1442">
        <v>125</v>
      </c>
      <c r="AL1442" t="s">
        <v>3001</v>
      </c>
      <c r="AM1442">
        <v>3.6707826946102653E-9</v>
      </c>
      <c r="AN1442">
        <f t="shared" si="949"/>
        <v>3.6707826946102657E-10</v>
      </c>
      <c r="AO1442">
        <f t="shared" si="950"/>
        <v>1.6181771529753287E-3</v>
      </c>
      <c r="AP1442" s="31">
        <f t="shared" si="951"/>
        <v>22</v>
      </c>
      <c r="AQ1442" s="31">
        <f t="shared" si="952"/>
        <v>0</v>
      </c>
      <c r="AR1442" s="31">
        <f t="shared" si="953"/>
        <v>5</v>
      </c>
      <c r="AS1442" s="31">
        <f t="shared" si="954"/>
        <v>4</v>
      </c>
      <c r="AT1442" s="31">
        <f t="shared" si="955"/>
        <v>3</v>
      </c>
      <c r="AU1442" s="31">
        <f t="shared" si="956"/>
        <v>10</v>
      </c>
      <c r="AV1442" s="31">
        <f t="shared" si="957"/>
        <v>1</v>
      </c>
      <c r="AW1442" s="31">
        <f t="shared" si="958"/>
        <v>7</v>
      </c>
      <c r="AX1442" s="31">
        <f t="shared" si="959"/>
        <v>11</v>
      </c>
      <c r="AY1442" s="31">
        <f t="shared" si="960"/>
        <v>10</v>
      </c>
      <c r="AZ1442" s="31">
        <f t="shared" si="961"/>
        <v>3</v>
      </c>
      <c r="BA1442" s="31">
        <f t="shared" si="962"/>
        <v>4</v>
      </c>
      <c r="BB1442" s="31">
        <f t="shared" si="963"/>
        <v>1</v>
      </c>
      <c r="BC1442" s="31">
        <f t="shared" si="964"/>
        <v>5</v>
      </c>
      <c r="BD1442" s="31">
        <f t="shared" si="965"/>
        <v>16</v>
      </c>
      <c r="BE1442" s="31">
        <f t="shared" si="966"/>
        <v>3</v>
      </c>
      <c r="BF1442" s="31">
        <f t="shared" si="967"/>
        <v>5</v>
      </c>
      <c r="BG1442" s="31">
        <f t="shared" si="968"/>
        <v>8</v>
      </c>
      <c r="BH1442" s="31">
        <f t="shared" si="969"/>
        <v>1</v>
      </c>
      <c r="BI1442" s="31">
        <f t="shared" si="970"/>
        <v>6</v>
      </c>
      <c r="BJ1442" s="6">
        <f t="shared" si="971"/>
        <v>125</v>
      </c>
      <c r="BL1442" s="31">
        <f t="shared" si="972"/>
        <v>6.4605775425140676E-11</v>
      </c>
      <c r="BM1442" s="31">
        <f t="shared" si="973"/>
        <v>0</v>
      </c>
      <c r="BN1442" s="31">
        <f t="shared" si="974"/>
        <v>1.4683130778441062E-11</v>
      </c>
      <c r="BO1442" s="31">
        <f t="shared" si="975"/>
        <v>1.174650462275285E-11</v>
      </c>
      <c r="BP1442" s="31">
        <f t="shared" si="976"/>
        <v>8.8098784670646382E-12</v>
      </c>
      <c r="BQ1442" s="31">
        <f t="shared" si="977"/>
        <v>2.9366261556882123E-11</v>
      </c>
      <c r="BR1442" s="31">
        <f t="shared" si="978"/>
        <v>2.9366261556882125E-12</v>
      </c>
      <c r="BS1442" s="31">
        <f t="shared" si="979"/>
        <v>2.0556383089817488E-11</v>
      </c>
      <c r="BT1442" s="31">
        <f t="shared" si="980"/>
        <v>3.2302887712570338E-11</v>
      </c>
      <c r="BU1442" s="31">
        <f t="shared" si="981"/>
        <v>2.9366261556882123E-11</v>
      </c>
      <c r="BV1442" s="31">
        <f t="shared" si="982"/>
        <v>8.8098784670646382E-12</v>
      </c>
      <c r="BW1442" s="31">
        <f t="shared" si="983"/>
        <v>1.174650462275285E-11</v>
      </c>
      <c r="BX1442" s="31">
        <f t="shared" si="984"/>
        <v>2.9366261556882125E-12</v>
      </c>
      <c r="BY1442" s="31">
        <f t="shared" si="985"/>
        <v>1.4683130778441062E-11</v>
      </c>
      <c r="BZ1442" s="31">
        <f t="shared" si="986"/>
        <v>4.69860184910114E-11</v>
      </c>
      <c r="CA1442" s="31">
        <f t="shared" si="987"/>
        <v>8.8098784670646382E-12</v>
      </c>
      <c r="CB1442" s="31">
        <f t="shared" si="988"/>
        <v>1.4683130778441062E-11</v>
      </c>
      <c r="CC1442" s="31">
        <f t="shared" si="989"/>
        <v>2.34930092455057E-11</v>
      </c>
      <c r="CD1442" s="31">
        <f t="shared" si="990"/>
        <v>2.9366261556882125E-12</v>
      </c>
      <c r="CE1442" s="31">
        <f t="shared" si="991"/>
        <v>1.7619756934129276E-11</v>
      </c>
    </row>
    <row r="1443" spans="35:83" x14ac:dyDescent="0.2">
      <c r="AI1443" s="29" t="s">
        <v>3002</v>
      </c>
      <c r="AJ1443" s="30">
        <v>50314</v>
      </c>
      <c r="AK1443">
        <v>443</v>
      </c>
      <c r="AL1443" t="s">
        <v>3003</v>
      </c>
      <c r="AM1443">
        <v>3.6977160841539433E-9</v>
      </c>
      <c r="AN1443">
        <f t="shared" si="949"/>
        <v>3.6977160841539434E-10</v>
      </c>
      <c r="AO1443">
        <f t="shared" si="950"/>
        <v>1.6300500964965443E-3</v>
      </c>
      <c r="AP1443" s="31">
        <f t="shared" si="951"/>
        <v>38</v>
      </c>
      <c r="AQ1443" s="31">
        <f t="shared" si="952"/>
        <v>1</v>
      </c>
      <c r="AR1443" s="31">
        <f t="shared" si="953"/>
        <v>31</v>
      </c>
      <c r="AS1443" s="31">
        <f t="shared" si="954"/>
        <v>29</v>
      </c>
      <c r="AT1443" s="31">
        <f t="shared" si="955"/>
        <v>17</v>
      </c>
      <c r="AU1443" s="31">
        <f t="shared" si="956"/>
        <v>37</v>
      </c>
      <c r="AV1443" s="31">
        <f t="shared" si="957"/>
        <v>12</v>
      </c>
      <c r="AW1443" s="31">
        <f t="shared" si="958"/>
        <v>36</v>
      </c>
      <c r="AX1443" s="31">
        <f t="shared" si="959"/>
        <v>17</v>
      </c>
      <c r="AY1443" s="31">
        <f t="shared" si="960"/>
        <v>41</v>
      </c>
      <c r="AZ1443" s="31">
        <f t="shared" si="961"/>
        <v>14</v>
      </c>
      <c r="BA1443" s="31">
        <f t="shared" si="962"/>
        <v>17</v>
      </c>
      <c r="BB1443" s="31">
        <f t="shared" si="963"/>
        <v>23</v>
      </c>
      <c r="BC1443" s="31">
        <f t="shared" si="964"/>
        <v>17</v>
      </c>
      <c r="BD1443" s="31">
        <f t="shared" si="965"/>
        <v>39</v>
      </c>
      <c r="BE1443" s="31">
        <f t="shared" si="966"/>
        <v>19</v>
      </c>
      <c r="BF1443" s="31">
        <f t="shared" si="967"/>
        <v>16</v>
      </c>
      <c r="BG1443" s="31">
        <f t="shared" si="968"/>
        <v>16</v>
      </c>
      <c r="BH1443" s="31">
        <f t="shared" si="969"/>
        <v>6</v>
      </c>
      <c r="BI1443" s="31">
        <f t="shared" si="970"/>
        <v>17</v>
      </c>
      <c r="BJ1443" s="6">
        <f t="shared" si="971"/>
        <v>443</v>
      </c>
      <c r="BL1443" s="31">
        <f t="shared" si="972"/>
        <v>3.1718557832471746E-11</v>
      </c>
      <c r="BM1443" s="31">
        <f t="shared" si="973"/>
        <v>8.3469889032820385E-13</v>
      </c>
      <c r="BN1443" s="31">
        <f t="shared" si="974"/>
        <v>2.5875665600174323E-11</v>
      </c>
      <c r="BO1443" s="31">
        <f t="shared" si="975"/>
        <v>2.4206267819517912E-11</v>
      </c>
      <c r="BP1443" s="31">
        <f t="shared" si="976"/>
        <v>1.4189881135579466E-11</v>
      </c>
      <c r="BQ1443" s="31">
        <f t="shared" si="977"/>
        <v>3.0883858942143549E-11</v>
      </c>
      <c r="BR1443" s="31">
        <f t="shared" si="978"/>
        <v>1.0016386683938446E-11</v>
      </c>
      <c r="BS1443" s="31">
        <f t="shared" si="979"/>
        <v>3.0049160051815339E-11</v>
      </c>
      <c r="BT1443" s="31">
        <f t="shared" si="980"/>
        <v>1.4189881135579466E-11</v>
      </c>
      <c r="BU1443" s="31">
        <f t="shared" si="981"/>
        <v>3.4222654503456358E-11</v>
      </c>
      <c r="BV1443" s="31">
        <f t="shared" si="982"/>
        <v>1.1685784464594856E-11</v>
      </c>
      <c r="BW1443" s="31">
        <f t="shared" si="983"/>
        <v>1.4189881135579466E-11</v>
      </c>
      <c r="BX1443" s="31">
        <f t="shared" si="984"/>
        <v>1.9198074477548689E-11</v>
      </c>
      <c r="BY1443" s="31">
        <f t="shared" si="985"/>
        <v>1.4189881135579466E-11</v>
      </c>
      <c r="BZ1443" s="31">
        <f t="shared" si="986"/>
        <v>3.255325672279995E-11</v>
      </c>
      <c r="CA1443" s="31">
        <f t="shared" si="987"/>
        <v>1.5859278916235873E-11</v>
      </c>
      <c r="CB1443" s="31">
        <f t="shared" si="988"/>
        <v>1.3355182245251262E-11</v>
      </c>
      <c r="CC1443" s="31">
        <f t="shared" si="989"/>
        <v>1.3355182245251262E-11</v>
      </c>
      <c r="CD1443" s="31">
        <f t="shared" si="990"/>
        <v>5.0081933419692231E-12</v>
      </c>
      <c r="CE1443" s="31">
        <f t="shared" si="991"/>
        <v>1.4189881135579466E-11</v>
      </c>
    </row>
    <row r="1444" spans="35:83" x14ac:dyDescent="0.2">
      <c r="AI1444" s="29" t="s">
        <v>3004</v>
      </c>
      <c r="AJ1444" s="30">
        <v>23082</v>
      </c>
      <c r="AK1444">
        <v>208</v>
      </c>
      <c r="AL1444" t="s">
        <v>3005</v>
      </c>
      <c r="AM1444">
        <v>3.7046794704981803E-9</v>
      </c>
      <c r="AN1444">
        <f t="shared" si="949"/>
        <v>3.7046794704981804E-10</v>
      </c>
      <c r="AO1444">
        <f t="shared" si="950"/>
        <v>1.6331197395746077E-3</v>
      </c>
      <c r="AP1444" s="31">
        <f t="shared" si="951"/>
        <v>25</v>
      </c>
      <c r="AQ1444" s="31">
        <f t="shared" si="952"/>
        <v>0</v>
      </c>
      <c r="AR1444" s="31">
        <f t="shared" si="953"/>
        <v>12</v>
      </c>
      <c r="AS1444" s="31">
        <f t="shared" si="954"/>
        <v>15</v>
      </c>
      <c r="AT1444" s="31">
        <f t="shared" si="955"/>
        <v>8</v>
      </c>
      <c r="AU1444" s="31">
        <f t="shared" si="956"/>
        <v>16</v>
      </c>
      <c r="AV1444" s="31">
        <f t="shared" si="957"/>
        <v>10</v>
      </c>
      <c r="AW1444" s="31">
        <f t="shared" si="958"/>
        <v>6</v>
      </c>
      <c r="AX1444" s="31">
        <f t="shared" si="959"/>
        <v>21</v>
      </c>
      <c r="AY1444" s="31">
        <f t="shared" si="960"/>
        <v>24</v>
      </c>
      <c r="AZ1444" s="31">
        <f t="shared" si="961"/>
        <v>2</v>
      </c>
      <c r="BA1444" s="31">
        <f t="shared" si="962"/>
        <v>10</v>
      </c>
      <c r="BB1444" s="31">
        <f t="shared" si="963"/>
        <v>7</v>
      </c>
      <c r="BC1444" s="31">
        <f t="shared" si="964"/>
        <v>3</v>
      </c>
      <c r="BD1444" s="31">
        <f t="shared" si="965"/>
        <v>3</v>
      </c>
      <c r="BE1444" s="31">
        <f t="shared" si="966"/>
        <v>12</v>
      </c>
      <c r="BF1444" s="31">
        <f t="shared" si="967"/>
        <v>6</v>
      </c>
      <c r="BG1444" s="31">
        <f t="shared" si="968"/>
        <v>14</v>
      </c>
      <c r="BH1444" s="31">
        <f t="shared" si="969"/>
        <v>7</v>
      </c>
      <c r="BI1444" s="31">
        <f t="shared" si="970"/>
        <v>7</v>
      </c>
      <c r="BJ1444" s="6">
        <f t="shared" si="971"/>
        <v>208</v>
      </c>
      <c r="BL1444" s="31">
        <f t="shared" si="972"/>
        <v>4.4527397481949285E-11</v>
      </c>
      <c r="BM1444" s="31">
        <f t="shared" si="973"/>
        <v>0</v>
      </c>
      <c r="BN1444" s="31">
        <f t="shared" si="974"/>
        <v>2.1373150791335657E-11</v>
      </c>
      <c r="BO1444" s="31">
        <f t="shared" si="975"/>
        <v>2.6716438489169567E-11</v>
      </c>
      <c r="BP1444" s="31">
        <f t="shared" si="976"/>
        <v>1.4248767194223772E-11</v>
      </c>
      <c r="BQ1444" s="31">
        <f t="shared" si="977"/>
        <v>2.8497534388447544E-11</v>
      </c>
      <c r="BR1444" s="31">
        <f t="shared" si="978"/>
        <v>1.7810958992779714E-11</v>
      </c>
      <c r="BS1444" s="31">
        <f t="shared" si="979"/>
        <v>1.0686575395667829E-11</v>
      </c>
      <c r="BT1444" s="31">
        <f t="shared" si="980"/>
        <v>3.7403013884837398E-11</v>
      </c>
      <c r="BU1444" s="31">
        <f t="shared" si="981"/>
        <v>4.2746301582671314E-11</v>
      </c>
      <c r="BV1444" s="31">
        <f t="shared" si="982"/>
        <v>3.562191798555943E-12</v>
      </c>
      <c r="BW1444" s="31">
        <f t="shared" si="983"/>
        <v>1.7810958992779714E-11</v>
      </c>
      <c r="BX1444" s="31">
        <f t="shared" si="984"/>
        <v>1.2467671294945799E-11</v>
      </c>
      <c r="BY1444" s="31">
        <f t="shared" si="985"/>
        <v>5.3432876978339143E-12</v>
      </c>
      <c r="BZ1444" s="31">
        <f t="shared" si="986"/>
        <v>5.3432876978339143E-12</v>
      </c>
      <c r="CA1444" s="31">
        <f t="shared" si="987"/>
        <v>2.1373150791335657E-11</v>
      </c>
      <c r="CB1444" s="31">
        <f t="shared" si="988"/>
        <v>1.0686575395667829E-11</v>
      </c>
      <c r="CC1444" s="31">
        <f t="shared" si="989"/>
        <v>2.4935342589891597E-11</v>
      </c>
      <c r="CD1444" s="31">
        <f t="shared" si="990"/>
        <v>1.2467671294945799E-11</v>
      </c>
      <c r="CE1444" s="31">
        <f t="shared" si="991"/>
        <v>1.2467671294945799E-11</v>
      </c>
    </row>
    <row r="1445" spans="35:83" x14ac:dyDescent="0.2">
      <c r="AI1445" s="29" t="s">
        <v>3006</v>
      </c>
      <c r="AJ1445" s="30">
        <v>40495</v>
      </c>
      <c r="AK1445">
        <v>366</v>
      </c>
      <c r="AL1445" t="s">
        <v>3007</v>
      </c>
      <c r="AM1445">
        <v>3.7141040603951104E-9</v>
      </c>
      <c r="AN1445">
        <f t="shared" si="949"/>
        <v>3.7141040603951106E-10</v>
      </c>
      <c r="AO1445">
        <f t="shared" si="950"/>
        <v>1.6372743456398936E-3</v>
      </c>
      <c r="AP1445" s="31">
        <f t="shared" si="951"/>
        <v>36</v>
      </c>
      <c r="AQ1445" s="31">
        <f t="shared" si="952"/>
        <v>5</v>
      </c>
      <c r="AR1445" s="31">
        <f t="shared" si="953"/>
        <v>17</v>
      </c>
      <c r="AS1445" s="31">
        <f t="shared" si="954"/>
        <v>29</v>
      </c>
      <c r="AT1445" s="31">
        <f t="shared" si="955"/>
        <v>15</v>
      </c>
      <c r="AU1445" s="31">
        <f t="shared" si="956"/>
        <v>31</v>
      </c>
      <c r="AV1445" s="31">
        <f t="shared" si="957"/>
        <v>11</v>
      </c>
      <c r="AW1445" s="31">
        <f t="shared" si="958"/>
        <v>25</v>
      </c>
      <c r="AX1445" s="31">
        <f t="shared" si="959"/>
        <v>19</v>
      </c>
      <c r="AY1445" s="31">
        <f t="shared" si="960"/>
        <v>24</v>
      </c>
      <c r="AZ1445" s="31">
        <f t="shared" si="961"/>
        <v>10</v>
      </c>
      <c r="BA1445" s="31">
        <f t="shared" si="962"/>
        <v>13</v>
      </c>
      <c r="BB1445" s="31">
        <f t="shared" si="963"/>
        <v>22</v>
      </c>
      <c r="BC1445" s="31">
        <f t="shared" si="964"/>
        <v>10</v>
      </c>
      <c r="BD1445" s="31">
        <f t="shared" si="965"/>
        <v>19</v>
      </c>
      <c r="BE1445" s="31">
        <f t="shared" si="966"/>
        <v>17</v>
      </c>
      <c r="BF1445" s="31">
        <f t="shared" si="967"/>
        <v>20</v>
      </c>
      <c r="BG1445" s="31">
        <f t="shared" si="968"/>
        <v>25</v>
      </c>
      <c r="BH1445" s="31">
        <f t="shared" si="969"/>
        <v>6</v>
      </c>
      <c r="BI1445" s="31">
        <f t="shared" si="970"/>
        <v>12</v>
      </c>
      <c r="BJ1445" s="6">
        <f t="shared" si="971"/>
        <v>366</v>
      </c>
      <c r="BL1445" s="31">
        <f t="shared" si="972"/>
        <v>3.6532171085853549E-11</v>
      </c>
      <c r="BM1445" s="31">
        <f t="shared" si="973"/>
        <v>5.0739126508129926E-12</v>
      </c>
      <c r="BN1445" s="31">
        <f t="shared" si="974"/>
        <v>1.7251303012764177E-11</v>
      </c>
      <c r="BO1445" s="31">
        <f t="shared" si="975"/>
        <v>2.9428693374715361E-11</v>
      </c>
      <c r="BP1445" s="31">
        <f t="shared" si="976"/>
        <v>1.5221737952438978E-11</v>
      </c>
      <c r="BQ1445" s="31">
        <f t="shared" si="977"/>
        <v>3.145825843504055E-11</v>
      </c>
      <c r="BR1445" s="31">
        <f t="shared" si="978"/>
        <v>1.1162607831788583E-11</v>
      </c>
      <c r="BS1445" s="31">
        <f t="shared" si="979"/>
        <v>2.5369563254064966E-11</v>
      </c>
      <c r="BT1445" s="31">
        <f t="shared" si="980"/>
        <v>1.9280868073089372E-11</v>
      </c>
      <c r="BU1445" s="31">
        <f t="shared" si="981"/>
        <v>2.4354780723902365E-11</v>
      </c>
      <c r="BV1445" s="31">
        <f t="shared" si="982"/>
        <v>1.0147825301625985E-11</v>
      </c>
      <c r="BW1445" s="31">
        <f t="shared" si="983"/>
        <v>1.319217289211378E-11</v>
      </c>
      <c r="BX1445" s="31">
        <f t="shared" si="984"/>
        <v>2.2325215663577166E-11</v>
      </c>
      <c r="BY1445" s="31">
        <f t="shared" si="985"/>
        <v>1.0147825301625985E-11</v>
      </c>
      <c r="BZ1445" s="31">
        <f t="shared" si="986"/>
        <v>1.9280868073089372E-11</v>
      </c>
      <c r="CA1445" s="31">
        <f t="shared" si="987"/>
        <v>1.7251303012764177E-11</v>
      </c>
      <c r="CB1445" s="31">
        <f t="shared" si="988"/>
        <v>2.029565060325197E-11</v>
      </c>
      <c r="CC1445" s="31">
        <f t="shared" si="989"/>
        <v>2.5369563254064966E-11</v>
      </c>
      <c r="CD1445" s="31">
        <f t="shared" si="990"/>
        <v>6.0886951809755913E-12</v>
      </c>
      <c r="CE1445" s="31">
        <f t="shared" si="991"/>
        <v>1.2177390361951183E-11</v>
      </c>
    </row>
    <row r="1446" spans="35:83" x14ac:dyDescent="0.2">
      <c r="AI1446" s="29" t="s">
        <v>3008</v>
      </c>
      <c r="AJ1446" s="30">
        <v>22428</v>
      </c>
      <c r="AK1446">
        <v>204</v>
      </c>
      <c r="AL1446" t="s">
        <v>3009</v>
      </c>
      <c r="AM1446">
        <v>3.7179936547401538E-9</v>
      </c>
      <c r="AN1446">
        <f t="shared" si="949"/>
        <v>3.717993654740154E-10</v>
      </c>
      <c r="AO1446">
        <f t="shared" si="950"/>
        <v>1.6389889806992591E-3</v>
      </c>
      <c r="AP1446" s="31">
        <f t="shared" si="951"/>
        <v>22</v>
      </c>
      <c r="AQ1446" s="31">
        <f t="shared" si="952"/>
        <v>2</v>
      </c>
      <c r="AR1446" s="31">
        <f t="shared" si="953"/>
        <v>14</v>
      </c>
      <c r="AS1446" s="31">
        <f t="shared" si="954"/>
        <v>10</v>
      </c>
      <c r="AT1446" s="31">
        <f t="shared" si="955"/>
        <v>9</v>
      </c>
      <c r="AU1446" s="31">
        <f t="shared" si="956"/>
        <v>13</v>
      </c>
      <c r="AV1446" s="31">
        <f t="shared" si="957"/>
        <v>11</v>
      </c>
      <c r="AW1446" s="31">
        <f t="shared" si="958"/>
        <v>6</v>
      </c>
      <c r="AX1446" s="31">
        <f t="shared" si="959"/>
        <v>18</v>
      </c>
      <c r="AY1446" s="31">
        <f t="shared" si="960"/>
        <v>11</v>
      </c>
      <c r="AZ1446" s="31">
        <f t="shared" si="961"/>
        <v>6</v>
      </c>
      <c r="BA1446" s="31">
        <f t="shared" si="962"/>
        <v>9</v>
      </c>
      <c r="BB1446" s="31">
        <f t="shared" si="963"/>
        <v>20</v>
      </c>
      <c r="BC1446" s="31">
        <f t="shared" si="964"/>
        <v>13</v>
      </c>
      <c r="BD1446" s="31">
        <f t="shared" si="965"/>
        <v>5</v>
      </c>
      <c r="BE1446" s="31">
        <f t="shared" si="966"/>
        <v>11</v>
      </c>
      <c r="BF1446" s="31">
        <f t="shared" si="967"/>
        <v>13</v>
      </c>
      <c r="BG1446" s="31">
        <f t="shared" si="968"/>
        <v>6</v>
      </c>
      <c r="BH1446" s="31">
        <f t="shared" si="969"/>
        <v>2</v>
      </c>
      <c r="BI1446" s="31">
        <f t="shared" si="970"/>
        <v>3</v>
      </c>
      <c r="BJ1446" s="6">
        <f t="shared" si="971"/>
        <v>204</v>
      </c>
      <c r="BL1446" s="31">
        <f t="shared" si="972"/>
        <v>4.0096010002099701E-11</v>
      </c>
      <c r="BM1446" s="31">
        <f t="shared" si="973"/>
        <v>3.6450918183726996E-12</v>
      </c>
      <c r="BN1446" s="31">
        <f t="shared" si="974"/>
        <v>2.5515642728608902E-11</v>
      </c>
      <c r="BO1446" s="31">
        <f t="shared" si="975"/>
        <v>1.82254590918635E-11</v>
      </c>
      <c r="BP1446" s="31">
        <f t="shared" si="976"/>
        <v>1.6402913182677152E-11</v>
      </c>
      <c r="BQ1446" s="31">
        <f t="shared" si="977"/>
        <v>2.3693096819422548E-11</v>
      </c>
      <c r="BR1446" s="31">
        <f t="shared" si="978"/>
        <v>2.004800500104985E-11</v>
      </c>
      <c r="BS1446" s="31">
        <f t="shared" si="979"/>
        <v>1.0935275455118101E-11</v>
      </c>
      <c r="BT1446" s="31">
        <f t="shared" si="980"/>
        <v>3.2805826365354305E-11</v>
      </c>
      <c r="BU1446" s="31">
        <f t="shared" si="981"/>
        <v>2.004800500104985E-11</v>
      </c>
      <c r="BV1446" s="31">
        <f t="shared" si="982"/>
        <v>1.0935275455118101E-11</v>
      </c>
      <c r="BW1446" s="31">
        <f t="shared" si="983"/>
        <v>1.6402913182677152E-11</v>
      </c>
      <c r="BX1446" s="31">
        <f t="shared" si="984"/>
        <v>3.6450918183727E-11</v>
      </c>
      <c r="BY1446" s="31">
        <f t="shared" si="985"/>
        <v>2.3693096819422548E-11</v>
      </c>
      <c r="BZ1446" s="31">
        <f t="shared" si="986"/>
        <v>9.1127295459317499E-12</v>
      </c>
      <c r="CA1446" s="31">
        <f t="shared" si="987"/>
        <v>2.004800500104985E-11</v>
      </c>
      <c r="CB1446" s="31">
        <f t="shared" si="988"/>
        <v>2.3693096819422548E-11</v>
      </c>
      <c r="CC1446" s="31">
        <f t="shared" si="989"/>
        <v>1.0935275455118101E-11</v>
      </c>
      <c r="CD1446" s="31">
        <f t="shared" si="990"/>
        <v>3.6450918183726996E-12</v>
      </c>
      <c r="CE1446" s="31">
        <f t="shared" si="991"/>
        <v>5.4676377275590503E-12</v>
      </c>
    </row>
    <row r="1447" spans="35:83" x14ac:dyDescent="0.2">
      <c r="AI1447" s="29" t="s">
        <v>3010</v>
      </c>
      <c r="AJ1447" s="30">
        <v>53389</v>
      </c>
      <c r="AK1447">
        <v>490</v>
      </c>
      <c r="AL1447" t="s">
        <v>3011</v>
      </c>
      <c r="AM1447">
        <v>3.7596898013171542E-9</v>
      </c>
      <c r="AN1447">
        <f t="shared" si="949"/>
        <v>3.7596898013171543E-10</v>
      </c>
      <c r="AO1447">
        <f t="shared" si="950"/>
        <v>1.6573697341710132E-3</v>
      </c>
      <c r="AP1447" s="31">
        <f t="shared" si="951"/>
        <v>50</v>
      </c>
      <c r="AQ1447" s="31">
        <f t="shared" si="952"/>
        <v>12</v>
      </c>
      <c r="AR1447" s="31">
        <f t="shared" si="953"/>
        <v>33</v>
      </c>
      <c r="AS1447" s="31">
        <f t="shared" si="954"/>
        <v>31</v>
      </c>
      <c r="AT1447" s="31">
        <f t="shared" si="955"/>
        <v>16</v>
      </c>
      <c r="AU1447" s="31">
        <f t="shared" si="956"/>
        <v>45</v>
      </c>
      <c r="AV1447" s="31">
        <f t="shared" si="957"/>
        <v>10</v>
      </c>
      <c r="AW1447" s="31">
        <f t="shared" si="958"/>
        <v>23</v>
      </c>
      <c r="AX1447" s="31">
        <f t="shared" si="959"/>
        <v>27</v>
      </c>
      <c r="AY1447" s="31">
        <f t="shared" si="960"/>
        <v>36</v>
      </c>
      <c r="AZ1447" s="31">
        <f t="shared" si="961"/>
        <v>9</v>
      </c>
      <c r="BA1447" s="31">
        <f t="shared" si="962"/>
        <v>13</v>
      </c>
      <c r="BB1447" s="31">
        <f t="shared" si="963"/>
        <v>23</v>
      </c>
      <c r="BC1447" s="31">
        <f t="shared" si="964"/>
        <v>20</v>
      </c>
      <c r="BD1447" s="31">
        <f t="shared" si="965"/>
        <v>32</v>
      </c>
      <c r="BE1447" s="31">
        <f t="shared" si="966"/>
        <v>31</v>
      </c>
      <c r="BF1447" s="31">
        <f t="shared" si="967"/>
        <v>23</v>
      </c>
      <c r="BG1447" s="31">
        <f t="shared" si="968"/>
        <v>38</v>
      </c>
      <c r="BH1447" s="31">
        <f t="shared" si="969"/>
        <v>7</v>
      </c>
      <c r="BI1447" s="31">
        <f t="shared" si="970"/>
        <v>11</v>
      </c>
      <c r="BJ1447" s="6">
        <f t="shared" si="971"/>
        <v>490</v>
      </c>
      <c r="BL1447" s="31">
        <f t="shared" si="972"/>
        <v>3.8364181646093413E-11</v>
      </c>
      <c r="BM1447" s="31">
        <f t="shared" si="973"/>
        <v>9.2074035950624186E-12</v>
      </c>
      <c r="BN1447" s="31">
        <f t="shared" si="974"/>
        <v>2.5320359886421653E-11</v>
      </c>
      <c r="BO1447" s="31">
        <f t="shared" si="975"/>
        <v>2.3785792620577915E-11</v>
      </c>
      <c r="BP1447" s="31">
        <f t="shared" si="976"/>
        <v>1.2276538126749894E-11</v>
      </c>
      <c r="BQ1447" s="31">
        <f t="shared" si="977"/>
        <v>3.4527763481484073E-11</v>
      </c>
      <c r="BR1447" s="31">
        <f t="shared" si="978"/>
        <v>7.6728363292186819E-12</v>
      </c>
      <c r="BS1447" s="31">
        <f t="shared" si="979"/>
        <v>1.7647523557202971E-11</v>
      </c>
      <c r="BT1447" s="31">
        <f t="shared" si="980"/>
        <v>2.0716658088890441E-11</v>
      </c>
      <c r="BU1447" s="31">
        <f t="shared" si="981"/>
        <v>2.7622210785187257E-11</v>
      </c>
      <c r="BV1447" s="31">
        <f t="shared" si="982"/>
        <v>6.9055526962968143E-12</v>
      </c>
      <c r="BW1447" s="31">
        <f t="shared" si="983"/>
        <v>9.9746872279842861E-12</v>
      </c>
      <c r="BX1447" s="31">
        <f t="shared" si="984"/>
        <v>1.7647523557202971E-11</v>
      </c>
      <c r="BY1447" s="31">
        <f t="shared" si="985"/>
        <v>1.5345672658437364E-11</v>
      </c>
      <c r="BZ1447" s="31">
        <f t="shared" si="986"/>
        <v>2.4553076253499787E-11</v>
      </c>
      <c r="CA1447" s="31">
        <f t="shared" si="987"/>
        <v>2.3785792620577915E-11</v>
      </c>
      <c r="CB1447" s="31">
        <f t="shared" si="988"/>
        <v>1.7647523557202971E-11</v>
      </c>
      <c r="CC1447" s="31">
        <f t="shared" si="989"/>
        <v>2.9156778051030996E-11</v>
      </c>
      <c r="CD1447" s="31">
        <f t="shared" si="990"/>
        <v>5.3709854304530776E-12</v>
      </c>
      <c r="CE1447" s="31">
        <f t="shared" si="991"/>
        <v>8.4401199621405494E-12</v>
      </c>
    </row>
    <row r="1448" spans="35:83" x14ac:dyDescent="0.2">
      <c r="AI1448" s="29" t="s">
        <v>3012</v>
      </c>
      <c r="AJ1448" s="30">
        <v>56313</v>
      </c>
      <c r="AK1448">
        <v>527</v>
      </c>
      <c r="AL1448" t="s">
        <v>3013</v>
      </c>
      <c r="AM1448">
        <v>3.7728350817207557E-9</v>
      </c>
      <c r="AN1448">
        <f t="shared" si="949"/>
        <v>3.7728350817207559E-10</v>
      </c>
      <c r="AO1448">
        <f t="shared" si="950"/>
        <v>1.6631645180599627E-3</v>
      </c>
      <c r="AP1448" s="31">
        <f t="shared" si="951"/>
        <v>58</v>
      </c>
      <c r="AQ1448" s="31">
        <f t="shared" si="952"/>
        <v>1</v>
      </c>
      <c r="AR1448" s="31">
        <f t="shared" si="953"/>
        <v>27</v>
      </c>
      <c r="AS1448" s="31">
        <f t="shared" si="954"/>
        <v>38</v>
      </c>
      <c r="AT1448" s="31">
        <f t="shared" si="955"/>
        <v>15</v>
      </c>
      <c r="AU1448" s="31">
        <f t="shared" si="956"/>
        <v>50</v>
      </c>
      <c r="AV1448" s="31">
        <f t="shared" si="957"/>
        <v>9</v>
      </c>
      <c r="AW1448" s="31">
        <f t="shared" si="958"/>
        <v>38</v>
      </c>
      <c r="AX1448" s="31">
        <f t="shared" si="959"/>
        <v>30</v>
      </c>
      <c r="AY1448" s="31">
        <f t="shared" si="960"/>
        <v>56</v>
      </c>
      <c r="AZ1448" s="31">
        <f t="shared" si="961"/>
        <v>13</v>
      </c>
      <c r="BA1448" s="31">
        <f t="shared" si="962"/>
        <v>22</v>
      </c>
      <c r="BB1448" s="31">
        <f t="shared" si="963"/>
        <v>19</v>
      </c>
      <c r="BC1448" s="31">
        <f t="shared" si="964"/>
        <v>13</v>
      </c>
      <c r="BD1448" s="31">
        <f t="shared" si="965"/>
        <v>29</v>
      </c>
      <c r="BE1448" s="31">
        <f t="shared" si="966"/>
        <v>31</v>
      </c>
      <c r="BF1448" s="31">
        <f t="shared" si="967"/>
        <v>28</v>
      </c>
      <c r="BG1448" s="31">
        <f t="shared" si="968"/>
        <v>42</v>
      </c>
      <c r="BH1448" s="31">
        <f t="shared" si="969"/>
        <v>1</v>
      </c>
      <c r="BI1448" s="31">
        <f t="shared" si="970"/>
        <v>7</v>
      </c>
      <c r="BJ1448" s="6">
        <f t="shared" si="971"/>
        <v>527</v>
      </c>
      <c r="BL1448" s="31">
        <f t="shared" si="972"/>
        <v>4.1522663138482702E-11</v>
      </c>
      <c r="BM1448" s="31">
        <f t="shared" si="973"/>
        <v>7.159079851462535E-13</v>
      </c>
      <c r="BN1448" s="31">
        <f t="shared" si="974"/>
        <v>1.9329515598948845E-11</v>
      </c>
      <c r="BO1448" s="31">
        <f t="shared" si="975"/>
        <v>2.7204503435557634E-11</v>
      </c>
      <c r="BP1448" s="31">
        <f t="shared" si="976"/>
        <v>1.0738619777193801E-11</v>
      </c>
      <c r="BQ1448" s="31">
        <f t="shared" si="977"/>
        <v>3.5795399257312678E-11</v>
      </c>
      <c r="BR1448" s="31">
        <f t="shared" si="978"/>
        <v>6.4431718663162819E-12</v>
      </c>
      <c r="BS1448" s="31">
        <f t="shared" si="979"/>
        <v>2.7204503435557634E-11</v>
      </c>
      <c r="BT1448" s="31">
        <f t="shared" si="980"/>
        <v>2.1477239554387603E-11</v>
      </c>
      <c r="BU1448" s="31">
        <f t="shared" si="981"/>
        <v>4.0090847168190193E-11</v>
      </c>
      <c r="BV1448" s="31">
        <f t="shared" si="982"/>
        <v>9.3068038069012951E-12</v>
      </c>
      <c r="BW1448" s="31">
        <f t="shared" si="983"/>
        <v>1.5749975673217578E-11</v>
      </c>
      <c r="BX1448" s="31">
        <f t="shared" si="984"/>
        <v>1.3602251717778817E-11</v>
      </c>
      <c r="BY1448" s="31">
        <f t="shared" si="985"/>
        <v>9.3068038069012951E-12</v>
      </c>
      <c r="BZ1448" s="31">
        <f t="shared" si="986"/>
        <v>2.0761331569241351E-11</v>
      </c>
      <c r="CA1448" s="31">
        <f t="shared" si="987"/>
        <v>2.2193147539533857E-11</v>
      </c>
      <c r="CB1448" s="31">
        <f t="shared" si="988"/>
        <v>2.0045423584095096E-11</v>
      </c>
      <c r="CC1448" s="31">
        <f t="shared" si="989"/>
        <v>3.0068135376142646E-11</v>
      </c>
      <c r="CD1448" s="31">
        <f t="shared" si="990"/>
        <v>7.159079851462535E-13</v>
      </c>
      <c r="CE1448" s="31">
        <f t="shared" si="991"/>
        <v>5.0113558960237741E-12</v>
      </c>
    </row>
    <row r="1449" spans="35:83" x14ac:dyDescent="0.2">
      <c r="AI1449" s="29" t="s">
        <v>3014</v>
      </c>
      <c r="AJ1449" s="30">
        <v>29004</v>
      </c>
      <c r="AK1449">
        <v>264</v>
      </c>
      <c r="AL1449" t="s">
        <v>3015</v>
      </c>
      <c r="AM1449">
        <v>3.8567003639834575E-9</v>
      </c>
      <c r="AN1449">
        <f t="shared" si="949"/>
        <v>3.8567003639834575E-10</v>
      </c>
      <c r="AO1449">
        <f t="shared" si="950"/>
        <v>1.7001345309906081E-3</v>
      </c>
      <c r="AP1449" s="31">
        <f t="shared" si="951"/>
        <v>30</v>
      </c>
      <c r="AQ1449" s="31">
        <f t="shared" si="952"/>
        <v>5</v>
      </c>
      <c r="AR1449" s="31">
        <f t="shared" si="953"/>
        <v>19</v>
      </c>
      <c r="AS1449" s="31">
        <f t="shared" si="954"/>
        <v>11</v>
      </c>
      <c r="AT1449" s="31">
        <f t="shared" si="955"/>
        <v>7</v>
      </c>
      <c r="AU1449" s="31">
        <f t="shared" si="956"/>
        <v>17</v>
      </c>
      <c r="AV1449" s="31">
        <f t="shared" si="957"/>
        <v>11</v>
      </c>
      <c r="AW1449" s="31">
        <f t="shared" si="958"/>
        <v>17</v>
      </c>
      <c r="AX1449" s="31">
        <f t="shared" si="959"/>
        <v>12</v>
      </c>
      <c r="AY1449" s="31">
        <f t="shared" si="960"/>
        <v>27</v>
      </c>
      <c r="AZ1449" s="31">
        <f t="shared" si="961"/>
        <v>5</v>
      </c>
      <c r="BA1449" s="31">
        <f t="shared" si="962"/>
        <v>7</v>
      </c>
      <c r="BB1449" s="31">
        <f t="shared" si="963"/>
        <v>13</v>
      </c>
      <c r="BC1449" s="31">
        <f t="shared" si="964"/>
        <v>12</v>
      </c>
      <c r="BD1449" s="31">
        <f t="shared" si="965"/>
        <v>16</v>
      </c>
      <c r="BE1449" s="31">
        <f t="shared" si="966"/>
        <v>22</v>
      </c>
      <c r="BF1449" s="31">
        <f t="shared" si="967"/>
        <v>16</v>
      </c>
      <c r="BG1449" s="31">
        <f t="shared" si="968"/>
        <v>7</v>
      </c>
      <c r="BH1449" s="31">
        <f t="shared" si="969"/>
        <v>4</v>
      </c>
      <c r="BI1449" s="31">
        <f t="shared" si="970"/>
        <v>6</v>
      </c>
      <c r="BJ1449" s="6">
        <f t="shared" si="971"/>
        <v>264</v>
      </c>
      <c r="BL1449" s="31">
        <f t="shared" si="972"/>
        <v>4.3826140499812014E-11</v>
      </c>
      <c r="BM1449" s="31">
        <f t="shared" si="973"/>
        <v>7.3043567499686701E-12</v>
      </c>
      <c r="BN1449" s="31">
        <f t="shared" si="974"/>
        <v>2.7756555649880948E-11</v>
      </c>
      <c r="BO1449" s="31">
        <f t="shared" si="975"/>
        <v>1.6069584849931073E-11</v>
      </c>
      <c r="BP1449" s="31">
        <f t="shared" si="976"/>
        <v>1.0226099449956137E-11</v>
      </c>
      <c r="BQ1449" s="31">
        <f t="shared" si="977"/>
        <v>2.4834812949893476E-11</v>
      </c>
      <c r="BR1449" s="31">
        <f t="shared" si="978"/>
        <v>1.6069584849931073E-11</v>
      </c>
      <c r="BS1449" s="31">
        <f t="shared" si="979"/>
        <v>2.4834812949893476E-11</v>
      </c>
      <c r="BT1449" s="31">
        <f t="shared" si="980"/>
        <v>1.7530456199924809E-11</v>
      </c>
      <c r="BU1449" s="31">
        <f t="shared" si="981"/>
        <v>3.9443526449830816E-11</v>
      </c>
      <c r="BV1449" s="31">
        <f t="shared" si="982"/>
        <v>7.3043567499686701E-12</v>
      </c>
      <c r="BW1449" s="31">
        <f t="shared" si="983"/>
        <v>1.0226099449956137E-11</v>
      </c>
      <c r="BX1449" s="31">
        <f t="shared" si="984"/>
        <v>1.8991327549918538E-11</v>
      </c>
      <c r="BY1449" s="31">
        <f t="shared" si="985"/>
        <v>1.7530456199924809E-11</v>
      </c>
      <c r="BZ1449" s="31">
        <f t="shared" si="986"/>
        <v>2.3373941599899743E-11</v>
      </c>
      <c r="CA1449" s="31">
        <f t="shared" si="987"/>
        <v>3.2139169699862146E-11</v>
      </c>
      <c r="CB1449" s="31">
        <f t="shared" si="988"/>
        <v>2.3373941599899743E-11</v>
      </c>
      <c r="CC1449" s="31">
        <f t="shared" si="989"/>
        <v>1.0226099449956137E-11</v>
      </c>
      <c r="CD1449" s="31">
        <f t="shared" si="990"/>
        <v>5.8434853999749357E-12</v>
      </c>
      <c r="CE1449" s="31">
        <f t="shared" si="991"/>
        <v>8.7652280999624044E-12</v>
      </c>
    </row>
    <row r="1450" spans="35:83" x14ac:dyDescent="0.2">
      <c r="AI1450" s="29" t="s">
        <v>3016</v>
      </c>
      <c r="AJ1450" s="30">
        <v>96328</v>
      </c>
      <c r="AK1450">
        <v>872</v>
      </c>
      <c r="AL1450" t="s">
        <v>3017</v>
      </c>
      <c r="AM1450">
        <v>3.9489593473429327E-9</v>
      </c>
      <c r="AN1450">
        <f t="shared" si="949"/>
        <v>3.9489593473429329E-10</v>
      </c>
      <c r="AO1450">
        <f t="shared" si="950"/>
        <v>1.7408047072035003E-3</v>
      </c>
      <c r="AP1450" s="31">
        <f t="shared" si="951"/>
        <v>102</v>
      </c>
      <c r="AQ1450" s="31">
        <f t="shared" si="952"/>
        <v>0</v>
      </c>
      <c r="AR1450" s="31">
        <f t="shared" si="953"/>
        <v>65</v>
      </c>
      <c r="AS1450" s="31">
        <f t="shared" si="954"/>
        <v>31</v>
      </c>
      <c r="AT1450" s="31">
        <f t="shared" si="955"/>
        <v>34</v>
      </c>
      <c r="AU1450" s="31">
        <f t="shared" si="956"/>
        <v>48</v>
      </c>
      <c r="AV1450" s="31">
        <f t="shared" si="957"/>
        <v>17</v>
      </c>
      <c r="AW1450" s="31">
        <f t="shared" si="958"/>
        <v>49</v>
      </c>
      <c r="AX1450" s="31">
        <f t="shared" si="959"/>
        <v>41</v>
      </c>
      <c r="AY1450" s="31">
        <f t="shared" si="960"/>
        <v>75</v>
      </c>
      <c r="AZ1450" s="31">
        <f t="shared" si="961"/>
        <v>23</v>
      </c>
      <c r="BA1450" s="31">
        <f t="shared" si="962"/>
        <v>40</v>
      </c>
      <c r="BB1450" s="31">
        <f t="shared" si="963"/>
        <v>47</v>
      </c>
      <c r="BC1450" s="31">
        <f t="shared" si="964"/>
        <v>52</v>
      </c>
      <c r="BD1450" s="31">
        <f t="shared" si="965"/>
        <v>43</v>
      </c>
      <c r="BE1450" s="31">
        <f t="shared" si="966"/>
        <v>59</v>
      </c>
      <c r="BF1450" s="31">
        <f t="shared" si="967"/>
        <v>55</v>
      </c>
      <c r="BG1450" s="31">
        <f t="shared" si="968"/>
        <v>50</v>
      </c>
      <c r="BH1450" s="31">
        <f t="shared" si="969"/>
        <v>15</v>
      </c>
      <c r="BI1450" s="31">
        <f t="shared" si="970"/>
        <v>26</v>
      </c>
      <c r="BJ1450" s="6">
        <f t="shared" si="971"/>
        <v>872</v>
      </c>
      <c r="BL1450" s="31">
        <f t="shared" si="972"/>
        <v>4.6191955668460914E-11</v>
      </c>
      <c r="BM1450" s="31">
        <f t="shared" si="973"/>
        <v>0</v>
      </c>
      <c r="BN1450" s="31">
        <f t="shared" si="974"/>
        <v>2.9436050180881955E-11</v>
      </c>
      <c r="BO1450" s="31">
        <f t="shared" si="975"/>
        <v>1.4038731624728318E-11</v>
      </c>
      <c r="BP1450" s="31">
        <f t="shared" si="976"/>
        <v>1.5397318556153637E-11</v>
      </c>
      <c r="BQ1450" s="31">
        <f t="shared" si="977"/>
        <v>2.1737390902805138E-11</v>
      </c>
      <c r="BR1450" s="31">
        <f t="shared" si="978"/>
        <v>7.6986592780768185E-12</v>
      </c>
      <c r="BS1450" s="31">
        <f t="shared" si="979"/>
        <v>2.2190253213280243E-11</v>
      </c>
      <c r="BT1450" s="31">
        <f t="shared" si="980"/>
        <v>1.8567354729479387E-11</v>
      </c>
      <c r="BU1450" s="31">
        <f t="shared" si="981"/>
        <v>3.3964673285633021E-11</v>
      </c>
      <c r="BV1450" s="31">
        <f t="shared" si="982"/>
        <v>1.0415833140927462E-11</v>
      </c>
      <c r="BW1450" s="31">
        <f t="shared" si="983"/>
        <v>1.8114492419004279E-11</v>
      </c>
      <c r="BX1450" s="31">
        <f t="shared" si="984"/>
        <v>2.1284528592330029E-11</v>
      </c>
      <c r="BY1450" s="31">
        <f t="shared" si="985"/>
        <v>2.3548840144705566E-11</v>
      </c>
      <c r="BZ1450" s="31">
        <f t="shared" si="986"/>
        <v>1.9473079350429601E-11</v>
      </c>
      <c r="CA1450" s="31">
        <f t="shared" si="987"/>
        <v>2.671887631803131E-11</v>
      </c>
      <c r="CB1450" s="31">
        <f t="shared" si="988"/>
        <v>2.4907427076130882E-11</v>
      </c>
      <c r="CC1450" s="31">
        <f t="shared" si="989"/>
        <v>2.2643115523755352E-11</v>
      </c>
      <c r="CD1450" s="31">
        <f t="shared" si="990"/>
        <v>6.7929346571266053E-12</v>
      </c>
      <c r="CE1450" s="31">
        <f t="shared" si="991"/>
        <v>1.1774420072352783E-11</v>
      </c>
    </row>
    <row r="1451" spans="35:83" x14ac:dyDescent="0.2">
      <c r="AI1451" s="29" t="s">
        <v>3018</v>
      </c>
      <c r="AJ1451" s="30">
        <v>54454</v>
      </c>
      <c r="AK1451">
        <v>524</v>
      </c>
      <c r="AL1451" t="s">
        <v>3019</v>
      </c>
      <c r="AM1451">
        <v>3.9643252135249666E-9</v>
      </c>
      <c r="AN1451">
        <f t="shared" si="949"/>
        <v>3.9643252135249666E-10</v>
      </c>
      <c r="AO1451">
        <f t="shared" si="950"/>
        <v>1.7475783834627764E-3</v>
      </c>
      <c r="AP1451" s="31">
        <f t="shared" si="951"/>
        <v>53</v>
      </c>
      <c r="AQ1451" s="31">
        <f t="shared" si="952"/>
        <v>0</v>
      </c>
      <c r="AR1451" s="31">
        <f t="shared" si="953"/>
        <v>32</v>
      </c>
      <c r="AS1451" s="31">
        <f t="shared" si="954"/>
        <v>15</v>
      </c>
      <c r="AT1451" s="31">
        <f t="shared" si="955"/>
        <v>14</v>
      </c>
      <c r="AU1451" s="31">
        <f t="shared" si="956"/>
        <v>61</v>
      </c>
      <c r="AV1451" s="31">
        <f t="shared" si="957"/>
        <v>9</v>
      </c>
      <c r="AW1451" s="31">
        <f t="shared" si="958"/>
        <v>36</v>
      </c>
      <c r="AX1451" s="31">
        <f t="shared" si="959"/>
        <v>20</v>
      </c>
      <c r="AY1451" s="31">
        <f t="shared" si="960"/>
        <v>35</v>
      </c>
      <c r="AZ1451" s="31">
        <f t="shared" si="961"/>
        <v>7</v>
      </c>
      <c r="BA1451" s="31">
        <f t="shared" si="962"/>
        <v>33</v>
      </c>
      <c r="BB1451" s="31">
        <f t="shared" si="963"/>
        <v>37</v>
      </c>
      <c r="BC1451" s="31">
        <f t="shared" si="964"/>
        <v>20</v>
      </c>
      <c r="BD1451" s="31">
        <f t="shared" si="965"/>
        <v>23</v>
      </c>
      <c r="BE1451" s="31">
        <f t="shared" si="966"/>
        <v>32</v>
      </c>
      <c r="BF1451" s="31">
        <f t="shared" si="967"/>
        <v>35</v>
      </c>
      <c r="BG1451" s="31">
        <f t="shared" si="968"/>
        <v>51</v>
      </c>
      <c r="BH1451" s="31">
        <f t="shared" si="969"/>
        <v>3</v>
      </c>
      <c r="BI1451" s="31">
        <f t="shared" si="970"/>
        <v>8</v>
      </c>
      <c r="BJ1451" s="6">
        <f t="shared" si="971"/>
        <v>524</v>
      </c>
      <c r="BL1451" s="31">
        <f t="shared" si="972"/>
        <v>4.0097182503210541E-11</v>
      </c>
      <c r="BM1451" s="31">
        <f t="shared" si="973"/>
        <v>0</v>
      </c>
      <c r="BN1451" s="31">
        <f t="shared" si="974"/>
        <v>2.4209619624579946E-11</v>
      </c>
      <c r="BO1451" s="31">
        <f t="shared" si="975"/>
        <v>1.1348259199021851E-11</v>
      </c>
      <c r="BP1451" s="31">
        <f t="shared" si="976"/>
        <v>1.0591708585753727E-11</v>
      </c>
      <c r="BQ1451" s="31">
        <f t="shared" si="977"/>
        <v>4.6149587409355527E-11</v>
      </c>
      <c r="BR1451" s="31">
        <f t="shared" si="978"/>
        <v>6.8089555194131106E-12</v>
      </c>
      <c r="BS1451" s="31">
        <f t="shared" si="979"/>
        <v>2.7235822077652442E-11</v>
      </c>
      <c r="BT1451" s="31">
        <f t="shared" si="980"/>
        <v>1.5131012265362468E-11</v>
      </c>
      <c r="BU1451" s="31">
        <f t="shared" si="981"/>
        <v>2.6479271464384318E-11</v>
      </c>
      <c r="BV1451" s="31">
        <f t="shared" si="982"/>
        <v>5.2958542928768634E-12</v>
      </c>
      <c r="BW1451" s="31">
        <f t="shared" si="983"/>
        <v>2.496617023784807E-11</v>
      </c>
      <c r="BX1451" s="31">
        <f t="shared" si="984"/>
        <v>2.7992372690920566E-11</v>
      </c>
      <c r="BY1451" s="31">
        <f t="shared" si="985"/>
        <v>1.5131012265362468E-11</v>
      </c>
      <c r="BZ1451" s="31">
        <f t="shared" si="986"/>
        <v>1.7400664105166837E-11</v>
      </c>
      <c r="CA1451" s="31">
        <f t="shared" si="987"/>
        <v>2.4209619624579946E-11</v>
      </c>
      <c r="CB1451" s="31">
        <f t="shared" si="988"/>
        <v>2.6479271464384318E-11</v>
      </c>
      <c r="CC1451" s="31">
        <f t="shared" si="989"/>
        <v>3.8584081276674293E-11</v>
      </c>
      <c r="CD1451" s="31">
        <f t="shared" si="990"/>
        <v>2.2696518398043701E-12</v>
      </c>
      <c r="CE1451" s="31">
        <f t="shared" si="991"/>
        <v>6.0524049061449866E-12</v>
      </c>
    </row>
    <row r="1452" spans="35:83" x14ac:dyDescent="0.2">
      <c r="AI1452" s="29" t="s">
        <v>3020</v>
      </c>
      <c r="AJ1452" s="30">
        <v>29611</v>
      </c>
      <c r="AK1452">
        <v>259</v>
      </c>
      <c r="AL1452" t="s">
        <v>3021</v>
      </c>
      <c r="AM1452">
        <v>3.9798217921963477E-9</v>
      </c>
      <c r="AN1452">
        <f t="shared" si="949"/>
        <v>3.9798217921963481E-10</v>
      </c>
      <c r="AO1452">
        <f t="shared" si="950"/>
        <v>1.7544096812108379E-3</v>
      </c>
      <c r="AP1452" s="31">
        <f t="shared" si="951"/>
        <v>18</v>
      </c>
      <c r="AQ1452" s="31">
        <f t="shared" si="952"/>
        <v>2</v>
      </c>
      <c r="AR1452" s="31">
        <f t="shared" si="953"/>
        <v>19</v>
      </c>
      <c r="AS1452" s="31">
        <f t="shared" si="954"/>
        <v>23</v>
      </c>
      <c r="AT1452" s="31">
        <f t="shared" si="955"/>
        <v>10</v>
      </c>
      <c r="AU1452" s="31">
        <f t="shared" si="956"/>
        <v>19</v>
      </c>
      <c r="AV1452" s="31">
        <f t="shared" si="957"/>
        <v>5</v>
      </c>
      <c r="AW1452" s="31">
        <f t="shared" si="958"/>
        <v>24</v>
      </c>
      <c r="AX1452" s="31">
        <f t="shared" si="959"/>
        <v>13</v>
      </c>
      <c r="AY1452" s="31">
        <f t="shared" si="960"/>
        <v>23</v>
      </c>
      <c r="AZ1452" s="31">
        <f t="shared" si="961"/>
        <v>8</v>
      </c>
      <c r="BA1452" s="31">
        <f t="shared" si="962"/>
        <v>11</v>
      </c>
      <c r="BB1452" s="31">
        <f t="shared" si="963"/>
        <v>10</v>
      </c>
      <c r="BC1452" s="31">
        <f t="shared" si="964"/>
        <v>8</v>
      </c>
      <c r="BD1452" s="31">
        <f t="shared" si="965"/>
        <v>21</v>
      </c>
      <c r="BE1452" s="31">
        <f t="shared" si="966"/>
        <v>9</v>
      </c>
      <c r="BF1452" s="31">
        <f t="shared" si="967"/>
        <v>9</v>
      </c>
      <c r="BG1452" s="31">
        <f t="shared" si="968"/>
        <v>16</v>
      </c>
      <c r="BH1452" s="31">
        <f t="shared" si="969"/>
        <v>3</v>
      </c>
      <c r="BI1452" s="31">
        <f t="shared" si="970"/>
        <v>8</v>
      </c>
      <c r="BJ1452" s="6">
        <f t="shared" si="971"/>
        <v>259</v>
      </c>
      <c r="BL1452" s="31">
        <f t="shared" si="972"/>
        <v>2.7658993150399331E-11</v>
      </c>
      <c r="BM1452" s="31">
        <f t="shared" si="973"/>
        <v>3.0732214611554811E-12</v>
      </c>
      <c r="BN1452" s="31">
        <f t="shared" si="974"/>
        <v>2.9195603880977074E-11</v>
      </c>
      <c r="BO1452" s="31">
        <f t="shared" si="975"/>
        <v>3.5342046803288033E-11</v>
      </c>
      <c r="BP1452" s="31">
        <f t="shared" si="976"/>
        <v>1.5366107305777407E-11</v>
      </c>
      <c r="BQ1452" s="31">
        <f t="shared" si="977"/>
        <v>2.9195603880977074E-11</v>
      </c>
      <c r="BR1452" s="31">
        <f t="shared" si="978"/>
        <v>7.6830536528887035E-12</v>
      </c>
      <c r="BS1452" s="31">
        <f t="shared" si="979"/>
        <v>3.6878657533865773E-11</v>
      </c>
      <c r="BT1452" s="31">
        <f t="shared" si="980"/>
        <v>1.9975939497510626E-11</v>
      </c>
      <c r="BU1452" s="31">
        <f t="shared" si="981"/>
        <v>3.5342046803288033E-11</v>
      </c>
      <c r="BV1452" s="31">
        <f t="shared" si="982"/>
        <v>1.2292885844621924E-11</v>
      </c>
      <c r="BW1452" s="31">
        <f t="shared" si="983"/>
        <v>1.6902718036355147E-11</v>
      </c>
      <c r="BX1452" s="31">
        <f t="shared" si="984"/>
        <v>1.5366107305777407E-11</v>
      </c>
      <c r="BY1452" s="31">
        <f t="shared" si="985"/>
        <v>1.2292885844621924E-11</v>
      </c>
      <c r="BZ1452" s="31">
        <f t="shared" si="986"/>
        <v>3.2268825342132554E-11</v>
      </c>
      <c r="CA1452" s="31">
        <f t="shared" si="987"/>
        <v>1.3829496575199666E-11</v>
      </c>
      <c r="CB1452" s="31">
        <f t="shared" si="988"/>
        <v>1.3829496575199666E-11</v>
      </c>
      <c r="CC1452" s="31">
        <f t="shared" si="989"/>
        <v>2.4585771689243849E-11</v>
      </c>
      <c r="CD1452" s="31">
        <f t="shared" si="990"/>
        <v>4.6098321917332216E-12</v>
      </c>
      <c r="CE1452" s="31">
        <f t="shared" si="991"/>
        <v>1.2292885844621924E-11</v>
      </c>
    </row>
    <row r="1453" spans="35:83" x14ac:dyDescent="0.2">
      <c r="AI1453" s="29" t="s">
        <v>3022</v>
      </c>
      <c r="AJ1453" s="30">
        <v>33610</v>
      </c>
      <c r="AK1453">
        <v>311</v>
      </c>
      <c r="AL1453" t="s">
        <v>3023</v>
      </c>
      <c r="AM1453">
        <v>3.9894833491257756E-9</v>
      </c>
      <c r="AN1453">
        <f t="shared" si="949"/>
        <v>3.9894833491257759E-10</v>
      </c>
      <c r="AO1453">
        <f t="shared" si="950"/>
        <v>1.7586687485504342E-3</v>
      </c>
      <c r="AP1453" s="31">
        <f t="shared" si="951"/>
        <v>39</v>
      </c>
      <c r="AQ1453" s="31">
        <f t="shared" si="952"/>
        <v>5</v>
      </c>
      <c r="AR1453" s="31">
        <f t="shared" si="953"/>
        <v>22</v>
      </c>
      <c r="AS1453" s="31">
        <f t="shared" si="954"/>
        <v>17</v>
      </c>
      <c r="AT1453" s="31">
        <f t="shared" si="955"/>
        <v>9</v>
      </c>
      <c r="AU1453" s="31">
        <f t="shared" si="956"/>
        <v>18</v>
      </c>
      <c r="AV1453" s="31">
        <f t="shared" si="957"/>
        <v>2</v>
      </c>
      <c r="AW1453" s="31">
        <f t="shared" si="958"/>
        <v>26</v>
      </c>
      <c r="AX1453" s="31">
        <f t="shared" si="959"/>
        <v>11</v>
      </c>
      <c r="AY1453" s="31">
        <f t="shared" si="960"/>
        <v>31</v>
      </c>
      <c r="AZ1453" s="31">
        <f t="shared" si="961"/>
        <v>5</v>
      </c>
      <c r="BA1453" s="31">
        <f t="shared" si="962"/>
        <v>11</v>
      </c>
      <c r="BB1453" s="31">
        <f t="shared" si="963"/>
        <v>14</v>
      </c>
      <c r="BC1453" s="31">
        <f t="shared" si="964"/>
        <v>9</v>
      </c>
      <c r="BD1453" s="31">
        <f t="shared" si="965"/>
        <v>24</v>
      </c>
      <c r="BE1453" s="31">
        <f t="shared" si="966"/>
        <v>21</v>
      </c>
      <c r="BF1453" s="31">
        <f t="shared" si="967"/>
        <v>12</v>
      </c>
      <c r="BG1453" s="31">
        <f t="shared" si="968"/>
        <v>29</v>
      </c>
      <c r="BH1453" s="31">
        <f t="shared" si="969"/>
        <v>1</v>
      </c>
      <c r="BI1453" s="31">
        <f t="shared" si="970"/>
        <v>5</v>
      </c>
      <c r="BJ1453" s="6">
        <f t="shared" si="971"/>
        <v>311</v>
      </c>
      <c r="BL1453" s="31">
        <f t="shared" si="972"/>
        <v>5.002889087328143E-11</v>
      </c>
      <c r="BM1453" s="31">
        <f t="shared" si="973"/>
        <v>6.4139603683694144E-12</v>
      </c>
      <c r="BN1453" s="31">
        <f t="shared" si="974"/>
        <v>2.8221425620825425E-11</v>
      </c>
      <c r="BO1453" s="31">
        <f t="shared" si="975"/>
        <v>2.1807465252456011E-11</v>
      </c>
      <c r="BP1453" s="31">
        <f t="shared" si="976"/>
        <v>1.1545128663064945E-11</v>
      </c>
      <c r="BQ1453" s="31">
        <f t="shared" si="977"/>
        <v>2.309025732612989E-11</v>
      </c>
      <c r="BR1453" s="31">
        <f t="shared" si="978"/>
        <v>2.5655841473477658E-12</v>
      </c>
      <c r="BS1453" s="31">
        <f t="shared" si="979"/>
        <v>3.3352593915520953E-11</v>
      </c>
      <c r="BT1453" s="31">
        <f t="shared" si="980"/>
        <v>1.4110712810412712E-11</v>
      </c>
      <c r="BU1453" s="31">
        <f t="shared" si="981"/>
        <v>3.9766554283890373E-11</v>
      </c>
      <c r="BV1453" s="31">
        <f t="shared" si="982"/>
        <v>6.4139603683694144E-12</v>
      </c>
      <c r="BW1453" s="31">
        <f t="shared" si="983"/>
        <v>1.4110712810412712E-11</v>
      </c>
      <c r="BX1453" s="31">
        <f t="shared" si="984"/>
        <v>1.7959089031434362E-11</v>
      </c>
      <c r="BY1453" s="31">
        <f t="shared" si="985"/>
        <v>1.1545128663064945E-11</v>
      </c>
      <c r="BZ1453" s="31">
        <f t="shared" si="986"/>
        <v>3.0787009768173196E-11</v>
      </c>
      <c r="CA1453" s="31">
        <f t="shared" si="987"/>
        <v>2.6938633547151543E-11</v>
      </c>
      <c r="CB1453" s="31">
        <f t="shared" si="988"/>
        <v>1.5393504884086598E-11</v>
      </c>
      <c r="CC1453" s="31">
        <f t="shared" si="989"/>
        <v>3.7200970136542603E-11</v>
      </c>
      <c r="CD1453" s="31">
        <f t="shared" si="990"/>
        <v>1.2827920736738829E-12</v>
      </c>
      <c r="CE1453" s="31">
        <f t="shared" si="991"/>
        <v>6.4139603683694144E-12</v>
      </c>
    </row>
    <row r="1454" spans="35:83" x14ac:dyDescent="0.2">
      <c r="AI1454" s="29" t="s">
        <v>3024</v>
      </c>
      <c r="AJ1454" s="30">
        <v>19946</v>
      </c>
      <c r="AK1454">
        <v>179</v>
      </c>
      <c r="AL1454" t="s">
        <v>3025</v>
      </c>
      <c r="AM1454">
        <v>4.0140543398607256E-9</v>
      </c>
      <c r="AN1454">
        <f t="shared" si="949"/>
        <v>4.0140543398607261E-10</v>
      </c>
      <c r="AO1454">
        <f t="shared" si="950"/>
        <v>1.769500284803355E-3</v>
      </c>
      <c r="AP1454" s="31">
        <f t="shared" si="951"/>
        <v>19</v>
      </c>
      <c r="AQ1454" s="31">
        <f t="shared" si="952"/>
        <v>1</v>
      </c>
      <c r="AR1454" s="31">
        <f t="shared" si="953"/>
        <v>7</v>
      </c>
      <c r="AS1454" s="31">
        <f t="shared" si="954"/>
        <v>22</v>
      </c>
      <c r="AT1454" s="31">
        <f t="shared" si="955"/>
        <v>10</v>
      </c>
      <c r="AU1454" s="31">
        <f t="shared" si="956"/>
        <v>12</v>
      </c>
      <c r="AV1454" s="31">
        <f t="shared" si="957"/>
        <v>3</v>
      </c>
      <c r="AW1454" s="31">
        <f t="shared" si="958"/>
        <v>8</v>
      </c>
      <c r="AX1454" s="31">
        <f t="shared" si="959"/>
        <v>15</v>
      </c>
      <c r="AY1454" s="31">
        <f t="shared" si="960"/>
        <v>11</v>
      </c>
      <c r="AZ1454" s="31">
        <f t="shared" si="961"/>
        <v>2</v>
      </c>
      <c r="BA1454" s="31">
        <f t="shared" si="962"/>
        <v>6</v>
      </c>
      <c r="BB1454" s="31">
        <f t="shared" si="963"/>
        <v>8</v>
      </c>
      <c r="BC1454" s="31">
        <f t="shared" si="964"/>
        <v>6</v>
      </c>
      <c r="BD1454" s="31">
        <f t="shared" si="965"/>
        <v>10</v>
      </c>
      <c r="BE1454" s="31">
        <f t="shared" si="966"/>
        <v>7</v>
      </c>
      <c r="BF1454" s="31">
        <f t="shared" si="967"/>
        <v>4</v>
      </c>
      <c r="BG1454" s="31">
        <f t="shared" si="968"/>
        <v>23</v>
      </c>
      <c r="BH1454" s="31">
        <f t="shared" si="969"/>
        <v>1</v>
      </c>
      <c r="BI1454" s="31">
        <f t="shared" si="970"/>
        <v>4</v>
      </c>
      <c r="BJ1454" s="6">
        <f t="shared" si="971"/>
        <v>179</v>
      </c>
      <c r="BL1454" s="31">
        <f t="shared" si="972"/>
        <v>4.2607280702432285E-11</v>
      </c>
      <c r="BM1454" s="31">
        <f t="shared" si="973"/>
        <v>2.242488458022752E-12</v>
      </c>
      <c r="BN1454" s="31">
        <f t="shared" si="974"/>
        <v>1.5697419206159266E-11</v>
      </c>
      <c r="BO1454" s="31">
        <f t="shared" si="975"/>
        <v>4.9334746076500544E-11</v>
      </c>
      <c r="BP1454" s="31">
        <f t="shared" si="976"/>
        <v>2.2424884580227518E-11</v>
      </c>
      <c r="BQ1454" s="31">
        <f t="shared" si="977"/>
        <v>2.6909861496273023E-11</v>
      </c>
      <c r="BR1454" s="31">
        <f t="shared" si="978"/>
        <v>6.7274653740682557E-12</v>
      </c>
      <c r="BS1454" s="31">
        <f t="shared" si="979"/>
        <v>1.7939907664182016E-11</v>
      </c>
      <c r="BT1454" s="31">
        <f t="shared" si="980"/>
        <v>3.3637326870341275E-11</v>
      </c>
      <c r="BU1454" s="31">
        <f t="shared" si="981"/>
        <v>2.4667373038250272E-11</v>
      </c>
      <c r="BV1454" s="31">
        <f t="shared" si="982"/>
        <v>4.4849769160455041E-12</v>
      </c>
      <c r="BW1454" s="31">
        <f t="shared" si="983"/>
        <v>1.3454930748136511E-11</v>
      </c>
      <c r="BX1454" s="31">
        <f t="shared" si="984"/>
        <v>1.7939907664182016E-11</v>
      </c>
      <c r="BY1454" s="31">
        <f t="shared" si="985"/>
        <v>1.3454930748136511E-11</v>
      </c>
      <c r="BZ1454" s="31">
        <f t="shared" si="986"/>
        <v>2.2424884580227518E-11</v>
      </c>
      <c r="CA1454" s="31">
        <f t="shared" si="987"/>
        <v>1.5697419206159266E-11</v>
      </c>
      <c r="CB1454" s="31">
        <f t="shared" si="988"/>
        <v>8.9699538320910082E-12</v>
      </c>
      <c r="CC1454" s="31">
        <f t="shared" si="989"/>
        <v>5.1577234534523295E-11</v>
      </c>
      <c r="CD1454" s="31">
        <f t="shared" si="990"/>
        <v>2.242488458022752E-12</v>
      </c>
      <c r="CE1454" s="31">
        <f t="shared" si="991"/>
        <v>8.9699538320910082E-12</v>
      </c>
    </row>
    <row r="1455" spans="35:83" x14ac:dyDescent="0.2">
      <c r="AI1455" s="29" t="s">
        <v>3026</v>
      </c>
      <c r="AJ1455" s="30">
        <v>90595</v>
      </c>
      <c r="AK1455">
        <v>826</v>
      </c>
      <c r="AL1455" t="s">
        <v>3027</v>
      </c>
      <c r="AM1455">
        <v>4.081100347681603E-9</v>
      </c>
      <c r="AN1455">
        <f t="shared" si="949"/>
        <v>4.081100347681603E-10</v>
      </c>
      <c r="AO1455">
        <f t="shared" si="950"/>
        <v>1.7990559210477029E-3</v>
      </c>
      <c r="AP1455" s="31">
        <f t="shared" si="951"/>
        <v>62</v>
      </c>
      <c r="AQ1455" s="31">
        <f t="shared" si="952"/>
        <v>2</v>
      </c>
      <c r="AR1455" s="31">
        <f t="shared" si="953"/>
        <v>47</v>
      </c>
      <c r="AS1455" s="31">
        <f t="shared" si="954"/>
        <v>20</v>
      </c>
      <c r="AT1455" s="31">
        <f t="shared" si="955"/>
        <v>31</v>
      </c>
      <c r="AU1455" s="31">
        <f t="shared" si="956"/>
        <v>88</v>
      </c>
      <c r="AV1455" s="31">
        <f t="shared" si="957"/>
        <v>22</v>
      </c>
      <c r="AW1455" s="31">
        <f t="shared" si="958"/>
        <v>34</v>
      </c>
      <c r="AX1455" s="31">
        <f t="shared" si="959"/>
        <v>28</v>
      </c>
      <c r="AY1455" s="31">
        <f t="shared" si="960"/>
        <v>55</v>
      </c>
      <c r="AZ1455" s="31">
        <f t="shared" si="961"/>
        <v>24</v>
      </c>
      <c r="BA1455" s="31">
        <f t="shared" si="962"/>
        <v>63</v>
      </c>
      <c r="BB1455" s="31">
        <f t="shared" si="963"/>
        <v>29</v>
      </c>
      <c r="BC1455" s="31">
        <f t="shared" si="964"/>
        <v>38</v>
      </c>
      <c r="BD1455" s="31">
        <f t="shared" si="965"/>
        <v>42</v>
      </c>
      <c r="BE1455" s="31">
        <f t="shared" si="966"/>
        <v>71</v>
      </c>
      <c r="BF1455" s="31">
        <f t="shared" si="967"/>
        <v>64</v>
      </c>
      <c r="BG1455" s="31">
        <f t="shared" si="968"/>
        <v>48</v>
      </c>
      <c r="BH1455" s="31">
        <f t="shared" si="969"/>
        <v>11</v>
      </c>
      <c r="BI1455" s="31">
        <f t="shared" si="970"/>
        <v>47</v>
      </c>
      <c r="BJ1455" s="6">
        <f t="shared" si="971"/>
        <v>826</v>
      </c>
      <c r="BL1455" s="31">
        <f t="shared" si="972"/>
        <v>3.0632956604874022E-11</v>
      </c>
      <c r="BM1455" s="31">
        <f t="shared" si="973"/>
        <v>9.8815989047980712E-13</v>
      </c>
      <c r="BN1455" s="31">
        <f t="shared" si="974"/>
        <v>2.3221757426275465E-11</v>
      </c>
      <c r="BO1455" s="31">
        <f t="shared" si="975"/>
        <v>9.8815989047980704E-12</v>
      </c>
      <c r="BP1455" s="31">
        <f t="shared" si="976"/>
        <v>1.5316478302437011E-11</v>
      </c>
      <c r="BQ1455" s="31">
        <f t="shared" si="977"/>
        <v>4.3479035181111512E-11</v>
      </c>
      <c r="BR1455" s="31">
        <f t="shared" si="978"/>
        <v>1.0869758795277878E-11</v>
      </c>
      <c r="BS1455" s="31">
        <f t="shared" si="979"/>
        <v>1.679871813815672E-11</v>
      </c>
      <c r="BT1455" s="31">
        <f t="shared" si="980"/>
        <v>1.3834238466717299E-11</v>
      </c>
      <c r="BU1455" s="31">
        <f t="shared" si="981"/>
        <v>2.7174396988194695E-11</v>
      </c>
      <c r="BV1455" s="31">
        <f t="shared" si="982"/>
        <v>1.1857918685757685E-11</v>
      </c>
      <c r="BW1455" s="31">
        <f t="shared" si="983"/>
        <v>3.1127036550113922E-11</v>
      </c>
      <c r="BX1455" s="31">
        <f t="shared" si="984"/>
        <v>1.4328318411957202E-11</v>
      </c>
      <c r="BY1455" s="31">
        <f t="shared" si="985"/>
        <v>1.8775037919116335E-11</v>
      </c>
      <c r="BZ1455" s="31">
        <f t="shared" si="986"/>
        <v>2.075135770007595E-11</v>
      </c>
      <c r="CA1455" s="31">
        <f t="shared" si="987"/>
        <v>3.5079676112033145E-11</v>
      </c>
      <c r="CB1455" s="31">
        <f t="shared" si="988"/>
        <v>3.1621116495353828E-11</v>
      </c>
      <c r="CC1455" s="31">
        <f t="shared" si="989"/>
        <v>2.3715837371515371E-11</v>
      </c>
      <c r="CD1455" s="31">
        <f t="shared" si="990"/>
        <v>5.434879397638939E-12</v>
      </c>
      <c r="CE1455" s="31">
        <f t="shared" si="991"/>
        <v>2.3221757426275465E-11</v>
      </c>
    </row>
    <row r="1456" spans="35:83" x14ac:dyDescent="0.2">
      <c r="AI1456" s="29" t="s">
        <v>3028</v>
      </c>
      <c r="AJ1456" s="30">
        <v>46339</v>
      </c>
      <c r="AK1456">
        <v>430</v>
      </c>
      <c r="AL1456" t="s">
        <v>3029</v>
      </c>
      <c r="AM1456">
        <v>4.08299082307436E-9</v>
      </c>
      <c r="AN1456">
        <f t="shared" si="949"/>
        <v>4.08299082307436E-10</v>
      </c>
      <c r="AO1456">
        <f t="shared" si="950"/>
        <v>1.7998892921141279E-3</v>
      </c>
      <c r="AP1456" s="31">
        <f t="shared" si="951"/>
        <v>56</v>
      </c>
      <c r="AQ1456" s="31">
        <f t="shared" si="952"/>
        <v>4</v>
      </c>
      <c r="AR1456" s="31">
        <f t="shared" si="953"/>
        <v>31</v>
      </c>
      <c r="AS1456" s="31">
        <f t="shared" si="954"/>
        <v>31</v>
      </c>
      <c r="AT1456" s="31">
        <f t="shared" si="955"/>
        <v>8</v>
      </c>
      <c r="AU1456" s="31">
        <f t="shared" si="956"/>
        <v>30</v>
      </c>
      <c r="AV1456" s="31">
        <f t="shared" si="957"/>
        <v>9</v>
      </c>
      <c r="AW1456" s="31">
        <f t="shared" si="958"/>
        <v>21</v>
      </c>
      <c r="AX1456" s="31">
        <f t="shared" si="959"/>
        <v>24</v>
      </c>
      <c r="AY1456" s="31">
        <f t="shared" si="960"/>
        <v>40</v>
      </c>
      <c r="AZ1456" s="31">
        <f t="shared" si="961"/>
        <v>8</v>
      </c>
      <c r="BA1456" s="31">
        <f t="shared" si="962"/>
        <v>10</v>
      </c>
      <c r="BB1456" s="31">
        <f t="shared" si="963"/>
        <v>20</v>
      </c>
      <c r="BC1456" s="31">
        <f t="shared" si="964"/>
        <v>14</v>
      </c>
      <c r="BD1456" s="31">
        <f t="shared" si="965"/>
        <v>24</v>
      </c>
      <c r="BE1456" s="31">
        <f t="shared" si="966"/>
        <v>28</v>
      </c>
      <c r="BF1456" s="31">
        <f t="shared" si="967"/>
        <v>17</v>
      </c>
      <c r="BG1456" s="31">
        <f t="shared" si="968"/>
        <v>42</v>
      </c>
      <c r="BH1456" s="31">
        <f t="shared" si="969"/>
        <v>6</v>
      </c>
      <c r="BI1456" s="31">
        <f t="shared" si="970"/>
        <v>7</v>
      </c>
      <c r="BJ1456" s="6">
        <f t="shared" si="971"/>
        <v>430</v>
      </c>
      <c r="BL1456" s="31">
        <f t="shared" si="972"/>
        <v>5.3173833974921899E-11</v>
      </c>
      <c r="BM1456" s="31">
        <f t="shared" si="973"/>
        <v>3.7981309982087067E-12</v>
      </c>
      <c r="BN1456" s="31">
        <f t="shared" si="974"/>
        <v>2.9435515236117484E-11</v>
      </c>
      <c r="BO1456" s="31">
        <f t="shared" si="975"/>
        <v>2.9435515236117484E-11</v>
      </c>
      <c r="BP1456" s="31">
        <f t="shared" si="976"/>
        <v>7.5962619964174134E-12</v>
      </c>
      <c r="BQ1456" s="31">
        <f t="shared" si="977"/>
        <v>2.8485982486565302E-11</v>
      </c>
      <c r="BR1456" s="31">
        <f t="shared" si="978"/>
        <v>8.5457947459695911E-12</v>
      </c>
      <c r="BS1456" s="31">
        <f t="shared" si="979"/>
        <v>1.9940187740595711E-11</v>
      </c>
      <c r="BT1456" s="31">
        <f t="shared" si="980"/>
        <v>2.2788785989252242E-11</v>
      </c>
      <c r="BU1456" s="31">
        <f t="shared" si="981"/>
        <v>3.7981309982087069E-11</v>
      </c>
      <c r="BV1456" s="31">
        <f t="shared" si="982"/>
        <v>7.5962619964174134E-12</v>
      </c>
      <c r="BW1456" s="31">
        <f t="shared" si="983"/>
        <v>9.4953274955217672E-12</v>
      </c>
      <c r="BX1456" s="31">
        <f t="shared" si="984"/>
        <v>1.8990654991043534E-11</v>
      </c>
      <c r="BY1456" s="31">
        <f t="shared" si="985"/>
        <v>1.3293458493730475E-11</v>
      </c>
      <c r="BZ1456" s="31">
        <f t="shared" si="986"/>
        <v>2.2788785989252242E-11</v>
      </c>
      <c r="CA1456" s="31">
        <f t="shared" si="987"/>
        <v>2.6586916987460949E-11</v>
      </c>
      <c r="CB1456" s="31">
        <f t="shared" si="988"/>
        <v>1.6142056742387003E-11</v>
      </c>
      <c r="CC1456" s="31">
        <f t="shared" si="989"/>
        <v>3.9880375481191421E-11</v>
      </c>
      <c r="CD1456" s="31">
        <f t="shared" si="990"/>
        <v>5.6971964973130605E-12</v>
      </c>
      <c r="CE1456" s="31">
        <f t="shared" si="991"/>
        <v>6.6467292468652374E-12</v>
      </c>
    </row>
    <row r="1457" spans="35:83" x14ac:dyDescent="0.2">
      <c r="AI1457" s="29" t="s">
        <v>3030</v>
      </c>
      <c r="AJ1457" s="30">
        <v>9546</v>
      </c>
      <c r="AK1457">
        <v>88</v>
      </c>
      <c r="AL1457" t="s">
        <v>3031</v>
      </c>
      <c r="AM1457">
        <v>4.1806163303045695E-9</v>
      </c>
      <c r="AN1457">
        <f t="shared" si="949"/>
        <v>4.1806163303045695E-10</v>
      </c>
      <c r="AO1457">
        <f t="shared" si="950"/>
        <v>1.8429251726034591E-3</v>
      </c>
      <c r="AP1457" s="31">
        <f t="shared" si="951"/>
        <v>9</v>
      </c>
      <c r="AQ1457" s="31">
        <f t="shared" si="952"/>
        <v>0</v>
      </c>
      <c r="AR1457" s="31">
        <f t="shared" si="953"/>
        <v>3</v>
      </c>
      <c r="AS1457" s="31">
        <f t="shared" si="954"/>
        <v>12</v>
      </c>
      <c r="AT1457" s="31">
        <f t="shared" si="955"/>
        <v>3</v>
      </c>
      <c r="AU1457" s="31">
        <f t="shared" si="956"/>
        <v>9</v>
      </c>
      <c r="AV1457" s="31">
        <f t="shared" si="957"/>
        <v>4</v>
      </c>
      <c r="AW1457" s="31">
        <f t="shared" si="958"/>
        <v>7</v>
      </c>
      <c r="AX1457" s="31">
        <f t="shared" si="959"/>
        <v>3</v>
      </c>
      <c r="AY1457" s="31">
        <f t="shared" si="960"/>
        <v>6</v>
      </c>
      <c r="AZ1457" s="31">
        <f t="shared" si="961"/>
        <v>5</v>
      </c>
      <c r="BA1457" s="31">
        <f t="shared" si="962"/>
        <v>2</v>
      </c>
      <c r="BB1457" s="31">
        <f t="shared" si="963"/>
        <v>3</v>
      </c>
      <c r="BC1457" s="31">
        <f t="shared" si="964"/>
        <v>1</v>
      </c>
      <c r="BD1457" s="31">
        <f t="shared" si="965"/>
        <v>3</v>
      </c>
      <c r="BE1457" s="31">
        <f t="shared" si="966"/>
        <v>5</v>
      </c>
      <c r="BF1457" s="31">
        <f t="shared" si="967"/>
        <v>5</v>
      </c>
      <c r="BG1457" s="31">
        <f t="shared" si="968"/>
        <v>6</v>
      </c>
      <c r="BH1457" s="31">
        <f t="shared" si="969"/>
        <v>0</v>
      </c>
      <c r="BI1457" s="31">
        <f t="shared" si="970"/>
        <v>2</v>
      </c>
      <c r="BJ1457" s="6">
        <f t="shared" si="971"/>
        <v>88</v>
      </c>
      <c r="BL1457" s="31">
        <f t="shared" si="972"/>
        <v>4.2756303378114916E-11</v>
      </c>
      <c r="BM1457" s="31">
        <f t="shared" si="973"/>
        <v>0</v>
      </c>
      <c r="BN1457" s="31">
        <f t="shared" si="974"/>
        <v>1.4252101126038304E-11</v>
      </c>
      <c r="BO1457" s="31">
        <f t="shared" si="975"/>
        <v>5.7008404504153214E-11</v>
      </c>
      <c r="BP1457" s="31">
        <f t="shared" si="976"/>
        <v>1.4252101126038304E-11</v>
      </c>
      <c r="BQ1457" s="31">
        <f t="shared" si="977"/>
        <v>4.2756303378114916E-11</v>
      </c>
      <c r="BR1457" s="31">
        <f t="shared" si="978"/>
        <v>1.9002801501384407E-11</v>
      </c>
      <c r="BS1457" s="31">
        <f t="shared" si="979"/>
        <v>3.3254902627422712E-11</v>
      </c>
      <c r="BT1457" s="31">
        <f t="shared" si="980"/>
        <v>1.4252101126038304E-11</v>
      </c>
      <c r="BU1457" s="31">
        <f t="shared" si="981"/>
        <v>2.8504202252076607E-11</v>
      </c>
      <c r="BV1457" s="31">
        <f t="shared" si="982"/>
        <v>2.3753501876730509E-11</v>
      </c>
      <c r="BW1457" s="31">
        <f t="shared" si="983"/>
        <v>9.5014007506922035E-12</v>
      </c>
      <c r="BX1457" s="31">
        <f t="shared" si="984"/>
        <v>1.4252101126038304E-11</v>
      </c>
      <c r="BY1457" s="31">
        <f t="shared" si="985"/>
        <v>4.7507003753461017E-12</v>
      </c>
      <c r="BZ1457" s="31">
        <f t="shared" si="986"/>
        <v>1.4252101126038304E-11</v>
      </c>
      <c r="CA1457" s="31">
        <f t="shared" si="987"/>
        <v>2.3753501876730509E-11</v>
      </c>
      <c r="CB1457" s="31">
        <f t="shared" si="988"/>
        <v>2.3753501876730509E-11</v>
      </c>
      <c r="CC1457" s="31">
        <f t="shared" si="989"/>
        <v>2.8504202252076607E-11</v>
      </c>
      <c r="CD1457" s="31">
        <f t="shared" si="990"/>
        <v>0</v>
      </c>
      <c r="CE1457" s="31">
        <f t="shared" si="991"/>
        <v>9.5014007506922035E-12</v>
      </c>
    </row>
    <row r="1458" spans="35:83" x14ac:dyDescent="0.2">
      <c r="AI1458" s="29" t="s">
        <v>3032</v>
      </c>
      <c r="AJ1458" s="30">
        <v>36504</v>
      </c>
      <c r="AK1458">
        <v>340</v>
      </c>
      <c r="AL1458" t="s">
        <v>3033</v>
      </c>
      <c r="AM1458">
        <v>4.1912821263955905E-9</v>
      </c>
      <c r="AN1458">
        <f t="shared" si="949"/>
        <v>4.1912821263955905E-10</v>
      </c>
      <c r="AO1458">
        <f t="shared" si="950"/>
        <v>1.8476269348674376E-3</v>
      </c>
      <c r="AP1458" s="31">
        <f t="shared" si="951"/>
        <v>34</v>
      </c>
      <c r="AQ1458" s="31">
        <f t="shared" si="952"/>
        <v>4</v>
      </c>
      <c r="AR1458" s="31">
        <f t="shared" si="953"/>
        <v>21</v>
      </c>
      <c r="AS1458" s="31">
        <f t="shared" si="954"/>
        <v>26</v>
      </c>
      <c r="AT1458" s="31">
        <f t="shared" si="955"/>
        <v>7</v>
      </c>
      <c r="AU1458" s="31">
        <f t="shared" si="956"/>
        <v>25</v>
      </c>
      <c r="AV1458" s="31">
        <f t="shared" si="957"/>
        <v>11</v>
      </c>
      <c r="AW1458" s="31">
        <f t="shared" si="958"/>
        <v>24</v>
      </c>
      <c r="AX1458" s="31">
        <f t="shared" si="959"/>
        <v>11</v>
      </c>
      <c r="AY1458" s="31">
        <f t="shared" si="960"/>
        <v>30</v>
      </c>
      <c r="AZ1458" s="31">
        <f t="shared" si="961"/>
        <v>1</v>
      </c>
      <c r="BA1458" s="31">
        <f t="shared" si="962"/>
        <v>12</v>
      </c>
      <c r="BB1458" s="31">
        <f t="shared" si="963"/>
        <v>18</v>
      </c>
      <c r="BC1458" s="31">
        <f t="shared" si="964"/>
        <v>13</v>
      </c>
      <c r="BD1458" s="31">
        <f t="shared" si="965"/>
        <v>20</v>
      </c>
      <c r="BE1458" s="31">
        <f t="shared" si="966"/>
        <v>21</v>
      </c>
      <c r="BF1458" s="31">
        <f t="shared" si="967"/>
        <v>21</v>
      </c>
      <c r="BG1458" s="31">
        <f t="shared" si="968"/>
        <v>36</v>
      </c>
      <c r="BH1458" s="31">
        <f t="shared" si="969"/>
        <v>1</v>
      </c>
      <c r="BI1458" s="31">
        <f t="shared" si="970"/>
        <v>4</v>
      </c>
      <c r="BJ1458" s="6">
        <f t="shared" si="971"/>
        <v>340</v>
      </c>
      <c r="BL1458" s="31">
        <f t="shared" si="972"/>
        <v>4.1912821263955906E-11</v>
      </c>
      <c r="BM1458" s="31">
        <f t="shared" si="973"/>
        <v>4.9309201487006946E-12</v>
      </c>
      <c r="BN1458" s="31">
        <f t="shared" si="974"/>
        <v>2.5887330780678648E-11</v>
      </c>
      <c r="BO1458" s="31">
        <f t="shared" si="975"/>
        <v>3.2050980966554515E-11</v>
      </c>
      <c r="BP1458" s="31">
        <f t="shared" si="976"/>
        <v>8.6291102602262161E-12</v>
      </c>
      <c r="BQ1458" s="31">
        <f t="shared" si="977"/>
        <v>3.0818250929379341E-11</v>
      </c>
      <c r="BR1458" s="31">
        <f t="shared" si="978"/>
        <v>1.3560030408926912E-11</v>
      </c>
      <c r="BS1458" s="31">
        <f t="shared" si="979"/>
        <v>2.9585520892204166E-11</v>
      </c>
      <c r="BT1458" s="31">
        <f t="shared" si="980"/>
        <v>1.3560030408926912E-11</v>
      </c>
      <c r="BU1458" s="31">
        <f t="shared" si="981"/>
        <v>3.6981901115255214E-11</v>
      </c>
      <c r="BV1458" s="31">
        <f t="shared" si="982"/>
        <v>1.2327300371751736E-12</v>
      </c>
      <c r="BW1458" s="31">
        <f t="shared" si="983"/>
        <v>1.4792760446102083E-11</v>
      </c>
      <c r="BX1458" s="31">
        <f t="shared" si="984"/>
        <v>2.2189140669153124E-11</v>
      </c>
      <c r="BY1458" s="31">
        <f t="shared" si="985"/>
        <v>1.6025490483277258E-11</v>
      </c>
      <c r="BZ1458" s="31">
        <f t="shared" si="986"/>
        <v>2.4654600743503474E-11</v>
      </c>
      <c r="CA1458" s="31">
        <f t="shared" si="987"/>
        <v>2.5887330780678648E-11</v>
      </c>
      <c r="CB1458" s="31">
        <f t="shared" si="988"/>
        <v>2.5887330780678648E-11</v>
      </c>
      <c r="CC1458" s="31">
        <f t="shared" si="989"/>
        <v>4.4378281338306249E-11</v>
      </c>
      <c r="CD1458" s="31">
        <f t="shared" si="990"/>
        <v>1.2327300371751736E-12</v>
      </c>
      <c r="CE1458" s="31">
        <f t="shared" si="991"/>
        <v>4.9309201487006946E-12</v>
      </c>
    </row>
    <row r="1459" spans="35:83" x14ac:dyDescent="0.2">
      <c r="AI1459" s="29" t="s">
        <v>3034</v>
      </c>
      <c r="AJ1459" s="30">
        <v>12896</v>
      </c>
      <c r="AK1459">
        <v>118</v>
      </c>
      <c r="AL1459" t="s">
        <v>3035</v>
      </c>
      <c r="AM1459">
        <v>4.2417519335798911E-9</v>
      </c>
      <c r="AN1459">
        <f t="shared" si="949"/>
        <v>4.2417519335798913E-10</v>
      </c>
      <c r="AO1459">
        <f t="shared" si="950"/>
        <v>1.869875347725169E-3</v>
      </c>
      <c r="AP1459" s="31">
        <f t="shared" si="951"/>
        <v>19</v>
      </c>
      <c r="AQ1459" s="31">
        <f t="shared" si="952"/>
        <v>0</v>
      </c>
      <c r="AR1459" s="31">
        <f t="shared" si="953"/>
        <v>6</v>
      </c>
      <c r="AS1459" s="31">
        <f t="shared" si="954"/>
        <v>6</v>
      </c>
      <c r="AT1459" s="31">
        <f t="shared" si="955"/>
        <v>5</v>
      </c>
      <c r="AU1459" s="31">
        <f t="shared" si="956"/>
        <v>11</v>
      </c>
      <c r="AV1459" s="31">
        <f t="shared" si="957"/>
        <v>4</v>
      </c>
      <c r="AW1459" s="31">
        <f t="shared" si="958"/>
        <v>3</v>
      </c>
      <c r="AX1459" s="31">
        <f t="shared" si="959"/>
        <v>7</v>
      </c>
      <c r="AY1459" s="31">
        <f t="shared" si="960"/>
        <v>9</v>
      </c>
      <c r="AZ1459" s="31">
        <f t="shared" si="961"/>
        <v>1</v>
      </c>
      <c r="BA1459" s="31">
        <f t="shared" si="962"/>
        <v>1</v>
      </c>
      <c r="BB1459" s="31">
        <f t="shared" si="963"/>
        <v>1</v>
      </c>
      <c r="BC1459" s="31">
        <f t="shared" si="964"/>
        <v>4</v>
      </c>
      <c r="BD1459" s="31">
        <f t="shared" si="965"/>
        <v>17</v>
      </c>
      <c r="BE1459" s="31">
        <f t="shared" si="966"/>
        <v>6</v>
      </c>
      <c r="BF1459" s="31">
        <f t="shared" si="967"/>
        <v>7</v>
      </c>
      <c r="BG1459" s="31">
        <f t="shared" si="968"/>
        <v>10</v>
      </c>
      <c r="BH1459" s="31">
        <f t="shared" si="969"/>
        <v>0</v>
      </c>
      <c r="BI1459" s="31">
        <f t="shared" si="970"/>
        <v>1</v>
      </c>
      <c r="BJ1459" s="6">
        <f t="shared" si="971"/>
        <v>118</v>
      </c>
      <c r="BL1459" s="31">
        <f t="shared" si="972"/>
        <v>6.8299395540693153E-11</v>
      </c>
      <c r="BM1459" s="31">
        <f t="shared" si="973"/>
        <v>0</v>
      </c>
      <c r="BN1459" s="31">
        <f t="shared" si="974"/>
        <v>2.1568230170745212E-11</v>
      </c>
      <c r="BO1459" s="31">
        <f t="shared" si="975"/>
        <v>2.1568230170745212E-11</v>
      </c>
      <c r="BP1459" s="31">
        <f t="shared" si="976"/>
        <v>1.7973525142287673E-11</v>
      </c>
      <c r="BQ1459" s="31">
        <f t="shared" si="977"/>
        <v>3.9541755313032885E-11</v>
      </c>
      <c r="BR1459" s="31">
        <f t="shared" si="978"/>
        <v>1.437882011383014E-11</v>
      </c>
      <c r="BS1459" s="31">
        <f t="shared" si="979"/>
        <v>1.0784115085372606E-11</v>
      </c>
      <c r="BT1459" s="31">
        <f t="shared" si="980"/>
        <v>2.5162935199202745E-11</v>
      </c>
      <c r="BU1459" s="31">
        <f t="shared" si="981"/>
        <v>3.235234525611782E-11</v>
      </c>
      <c r="BV1459" s="31">
        <f t="shared" si="982"/>
        <v>3.5947050284575351E-12</v>
      </c>
      <c r="BW1459" s="31">
        <f t="shared" si="983"/>
        <v>3.5947050284575351E-12</v>
      </c>
      <c r="BX1459" s="31">
        <f t="shared" si="984"/>
        <v>3.5947050284575351E-12</v>
      </c>
      <c r="BY1459" s="31">
        <f t="shared" si="985"/>
        <v>1.437882011383014E-11</v>
      </c>
      <c r="BZ1459" s="31">
        <f t="shared" si="986"/>
        <v>6.11099854837781E-11</v>
      </c>
      <c r="CA1459" s="31">
        <f t="shared" si="987"/>
        <v>2.1568230170745212E-11</v>
      </c>
      <c r="CB1459" s="31">
        <f t="shared" si="988"/>
        <v>2.5162935199202745E-11</v>
      </c>
      <c r="CC1459" s="31">
        <f t="shared" si="989"/>
        <v>3.5947050284575346E-11</v>
      </c>
      <c r="CD1459" s="31">
        <f t="shared" si="990"/>
        <v>0</v>
      </c>
      <c r="CE1459" s="31">
        <f t="shared" si="991"/>
        <v>3.5947050284575351E-12</v>
      </c>
    </row>
    <row r="1460" spans="35:83" x14ac:dyDescent="0.2">
      <c r="AI1460" s="29" t="s">
        <v>3036</v>
      </c>
      <c r="AJ1460" s="30">
        <v>72439</v>
      </c>
      <c r="AK1460">
        <v>644</v>
      </c>
      <c r="AL1460" t="s">
        <v>3037</v>
      </c>
      <c r="AM1460">
        <v>4.2969289383919288E-9</v>
      </c>
      <c r="AN1460">
        <f t="shared" si="949"/>
        <v>4.296928938391929E-10</v>
      </c>
      <c r="AO1460">
        <f t="shared" si="950"/>
        <v>1.8941988165830633E-3</v>
      </c>
      <c r="AP1460" s="31">
        <f t="shared" si="951"/>
        <v>58</v>
      </c>
      <c r="AQ1460" s="31">
        <f t="shared" si="952"/>
        <v>0</v>
      </c>
      <c r="AR1460" s="31">
        <f t="shared" si="953"/>
        <v>47</v>
      </c>
      <c r="AS1460" s="31">
        <f t="shared" si="954"/>
        <v>28</v>
      </c>
      <c r="AT1460" s="31">
        <f t="shared" si="955"/>
        <v>16</v>
      </c>
      <c r="AU1460" s="31">
        <f t="shared" si="956"/>
        <v>43</v>
      </c>
      <c r="AV1460" s="31">
        <f t="shared" si="957"/>
        <v>16</v>
      </c>
      <c r="AW1460" s="31">
        <f t="shared" si="958"/>
        <v>33</v>
      </c>
      <c r="AX1460" s="31">
        <f t="shared" si="959"/>
        <v>31</v>
      </c>
      <c r="AY1460" s="31">
        <f t="shared" si="960"/>
        <v>65</v>
      </c>
      <c r="AZ1460" s="31">
        <f t="shared" si="961"/>
        <v>11</v>
      </c>
      <c r="BA1460" s="31">
        <f t="shared" si="962"/>
        <v>23</v>
      </c>
      <c r="BB1460" s="31">
        <f t="shared" si="963"/>
        <v>35</v>
      </c>
      <c r="BC1460" s="31">
        <f t="shared" si="964"/>
        <v>34</v>
      </c>
      <c r="BD1460" s="31">
        <f t="shared" si="965"/>
        <v>33</v>
      </c>
      <c r="BE1460" s="31">
        <f t="shared" si="966"/>
        <v>44</v>
      </c>
      <c r="BF1460" s="31">
        <f t="shared" si="967"/>
        <v>42</v>
      </c>
      <c r="BG1460" s="31">
        <f t="shared" si="968"/>
        <v>34</v>
      </c>
      <c r="BH1460" s="31">
        <f t="shared" si="969"/>
        <v>20</v>
      </c>
      <c r="BI1460" s="31">
        <f t="shared" si="970"/>
        <v>31</v>
      </c>
      <c r="BJ1460" s="6">
        <f t="shared" si="971"/>
        <v>644</v>
      </c>
      <c r="BL1460" s="31">
        <f t="shared" si="972"/>
        <v>3.8699049445144707E-11</v>
      </c>
      <c r="BM1460" s="31">
        <f t="shared" si="973"/>
        <v>0</v>
      </c>
      <c r="BN1460" s="31">
        <f t="shared" si="974"/>
        <v>3.135957455037588E-11</v>
      </c>
      <c r="BO1460" s="31">
        <f t="shared" si="975"/>
        <v>1.868229973213882E-11</v>
      </c>
      <c r="BP1460" s="31">
        <f t="shared" si="976"/>
        <v>1.0675599846936469E-11</v>
      </c>
      <c r="BQ1460" s="31">
        <f t="shared" si="977"/>
        <v>2.8690674588641762E-11</v>
      </c>
      <c r="BR1460" s="31">
        <f t="shared" si="978"/>
        <v>1.0675599846936469E-11</v>
      </c>
      <c r="BS1460" s="31">
        <f t="shared" si="979"/>
        <v>2.2018424684306468E-11</v>
      </c>
      <c r="BT1460" s="31">
        <f t="shared" si="980"/>
        <v>2.0683974703439411E-11</v>
      </c>
      <c r="BU1460" s="31">
        <f t="shared" si="981"/>
        <v>4.3369624378179406E-11</v>
      </c>
      <c r="BV1460" s="31">
        <f t="shared" si="982"/>
        <v>7.3394748947688238E-12</v>
      </c>
      <c r="BW1460" s="31">
        <f t="shared" si="983"/>
        <v>1.5346174779971175E-11</v>
      </c>
      <c r="BX1460" s="31">
        <f t="shared" si="984"/>
        <v>2.3352874665173526E-11</v>
      </c>
      <c r="BY1460" s="31">
        <f t="shared" si="985"/>
        <v>2.2685649674739999E-11</v>
      </c>
      <c r="BZ1460" s="31">
        <f t="shared" si="986"/>
        <v>2.2018424684306468E-11</v>
      </c>
      <c r="CA1460" s="31">
        <f t="shared" si="987"/>
        <v>2.9357899579075295E-11</v>
      </c>
      <c r="CB1460" s="31">
        <f t="shared" si="988"/>
        <v>2.8023449598208231E-11</v>
      </c>
      <c r="CC1460" s="31">
        <f t="shared" si="989"/>
        <v>2.2685649674739999E-11</v>
      </c>
      <c r="CD1460" s="31">
        <f t="shared" si="990"/>
        <v>1.3344499808670587E-11</v>
      </c>
      <c r="CE1460" s="31">
        <f t="shared" si="991"/>
        <v>2.0683974703439411E-11</v>
      </c>
    </row>
    <row r="1461" spans="35:83" x14ac:dyDescent="0.2">
      <c r="AI1461" s="29" t="s">
        <v>3038</v>
      </c>
      <c r="AJ1461" s="30">
        <v>25695</v>
      </c>
      <c r="AK1461">
        <v>245</v>
      </c>
      <c r="AL1461" t="s">
        <v>3039</v>
      </c>
      <c r="AM1461">
        <v>4.3005782690269717E-9</v>
      </c>
      <c r="AN1461">
        <f t="shared" si="949"/>
        <v>4.3005782690269717E-10</v>
      </c>
      <c r="AO1461">
        <f t="shared" si="950"/>
        <v>1.8958075371063319E-3</v>
      </c>
      <c r="AP1461" s="31">
        <f t="shared" si="951"/>
        <v>35</v>
      </c>
      <c r="AQ1461" s="31">
        <f t="shared" si="952"/>
        <v>1</v>
      </c>
      <c r="AR1461" s="31">
        <f t="shared" si="953"/>
        <v>11</v>
      </c>
      <c r="AS1461" s="31">
        <f t="shared" si="954"/>
        <v>13</v>
      </c>
      <c r="AT1461" s="31">
        <f t="shared" si="955"/>
        <v>5</v>
      </c>
      <c r="AU1461" s="31">
        <f t="shared" si="956"/>
        <v>25</v>
      </c>
      <c r="AV1461" s="31">
        <f t="shared" si="957"/>
        <v>0</v>
      </c>
      <c r="AW1461" s="31">
        <f t="shared" si="958"/>
        <v>21</v>
      </c>
      <c r="AX1461" s="31">
        <f t="shared" si="959"/>
        <v>13</v>
      </c>
      <c r="AY1461" s="31">
        <f t="shared" si="960"/>
        <v>21</v>
      </c>
      <c r="AZ1461" s="31">
        <f t="shared" si="961"/>
        <v>12</v>
      </c>
      <c r="BA1461" s="31">
        <f t="shared" si="962"/>
        <v>11</v>
      </c>
      <c r="BB1461" s="31">
        <f t="shared" si="963"/>
        <v>7</v>
      </c>
      <c r="BC1461" s="31">
        <f t="shared" si="964"/>
        <v>11</v>
      </c>
      <c r="BD1461" s="31">
        <f t="shared" si="965"/>
        <v>12</v>
      </c>
      <c r="BE1461" s="31">
        <f t="shared" si="966"/>
        <v>16</v>
      </c>
      <c r="BF1461" s="31">
        <f t="shared" si="967"/>
        <v>11</v>
      </c>
      <c r="BG1461" s="31">
        <f t="shared" si="968"/>
        <v>16</v>
      </c>
      <c r="BH1461" s="31">
        <f t="shared" si="969"/>
        <v>1</v>
      </c>
      <c r="BI1461" s="31">
        <f t="shared" si="970"/>
        <v>3</v>
      </c>
      <c r="BJ1461" s="6">
        <f t="shared" si="971"/>
        <v>245</v>
      </c>
      <c r="BL1461" s="31">
        <f t="shared" si="972"/>
        <v>6.1436832414671021E-11</v>
      </c>
      <c r="BM1461" s="31">
        <f t="shared" si="973"/>
        <v>1.7553380689906009E-12</v>
      </c>
      <c r="BN1461" s="31">
        <f t="shared" si="974"/>
        <v>1.9308718758896606E-11</v>
      </c>
      <c r="BO1461" s="31">
        <f t="shared" si="975"/>
        <v>2.2819394896877808E-11</v>
      </c>
      <c r="BP1461" s="31">
        <f t="shared" si="976"/>
        <v>8.7766903449530028E-12</v>
      </c>
      <c r="BQ1461" s="31">
        <f t="shared" si="977"/>
        <v>4.3883451724765019E-11</v>
      </c>
      <c r="BR1461" s="31">
        <f t="shared" si="978"/>
        <v>0</v>
      </c>
      <c r="BS1461" s="31">
        <f t="shared" si="979"/>
        <v>3.6862099448802615E-11</v>
      </c>
      <c r="BT1461" s="31">
        <f t="shared" si="980"/>
        <v>2.2819394896877808E-11</v>
      </c>
      <c r="BU1461" s="31">
        <f t="shared" si="981"/>
        <v>3.6862099448802615E-11</v>
      </c>
      <c r="BV1461" s="31">
        <f t="shared" si="982"/>
        <v>2.1064056827887207E-11</v>
      </c>
      <c r="BW1461" s="31">
        <f t="shared" si="983"/>
        <v>1.9308718758896606E-11</v>
      </c>
      <c r="BX1461" s="31">
        <f t="shared" si="984"/>
        <v>1.2287366482934205E-11</v>
      </c>
      <c r="BY1461" s="31">
        <f t="shared" si="985"/>
        <v>1.9308718758896606E-11</v>
      </c>
      <c r="BZ1461" s="31">
        <f t="shared" si="986"/>
        <v>2.1064056827887207E-11</v>
      </c>
      <c r="CA1461" s="31">
        <f t="shared" si="987"/>
        <v>2.8085409103849614E-11</v>
      </c>
      <c r="CB1461" s="31">
        <f t="shared" si="988"/>
        <v>1.9308718758896606E-11</v>
      </c>
      <c r="CC1461" s="31">
        <f t="shared" si="989"/>
        <v>2.8085409103849614E-11</v>
      </c>
      <c r="CD1461" s="31">
        <f t="shared" si="990"/>
        <v>1.7553380689906009E-12</v>
      </c>
      <c r="CE1461" s="31">
        <f t="shared" si="991"/>
        <v>5.2660142069718018E-12</v>
      </c>
    </row>
    <row r="1462" spans="35:83" x14ac:dyDescent="0.2">
      <c r="AI1462" s="29" t="s">
        <v>3040</v>
      </c>
      <c r="AJ1462" s="30">
        <v>18812</v>
      </c>
      <c r="AK1462">
        <v>165</v>
      </c>
      <c r="AL1462" t="s">
        <v>3041</v>
      </c>
      <c r="AM1462">
        <v>4.3258372643974413E-9</v>
      </c>
      <c r="AN1462">
        <f t="shared" si="949"/>
        <v>4.3258372643974417E-10</v>
      </c>
      <c r="AO1462">
        <f t="shared" si="950"/>
        <v>1.9069423638220669E-3</v>
      </c>
      <c r="AP1462" s="31">
        <f t="shared" si="951"/>
        <v>11</v>
      </c>
      <c r="AQ1462" s="31">
        <f t="shared" si="952"/>
        <v>3</v>
      </c>
      <c r="AR1462" s="31">
        <f t="shared" si="953"/>
        <v>20</v>
      </c>
      <c r="AS1462" s="31">
        <f t="shared" si="954"/>
        <v>9</v>
      </c>
      <c r="AT1462" s="31">
        <f t="shared" si="955"/>
        <v>8</v>
      </c>
      <c r="AU1462" s="31">
        <f t="shared" si="956"/>
        <v>8</v>
      </c>
      <c r="AV1462" s="31">
        <f t="shared" si="957"/>
        <v>9</v>
      </c>
      <c r="AW1462" s="31">
        <f t="shared" si="958"/>
        <v>8</v>
      </c>
      <c r="AX1462" s="31">
        <f t="shared" si="959"/>
        <v>14</v>
      </c>
      <c r="AY1462" s="31">
        <f t="shared" si="960"/>
        <v>13</v>
      </c>
      <c r="AZ1462" s="31">
        <f t="shared" si="961"/>
        <v>5</v>
      </c>
      <c r="BA1462" s="31">
        <f t="shared" si="962"/>
        <v>5</v>
      </c>
      <c r="BB1462" s="31">
        <f t="shared" si="963"/>
        <v>6</v>
      </c>
      <c r="BC1462" s="31">
        <f t="shared" si="964"/>
        <v>3</v>
      </c>
      <c r="BD1462" s="31">
        <f t="shared" si="965"/>
        <v>7</v>
      </c>
      <c r="BE1462" s="31">
        <f t="shared" si="966"/>
        <v>10</v>
      </c>
      <c r="BF1462" s="31">
        <f t="shared" si="967"/>
        <v>6</v>
      </c>
      <c r="BG1462" s="31">
        <f t="shared" si="968"/>
        <v>14</v>
      </c>
      <c r="BH1462" s="31">
        <f t="shared" si="969"/>
        <v>3</v>
      </c>
      <c r="BI1462" s="31">
        <f t="shared" si="970"/>
        <v>3</v>
      </c>
      <c r="BJ1462" s="6">
        <f t="shared" si="971"/>
        <v>165</v>
      </c>
      <c r="BL1462" s="31">
        <f t="shared" si="972"/>
        <v>2.8838915095982944E-11</v>
      </c>
      <c r="BM1462" s="31">
        <f t="shared" si="973"/>
        <v>7.8651586625408025E-12</v>
      </c>
      <c r="BN1462" s="31">
        <f t="shared" si="974"/>
        <v>5.2434391083605356E-11</v>
      </c>
      <c r="BO1462" s="31">
        <f t="shared" si="975"/>
        <v>2.3595475987622409E-11</v>
      </c>
      <c r="BP1462" s="31">
        <f t="shared" si="976"/>
        <v>2.097375643344214E-11</v>
      </c>
      <c r="BQ1462" s="31">
        <f t="shared" si="977"/>
        <v>2.097375643344214E-11</v>
      </c>
      <c r="BR1462" s="31">
        <f t="shared" si="978"/>
        <v>2.3595475987622409E-11</v>
      </c>
      <c r="BS1462" s="31">
        <f t="shared" si="979"/>
        <v>2.097375643344214E-11</v>
      </c>
      <c r="BT1462" s="31">
        <f t="shared" si="980"/>
        <v>3.6704073758523748E-11</v>
      </c>
      <c r="BU1462" s="31">
        <f t="shared" si="981"/>
        <v>3.4082354204343476E-11</v>
      </c>
      <c r="BV1462" s="31">
        <f t="shared" si="982"/>
        <v>1.3108597770901339E-11</v>
      </c>
      <c r="BW1462" s="31">
        <f t="shared" si="983"/>
        <v>1.3108597770901339E-11</v>
      </c>
      <c r="BX1462" s="31">
        <f t="shared" si="984"/>
        <v>1.5730317325081605E-11</v>
      </c>
      <c r="BY1462" s="31">
        <f t="shared" si="985"/>
        <v>7.8651586625408025E-12</v>
      </c>
      <c r="BZ1462" s="31">
        <f t="shared" si="986"/>
        <v>1.8352036879261874E-11</v>
      </c>
      <c r="CA1462" s="31">
        <f t="shared" si="987"/>
        <v>2.6217195541802678E-11</v>
      </c>
      <c r="CB1462" s="31">
        <f t="shared" si="988"/>
        <v>1.5730317325081605E-11</v>
      </c>
      <c r="CC1462" s="31">
        <f t="shared" si="989"/>
        <v>3.6704073758523748E-11</v>
      </c>
      <c r="CD1462" s="31">
        <f t="shared" si="990"/>
        <v>7.8651586625408025E-12</v>
      </c>
      <c r="CE1462" s="31">
        <f t="shared" si="991"/>
        <v>7.8651586625408025E-12</v>
      </c>
    </row>
    <row r="1463" spans="35:83" x14ac:dyDescent="0.2">
      <c r="AI1463" s="29" t="s">
        <v>3042</v>
      </c>
      <c r="AJ1463" s="30">
        <v>156540</v>
      </c>
      <c r="AK1463">
        <v>1401</v>
      </c>
      <c r="AL1463" t="s">
        <v>3043</v>
      </c>
      <c r="AM1463">
        <v>4.3605753104406485E-9</v>
      </c>
      <c r="AN1463">
        <f t="shared" si="949"/>
        <v>4.3605753104406489E-10</v>
      </c>
      <c r="AO1463">
        <f t="shared" si="950"/>
        <v>1.9222558043394415E-3</v>
      </c>
      <c r="AP1463" s="31">
        <f t="shared" si="951"/>
        <v>115</v>
      </c>
      <c r="AQ1463" s="31">
        <f t="shared" si="952"/>
        <v>4</v>
      </c>
      <c r="AR1463" s="31">
        <f t="shared" si="953"/>
        <v>106</v>
      </c>
      <c r="AS1463" s="31">
        <f t="shared" si="954"/>
        <v>122</v>
      </c>
      <c r="AT1463" s="31">
        <f t="shared" si="955"/>
        <v>52</v>
      </c>
      <c r="AU1463" s="31">
        <f t="shared" si="956"/>
        <v>108</v>
      </c>
      <c r="AV1463" s="31">
        <f t="shared" si="957"/>
        <v>25</v>
      </c>
      <c r="AW1463" s="31">
        <f t="shared" si="958"/>
        <v>80</v>
      </c>
      <c r="AX1463" s="31">
        <f t="shared" si="959"/>
        <v>71</v>
      </c>
      <c r="AY1463" s="31">
        <f t="shared" si="960"/>
        <v>114</v>
      </c>
      <c r="AZ1463" s="31">
        <f t="shared" si="961"/>
        <v>38</v>
      </c>
      <c r="BA1463" s="31">
        <f t="shared" si="962"/>
        <v>47</v>
      </c>
      <c r="BB1463" s="31">
        <f t="shared" si="963"/>
        <v>65</v>
      </c>
      <c r="BC1463" s="31">
        <f t="shared" si="964"/>
        <v>38</v>
      </c>
      <c r="BD1463" s="31">
        <f t="shared" si="965"/>
        <v>106</v>
      </c>
      <c r="BE1463" s="31">
        <f t="shared" si="966"/>
        <v>65</v>
      </c>
      <c r="BF1463" s="31">
        <f t="shared" si="967"/>
        <v>68</v>
      </c>
      <c r="BG1463" s="31">
        <f t="shared" si="968"/>
        <v>126</v>
      </c>
      <c r="BH1463" s="31">
        <f t="shared" si="969"/>
        <v>11</v>
      </c>
      <c r="BI1463" s="31">
        <f t="shared" si="970"/>
        <v>40</v>
      </c>
      <c r="BJ1463" s="6">
        <f t="shared" si="971"/>
        <v>1401</v>
      </c>
      <c r="BL1463" s="31">
        <f t="shared" si="972"/>
        <v>3.5793444732382203E-11</v>
      </c>
      <c r="BM1463" s="31">
        <f t="shared" si="973"/>
        <v>1.2449893819959026E-12</v>
      </c>
      <c r="BN1463" s="31">
        <f t="shared" si="974"/>
        <v>3.2992218622891417E-11</v>
      </c>
      <c r="BO1463" s="31">
        <f t="shared" si="975"/>
        <v>3.7972176150875025E-11</v>
      </c>
      <c r="BP1463" s="31">
        <f t="shared" si="976"/>
        <v>1.6184861965946733E-11</v>
      </c>
      <c r="BQ1463" s="31">
        <f t="shared" si="977"/>
        <v>3.3614713313889368E-11</v>
      </c>
      <c r="BR1463" s="31">
        <f t="shared" si="978"/>
        <v>7.7811836374743928E-12</v>
      </c>
      <c r="BS1463" s="31">
        <f t="shared" si="979"/>
        <v>2.4899787639918052E-11</v>
      </c>
      <c r="BT1463" s="31">
        <f t="shared" si="980"/>
        <v>2.209856153042727E-11</v>
      </c>
      <c r="BU1463" s="31">
        <f t="shared" si="981"/>
        <v>3.5482197386883228E-11</v>
      </c>
      <c r="BV1463" s="31">
        <f t="shared" si="982"/>
        <v>1.1827399128961075E-11</v>
      </c>
      <c r="BW1463" s="31">
        <f t="shared" si="983"/>
        <v>1.4628625238451856E-11</v>
      </c>
      <c r="BX1463" s="31">
        <f t="shared" si="984"/>
        <v>2.0231077457433417E-11</v>
      </c>
      <c r="BY1463" s="31">
        <f t="shared" si="985"/>
        <v>1.1827399128961075E-11</v>
      </c>
      <c r="BZ1463" s="31">
        <f t="shared" si="986"/>
        <v>3.2992218622891417E-11</v>
      </c>
      <c r="CA1463" s="31">
        <f t="shared" si="987"/>
        <v>2.0231077457433417E-11</v>
      </c>
      <c r="CB1463" s="31">
        <f t="shared" si="988"/>
        <v>2.1164819493930347E-11</v>
      </c>
      <c r="CC1463" s="31">
        <f t="shared" si="989"/>
        <v>3.9217165532870933E-11</v>
      </c>
      <c r="CD1463" s="31">
        <f t="shared" si="990"/>
        <v>3.423720800488732E-12</v>
      </c>
      <c r="CE1463" s="31">
        <f t="shared" si="991"/>
        <v>1.2449893819959026E-11</v>
      </c>
    </row>
    <row r="1464" spans="35:83" x14ac:dyDescent="0.2">
      <c r="AI1464" s="29" t="s">
        <v>3044</v>
      </c>
      <c r="AJ1464" s="30">
        <v>32318</v>
      </c>
      <c r="AK1464">
        <v>310</v>
      </c>
      <c r="AL1464" t="s">
        <v>3045</v>
      </c>
      <c r="AM1464">
        <v>4.4059142241542709E-9</v>
      </c>
      <c r="AN1464">
        <f t="shared" si="949"/>
        <v>4.4059142241542709E-10</v>
      </c>
      <c r="AO1464">
        <f t="shared" si="950"/>
        <v>1.9422423849724563E-3</v>
      </c>
      <c r="AP1464" s="31">
        <f t="shared" si="951"/>
        <v>48</v>
      </c>
      <c r="AQ1464" s="31">
        <f t="shared" si="952"/>
        <v>1</v>
      </c>
      <c r="AR1464" s="31">
        <f t="shared" si="953"/>
        <v>23</v>
      </c>
      <c r="AS1464" s="31">
        <f t="shared" si="954"/>
        <v>18</v>
      </c>
      <c r="AT1464" s="31">
        <f t="shared" si="955"/>
        <v>8</v>
      </c>
      <c r="AU1464" s="31">
        <f t="shared" si="956"/>
        <v>22</v>
      </c>
      <c r="AV1464" s="31">
        <f t="shared" si="957"/>
        <v>4</v>
      </c>
      <c r="AW1464" s="31">
        <f t="shared" si="958"/>
        <v>30</v>
      </c>
      <c r="AX1464" s="31">
        <f t="shared" si="959"/>
        <v>14</v>
      </c>
      <c r="AY1464" s="31">
        <f t="shared" si="960"/>
        <v>24</v>
      </c>
      <c r="AZ1464" s="31">
        <f t="shared" si="961"/>
        <v>3</v>
      </c>
      <c r="BA1464" s="31">
        <f t="shared" si="962"/>
        <v>9</v>
      </c>
      <c r="BB1464" s="31">
        <f t="shared" si="963"/>
        <v>12</v>
      </c>
      <c r="BC1464" s="31">
        <f t="shared" si="964"/>
        <v>11</v>
      </c>
      <c r="BD1464" s="31">
        <f t="shared" si="965"/>
        <v>11</v>
      </c>
      <c r="BE1464" s="31">
        <f t="shared" si="966"/>
        <v>27</v>
      </c>
      <c r="BF1464" s="31">
        <f t="shared" si="967"/>
        <v>9</v>
      </c>
      <c r="BG1464" s="31">
        <f t="shared" si="968"/>
        <v>30</v>
      </c>
      <c r="BH1464" s="31">
        <f t="shared" si="969"/>
        <v>0</v>
      </c>
      <c r="BI1464" s="31">
        <f t="shared" si="970"/>
        <v>6</v>
      </c>
      <c r="BJ1464" s="6">
        <f t="shared" si="971"/>
        <v>310</v>
      </c>
      <c r="BL1464" s="31">
        <f t="shared" si="972"/>
        <v>6.822060734174355E-11</v>
      </c>
      <c r="BM1464" s="31">
        <f t="shared" si="973"/>
        <v>1.4212626529529906E-12</v>
      </c>
      <c r="BN1464" s="31">
        <f t="shared" si="974"/>
        <v>3.2689041017918782E-11</v>
      </c>
      <c r="BO1464" s="31">
        <f t="shared" si="975"/>
        <v>2.5582727753153833E-11</v>
      </c>
      <c r="BP1464" s="31">
        <f t="shared" si="976"/>
        <v>1.1370101223623925E-11</v>
      </c>
      <c r="BQ1464" s="31">
        <f t="shared" si="977"/>
        <v>3.1267778364965795E-11</v>
      </c>
      <c r="BR1464" s="31">
        <f t="shared" si="978"/>
        <v>5.6850506118119625E-12</v>
      </c>
      <c r="BS1464" s="31">
        <f t="shared" si="979"/>
        <v>4.263787958858972E-11</v>
      </c>
      <c r="BT1464" s="31">
        <f t="shared" si="980"/>
        <v>1.9897677141341867E-11</v>
      </c>
      <c r="BU1464" s="31">
        <f t="shared" si="981"/>
        <v>3.4110303670871775E-11</v>
      </c>
      <c r="BV1464" s="31">
        <f t="shared" si="982"/>
        <v>4.2637879588589719E-12</v>
      </c>
      <c r="BW1464" s="31">
        <f t="shared" si="983"/>
        <v>1.2791363876576916E-11</v>
      </c>
      <c r="BX1464" s="31">
        <f t="shared" si="984"/>
        <v>1.7055151835435887E-11</v>
      </c>
      <c r="BY1464" s="31">
        <f t="shared" si="985"/>
        <v>1.5633889182482898E-11</v>
      </c>
      <c r="BZ1464" s="31">
        <f t="shared" si="986"/>
        <v>1.5633889182482898E-11</v>
      </c>
      <c r="CA1464" s="31">
        <f t="shared" si="987"/>
        <v>3.8374091629730748E-11</v>
      </c>
      <c r="CB1464" s="31">
        <f t="shared" si="988"/>
        <v>1.2791363876576916E-11</v>
      </c>
      <c r="CC1464" s="31">
        <f t="shared" si="989"/>
        <v>4.263787958858972E-11</v>
      </c>
      <c r="CD1464" s="31">
        <f t="shared" si="990"/>
        <v>0</v>
      </c>
      <c r="CE1464" s="31">
        <f t="shared" si="991"/>
        <v>8.5275759177179437E-12</v>
      </c>
    </row>
    <row r="1465" spans="35:83" x14ac:dyDescent="0.2">
      <c r="AI1465" s="29" t="s">
        <v>3046</v>
      </c>
      <c r="AJ1465" s="30">
        <v>66098</v>
      </c>
      <c r="AK1465">
        <v>605</v>
      </c>
      <c r="AL1465" t="s">
        <v>3047</v>
      </c>
      <c r="AM1465">
        <v>4.4213033104699553E-9</v>
      </c>
      <c r="AN1465">
        <f t="shared" si="949"/>
        <v>4.4213033104699556E-10</v>
      </c>
      <c r="AO1465">
        <f t="shared" si="950"/>
        <v>1.9490262972748024E-3</v>
      </c>
      <c r="AP1465" s="31">
        <f t="shared" si="951"/>
        <v>50</v>
      </c>
      <c r="AQ1465" s="31">
        <f t="shared" si="952"/>
        <v>1</v>
      </c>
      <c r="AR1465" s="31">
        <f t="shared" si="953"/>
        <v>40</v>
      </c>
      <c r="AS1465" s="31">
        <f t="shared" si="954"/>
        <v>52</v>
      </c>
      <c r="AT1465" s="31">
        <f t="shared" si="955"/>
        <v>22</v>
      </c>
      <c r="AU1465" s="31">
        <f t="shared" si="956"/>
        <v>55</v>
      </c>
      <c r="AV1465" s="31">
        <f t="shared" si="957"/>
        <v>7</v>
      </c>
      <c r="AW1465" s="31">
        <f t="shared" si="958"/>
        <v>40</v>
      </c>
      <c r="AX1465" s="31">
        <f t="shared" si="959"/>
        <v>27</v>
      </c>
      <c r="AY1465" s="31">
        <f t="shared" si="960"/>
        <v>55</v>
      </c>
      <c r="AZ1465" s="31">
        <f t="shared" si="961"/>
        <v>16</v>
      </c>
      <c r="BA1465" s="31">
        <f t="shared" si="962"/>
        <v>21</v>
      </c>
      <c r="BB1465" s="31">
        <f t="shared" si="963"/>
        <v>28</v>
      </c>
      <c r="BC1465" s="31">
        <f t="shared" si="964"/>
        <v>11</v>
      </c>
      <c r="BD1465" s="31">
        <f t="shared" si="965"/>
        <v>49</v>
      </c>
      <c r="BE1465" s="31">
        <f t="shared" si="966"/>
        <v>38</v>
      </c>
      <c r="BF1465" s="31">
        <f t="shared" si="967"/>
        <v>34</v>
      </c>
      <c r="BG1465" s="31">
        <f t="shared" si="968"/>
        <v>49</v>
      </c>
      <c r="BH1465" s="31">
        <f t="shared" si="969"/>
        <v>2</v>
      </c>
      <c r="BI1465" s="31">
        <f t="shared" si="970"/>
        <v>8</v>
      </c>
      <c r="BJ1465" s="6">
        <f t="shared" si="971"/>
        <v>605</v>
      </c>
      <c r="BL1465" s="31">
        <f t="shared" si="972"/>
        <v>3.6539696780743439E-11</v>
      </c>
      <c r="BM1465" s="31">
        <f t="shared" si="973"/>
        <v>7.3079393561486872E-13</v>
      </c>
      <c r="BN1465" s="31">
        <f t="shared" si="974"/>
        <v>2.9231757424594747E-11</v>
      </c>
      <c r="BO1465" s="31">
        <f t="shared" si="975"/>
        <v>3.800128465197317E-11</v>
      </c>
      <c r="BP1465" s="31">
        <f t="shared" si="976"/>
        <v>1.6077466583527111E-11</v>
      </c>
      <c r="BQ1465" s="31">
        <f t="shared" si="977"/>
        <v>4.0193666458817778E-11</v>
      </c>
      <c r="BR1465" s="31">
        <f t="shared" si="978"/>
        <v>5.1155575493040805E-12</v>
      </c>
      <c r="BS1465" s="31">
        <f t="shared" si="979"/>
        <v>2.9231757424594747E-11</v>
      </c>
      <c r="BT1465" s="31">
        <f t="shared" si="980"/>
        <v>1.9731436261601453E-11</v>
      </c>
      <c r="BU1465" s="31">
        <f t="shared" si="981"/>
        <v>4.0193666458817778E-11</v>
      </c>
      <c r="BV1465" s="31">
        <f t="shared" si="982"/>
        <v>1.16927029698379E-11</v>
      </c>
      <c r="BW1465" s="31">
        <f t="shared" si="983"/>
        <v>1.5346672647912242E-11</v>
      </c>
      <c r="BX1465" s="31">
        <f t="shared" si="984"/>
        <v>2.0462230197216322E-11</v>
      </c>
      <c r="BY1465" s="31">
        <f t="shared" si="985"/>
        <v>8.0387332917635553E-12</v>
      </c>
      <c r="BZ1465" s="31">
        <f t="shared" si="986"/>
        <v>3.5808902845128567E-11</v>
      </c>
      <c r="CA1465" s="31">
        <f t="shared" si="987"/>
        <v>2.7770169553365013E-11</v>
      </c>
      <c r="CB1465" s="31">
        <f t="shared" si="988"/>
        <v>2.4846993810905536E-11</v>
      </c>
      <c r="CC1465" s="31">
        <f t="shared" si="989"/>
        <v>3.5808902845128567E-11</v>
      </c>
      <c r="CD1465" s="31">
        <f t="shared" si="990"/>
        <v>1.4615878712297374E-12</v>
      </c>
      <c r="CE1465" s="31">
        <f t="shared" si="991"/>
        <v>5.8463514849189498E-12</v>
      </c>
    </row>
    <row r="1466" spans="35:83" x14ac:dyDescent="0.2">
      <c r="AI1466" s="29" t="s">
        <v>3048</v>
      </c>
      <c r="AJ1466" s="30">
        <v>42860</v>
      </c>
      <c r="AK1466">
        <v>396</v>
      </c>
      <c r="AL1466" t="s">
        <v>3049</v>
      </c>
      <c r="AM1466">
        <v>4.4231249802387547E-9</v>
      </c>
      <c r="AN1466">
        <f t="shared" si="949"/>
        <v>4.4231249802387551E-10</v>
      </c>
      <c r="AO1466">
        <f t="shared" si="950"/>
        <v>1.949829337020104E-3</v>
      </c>
      <c r="AP1466" s="31">
        <f t="shared" si="951"/>
        <v>44</v>
      </c>
      <c r="AQ1466" s="31">
        <f t="shared" si="952"/>
        <v>8</v>
      </c>
      <c r="AR1466" s="31">
        <f t="shared" si="953"/>
        <v>17</v>
      </c>
      <c r="AS1466" s="31">
        <f t="shared" si="954"/>
        <v>27</v>
      </c>
      <c r="AT1466" s="31">
        <f t="shared" si="955"/>
        <v>22</v>
      </c>
      <c r="AU1466" s="31">
        <f t="shared" si="956"/>
        <v>43</v>
      </c>
      <c r="AV1466" s="31">
        <f t="shared" si="957"/>
        <v>14</v>
      </c>
      <c r="AW1466" s="31">
        <f t="shared" si="958"/>
        <v>24</v>
      </c>
      <c r="AX1466" s="31">
        <f t="shared" si="959"/>
        <v>19</v>
      </c>
      <c r="AY1466" s="31">
        <f t="shared" si="960"/>
        <v>36</v>
      </c>
      <c r="AZ1466" s="31">
        <f t="shared" si="961"/>
        <v>13</v>
      </c>
      <c r="BA1466" s="31">
        <f t="shared" si="962"/>
        <v>12</v>
      </c>
      <c r="BB1466" s="31">
        <f t="shared" si="963"/>
        <v>20</v>
      </c>
      <c r="BC1466" s="31">
        <f t="shared" si="964"/>
        <v>13</v>
      </c>
      <c r="BD1466" s="31">
        <f t="shared" si="965"/>
        <v>19</v>
      </c>
      <c r="BE1466" s="31">
        <f t="shared" si="966"/>
        <v>13</v>
      </c>
      <c r="BF1466" s="31">
        <f t="shared" si="967"/>
        <v>17</v>
      </c>
      <c r="BG1466" s="31">
        <f t="shared" si="968"/>
        <v>25</v>
      </c>
      <c r="BH1466" s="31">
        <f t="shared" si="969"/>
        <v>0</v>
      </c>
      <c r="BI1466" s="31">
        <f t="shared" si="970"/>
        <v>10</v>
      </c>
      <c r="BJ1466" s="6">
        <f t="shared" si="971"/>
        <v>396</v>
      </c>
      <c r="BL1466" s="31">
        <f t="shared" si="972"/>
        <v>4.9145833113763944E-11</v>
      </c>
      <c r="BM1466" s="31">
        <f t="shared" si="973"/>
        <v>8.9356060206843542E-12</v>
      </c>
      <c r="BN1466" s="31">
        <f t="shared" si="974"/>
        <v>1.898816279395425E-11</v>
      </c>
      <c r="BO1466" s="31">
        <f t="shared" si="975"/>
        <v>3.0157670319809695E-11</v>
      </c>
      <c r="BP1466" s="31">
        <f t="shared" si="976"/>
        <v>2.4572916556881972E-11</v>
      </c>
      <c r="BQ1466" s="31">
        <f t="shared" si="977"/>
        <v>4.8028882361178406E-11</v>
      </c>
      <c r="BR1466" s="31">
        <f t="shared" si="978"/>
        <v>1.563731053619762E-11</v>
      </c>
      <c r="BS1466" s="31">
        <f t="shared" si="979"/>
        <v>2.6806818062053061E-11</v>
      </c>
      <c r="BT1466" s="31">
        <f t="shared" si="980"/>
        <v>2.1222064299125339E-11</v>
      </c>
      <c r="BU1466" s="31">
        <f t="shared" si="981"/>
        <v>4.0210227093079595E-11</v>
      </c>
      <c r="BV1466" s="31">
        <f t="shared" si="982"/>
        <v>1.4520359783612077E-11</v>
      </c>
      <c r="BW1466" s="31">
        <f t="shared" si="983"/>
        <v>1.3403409031026531E-11</v>
      </c>
      <c r="BX1466" s="31">
        <f t="shared" si="984"/>
        <v>2.2339015051710883E-11</v>
      </c>
      <c r="BY1466" s="31">
        <f t="shared" si="985"/>
        <v>1.4520359783612077E-11</v>
      </c>
      <c r="BZ1466" s="31">
        <f t="shared" si="986"/>
        <v>2.1222064299125339E-11</v>
      </c>
      <c r="CA1466" s="31">
        <f t="shared" si="987"/>
        <v>1.4520359783612077E-11</v>
      </c>
      <c r="CB1466" s="31">
        <f t="shared" si="988"/>
        <v>1.898816279395425E-11</v>
      </c>
      <c r="CC1466" s="31">
        <f t="shared" si="989"/>
        <v>2.7923768814638609E-11</v>
      </c>
      <c r="CD1466" s="31">
        <f t="shared" si="990"/>
        <v>0</v>
      </c>
      <c r="CE1466" s="31">
        <f t="shared" si="991"/>
        <v>1.1169507525855442E-11</v>
      </c>
    </row>
    <row r="1467" spans="35:83" x14ac:dyDescent="0.2">
      <c r="AI1467" s="29" t="s">
        <v>3050</v>
      </c>
      <c r="AJ1467" s="30">
        <v>31254</v>
      </c>
      <c r="AK1467">
        <v>292</v>
      </c>
      <c r="AL1467" t="s">
        <v>3051</v>
      </c>
      <c r="AM1467">
        <v>4.4799536279793333E-9</v>
      </c>
      <c r="AN1467">
        <f t="shared" si="949"/>
        <v>4.4799536279793337E-10</v>
      </c>
      <c r="AO1467">
        <f t="shared" si="950"/>
        <v>1.9748808933389536E-3</v>
      </c>
      <c r="AP1467" s="31">
        <f t="shared" si="951"/>
        <v>29</v>
      </c>
      <c r="AQ1467" s="31">
        <f t="shared" si="952"/>
        <v>4</v>
      </c>
      <c r="AR1467" s="31">
        <f t="shared" si="953"/>
        <v>16</v>
      </c>
      <c r="AS1467" s="31">
        <f t="shared" si="954"/>
        <v>16</v>
      </c>
      <c r="AT1467" s="31">
        <f t="shared" si="955"/>
        <v>10</v>
      </c>
      <c r="AU1467" s="31">
        <f t="shared" si="956"/>
        <v>23</v>
      </c>
      <c r="AV1467" s="31">
        <f t="shared" si="957"/>
        <v>6</v>
      </c>
      <c r="AW1467" s="31">
        <f t="shared" si="958"/>
        <v>14</v>
      </c>
      <c r="AX1467" s="31">
        <f t="shared" si="959"/>
        <v>13</v>
      </c>
      <c r="AY1467" s="31">
        <f t="shared" si="960"/>
        <v>36</v>
      </c>
      <c r="AZ1467" s="31">
        <f t="shared" si="961"/>
        <v>5</v>
      </c>
      <c r="BA1467" s="31">
        <f t="shared" si="962"/>
        <v>14</v>
      </c>
      <c r="BB1467" s="31">
        <f t="shared" si="963"/>
        <v>15</v>
      </c>
      <c r="BC1467" s="31">
        <f t="shared" si="964"/>
        <v>12</v>
      </c>
      <c r="BD1467" s="31">
        <f t="shared" si="965"/>
        <v>15</v>
      </c>
      <c r="BE1467" s="31">
        <f t="shared" si="966"/>
        <v>19</v>
      </c>
      <c r="BF1467" s="31">
        <f t="shared" si="967"/>
        <v>13</v>
      </c>
      <c r="BG1467" s="31">
        <f t="shared" si="968"/>
        <v>29</v>
      </c>
      <c r="BH1467" s="31">
        <f t="shared" si="969"/>
        <v>0</v>
      </c>
      <c r="BI1467" s="31">
        <f t="shared" si="970"/>
        <v>3</v>
      </c>
      <c r="BJ1467" s="6">
        <f t="shared" si="971"/>
        <v>292</v>
      </c>
      <c r="BL1467" s="31">
        <f t="shared" si="972"/>
        <v>4.4492690140890638E-11</v>
      </c>
      <c r="BM1467" s="31">
        <f t="shared" si="973"/>
        <v>6.1369227780538814E-12</v>
      </c>
      <c r="BN1467" s="31">
        <f t="shared" si="974"/>
        <v>2.4547691112215526E-11</v>
      </c>
      <c r="BO1467" s="31">
        <f t="shared" si="975"/>
        <v>2.4547691112215526E-11</v>
      </c>
      <c r="BP1467" s="31">
        <f t="shared" si="976"/>
        <v>1.5342306945134702E-11</v>
      </c>
      <c r="BQ1467" s="31">
        <f t="shared" si="977"/>
        <v>3.5287305973809818E-11</v>
      </c>
      <c r="BR1467" s="31">
        <f t="shared" si="978"/>
        <v>9.2053841670808217E-12</v>
      </c>
      <c r="BS1467" s="31">
        <f t="shared" si="979"/>
        <v>2.1479229723188585E-11</v>
      </c>
      <c r="BT1467" s="31">
        <f t="shared" si="980"/>
        <v>1.9944999028675116E-11</v>
      </c>
      <c r="BU1467" s="31">
        <f t="shared" si="981"/>
        <v>5.5232305002484933E-11</v>
      </c>
      <c r="BV1467" s="31">
        <f t="shared" si="982"/>
        <v>7.6711534725673512E-12</v>
      </c>
      <c r="BW1467" s="31">
        <f t="shared" si="983"/>
        <v>2.1479229723188585E-11</v>
      </c>
      <c r="BX1467" s="31">
        <f t="shared" si="984"/>
        <v>2.3013460417702057E-11</v>
      </c>
      <c r="BY1467" s="31">
        <f t="shared" si="985"/>
        <v>1.8410768334161643E-11</v>
      </c>
      <c r="BZ1467" s="31">
        <f t="shared" si="986"/>
        <v>2.3013460417702057E-11</v>
      </c>
      <c r="CA1467" s="31">
        <f t="shared" si="987"/>
        <v>2.9150383195755936E-11</v>
      </c>
      <c r="CB1467" s="31">
        <f t="shared" si="988"/>
        <v>1.9944999028675116E-11</v>
      </c>
      <c r="CC1467" s="31">
        <f t="shared" si="989"/>
        <v>4.4492690140890638E-11</v>
      </c>
      <c r="CD1467" s="31">
        <f t="shared" si="990"/>
        <v>0</v>
      </c>
      <c r="CE1467" s="31">
        <f t="shared" si="991"/>
        <v>4.6026920835404109E-12</v>
      </c>
    </row>
    <row r="1468" spans="35:83" x14ac:dyDescent="0.2">
      <c r="AI1468" s="29" t="s">
        <v>3052</v>
      </c>
      <c r="AJ1468" s="30">
        <v>105023</v>
      </c>
      <c r="AK1468">
        <v>968</v>
      </c>
      <c r="AL1468" t="s">
        <v>3053</v>
      </c>
      <c r="AM1468">
        <v>4.495243930230188E-9</v>
      </c>
      <c r="AN1468">
        <f t="shared" si="949"/>
        <v>4.4952439302301885E-10</v>
      </c>
      <c r="AO1468">
        <f t="shared" si="950"/>
        <v>1.9816212590382768E-3</v>
      </c>
      <c r="AP1468" s="31">
        <f t="shared" si="951"/>
        <v>105</v>
      </c>
      <c r="AQ1468" s="31">
        <f t="shared" si="952"/>
        <v>0</v>
      </c>
      <c r="AR1468" s="31">
        <f t="shared" si="953"/>
        <v>61</v>
      </c>
      <c r="AS1468" s="31">
        <f t="shared" si="954"/>
        <v>48</v>
      </c>
      <c r="AT1468" s="31">
        <f t="shared" si="955"/>
        <v>31</v>
      </c>
      <c r="AU1468" s="31">
        <f t="shared" si="956"/>
        <v>68</v>
      </c>
      <c r="AV1468" s="31">
        <f t="shared" si="957"/>
        <v>23</v>
      </c>
      <c r="AW1468" s="31">
        <f t="shared" si="958"/>
        <v>46</v>
      </c>
      <c r="AX1468" s="31">
        <f t="shared" si="959"/>
        <v>44</v>
      </c>
      <c r="AY1468" s="31">
        <f t="shared" si="960"/>
        <v>100</v>
      </c>
      <c r="AZ1468" s="31">
        <f t="shared" si="961"/>
        <v>18</v>
      </c>
      <c r="BA1468" s="31">
        <f t="shared" si="962"/>
        <v>45</v>
      </c>
      <c r="BB1468" s="31">
        <f t="shared" si="963"/>
        <v>61</v>
      </c>
      <c r="BC1468" s="31">
        <f t="shared" si="964"/>
        <v>41</v>
      </c>
      <c r="BD1468" s="31">
        <f t="shared" si="965"/>
        <v>47</v>
      </c>
      <c r="BE1468" s="31">
        <f t="shared" si="966"/>
        <v>66</v>
      </c>
      <c r="BF1468" s="31">
        <f t="shared" si="967"/>
        <v>68</v>
      </c>
      <c r="BG1468" s="31">
        <f t="shared" si="968"/>
        <v>63</v>
      </c>
      <c r="BH1468" s="31">
        <f t="shared" si="969"/>
        <v>13</v>
      </c>
      <c r="BI1468" s="31">
        <f t="shared" si="970"/>
        <v>20</v>
      </c>
      <c r="BJ1468" s="6">
        <f t="shared" si="971"/>
        <v>968</v>
      </c>
      <c r="BL1468" s="31">
        <f t="shared" si="972"/>
        <v>4.8760393871298532E-11</v>
      </c>
      <c r="BM1468" s="31">
        <f t="shared" si="973"/>
        <v>0</v>
      </c>
      <c r="BN1468" s="31">
        <f t="shared" si="974"/>
        <v>2.8327466915706766E-11</v>
      </c>
      <c r="BO1468" s="31">
        <f t="shared" si="975"/>
        <v>2.2290465769736472E-11</v>
      </c>
      <c r="BP1468" s="31">
        <f t="shared" si="976"/>
        <v>1.439592580962147E-11</v>
      </c>
      <c r="BQ1468" s="31">
        <f t="shared" si="977"/>
        <v>3.1578159840460002E-11</v>
      </c>
      <c r="BR1468" s="31">
        <f t="shared" si="978"/>
        <v>1.0680848181332059E-11</v>
      </c>
      <c r="BS1468" s="31">
        <f t="shared" si="979"/>
        <v>2.1361696362664119E-11</v>
      </c>
      <c r="BT1468" s="31">
        <f t="shared" si="980"/>
        <v>2.0432926955591766E-11</v>
      </c>
      <c r="BU1468" s="31">
        <f t="shared" si="981"/>
        <v>4.6438470353617649E-11</v>
      </c>
      <c r="BV1468" s="31">
        <f t="shared" si="982"/>
        <v>8.3589246636511769E-12</v>
      </c>
      <c r="BW1468" s="31">
        <f t="shared" si="983"/>
        <v>2.0897311659127942E-11</v>
      </c>
      <c r="BX1468" s="31">
        <f t="shared" si="984"/>
        <v>2.8327466915706766E-11</v>
      </c>
      <c r="BY1468" s="31">
        <f t="shared" si="985"/>
        <v>1.9039772844983236E-11</v>
      </c>
      <c r="BZ1468" s="31">
        <f t="shared" si="986"/>
        <v>2.1826081066200295E-11</v>
      </c>
      <c r="CA1468" s="31">
        <f t="shared" si="987"/>
        <v>3.0649390433387649E-11</v>
      </c>
      <c r="CB1468" s="31">
        <f t="shared" si="988"/>
        <v>3.1578159840460002E-11</v>
      </c>
      <c r="CC1468" s="31">
        <f t="shared" si="989"/>
        <v>2.9256236322779119E-11</v>
      </c>
      <c r="CD1468" s="31">
        <f t="shared" si="990"/>
        <v>6.0370011459702944E-12</v>
      </c>
      <c r="CE1468" s="31">
        <f t="shared" si="991"/>
        <v>9.2876940707235299E-12</v>
      </c>
    </row>
    <row r="1469" spans="35:83" x14ac:dyDescent="0.2">
      <c r="AI1469" s="29" t="s">
        <v>3054</v>
      </c>
      <c r="AJ1469" s="30">
        <v>46260</v>
      </c>
      <c r="AK1469">
        <v>431</v>
      </c>
      <c r="AL1469" t="s">
        <v>3055</v>
      </c>
      <c r="AM1469">
        <v>4.5553932367618037E-9</v>
      </c>
      <c r="AN1469">
        <f t="shared" si="949"/>
        <v>4.5553932367618041E-10</v>
      </c>
      <c r="AO1469">
        <f t="shared" si="950"/>
        <v>2.0081366487233378E-3</v>
      </c>
      <c r="AP1469" s="31">
        <f t="shared" si="951"/>
        <v>77</v>
      </c>
      <c r="AQ1469" s="31">
        <f t="shared" si="952"/>
        <v>1</v>
      </c>
      <c r="AR1469" s="31">
        <f t="shared" si="953"/>
        <v>27</v>
      </c>
      <c r="AS1469" s="31">
        <f t="shared" si="954"/>
        <v>17</v>
      </c>
      <c r="AT1469" s="31">
        <f t="shared" si="955"/>
        <v>8</v>
      </c>
      <c r="AU1469" s="31">
        <f t="shared" si="956"/>
        <v>23</v>
      </c>
      <c r="AV1469" s="31">
        <f t="shared" si="957"/>
        <v>2</v>
      </c>
      <c r="AW1469" s="31">
        <f t="shared" si="958"/>
        <v>21</v>
      </c>
      <c r="AX1469" s="31">
        <f t="shared" si="959"/>
        <v>33</v>
      </c>
      <c r="AY1469" s="31">
        <f t="shared" si="960"/>
        <v>46</v>
      </c>
      <c r="AZ1469" s="31">
        <f t="shared" si="961"/>
        <v>9</v>
      </c>
      <c r="BA1469" s="31">
        <f t="shared" si="962"/>
        <v>14</v>
      </c>
      <c r="BB1469" s="31">
        <f t="shared" si="963"/>
        <v>13</v>
      </c>
      <c r="BC1469" s="31">
        <f t="shared" si="964"/>
        <v>30</v>
      </c>
      <c r="BD1469" s="31">
        <f t="shared" si="965"/>
        <v>13</v>
      </c>
      <c r="BE1469" s="31">
        <f t="shared" si="966"/>
        <v>24</v>
      </c>
      <c r="BF1469" s="31">
        <f t="shared" si="967"/>
        <v>32</v>
      </c>
      <c r="BG1469" s="31">
        <f t="shared" si="968"/>
        <v>20</v>
      </c>
      <c r="BH1469" s="31">
        <f t="shared" si="969"/>
        <v>6</v>
      </c>
      <c r="BI1469" s="31">
        <f t="shared" si="970"/>
        <v>15</v>
      </c>
      <c r="BJ1469" s="6">
        <f t="shared" si="971"/>
        <v>431</v>
      </c>
      <c r="BL1469" s="31">
        <f t="shared" si="972"/>
        <v>8.1384055505953348E-11</v>
      </c>
      <c r="BM1469" s="31">
        <f t="shared" si="973"/>
        <v>1.0569357857916018E-12</v>
      </c>
      <c r="BN1469" s="31">
        <f t="shared" si="974"/>
        <v>2.853726621637325E-11</v>
      </c>
      <c r="BO1469" s="31">
        <f t="shared" si="975"/>
        <v>1.796790835845723E-11</v>
      </c>
      <c r="BP1469" s="31">
        <f t="shared" si="976"/>
        <v>8.4554862863328141E-12</v>
      </c>
      <c r="BQ1469" s="31">
        <f t="shared" si="977"/>
        <v>2.4309523073206842E-11</v>
      </c>
      <c r="BR1469" s="31">
        <f t="shared" si="978"/>
        <v>2.1138715715832035E-12</v>
      </c>
      <c r="BS1469" s="31">
        <f t="shared" si="979"/>
        <v>2.2195651501623638E-11</v>
      </c>
      <c r="BT1469" s="31">
        <f t="shared" si="980"/>
        <v>3.4878880931122861E-11</v>
      </c>
      <c r="BU1469" s="31">
        <f t="shared" si="981"/>
        <v>4.8619046146413684E-11</v>
      </c>
      <c r="BV1469" s="31">
        <f t="shared" si="982"/>
        <v>9.512422072124416E-12</v>
      </c>
      <c r="BW1469" s="31">
        <f t="shared" si="983"/>
        <v>1.4797101001082424E-11</v>
      </c>
      <c r="BX1469" s="31">
        <f t="shared" si="984"/>
        <v>1.3740165215290824E-11</v>
      </c>
      <c r="BY1469" s="31">
        <f t="shared" si="985"/>
        <v>3.1708073573748052E-11</v>
      </c>
      <c r="BZ1469" s="31">
        <f t="shared" si="986"/>
        <v>1.3740165215290824E-11</v>
      </c>
      <c r="CA1469" s="31">
        <f t="shared" si="987"/>
        <v>2.5366458858998444E-11</v>
      </c>
      <c r="CB1469" s="31">
        <f t="shared" si="988"/>
        <v>3.3821945145331256E-11</v>
      </c>
      <c r="CC1469" s="31">
        <f t="shared" si="989"/>
        <v>2.1138715715832036E-11</v>
      </c>
      <c r="CD1469" s="31">
        <f t="shared" si="990"/>
        <v>6.3416147147496109E-12</v>
      </c>
      <c r="CE1469" s="31">
        <f t="shared" si="991"/>
        <v>1.5854036786874026E-11</v>
      </c>
    </row>
    <row r="1470" spans="35:83" x14ac:dyDescent="0.2">
      <c r="AI1470" s="29" t="s">
        <v>3056</v>
      </c>
      <c r="AJ1470" s="30">
        <v>32748</v>
      </c>
      <c r="AK1470">
        <v>311</v>
      </c>
      <c r="AL1470" t="s">
        <v>3057</v>
      </c>
      <c r="AM1470">
        <v>4.5605473993072734E-9</v>
      </c>
      <c r="AN1470">
        <f t="shared" si="949"/>
        <v>4.5605473993072736E-10</v>
      </c>
      <c r="AO1470">
        <f t="shared" si="950"/>
        <v>2.0104087385656613E-3</v>
      </c>
      <c r="AP1470" s="31">
        <f t="shared" si="951"/>
        <v>59</v>
      </c>
      <c r="AQ1470" s="31">
        <f t="shared" si="952"/>
        <v>3</v>
      </c>
      <c r="AR1470" s="31">
        <f t="shared" si="953"/>
        <v>12</v>
      </c>
      <c r="AS1470" s="31">
        <f t="shared" si="954"/>
        <v>24</v>
      </c>
      <c r="AT1470" s="31">
        <f t="shared" si="955"/>
        <v>12</v>
      </c>
      <c r="AU1470" s="31">
        <f t="shared" si="956"/>
        <v>21</v>
      </c>
      <c r="AV1470" s="31">
        <f t="shared" si="957"/>
        <v>5</v>
      </c>
      <c r="AW1470" s="31">
        <f t="shared" si="958"/>
        <v>15</v>
      </c>
      <c r="AX1470" s="31">
        <f t="shared" si="959"/>
        <v>11</v>
      </c>
      <c r="AY1470" s="31">
        <f t="shared" si="960"/>
        <v>27</v>
      </c>
      <c r="AZ1470" s="31">
        <f t="shared" si="961"/>
        <v>14</v>
      </c>
      <c r="BA1470" s="31">
        <f t="shared" si="962"/>
        <v>11</v>
      </c>
      <c r="BB1470" s="31">
        <f t="shared" si="963"/>
        <v>15</v>
      </c>
      <c r="BC1470" s="31">
        <f t="shared" si="964"/>
        <v>15</v>
      </c>
      <c r="BD1470" s="31">
        <f t="shared" si="965"/>
        <v>15</v>
      </c>
      <c r="BE1470" s="31">
        <f t="shared" si="966"/>
        <v>17</v>
      </c>
      <c r="BF1470" s="31">
        <f t="shared" si="967"/>
        <v>10</v>
      </c>
      <c r="BG1470" s="31">
        <f t="shared" si="968"/>
        <v>23</v>
      </c>
      <c r="BH1470" s="31">
        <f t="shared" si="969"/>
        <v>1</v>
      </c>
      <c r="BI1470" s="31">
        <f t="shared" si="970"/>
        <v>1</v>
      </c>
      <c r="BJ1470" s="6">
        <f t="shared" si="971"/>
        <v>311</v>
      </c>
      <c r="BL1470" s="31">
        <f t="shared" si="972"/>
        <v>8.6518423330909691E-11</v>
      </c>
      <c r="BM1470" s="31">
        <f t="shared" si="973"/>
        <v>4.399241864283544E-12</v>
      </c>
      <c r="BN1470" s="31">
        <f t="shared" si="974"/>
        <v>1.7596967457134176E-11</v>
      </c>
      <c r="BO1470" s="31">
        <f t="shared" si="975"/>
        <v>3.5193934914268352E-11</v>
      </c>
      <c r="BP1470" s="31">
        <f t="shared" si="976"/>
        <v>1.7596967457134176E-11</v>
      </c>
      <c r="BQ1470" s="31">
        <f t="shared" si="977"/>
        <v>3.0794693049984811E-11</v>
      </c>
      <c r="BR1470" s="31">
        <f t="shared" si="978"/>
        <v>7.3320697738059056E-12</v>
      </c>
      <c r="BS1470" s="31">
        <f t="shared" si="979"/>
        <v>2.1996209321417717E-11</v>
      </c>
      <c r="BT1470" s="31">
        <f t="shared" si="980"/>
        <v>1.6130553502372994E-11</v>
      </c>
      <c r="BU1470" s="31">
        <f t="shared" si="981"/>
        <v>3.9593176778551899E-11</v>
      </c>
      <c r="BV1470" s="31">
        <f t="shared" si="982"/>
        <v>2.0529795366656538E-11</v>
      </c>
      <c r="BW1470" s="31">
        <f t="shared" si="983"/>
        <v>1.6130553502372994E-11</v>
      </c>
      <c r="BX1470" s="31">
        <f t="shared" si="984"/>
        <v>2.1996209321417717E-11</v>
      </c>
      <c r="BY1470" s="31">
        <f t="shared" si="985"/>
        <v>2.1996209321417717E-11</v>
      </c>
      <c r="BZ1470" s="31">
        <f t="shared" si="986"/>
        <v>2.1996209321417717E-11</v>
      </c>
      <c r="CA1470" s="31">
        <f t="shared" si="987"/>
        <v>2.4929037230940082E-11</v>
      </c>
      <c r="CB1470" s="31">
        <f t="shared" si="988"/>
        <v>1.4664139547611811E-11</v>
      </c>
      <c r="CC1470" s="31">
        <f t="shared" si="989"/>
        <v>3.3727520959507169E-11</v>
      </c>
      <c r="CD1470" s="31">
        <f t="shared" si="990"/>
        <v>1.4664139547611812E-12</v>
      </c>
      <c r="CE1470" s="31">
        <f t="shared" si="991"/>
        <v>1.4664139547611812E-12</v>
      </c>
    </row>
    <row r="1471" spans="35:83" x14ac:dyDescent="0.2">
      <c r="AI1471" s="29" t="s">
        <v>3058</v>
      </c>
      <c r="AJ1471" s="30">
        <v>11466</v>
      </c>
      <c r="AK1471">
        <v>102</v>
      </c>
      <c r="AL1471" t="s">
        <v>3059</v>
      </c>
      <c r="AM1471">
        <v>4.6895086191290801E-9</v>
      </c>
      <c r="AN1471">
        <f t="shared" si="949"/>
        <v>4.6895086191290803E-10</v>
      </c>
      <c r="AO1471">
        <f t="shared" si="950"/>
        <v>2.0672582218766401E-3</v>
      </c>
      <c r="AP1471" s="31">
        <f t="shared" si="951"/>
        <v>9</v>
      </c>
      <c r="AQ1471" s="31">
        <f t="shared" si="952"/>
        <v>0</v>
      </c>
      <c r="AR1471" s="31">
        <f t="shared" si="953"/>
        <v>4</v>
      </c>
      <c r="AS1471" s="31">
        <f t="shared" si="954"/>
        <v>10</v>
      </c>
      <c r="AT1471" s="31">
        <f t="shared" si="955"/>
        <v>3</v>
      </c>
      <c r="AU1471" s="31">
        <f t="shared" si="956"/>
        <v>6</v>
      </c>
      <c r="AV1471" s="31">
        <f t="shared" si="957"/>
        <v>4</v>
      </c>
      <c r="AW1471" s="31">
        <f t="shared" si="958"/>
        <v>6</v>
      </c>
      <c r="AX1471" s="31">
        <f t="shared" si="959"/>
        <v>9</v>
      </c>
      <c r="AY1471" s="31">
        <f t="shared" si="960"/>
        <v>9</v>
      </c>
      <c r="AZ1471" s="31">
        <f t="shared" si="961"/>
        <v>2</v>
      </c>
      <c r="BA1471" s="31">
        <f t="shared" si="962"/>
        <v>6</v>
      </c>
      <c r="BB1471" s="31">
        <f t="shared" si="963"/>
        <v>4</v>
      </c>
      <c r="BC1471" s="31">
        <f t="shared" si="964"/>
        <v>4</v>
      </c>
      <c r="BD1471" s="31">
        <f t="shared" si="965"/>
        <v>2</v>
      </c>
      <c r="BE1471" s="31">
        <f t="shared" si="966"/>
        <v>5</v>
      </c>
      <c r="BF1471" s="31">
        <f t="shared" si="967"/>
        <v>5</v>
      </c>
      <c r="BG1471" s="31">
        <f t="shared" si="968"/>
        <v>8</v>
      </c>
      <c r="BH1471" s="31">
        <f t="shared" si="969"/>
        <v>0</v>
      </c>
      <c r="BI1471" s="31">
        <f t="shared" si="970"/>
        <v>6</v>
      </c>
      <c r="BJ1471" s="6">
        <f t="shared" si="971"/>
        <v>102</v>
      </c>
      <c r="BL1471" s="31">
        <f t="shared" si="972"/>
        <v>4.1378017227609534E-11</v>
      </c>
      <c r="BM1471" s="31">
        <f t="shared" si="973"/>
        <v>0</v>
      </c>
      <c r="BN1471" s="31">
        <f t="shared" si="974"/>
        <v>1.8390229878937569E-11</v>
      </c>
      <c r="BO1471" s="31">
        <f t="shared" si="975"/>
        <v>4.5975574697343924E-11</v>
      </c>
      <c r="BP1471" s="31">
        <f t="shared" si="976"/>
        <v>1.3792672409203177E-11</v>
      </c>
      <c r="BQ1471" s="31">
        <f t="shared" si="977"/>
        <v>2.7585344818406355E-11</v>
      </c>
      <c r="BR1471" s="31">
        <f t="shared" si="978"/>
        <v>1.8390229878937569E-11</v>
      </c>
      <c r="BS1471" s="31">
        <f t="shared" si="979"/>
        <v>2.7585344818406355E-11</v>
      </c>
      <c r="BT1471" s="31">
        <f t="shared" si="980"/>
        <v>4.1378017227609534E-11</v>
      </c>
      <c r="BU1471" s="31">
        <f t="shared" si="981"/>
        <v>4.1378017227609534E-11</v>
      </c>
      <c r="BV1471" s="31">
        <f t="shared" si="982"/>
        <v>9.1951149394687844E-12</v>
      </c>
      <c r="BW1471" s="31">
        <f t="shared" si="983"/>
        <v>2.7585344818406355E-11</v>
      </c>
      <c r="BX1471" s="31">
        <f t="shared" si="984"/>
        <v>1.8390229878937569E-11</v>
      </c>
      <c r="BY1471" s="31">
        <f t="shared" si="985"/>
        <v>1.8390229878937569E-11</v>
      </c>
      <c r="BZ1471" s="31">
        <f t="shared" si="986"/>
        <v>9.1951149394687844E-12</v>
      </c>
      <c r="CA1471" s="31">
        <f t="shared" si="987"/>
        <v>2.2987787348671962E-11</v>
      </c>
      <c r="CB1471" s="31">
        <f t="shared" si="988"/>
        <v>2.2987787348671962E-11</v>
      </c>
      <c r="CC1471" s="31">
        <f t="shared" si="989"/>
        <v>3.6780459757875138E-11</v>
      </c>
      <c r="CD1471" s="31">
        <f t="shared" si="990"/>
        <v>0</v>
      </c>
      <c r="CE1471" s="31">
        <f t="shared" si="991"/>
        <v>2.7585344818406355E-11</v>
      </c>
    </row>
    <row r="1472" spans="35:83" x14ac:dyDescent="0.2">
      <c r="AI1472" s="29" t="s">
        <v>3060</v>
      </c>
      <c r="AJ1472" s="30">
        <v>13511</v>
      </c>
      <c r="AK1472">
        <v>128</v>
      </c>
      <c r="AL1472" t="s">
        <v>3061</v>
      </c>
      <c r="AM1472">
        <v>4.7375403321655218E-9</v>
      </c>
      <c r="AN1472">
        <f t="shared" si="949"/>
        <v>4.737540332165522E-10</v>
      </c>
      <c r="AO1472">
        <f t="shared" si="950"/>
        <v>2.0884318589780566E-3</v>
      </c>
      <c r="AP1472" s="31">
        <f t="shared" si="951"/>
        <v>17</v>
      </c>
      <c r="AQ1472" s="31">
        <f t="shared" si="952"/>
        <v>1</v>
      </c>
      <c r="AR1472" s="31">
        <f t="shared" si="953"/>
        <v>7</v>
      </c>
      <c r="AS1472" s="31">
        <f t="shared" si="954"/>
        <v>9</v>
      </c>
      <c r="AT1472" s="31">
        <f t="shared" si="955"/>
        <v>5</v>
      </c>
      <c r="AU1472" s="31">
        <f t="shared" si="956"/>
        <v>17</v>
      </c>
      <c r="AV1472" s="31">
        <f t="shared" si="957"/>
        <v>1</v>
      </c>
      <c r="AW1472" s="31">
        <f t="shared" si="958"/>
        <v>12</v>
      </c>
      <c r="AX1472" s="31">
        <f t="shared" si="959"/>
        <v>9</v>
      </c>
      <c r="AY1472" s="31">
        <f t="shared" si="960"/>
        <v>9</v>
      </c>
      <c r="AZ1472" s="31">
        <f t="shared" si="961"/>
        <v>1</v>
      </c>
      <c r="BA1472" s="31">
        <f t="shared" si="962"/>
        <v>8</v>
      </c>
      <c r="BB1472" s="31">
        <f t="shared" si="963"/>
        <v>7</v>
      </c>
      <c r="BC1472" s="31">
        <f t="shared" si="964"/>
        <v>1</v>
      </c>
      <c r="BD1472" s="31">
        <f t="shared" si="965"/>
        <v>6</v>
      </c>
      <c r="BE1472" s="31">
        <f t="shared" si="966"/>
        <v>5</v>
      </c>
      <c r="BF1472" s="31">
        <f t="shared" si="967"/>
        <v>4</v>
      </c>
      <c r="BG1472" s="31">
        <f t="shared" si="968"/>
        <v>4</v>
      </c>
      <c r="BH1472" s="31">
        <f t="shared" si="969"/>
        <v>0</v>
      </c>
      <c r="BI1472" s="31">
        <f t="shared" si="970"/>
        <v>5</v>
      </c>
      <c r="BJ1472" s="6">
        <f t="shared" si="971"/>
        <v>128</v>
      </c>
      <c r="BL1472" s="31">
        <f t="shared" si="972"/>
        <v>6.2920457536573335E-11</v>
      </c>
      <c r="BM1472" s="31">
        <f t="shared" si="973"/>
        <v>3.7012033845043141E-12</v>
      </c>
      <c r="BN1472" s="31">
        <f t="shared" si="974"/>
        <v>2.5908423691530199E-11</v>
      </c>
      <c r="BO1472" s="31">
        <f t="shared" si="975"/>
        <v>3.3310830460538829E-11</v>
      </c>
      <c r="BP1472" s="31">
        <f t="shared" si="976"/>
        <v>1.850601692252157E-11</v>
      </c>
      <c r="BQ1472" s="31">
        <f t="shared" si="977"/>
        <v>6.2920457536573335E-11</v>
      </c>
      <c r="BR1472" s="31">
        <f t="shared" si="978"/>
        <v>3.7012033845043141E-12</v>
      </c>
      <c r="BS1472" s="31">
        <f t="shared" si="979"/>
        <v>4.4414440614051772E-11</v>
      </c>
      <c r="BT1472" s="31">
        <f t="shared" si="980"/>
        <v>3.3310830460538829E-11</v>
      </c>
      <c r="BU1472" s="31">
        <f t="shared" si="981"/>
        <v>3.3310830460538829E-11</v>
      </c>
      <c r="BV1472" s="31">
        <f t="shared" si="982"/>
        <v>3.7012033845043141E-12</v>
      </c>
      <c r="BW1472" s="31">
        <f t="shared" si="983"/>
        <v>2.9609627076034513E-11</v>
      </c>
      <c r="BX1472" s="31">
        <f t="shared" si="984"/>
        <v>2.5908423691530199E-11</v>
      </c>
      <c r="BY1472" s="31">
        <f t="shared" si="985"/>
        <v>3.7012033845043141E-12</v>
      </c>
      <c r="BZ1472" s="31">
        <f t="shared" si="986"/>
        <v>2.2207220307025886E-11</v>
      </c>
      <c r="CA1472" s="31">
        <f t="shared" si="987"/>
        <v>1.850601692252157E-11</v>
      </c>
      <c r="CB1472" s="31">
        <f t="shared" si="988"/>
        <v>1.4804813538017256E-11</v>
      </c>
      <c r="CC1472" s="31">
        <f t="shared" si="989"/>
        <v>1.4804813538017256E-11</v>
      </c>
      <c r="CD1472" s="31">
        <f t="shared" si="990"/>
        <v>0</v>
      </c>
      <c r="CE1472" s="31">
        <f t="shared" si="991"/>
        <v>1.850601692252157E-11</v>
      </c>
    </row>
    <row r="1473" spans="35:83" x14ac:dyDescent="0.2">
      <c r="AI1473" s="29" t="s">
        <v>3062</v>
      </c>
      <c r="AJ1473" s="30">
        <v>31601</v>
      </c>
      <c r="AK1473">
        <v>281</v>
      </c>
      <c r="AL1473" t="s">
        <v>3063</v>
      </c>
      <c r="AM1473">
        <v>4.7542694879327557E-9</v>
      </c>
      <c r="AN1473">
        <f t="shared" si="949"/>
        <v>4.7542694879327557E-10</v>
      </c>
      <c r="AO1473">
        <f t="shared" si="950"/>
        <v>2.0958065089923031E-3</v>
      </c>
      <c r="AP1473" s="31">
        <f t="shared" si="951"/>
        <v>24</v>
      </c>
      <c r="AQ1473" s="31">
        <f t="shared" si="952"/>
        <v>1</v>
      </c>
      <c r="AR1473" s="31">
        <f t="shared" si="953"/>
        <v>17</v>
      </c>
      <c r="AS1473" s="31">
        <f t="shared" si="954"/>
        <v>23</v>
      </c>
      <c r="AT1473" s="31">
        <f t="shared" si="955"/>
        <v>8</v>
      </c>
      <c r="AU1473" s="31">
        <f t="shared" si="956"/>
        <v>18</v>
      </c>
      <c r="AV1473" s="31">
        <f t="shared" si="957"/>
        <v>8</v>
      </c>
      <c r="AW1473" s="31">
        <f t="shared" si="958"/>
        <v>23</v>
      </c>
      <c r="AX1473" s="31">
        <f t="shared" si="959"/>
        <v>15</v>
      </c>
      <c r="AY1473" s="31">
        <f t="shared" si="960"/>
        <v>29</v>
      </c>
      <c r="AZ1473" s="31">
        <f t="shared" si="961"/>
        <v>1</v>
      </c>
      <c r="BA1473" s="31">
        <f t="shared" si="962"/>
        <v>9</v>
      </c>
      <c r="BB1473" s="31">
        <f t="shared" si="963"/>
        <v>17</v>
      </c>
      <c r="BC1473" s="31">
        <f t="shared" si="964"/>
        <v>11</v>
      </c>
      <c r="BD1473" s="31">
        <f t="shared" si="965"/>
        <v>18</v>
      </c>
      <c r="BE1473" s="31">
        <f t="shared" si="966"/>
        <v>19</v>
      </c>
      <c r="BF1473" s="31">
        <f t="shared" si="967"/>
        <v>7</v>
      </c>
      <c r="BG1473" s="31">
        <f t="shared" si="968"/>
        <v>18</v>
      </c>
      <c r="BH1473" s="31">
        <f t="shared" si="969"/>
        <v>5</v>
      </c>
      <c r="BI1473" s="31">
        <f t="shared" si="970"/>
        <v>10</v>
      </c>
      <c r="BJ1473" s="6">
        <f t="shared" si="971"/>
        <v>281</v>
      </c>
      <c r="BL1473" s="31">
        <f t="shared" si="972"/>
        <v>4.0605860395155207E-11</v>
      </c>
      <c r="BM1473" s="31">
        <f t="shared" si="973"/>
        <v>1.6919108497981337E-12</v>
      </c>
      <c r="BN1473" s="31">
        <f t="shared" si="974"/>
        <v>2.8762484446568274E-11</v>
      </c>
      <c r="BO1473" s="31">
        <f t="shared" si="975"/>
        <v>3.8913949545357072E-11</v>
      </c>
      <c r="BP1473" s="31">
        <f t="shared" si="976"/>
        <v>1.353528679838507E-11</v>
      </c>
      <c r="BQ1473" s="31">
        <f t="shared" si="977"/>
        <v>3.0454395296366405E-11</v>
      </c>
      <c r="BR1473" s="31">
        <f t="shared" si="978"/>
        <v>1.353528679838507E-11</v>
      </c>
      <c r="BS1473" s="31">
        <f t="shared" si="979"/>
        <v>3.8913949545357072E-11</v>
      </c>
      <c r="BT1473" s="31">
        <f t="shared" si="980"/>
        <v>2.5378662746972008E-11</v>
      </c>
      <c r="BU1473" s="31">
        <f t="shared" si="981"/>
        <v>4.9065414644145881E-11</v>
      </c>
      <c r="BV1473" s="31">
        <f t="shared" si="982"/>
        <v>1.6919108497981337E-12</v>
      </c>
      <c r="BW1473" s="31">
        <f t="shared" si="983"/>
        <v>1.5227197648183203E-11</v>
      </c>
      <c r="BX1473" s="31">
        <f t="shared" si="984"/>
        <v>2.8762484446568274E-11</v>
      </c>
      <c r="BY1473" s="31">
        <f t="shared" si="985"/>
        <v>1.8611019347779469E-11</v>
      </c>
      <c r="BZ1473" s="31">
        <f t="shared" si="986"/>
        <v>3.0454395296366405E-11</v>
      </c>
      <c r="CA1473" s="31">
        <f t="shared" si="987"/>
        <v>3.214630614616454E-11</v>
      </c>
      <c r="CB1473" s="31">
        <f t="shared" si="988"/>
        <v>1.1843375948586935E-11</v>
      </c>
      <c r="CC1473" s="31">
        <f t="shared" si="989"/>
        <v>3.0454395296366405E-11</v>
      </c>
      <c r="CD1473" s="31">
        <f t="shared" si="990"/>
        <v>8.4595542489906687E-12</v>
      </c>
      <c r="CE1473" s="31">
        <f t="shared" si="991"/>
        <v>1.6919108497981337E-11</v>
      </c>
    </row>
    <row r="1474" spans="35:83" x14ac:dyDescent="0.2">
      <c r="AI1474" s="29" t="s">
        <v>3064</v>
      </c>
      <c r="AJ1474" s="30">
        <v>28970</v>
      </c>
      <c r="AK1474">
        <v>268</v>
      </c>
      <c r="AL1474" t="s">
        <v>3065</v>
      </c>
      <c r="AM1474">
        <v>4.8139415688703097E-9</v>
      </c>
      <c r="AN1474">
        <f t="shared" si="949"/>
        <v>4.8139415688703103E-10</v>
      </c>
      <c r="AO1474">
        <f t="shared" si="950"/>
        <v>2.1221115251365227E-3</v>
      </c>
      <c r="AP1474" s="31">
        <f t="shared" si="951"/>
        <v>33</v>
      </c>
      <c r="AQ1474" s="31">
        <f t="shared" si="952"/>
        <v>2</v>
      </c>
      <c r="AR1474" s="31">
        <f t="shared" si="953"/>
        <v>19</v>
      </c>
      <c r="AS1474" s="31">
        <f t="shared" si="954"/>
        <v>12</v>
      </c>
      <c r="AT1474" s="31">
        <f t="shared" si="955"/>
        <v>7</v>
      </c>
      <c r="AU1474" s="31">
        <f t="shared" si="956"/>
        <v>23</v>
      </c>
      <c r="AV1474" s="31">
        <f t="shared" si="957"/>
        <v>4</v>
      </c>
      <c r="AW1474" s="31">
        <f t="shared" si="958"/>
        <v>21</v>
      </c>
      <c r="AX1474" s="31">
        <f t="shared" si="959"/>
        <v>15</v>
      </c>
      <c r="AY1474" s="31">
        <f t="shared" si="960"/>
        <v>27</v>
      </c>
      <c r="AZ1474" s="31">
        <f t="shared" si="961"/>
        <v>11</v>
      </c>
      <c r="BA1474" s="31">
        <f t="shared" si="962"/>
        <v>11</v>
      </c>
      <c r="BB1474" s="31">
        <f t="shared" si="963"/>
        <v>7</v>
      </c>
      <c r="BC1474" s="31">
        <f t="shared" si="964"/>
        <v>6</v>
      </c>
      <c r="BD1474" s="31">
        <f t="shared" si="965"/>
        <v>12</v>
      </c>
      <c r="BE1474" s="31">
        <f t="shared" si="966"/>
        <v>18</v>
      </c>
      <c r="BF1474" s="31">
        <f t="shared" si="967"/>
        <v>14</v>
      </c>
      <c r="BG1474" s="31">
        <f t="shared" si="968"/>
        <v>14</v>
      </c>
      <c r="BH1474" s="31">
        <f t="shared" si="969"/>
        <v>3</v>
      </c>
      <c r="BI1474" s="31">
        <f t="shared" si="970"/>
        <v>9</v>
      </c>
      <c r="BJ1474" s="6">
        <f t="shared" si="971"/>
        <v>268</v>
      </c>
      <c r="BL1474" s="31">
        <f t="shared" si="972"/>
        <v>5.927614618385083E-11</v>
      </c>
      <c r="BM1474" s="31">
        <f t="shared" si="973"/>
        <v>3.5924937081121719E-12</v>
      </c>
      <c r="BN1474" s="31">
        <f t="shared" si="974"/>
        <v>3.412869022706563E-11</v>
      </c>
      <c r="BO1474" s="31">
        <f t="shared" si="975"/>
        <v>2.155496224867303E-11</v>
      </c>
      <c r="BP1474" s="31">
        <f t="shared" si="976"/>
        <v>1.2573727978392601E-11</v>
      </c>
      <c r="BQ1474" s="31">
        <f t="shared" si="977"/>
        <v>4.1313677643289975E-11</v>
      </c>
      <c r="BR1474" s="31">
        <f t="shared" si="978"/>
        <v>7.1849874162243437E-12</v>
      </c>
      <c r="BS1474" s="31">
        <f t="shared" si="979"/>
        <v>3.7721183935177809E-11</v>
      </c>
      <c r="BT1474" s="31">
        <f t="shared" si="980"/>
        <v>2.6943702810841289E-11</v>
      </c>
      <c r="BU1474" s="31">
        <f t="shared" si="981"/>
        <v>4.8498665059514319E-11</v>
      </c>
      <c r="BV1474" s="31">
        <f t="shared" si="982"/>
        <v>1.9758715394616944E-11</v>
      </c>
      <c r="BW1474" s="31">
        <f t="shared" si="983"/>
        <v>1.9758715394616944E-11</v>
      </c>
      <c r="BX1474" s="31">
        <f t="shared" si="984"/>
        <v>1.2573727978392601E-11</v>
      </c>
      <c r="BY1474" s="31">
        <f t="shared" si="985"/>
        <v>1.0777481124336515E-11</v>
      </c>
      <c r="BZ1474" s="31">
        <f t="shared" si="986"/>
        <v>2.155496224867303E-11</v>
      </c>
      <c r="CA1474" s="31">
        <f t="shared" si="987"/>
        <v>3.2332443373009544E-11</v>
      </c>
      <c r="CB1474" s="31">
        <f t="shared" si="988"/>
        <v>2.5147455956785203E-11</v>
      </c>
      <c r="CC1474" s="31">
        <f t="shared" si="989"/>
        <v>2.5147455956785203E-11</v>
      </c>
      <c r="CD1474" s="31">
        <f t="shared" si="990"/>
        <v>5.3887405621682576E-12</v>
      </c>
      <c r="CE1474" s="31">
        <f t="shared" si="991"/>
        <v>1.6166221686504772E-11</v>
      </c>
    </row>
    <row r="1475" spans="35:83" x14ac:dyDescent="0.2">
      <c r="AI1475" s="29" t="s">
        <v>3066</v>
      </c>
      <c r="AJ1475" s="30">
        <v>12662</v>
      </c>
      <c r="AK1475">
        <v>112</v>
      </c>
      <c r="AL1475" t="s">
        <v>3067</v>
      </c>
      <c r="AM1475">
        <v>4.9151987136078673E-9</v>
      </c>
      <c r="AN1475">
        <f t="shared" ref="AN1475:AN1538" si="992">AM1475*0.1</f>
        <v>4.9151987136078678E-10</v>
      </c>
      <c r="AO1475">
        <f t="shared" ref="AO1475:AO1538" si="993">AN1475/$AN$1588</f>
        <v>2.1667483265550356E-3</v>
      </c>
      <c r="AP1475" s="31">
        <f t="shared" ref="AP1475:AP1538" si="994">LEN(AL1475)-LEN(SUBSTITUTE(AL1475,"A",""))</f>
        <v>6</v>
      </c>
      <c r="AQ1475" s="31">
        <f t="shared" ref="AQ1475:AQ1538" si="995">LEN(AL1475)-LEN(SUBSTITUTE(AL1475,"C",""))</f>
        <v>9</v>
      </c>
      <c r="AR1475" s="31">
        <f t="shared" ref="AR1475:AR1538" si="996">LEN(AL1475)-LEN(SUBSTITUTE(AL1475,"D",""))</f>
        <v>9</v>
      </c>
      <c r="AS1475" s="31">
        <f t="shared" ref="AS1475:AS1538" si="997">LEN(AL1475)-LEN(SUBSTITUTE(AL1475,"E",""))</f>
        <v>15</v>
      </c>
      <c r="AT1475" s="31">
        <f t="shared" ref="AT1475:AT1538" si="998">LEN(AL1475)-LEN(SUBSTITUTE(AL1475,"F",""))</f>
        <v>3</v>
      </c>
      <c r="AU1475" s="31">
        <f t="shared" ref="AU1475:AU1538" si="999">LEN(AL1475)-LEN(SUBSTITUTE(AL1475,"G",""))</f>
        <v>6</v>
      </c>
      <c r="AV1475" s="31">
        <f t="shared" ref="AV1475:AV1538" si="1000">LEN(AL1475)-LEN(SUBSTITUTE(AL1475,"H",""))</f>
        <v>1</v>
      </c>
      <c r="AW1475" s="31">
        <f t="shared" ref="AW1475:AW1538" si="1001">LEN(AL1475)-LEN(SUBSTITUTE(AL1475,"I",""))</f>
        <v>5</v>
      </c>
      <c r="AX1475" s="31">
        <f t="shared" ref="AX1475:AX1538" si="1002">LEN(AL1475)-LEN(SUBSTITUTE(AL1475,"K",""))</f>
        <v>6</v>
      </c>
      <c r="AY1475" s="31">
        <f t="shared" ref="AY1475:AY1538" si="1003">LEN(AL1475)-LEN(SUBSTITUTE(AL1475,"L",""))</f>
        <v>5</v>
      </c>
      <c r="AZ1475" s="31">
        <f t="shared" ref="AZ1475:AZ1538" si="1004">LEN(AL1475)-LEN(SUBSTITUTE(AL1475,"M",""))</f>
        <v>5</v>
      </c>
      <c r="BA1475" s="31">
        <f t="shared" ref="BA1475:BA1538" si="1005">LEN(AL1475)-LEN(SUBSTITUTE(AL1475,"N",""))</f>
        <v>7</v>
      </c>
      <c r="BB1475" s="31">
        <f t="shared" ref="BB1475:BB1538" si="1006">LEN(AL1475)-LEN(SUBSTITUTE(AL1475,"P",""))</f>
        <v>9</v>
      </c>
      <c r="BC1475" s="31">
        <f t="shared" ref="BC1475:BC1538" si="1007">LEN(AL1475)-LEN(SUBSTITUTE(AL1475,"Q",""))</f>
        <v>0</v>
      </c>
      <c r="BD1475" s="31">
        <f t="shared" ref="BD1475:BD1538" si="1008">LEN(AL1475)-LEN(SUBSTITUTE(AL1475,"R",""))</f>
        <v>3</v>
      </c>
      <c r="BE1475" s="31">
        <f t="shared" ref="BE1475:BE1538" si="1009">LEN(AL1475)-LEN(SUBSTITUTE(AL1475,"S",""))</f>
        <v>2</v>
      </c>
      <c r="BF1475" s="31">
        <f t="shared" ref="BF1475:BF1538" si="1010">LEN(AL1475)-LEN(SUBSTITUTE(AL1475,"T",""))</f>
        <v>6</v>
      </c>
      <c r="BG1475" s="31">
        <f t="shared" ref="BG1475:BG1538" si="1011">LEN(AL1475)-LEN(SUBSTITUTE(AL1475,"V",""))</f>
        <v>9</v>
      </c>
      <c r="BH1475" s="31">
        <f t="shared" ref="BH1475:BH1538" si="1012">LEN(AL1475)-LEN(SUBSTITUTE(AL1475,"W",""))</f>
        <v>2</v>
      </c>
      <c r="BI1475" s="31">
        <f t="shared" ref="BI1475:BI1538" si="1013">LEN(AL1475)-LEN(SUBSTITUTE(AL1475,"Y",""))</f>
        <v>4</v>
      </c>
      <c r="BJ1475" s="6">
        <f t="shared" ref="BJ1475:BJ1538" si="1014">SUM(AP1475:BI1475)</f>
        <v>112</v>
      </c>
      <c r="BL1475" s="31">
        <f t="shared" ref="BL1475:BL1538" si="1015">(AP1475/$BJ1475)*$AN1475</f>
        <v>2.6331421680042146E-11</v>
      </c>
      <c r="BM1475" s="31">
        <f t="shared" ref="BM1475:BM1538" si="1016">(AQ1475/$BJ1475)*$AN1475</f>
        <v>3.9497132520063229E-11</v>
      </c>
      <c r="BN1475" s="31">
        <f t="shared" ref="BN1475:BN1538" si="1017">(AR1475/$BJ1475)*$AN1475</f>
        <v>3.9497132520063229E-11</v>
      </c>
      <c r="BO1475" s="31">
        <f t="shared" ref="BO1475:BO1538" si="1018">(AS1475/$BJ1475)*$AN1475</f>
        <v>6.5828554200105368E-11</v>
      </c>
      <c r="BP1475" s="31">
        <f t="shared" ref="BP1475:BP1538" si="1019">(AT1475/$BJ1475)*$AN1475</f>
        <v>1.3165710840021073E-11</v>
      </c>
      <c r="BQ1475" s="31">
        <f t="shared" ref="BQ1475:BQ1538" si="1020">(AU1475/$BJ1475)*$AN1475</f>
        <v>2.6331421680042146E-11</v>
      </c>
      <c r="BR1475" s="31">
        <f t="shared" ref="BR1475:BR1538" si="1021">(AV1475/$BJ1475)*$AN1475</f>
        <v>4.3885702800070243E-12</v>
      </c>
      <c r="BS1475" s="31">
        <f t="shared" ref="BS1475:BS1538" si="1022">(AW1475/$BJ1475)*$AN1475</f>
        <v>2.1942851400035125E-11</v>
      </c>
      <c r="BT1475" s="31">
        <f t="shared" ref="BT1475:BT1538" si="1023">(AX1475/$BJ1475)*$AN1475</f>
        <v>2.6331421680042146E-11</v>
      </c>
      <c r="BU1475" s="31">
        <f t="shared" ref="BU1475:BU1538" si="1024">(AY1475/$BJ1475)*$AN1475</f>
        <v>2.1942851400035125E-11</v>
      </c>
      <c r="BV1475" s="31">
        <f t="shared" ref="BV1475:BV1538" si="1025">(AZ1475/$BJ1475)*$AN1475</f>
        <v>2.1942851400035125E-11</v>
      </c>
      <c r="BW1475" s="31">
        <f t="shared" ref="BW1475:BW1538" si="1026">(BA1475/$BJ1475)*$AN1475</f>
        <v>3.0719991960049173E-11</v>
      </c>
      <c r="BX1475" s="31">
        <f t="shared" ref="BX1475:BX1538" si="1027">(BB1475/$BJ1475)*$AN1475</f>
        <v>3.9497132520063229E-11</v>
      </c>
      <c r="BY1475" s="31">
        <f t="shared" ref="BY1475:BY1538" si="1028">(BC1475/$BJ1475)*$AN1475</f>
        <v>0</v>
      </c>
      <c r="BZ1475" s="31">
        <f t="shared" ref="BZ1475:BZ1538" si="1029">(BD1475/$BJ1475)*$AN1475</f>
        <v>1.3165710840021073E-11</v>
      </c>
      <c r="CA1475" s="31">
        <f t="shared" ref="CA1475:CA1538" si="1030">(BE1475/$BJ1475)*$AN1475</f>
        <v>8.7771405600140486E-12</v>
      </c>
      <c r="CB1475" s="31">
        <f t="shared" ref="CB1475:CB1538" si="1031">(BF1475/$BJ1475)*$AN1475</f>
        <v>2.6331421680042146E-11</v>
      </c>
      <c r="CC1475" s="31">
        <f t="shared" ref="CC1475:CC1538" si="1032">(BG1475/$BJ1475)*$AN1475</f>
        <v>3.9497132520063229E-11</v>
      </c>
      <c r="CD1475" s="31">
        <f t="shared" ref="CD1475:CD1538" si="1033">(BH1475/$BJ1475)*$AN1475</f>
        <v>8.7771405600140486E-12</v>
      </c>
      <c r="CE1475" s="31">
        <f t="shared" ref="CE1475:CE1538" si="1034">(BI1475/$BJ1475)*$AN1475</f>
        <v>1.7554281120028097E-11</v>
      </c>
    </row>
    <row r="1476" spans="35:83" x14ac:dyDescent="0.2">
      <c r="AI1476" s="29" t="s">
        <v>3068</v>
      </c>
      <c r="AJ1476" s="30">
        <v>9515</v>
      </c>
      <c r="AK1476">
        <v>87</v>
      </c>
      <c r="AL1476" t="s">
        <v>3069</v>
      </c>
      <c r="AM1476">
        <v>4.9495895602931588E-9</v>
      </c>
      <c r="AN1476">
        <f t="shared" si="992"/>
        <v>4.9495895602931586E-10</v>
      </c>
      <c r="AO1476">
        <f t="shared" si="993"/>
        <v>2.1819087125019686E-3</v>
      </c>
      <c r="AP1476" s="31">
        <f t="shared" si="994"/>
        <v>15</v>
      </c>
      <c r="AQ1476" s="31">
        <f t="shared" si="995"/>
        <v>0</v>
      </c>
      <c r="AR1476" s="31">
        <f t="shared" si="996"/>
        <v>1</v>
      </c>
      <c r="AS1476" s="31">
        <f t="shared" si="997"/>
        <v>5</v>
      </c>
      <c r="AT1476" s="31">
        <f t="shared" si="998"/>
        <v>3</v>
      </c>
      <c r="AU1476" s="31">
        <f t="shared" si="999"/>
        <v>5</v>
      </c>
      <c r="AV1476" s="31">
        <f t="shared" si="1000"/>
        <v>1</v>
      </c>
      <c r="AW1476" s="31">
        <f t="shared" si="1001"/>
        <v>5</v>
      </c>
      <c r="AX1476" s="31">
        <f t="shared" si="1002"/>
        <v>9</v>
      </c>
      <c r="AY1476" s="31">
        <f t="shared" si="1003"/>
        <v>5</v>
      </c>
      <c r="AZ1476" s="31">
        <f t="shared" si="1004"/>
        <v>1</v>
      </c>
      <c r="BA1476" s="31">
        <f t="shared" si="1005"/>
        <v>7</v>
      </c>
      <c r="BB1476" s="31">
        <f t="shared" si="1006"/>
        <v>2</v>
      </c>
      <c r="BC1476" s="31">
        <f t="shared" si="1007"/>
        <v>2</v>
      </c>
      <c r="BD1476" s="31">
        <f t="shared" si="1008"/>
        <v>11</v>
      </c>
      <c r="BE1476" s="31">
        <f t="shared" si="1009"/>
        <v>6</v>
      </c>
      <c r="BF1476" s="31">
        <f t="shared" si="1010"/>
        <v>4</v>
      </c>
      <c r="BG1476" s="31">
        <f t="shared" si="1011"/>
        <v>5</v>
      </c>
      <c r="BH1476" s="31">
        <f t="shared" si="1012"/>
        <v>0</v>
      </c>
      <c r="BI1476" s="31">
        <f t="shared" si="1013"/>
        <v>0</v>
      </c>
      <c r="BJ1476" s="6">
        <f t="shared" si="1014"/>
        <v>87</v>
      </c>
      <c r="BL1476" s="31">
        <f t="shared" si="1015"/>
        <v>8.5337751039537217E-11</v>
      </c>
      <c r="BM1476" s="31">
        <f t="shared" si="1016"/>
        <v>0</v>
      </c>
      <c r="BN1476" s="31">
        <f t="shared" si="1017"/>
        <v>5.689183402635814E-12</v>
      </c>
      <c r="BO1476" s="31">
        <f t="shared" si="1018"/>
        <v>2.8445917013179072E-11</v>
      </c>
      <c r="BP1476" s="31">
        <f t="shared" si="1019"/>
        <v>1.7067550207907443E-11</v>
      </c>
      <c r="BQ1476" s="31">
        <f t="shared" si="1020"/>
        <v>2.8445917013179072E-11</v>
      </c>
      <c r="BR1476" s="31">
        <f t="shared" si="1021"/>
        <v>5.689183402635814E-12</v>
      </c>
      <c r="BS1476" s="31">
        <f t="shared" si="1022"/>
        <v>2.8445917013179072E-11</v>
      </c>
      <c r="BT1476" s="31">
        <f t="shared" si="1023"/>
        <v>5.1202650623722332E-11</v>
      </c>
      <c r="BU1476" s="31">
        <f t="shared" si="1024"/>
        <v>2.8445917013179072E-11</v>
      </c>
      <c r="BV1476" s="31">
        <f t="shared" si="1025"/>
        <v>5.689183402635814E-12</v>
      </c>
      <c r="BW1476" s="31">
        <f t="shared" si="1026"/>
        <v>3.9824283818450699E-11</v>
      </c>
      <c r="BX1476" s="31">
        <f t="shared" si="1027"/>
        <v>1.1378366805271628E-11</v>
      </c>
      <c r="BY1476" s="31">
        <f t="shared" si="1028"/>
        <v>1.1378366805271628E-11</v>
      </c>
      <c r="BZ1476" s="31">
        <f t="shared" si="1029"/>
        <v>6.2581017428993964E-11</v>
      </c>
      <c r="CA1476" s="31">
        <f t="shared" si="1030"/>
        <v>3.4135100415814886E-11</v>
      </c>
      <c r="CB1476" s="31">
        <f t="shared" si="1031"/>
        <v>2.2756733610543256E-11</v>
      </c>
      <c r="CC1476" s="31">
        <f t="shared" si="1032"/>
        <v>2.8445917013179072E-11</v>
      </c>
      <c r="CD1476" s="31">
        <f t="shared" si="1033"/>
        <v>0</v>
      </c>
      <c r="CE1476" s="31">
        <f t="shared" si="1034"/>
        <v>0</v>
      </c>
    </row>
    <row r="1477" spans="35:83" x14ac:dyDescent="0.2">
      <c r="AI1477" s="29" t="s">
        <v>3070</v>
      </c>
      <c r="AJ1477" s="30">
        <v>167473</v>
      </c>
      <c r="AK1477">
        <v>1531</v>
      </c>
      <c r="AL1477" t="s">
        <v>3071</v>
      </c>
      <c r="AM1477">
        <v>4.9969968891003079E-9</v>
      </c>
      <c r="AN1477">
        <f t="shared" si="992"/>
        <v>4.9969968891003083E-10</v>
      </c>
      <c r="AO1477">
        <f t="shared" si="993"/>
        <v>2.2028071046819131E-3</v>
      </c>
      <c r="AP1477" s="31">
        <f t="shared" si="994"/>
        <v>160</v>
      </c>
      <c r="AQ1477" s="31">
        <f t="shared" si="995"/>
        <v>18</v>
      </c>
      <c r="AR1477" s="31">
        <f t="shared" si="996"/>
        <v>91</v>
      </c>
      <c r="AS1477" s="31">
        <f t="shared" si="997"/>
        <v>94</v>
      </c>
      <c r="AT1477" s="31">
        <f t="shared" si="998"/>
        <v>54</v>
      </c>
      <c r="AU1477" s="31">
        <f t="shared" si="999"/>
        <v>130</v>
      </c>
      <c r="AV1477" s="31">
        <f t="shared" si="1000"/>
        <v>42</v>
      </c>
      <c r="AW1477" s="31">
        <f t="shared" si="1001"/>
        <v>98</v>
      </c>
      <c r="AX1477" s="31">
        <f t="shared" si="1002"/>
        <v>71</v>
      </c>
      <c r="AY1477" s="31">
        <f t="shared" si="1003"/>
        <v>133</v>
      </c>
      <c r="AZ1477" s="31">
        <f t="shared" si="1004"/>
        <v>41</v>
      </c>
      <c r="BA1477" s="31">
        <f t="shared" si="1005"/>
        <v>57</v>
      </c>
      <c r="BB1477" s="31">
        <f t="shared" si="1006"/>
        <v>68</v>
      </c>
      <c r="BC1477" s="31">
        <f t="shared" si="1007"/>
        <v>53</v>
      </c>
      <c r="BD1477" s="31">
        <f t="shared" si="1008"/>
        <v>92</v>
      </c>
      <c r="BE1477" s="31">
        <f t="shared" si="1009"/>
        <v>97</v>
      </c>
      <c r="BF1477" s="31">
        <f t="shared" si="1010"/>
        <v>80</v>
      </c>
      <c r="BG1477" s="31">
        <f t="shared" si="1011"/>
        <v>96</v>
      </c>
      <c r="BH1477" s="31">
        <f t="shared" si="1012"/>
        <v>18</v>
      </c>
      <c r="BI1477" s="31">
        <f t="shared" si="1013"/>
        <v>38</v>
      </c>
      <c r="BJ1477" s="6">
        <f t="shared" si="1014"/>
        <v>1531</v>
      </c>
      <c r="BL1477" s="31">
        <f t="shared" si="1015"/>
        <v>5.2222044562772658E-11</v>
      </c>
      <c r="BM1477" s="31">
        <f t="shared" si="1016"/>
        <v>5.8749800133119231E-12</v>
      </c>
      <c r="BN1477" s="31">
        <f t="shared" si="1017"/>
        <v>2.9701287845076947E-11</v>
      </c>
      <c r="BO1477" s="31">
        <f t="shared" si="1018"/>
        <v>3.0680451180628935E-11</v>
      </c>
      <c r="BP1477" s="31">
        <f t="shared" si="1019"/>
        <v>1.7624940039935768E-11</v>
      </c>
      <c r="BQ1477" s="31">
        <f t="shared" si="1020"/>
        <v>4.2430411207252778E-11</v>
      </c>
      <c r="BR1477" s="31">
        <f t="shared" si="1021"/>
        <v>1.3708286697727821E-11</v>
      </c>
      <c r="BS1477" s="31">
        <f t="shared" si="1022"/>
        <v>3.1986002294698251E-11</v>
      </c>
      <c r="BT1477" s="31">
        <f t="shared" si="1023"/>
        <v>2.3173532274730365E-11</v>
      </c>
      <c r="BU1477" s="31">
        <f t="shared" si="1024"/>
        <v>4.3409574542804766E-11</v>
      </c>
      <c r="BV1477" s="31">
        <f t="shared" si="1025"/>
        <v>1.3381898919210493E-11</v>
      </c>
      <c r="BW1477" s="31">
        <f t="shared" si="1026"/>
        <v>1.8604103375487759E-11</v>
      </c>
      <c r="BX1477" s="31">
        <f t="shared" si="1027"/>
        <v>2.219436893917838E-11</v>
      </c>
      <c r="BY1477" s="31">
        <f t="shared" si="1028"/>
        <v>1.729855226141844E-11</v>
      </c>
      <c r="BZ1477" s="31">
        <f t="shared" si="1029"/>
        <v>3.0027675623594275E-11</v>
      </c>
      <c r="CA1477" s="31">
        <f t="shared" si="1030"/>
        <v>3.1659614516180923E-11</v>
      </c>
      <c r="CB1477" s="31">
        <f t="shared" si="1031"/>
        <v>2.6111022281386329E-11</v>
      </c>
      <c r="CC1477" s="31">
        <f t="shared" si="1032"/>
        <v>3.1333226737663596E-11</v>
      </c>
      <c r="CD1477" s="31">
        <f t="shared" si="1033"/>
        <v>5.8749800133119231E-12</v>
      </c>
      <c r="CE1477" s="31">
        <f t="shared" si="1034"/>
        <v>1.2402735583658505E-11</v>
      </c>
    </row>
    <row r="1478" spans="35:83" x14ac:dyDescent="0.2">
      <c r="AI1478" s="29" t="s">
        <v>3072</v>
      </c>
      <c r="AJ1478" s="30">
        <v>59286</v>
      </c>
      <c r="AK1478">
        <v>557</v>
      </c>
      <c r="AL1478" t="s">
        <v>3073</v>
      </c>
      <c r="AM1478">
        <v>5.128747714974931E-9</v>
      </c>
      <c r="AN1478">
        <f t="shared" si="992"/>
        <v>5.128747714974931E-10</v>
      </c>
      <c r="AO1478">
        <f t="shared" si="993"/>
        <v>2.2608863194033338E-3</v>
      </c>
      <c r="AP1478" s="31">
        <f t="shared" si="994"/>
        <v>71</v>
      </c>
      <c r="AQ1478" s="31">
        <f t="shared" si="995"/>
        <v>8</v>
      </c>
      <c r="AR1478" s="31">
        <f t="shared" si="996"/>
        <v>34</v>
      </c>
      <c r="AS1478" s="31">
        <f t="shared" si="997"/>
        <v>33</v>
      </c>
      <c r="AT1478" s="31">
        <f t="shared" si="998"/>
        <v>20</v>
      </c>
      <c r="AU1478" s="31">
        <f t="shared" si="999"/>
        <v>52</v>
      </c>
      <c r="AV1478" s="31">
        <f t="shared" si="1000"/>
        <v>16</v>
      </c>
      <c r="AW1478" s="31">
        <f t="shared" si="1001"/>
        <v>45</v>
      </c>
      <c r="AX1478" s="31">
        <f t="shared" si="1002"/>
        <v>32</v>
      </c>
      <c r="AY1478" s="31">
        <f t="shared" si="1003"/>
        <v>56</v>
      </c>
      <c r="AZ1478" s="31">
        <f t="shared" si="1004"/>
        <v>13</v>
      </c>
      <c r="BA1478" s="31">
        <f t="shared" si="1005"/>
        <v>28</v>
      </c>
      <c r="BB1478" s="31">
        <f t="shared" si="1006"/>
        <v>26</v>
      </c>
      <c r="BC1478" s="31">
        <f t="shared" si="1007"/>
        <v>8</v>
      </c>
      <c r="BD1478" s="31">
        <f t="shared" si="1008"/>
        <v>25</v>
      </c>
      <c r="BE1478" s="31">
        <f t="shared" si="1009"/>
        <v>25</v>
      </c>
      <c r="BF1478" s="31">
        <f t="shared" si="1010"/>
        <v>27</v>
      </c>
      <c r="BG1478" s="31">
        <f t="shared" si="1011"/>
        <v>30</v>
      </c>
      <c r="BH1478" s="31">
        <f t="shared" si="1012"/>
        <v>2</v>
      </c>
      <c r="BI1478" s="31">
        <f t="shared" si="1013"/>
        <v>6</v>
      </c>
      <c r="BJ1478" s="6">
        <f t="shared" si="1014"/>
        <v>557</v>
      </c>
      <c r="BL1478" s="31">
        <f t="shared" si="1015"/>
        <v>6.5375419706143652E-11</v>
      </c>
      <c r="BM1478" s="31">
        <f t="shared" si="1016"/>
        <v>7.366244473931679E-12</v>
      </c>
      <c r="BN1478" s="31">
        <f t="shared" si="1017"/>
        <v>3.130653901420963E-11</v>
      </c>
      <c r="BO1478" s="31">
        <f t="shared" si="1018"/>
        <v>3.0385758454968173E-11</v>
      </c>
      <c r="BP1478" s="31">
        <f t="shared" si="1019"/>
        <v>1.8415611184829197E-11</v>
      </c>
      <c r="BQ1478" s="31">
        <f t="shared" si="1020"/>
        <v>4.7880589080555906E-11</v>
      </c>
      <c r="BR1478" s="31">
        <f t="shared" si="1021"/>
        <v>1.4732488947863358E-11</v>
      </c>
      <c r="BS1478" s="31">
        <f t="shared" si="1022"/>
        <v>4.1435125165865686E-11</v>
      </c>
      <c r="BT1478" s="31">
        <f t="shared" si="1023"/>
        <v>2.9464977895726716E-11</v>
      </c>
      <c r="BU1478" s="31">
        <f t="shared" si="1024"/>
        <v>5.1563711317521748E-11</v>
      </c>
      <c r="BV1478" s="31">
        <f t="shared" si="1025"/>
        <v>1.1970147270138976E-11</v>
      </c>
      <c r="BW1478" s="31">
        <f t="shared" si="1026"/>
        <v>2.5781855658760874E-11</v>
      </c>
      <c r="BX1478" s="31">
        <f t="shared" si="1027"/>
        <v>2.3940294540277953E-11</v>
      </c>
      <c r="BY1478" s="31">
        <f t="shared" si="1028"/>
        <v>7.366244473931679E-12</v>
      </c>
      <c r="BZ1478" s="31">
        <f t="shared" si="1029"/>
        <v>2.3019513981036496E-11</v>
      </c>
      <c r="CA1478" s="31">
        <f t="shared" si="1030"/>
        <v>2.3019513981036496E-11</v>
      </c>
      <c r="CB1478" s="31">
        <f t="shared" si="1031"/>
        <v>2.4861075099519413E-11</v>
      </c>
      <c r="CC1478" s="31">
        <f t="shared" si="1032"/>
        <v>2.7623416777243792E-11</v>
      </c>
      <c r="CD1478" s="31">
        <f t="shared" si="1033"/>
        <v>1.8415611184829197E-12</v>
      </c>
      <c r="CE1478" s="31">
        <f t="shared" si="1034"/>
        <v>5.5246833554487588E-12</v>
      </c>
    </row>
    <row r="1479" spans="35:83" x14ac:dyDescent="0.2">
      <c r="AI1479" s="29" t="s">
        <v>3074</v>
      </c>
      <c r="AJ1479" s="30">
        <v>81949</v>
      </c>
      <c r="AK1479">
        <v>748</v>
      </c>
      <c r="AL1479" t="s">
        <v>3075</v>
      </c>
      <c r="AM1479">
        <v>5.179384116051494E-9</v>
      </c>
      <c r="AN1479">
        <f t="shared" si="992"/>
        <v>5.1793841160514938E-10</v>
      </c>
      <c r="AO1479">
        <f t="shared" si="993"/>
        <v>2.2832081712120225E-3</v>
      </c>
      <c r="AP1479" s="31">
        <f t="shared" si="994"/>
        <v>72</v>
      </c>
      <c r="AQ1479" s="31">
        <f t="shared" si="995"/>
        <v>4</v>
      </c>
      <c r="AR1479" s="31">
        <f t="shared" si="996"/>
        <v>49</v>
      </c>
      <c r="AS1479" s="31">
        <f t="shared" si="997"/>
        <v>68</v>
      </c>
      <c r="AT1479" s="31">
        <f t="shared" si="998"/>
        <v>25</v>
      </c>
      <c r="AU1479" s="31">
        <f t="shared" si="999"/>
        <v>67</v>
      </c>
      <c r="AV1479" s="31">
        <f t="shared" si="1000"/>
        <v>10</v>
      </c>
      <c r="AW1479" s="31">
        <f t="shared" si="1001"/>
        <v>47</v>
      </c>
      <c r="AX1479" s="31">
        <f t="shared" si="1002"/>
        <v>43</v>
      </c>
      <c r="AY1479" s="31">
        <f t="shared" si="1003"/>
        <v>63</v>
      </c>
      <c r="AZ1479" s="31">
        <f t="shared" si="1004"/>
        <v>20</v>
      </c>
      <c r="BA1479" s="31">
        <f t="shared" si="1005"/>
        <v>20</v>
      </c>
      <c r="BB1479" s="31">
        <f t="shared" si="1006"/>
        <v>35</v>
      </c>
      <c r="BC1479" s="31">
        <f t="shared" si="1007"/>
        <v>19</v>
      </c>
      <c r="BD1479" s="31">
        <f t="shared" si="1008"/>
        <v>56</v>
      </c>
      <c r="BE1479" s="31">
        <f t="shared" si="1009"/>
        <v>38</v>
      </c>
      <c r="BF1479" s="31">
        <f t="shared" si="1010"/>
        <v>36</v>
      </c>
      <c r="BG1479" s="31">
        <f t="shared" si="1011"/>
        <v>59</v>
      </c>
      <c r="BH1479" s="31">
        <f t="shared" si="1012"/>
        <v>4</v>
      </c>
      <c r="BI1479" s="31">
        <f t="shared" si="1013"/>
        <v>13</v>
      </c>
      <c r="BJ1479" s="6">
        <f t="shared" si="1014"/>
        <v>748</v>
      </c>
      <c r="BL1479" s="31">
        <f t="shared" si="1015"/>
        <v>4.9855034272153413E-11</v>
      </c>
      <c r="BM1479" s="31">
        <f t="shared" si="1016"/>
        <v>2.769724126230745E-12</v>
      </c>
      <c r="BN1479" s="31">
        <f t="shared" si="1017"/>
        <v>3.392912054632663E-11</v>
      </c>
      <c r="BO1479" s="31">
        <f t="shared" si="1018"/>
        <v>4.708531014592267E-11</v>
      </c>
      <c r="BP1479" s="31">
        <f t="shared" si="1019"/>
        <v>1.7310775788942161E-11</v>
      </c>
      <c r="BQ1479" s="31">
        <f t="shared" si="1020"/>
        <v>4.6392879114364985E-11</v>
      </c>
      <c r="BR1479" s="31">
        <f t="shared" si="1021"/>
        <v>6.9243103155768633E-12</v>
      </c>
      <c r="BS1479" s="31">
        <f t="shared" si="1022"/>
        <v>3.2544258483211256E-11</v>
      </c>
      <c r="BT1479" s="31">
        <f t="shared" si="1023"/>
        <v>2.9774534356980512E-11</v>
      </c>
      <c r="BU1479" s="31">
        <f t="shared" si="1024"/>
        <v>4.3623154988134242E-11</v>
      </c>
      <c r="BV1479" s="31">
        <f t="shared" si="1025"/>
        <v>1.3848620631153727E-11</v>
      </c>
      <c r="BW1479" s="31">
        <f t="shared" si="1026"/>
        <v>1.3848620631153727E-11</v>
      </c>
      <c r="BX1479" s="31">
        <f t="shared" si="1027"/>
        <v>2.4235086104519022E-11</v>
      </c>
      <c r="BY1479" s="31">
        <f t="shared" si="1028"/>
        <v>1.3156189599596041E-11</v>
      </c>
      <c r="BZ1479" s="31">
        <f t="shared" si="1029"/>
        <v>3.8776137767230433E-11</v>
      </c>
      <c r="CA1479" s="31">
        <f t="shared" si="1030"/>
        <v>2.6312379199192081E-11</v>
      </c>
      <c r="CB1479" s="31">
        <f t="shared" si="1031"/>
        <v>2.4927517136076706E-11</v>
      </c>
      <c r="CC1479" s="31">
        <f t="shared" si="1032"/>
        <v>4.0853430861903492E-11</v>
      </c>
      <c r="CD1479" s="31">
        <f t="shared" si="1033"/>
        <v>2.769724126230745E-12</v>
      </c>
      <c r="CE1479" s="31">
        <f t="shared" si="1034"/>
        <v>9.0016034102499224E-12</v>
      </c>
    </row>
    <row r="1480" spans="35:83" x14ac:dyDescent="0.2">
      <c r="AI1480" s="29" t="s">
        <v>3076</v>
      </c>
      <c r="AJ1480" s="30">
        <v>21740</v>
      </c>
      <c r="AK1480">
        <v>192</v>
      </c>
      <c r="AL1480" t="s">
        <v>3077</v>
      </c>
      <c r="AM1480">
        <v>5.2154548798712283E-9</v>
      </c>
      <c r="AN1480">
        <f t="shared" si="992"/>
        <v>5.2154548798712287E-10</v>
      </c>
      <c r="AO1480">
        <f t="shared" si="993"/>
        <v>2.2991091086304008E-3</v>
      </c>
      <c r="AP1480" s="31">
        <f t="shared" si="994"/>
        <v>19</v>
      </c>
      <c r="AQ1480" s="31">
        <f t="shared" si="995"/>
        <v>0</v>
      </c>
      <c r="AR1480" s="31">
        <f t="shared" si="996"/>
        <v>11</v>
      </c>
      <c r="AS1480" s="31">
        <f t="shared" si="997"/>
        <v>14</v>
      </c>
      <c r="AT1480" s="31">
        <f t="shared" si="998"/>
        <v>12</v>
      </c>
      <c r="AU1480" s="31">
        <f t="shared" si="999"/>
        <v>12</v>
      </c>
      <c r="AV1480" s="31">
        <f t="shared" si="1000"/>
        <v>0</v>
      </c>
      <c r="AW1480" s="31">
        <f t="shared" si="1001"/>
        <v>11</v>
      </c>
      <c r="AX1480" s="31">
        <f t="shared" si="1002"/>
        <v>21</v>
      </c>
      <c r="AY1480" s="31">
        <f t="shared" si="1003"/>
        <v>14</v>
      </c>
      <c r="AZ1480" s="31">
        <f t="shared" si="1004"/>
        <v>7</v>
      </c>
      <c r="BA1480" s="31">
        <f t="shared" si="1005"/>
        <v>4</v>
      </c>
      <c r="BB1480" s="31">
        <f t="shared" si="1006"/>
        <v>9</v>
      </c>
      <c r="BC1480" s="31">
        <f t="shared" si="1007"/>
        <v>8</v>
      </c>
      <c r="BD1480" s="31">
        <f t="shared" si="1008"/>
        <v>14</v>
      </c>
      <c r="BE1480" s="31">
        <f t="shared" si="1009"/>
        <v>4</v>
      </c>
      <c r="BF1480" s="31">
        <f t="shared" si="1010"/>
        <v>13</v>
      </c>
      <c r="BG1480" s="31">
        <f t="shared" si="1011"/>
        <v>14</v>
      </c>
      <c r="BH1480" s="31">
        <f t="shared" si="1012"/>
        <v>0</v>
      </c>
      <c r="BI1480" s="31">
        <f t="shared" si="1013"/>
        <v>5</v>
      </c>
      <c r="BJ1480" s="6">
        <f t="shared" si="1014"/>
        <v>192</v>
      </c>
      <c r="BL1480" s="31">
        <f t="shared" si="1015"/>
        <v>5.1611272248725695E-11</v>
      </c>
      <c r="BM1480" s="31">
        <f t="shared" si="1016"/>
        <v>0</v>
      </c>
      <c r="BN1480" s="31">
        <f t="shared" si="1017"/>
        <v>2.9880210249262247E-11</v>
      </c>
      <c r="BO1480" s="31">
        <f t="shared" si="1018"/>
        <v>3.8029358499061045E-11</v>
      </c>
      <c r="BP1480" s="31">
        <f t="shared" si="1019"/>
        <v>3.2596592999195179E-11</v>
      </c>
      <c r="BQ1480" s="31">
        <f t="shared" si="1020"/>
        <v>3.2596592999195179E-11</v>
      </c>
      <c r="BR1480" s="31">
        <f t="shared" si="1021"/>
        <v>0</v>
      </c>
      <c r="BS1480" s="31">
        <f t="shared" si="1022"/>
        <v>2.9880210249262247E-11</v>
      </c>
      <c r="BT1480" s="31">
        <f t="shared" si="1023"/>
        <v>5.7044037748591567E-11</v>
      </c>
      <c r="BU1480" s="31">
        <f t="shared" si="1024"/>
        <v>3.8029358499061045E-11</v>
      </c>
      <c r="BV1480" s="31">
        <f t="shared" si="1025"/>
        <v>1.9014679249530522E-11</v>
      </c>
      <c r="BW1480" s="31">
        <f t="shared" si="1026"/>
        <v>1.0865530999731726E-11</v>
      </c>
      <c r="BX1480" s="31">
        <f t="shared" si="1027"/>
        <v>2.4447444749396385E-11</v>
      </c>
      <c r="BY1480" s="31">
        <f t="shared" si="1028"/>
        <v>2.1731061999463452E-11</v>
      </c>
      <c r="BZ1480" s="31">
        <f t="shared" si="1029"/>
        <v>3.8029358499061045E-11</v>
      </c>
      <c r="CA1480" s="31">
        <f t="shared" si="1030"/>
        <v>1.0865530999731726E-11</v>
      </c>
      <c r="CB1480" s="31">
        <f t="shared" si="1031"/>
        <v>3.5312975749128106E-11</v>
      </c>
      <c r="CC1480" s="31">
        <f t="shared" si="1032"/>
        <v>3.8029358499061045E-11</v>
      </c>
      <c r="CD1480" s="31">
        <f t="shared" si="1033"/>
        <v>0</v>
      </c>
      <c r="CE1480" s="31">
        <f t="shared" si="1034"/>
        <v>1.3581913749664659E-11</v>
      </c>
    </row>
    <row r="1481" spans="35:83" x14ac:dyDescent="0.2">
      <c r="AI1481" s="29" t="s">
        <v>3078</v>
      </c>
      <c r="AJ1481" s="30">
        <v>6548</v>
      </c>
      <c r="AK1481">
        <v>58</v>
      </c>
      <c r="AL1481" t="s">
        <v>3079</v>
      </c>
      <c r="AM1481">
        <v>5.2293382235986856E-9</v>
      </c>
      <c r="AN1481">
        <f t="shared" si="992"/>
        <v>5.2293382235986856E-10</v>
      </c>
      <c r="AO1481">
        <f t="shared" si="993"/>
        <v>2.3052292501630667E-3</v>
      </c>
      <c r="AP1481" s="31">
        <f t="shared" si="994"/>
        <v>3</v>
      </c>
      <c r="AQ1481" s="31">
        <f t="shared" si="995"/>
        <v>0</v>
      </c>
      <c r="AR1481" s="31">
        <f t="shared" si="996"/>
        <v>3</v>
      </c>
      <c r="AS1481" s="31">
        <f t="shared" si="997"/>
        <v>2</v>
      </c>
      <c r="AT1481" s="31">
        <f t="shared" si="998"/>
        <v>0</v>
      </c>
      <c r="AU1481" s="31">
        <f t="shared" si="999"/>
        <v>4</v>
      </c>
      <c r="AV1481" s="31">
        <f t="shared" si="1000"/>
        <v>2</v>
      </c>
      <c r="AW1481" s="31">
        <f t="shared" si="1001"/>
        <v>3</v>
      </c>
      <c r="AX1481" s="31">
        <f t="shared" si="1002"/>
        <v>5</v>
      </c>
      <c r="AY1481" s="31">
        <f t="shared" si="1003"/>
        <v>7</v>
      </c>
      <c r="AZ1481" s="31">
        <f t="shared" si="1004"/>
        <v>3</v>
      </c>
      <c r="BA1481" s="31">
        <f t="shared" si="1005"/>
        <v>2</v>
      </c>
      <c r="BB1481" s="31">
        <f t="shared" si="1006"/>
        <v>3</v>
      </c>
      <c r="BC1481" s="31">
        <f t="shared" si="1007"/>
        <v>2</v>
      </c>
      <c r="BD1481" s="31">
        <f t="shared" si="1008"/>
        <v>7</v>
      </c>
      <c r="BE1481" s="31">
        <f t="shared" si="1009"/>
        <v>2</v>
      </c>
      <c r="BF1481" s="31">
        <f t="shared" si="1010"/>
        <v>5</v>
      </c>
      <c r="BG1481" s="31">
        <f t="shared" si="1011"/>
        <v>5</v>
      </c>
      <c r="BH1481" s="31">
        <f t="shared" si="1012"/>
        <v>0</v>
      </c>
      <c r="BI1481" s="31">
        <f t="shared" si="1013"/>
        <v>0</v>
      </c>
      <c r="BJ1481" s="6">
        <f t="shared" si="1014"/>
        <v>58</v>
      </c>
      <c r="BL1481" s="31">
        <f t="shared" si="1015"/>
        <v>2.7048301156544924E-11</v>
      </c>
      <c r="BM1481" s="31">
        <f t="shared" si="1016"/>
        <v>0</v>
      </c>
      <c r="BN1481" s="31">
        <f t="shared" si="1017"/>
        <v>2.7048301156544924E-11</v>
      </c>
      <c r="BO1481" s="31">
        <f t="shared" si="1018"/>
        <v>1.8032200771029949E-11</v>
      </c>
      <c r="BP1481" s="31">
        <f t="shared" si="1019"/>
        <v>0</v>
      </c>
      <c r="BQ1481" s="31">
        <f t="shared" si="1020"/>
        <v>3.6064401542059899E-11</v>
      </c>
      <c r="BR1481" s="31">
        <f t="shared" si="1021"/>
        <v>1.8032200771029949E-11</v>
      </c>
      <c r="BS1481" s="31">
        <f t="shared" si="1022"/>
        <v>2.7048301156544924E-11</v>
      </c>
      <c r="BT1481" s="31">
        <f t="shared" si="1023"/>
        <v>4.5080501927574877E-11</v>
      </c>
      <c r="BU1481" s="31">
        <f t="shared" si="1024"/>
        <v>6.3112702698604832E-11</v>
      </c>
      <c r="BV1481" s="31">
        <f t="shared" si="1025"/>
        <v>2.7048301156544924E-11</v>
      </c>
      <c r="BW1481" s="31">
        <f t="shared" si="1026"/>
        <v>1.8032200771029949E-11</v>
      </c>
      <c r="BX1481" s="31">
        <f t="shared" si="1027"/>
        <v>2.7048301156544924E-11</v>
      </c>
      <c r="BY1481" s="31">
        <f t="shared" si="1028"/>
        <v>1.8032200771029949E-11</v>
      </c>
      <c r="BZ1481" s="31">
        <f t="shared" si="1029"/>
        <v>6.3112702698604832E-11</v>
      </c>
      <c r="CA1481" s="31">
        <f t="shared" si="1030"/>
        <v>1.8032200771029949E-11</v>
      </c>
      <c r="CB1481" s="31">
        <f t="shared" si="1031"/>
        <v>4.5080501927574877E-11</v>
      </c>
      <c r="CC1481" s="31">
        <f t="shared" si="1032"/>
        <v>4.5080501927574877E-11</v>
      </c>
      <c r="CD1481" s="31">
        <f t="shared" si="1033"/>
        <v>0</v>
      </c>
      <c r="CE1481" s="31">
        <f t="shared" si="1034"/>
        <v>0</v>
      </c>
    </row>
    <row r="1482" spans="35:83" x14ac:dyDescent="0.2">
      <c r="AI1482" s="29" t="s">
        <v>3080</v>
      </c>
      <c r="AJ1482" s="30">
        <v>49355</v>
      </c>
      <c r="AK1482">
        <v>469</v>
      </c>
      <c r="AL1482" t="s">
        <v>3081</v>
      </c>
      <c r="AM1482">
        <v>5.2984859219791839E-9</v>
      </c>
      <c r="AN1482">
        <f t="shared" si="992"/>
        <v>5.2984859219791837E-10</v>
      </c>
      <c r="AO1482">
        <f t="shared" si="993"/>
        <v>2.3357113666513133E-3</v>
      </c>
      <c r="AP1482" s="31">
        <f t="shared" si="994"/>
        <v>51</v>
      </c>
      <c r="AQ1482" s="31">
        <f t="shared" si="995"/>
        <v>2</v>
      </c>
      <c r="AR1482" s="31">
        <f t="shared" si="996"/>
        <v>27</v>
      </c>
      <c r="AS1482" s="31">
        <f t="shared" si="997"/>
        <v>36</v>
      </c>
      <c r="AT1482" s="31">
        <f t="shared" si="998"/>
        <v>14</v>
      </c>
      <c r="AU1482" s="31">
        <f t="shared" si="999"/>
        <v>47</v>
      </c>
      <c r="AV1482" s="31">
        <f t="shared" si="1000"/>
        <v>2</v>
      </c>
      <c r="AW1482" s="31">
        <f t="shared" si="1001"/>
        <v>32</v>
      </c>
      <c r="AX1482" s="31">
        <f t="shared" si="1002"/>
        <v>16</v>
      </c>
      <c r="AY1482" s="31">
        <f t="shared" si="1003"/>
        <v>25</v>
      </c>
      <c r="AZ1482" s="31">
        <f t="shared" si="1004"/>
        <v>15</v>
      </c>
      <c r="BA1482" s="31">
        <f t="shared" si="1005"/>
        <v>26</v>
      </c>
      <c r="BB1482" s="31">
        <f t="shared" si="1006"/>
        <v>24</v>
      </c>
      <c r="BC1482" s="31">
        <f t="shared" si="1007"/>
        <v>22</v>
      </c>
      <c r="BD1482" s="31">
        <f t="shared" si="1008"/>
        <v>26</v>
      </c>
      <c r="BE1482" s="31">
        <f t="shared" si="1009"/>
        <v>40</v>
      </c>
      <c r="BF1482" s="31">
        <f t="shared" si="1010"/>
        <v>23</v>
      </c>
      <c r="BG1482" s="31">
        <f t="shared" si="1011"/>
        <v>38</v>
      </c>
      <c r="BH1482" s="31">
        <f t="shared" si="1012"/>
        <v>1</v>
      </c>
      <c r="BI1482" s="31">
        <f t="shared" si="1013"/>
        <v>2</v>
      </c>
      <c r="BJ1482" s="6">
        <f t="shared" si="1014"/>
        <v>469</v>
      </c>
      <c r="BL1482" s="31">
        <f t="shared" si="1015"/>
        <v>5.7616797872268311E-11</v>
      </c>
      <c r="BM1482" s="31">
        <f t="shared" si="1016"/>
        <v>2.259482269500718E-12</v>
      </c>
      <c r="BN1482" s="31">
        <f t="shared" si="1017"/>
        <v>3.0503010638259692E-11</v>
      </c>
      <c r="BO1482" s="31">
        <f t="shared" si="1018"/>
        <v>4.0670680851012925E-11</v>
      </c>
      <c r="BP1482" s="31">
        <f t="shared" si="1019"/>
        <v>1.5816375886505025E-11</v>
      </c>
      <c r="BQ1482" s="31">
        <f t="shared" si="1020"/>
        <v>5.3097833333266874E-11</v>
      </c>
      <c r="BR1482" s="31">
        <f t="shared" si="1021"/>
        <v>2.259482269500718E-12</v>
      </c>
      <c r="BS1482" s="31">
        <f t="shared" si="1022"/>
        <v>3.6151716312011488E-11</v>
      </c>
      <c r="BT1482" s="31">
        <f t="shared" si="1023"/>
        <v>1.8075858156005744E-11</v>
      </c>
      <c r="BU1482" s="31">
        <f t="shared" si="1024"/>
        <v>2.8243528368758974E-11</v>
      </c>
      <c r="BV1482" s="31">
        <f t="shared" si="1025"/>
        <v>1.6946117021255386E-11</v>
      </c>
      <c r="BW1482" s="31">
        <f t="shared" si="1026"/>
        <v>2.9373269503509335E-11</v>
      </c>
      <c r="BX1482" s="31">
        <f t="shared" si="1027"/>
        <v>2.7113787234008616E-11</v>
      </c>
      <c r="BY1482" s="31">
        <f t="shared" si="1028"/>
        <v>2.48543049645079E-11</v>
      </c>
      <c r="BZ1482" s="31">
        <f t="shared" si="1029"/>
        <v>2.9373269503509335E-11</v>
      </c>
      <c r="CA1482" s="31">
        <f t="shared" si="1030"/>
        <v>4.5189645390014356E-11</v>
      </c>
      <c r="CB1482" s="31">
        <f t="shared" si="1031"/>
        <v>2.5984046099258258E-11</v>
      </c>
      <c r="CC1482" s="31">
        <f t="shared" si="1032"/>
        <v>4.2930163120513641E-11</v>
      </c>
      <c r="CD1482" s="31">
        <f t="shared" si="1033"/>
        <v>1.129741134750359E-12</v>
      </c>
      <c r="CE1482" s="31">
        <f t="shared" si="1034"/>
        <v>2.259482269500718E-12</v>
      </c>
    </row>
    <row r="1483" spans="35:83" x14ac:dyDescent="0.2">
      <c r="AI1483" s="29" t="s">
        <v>3082</v>
      </c>
      <c r="AJ1483" s="30">
        <v>15226</v>
      </c>
      <c r="AK1483">
        <v>137</v>
      </c>
      <c r="AL1483" t="s">
        <v>3083</v>
      </c>
      <c r="AM1483">
        <v>5.3381268444648931E-9</v>
      </c>
      <c r="AN1483">
        <f t="shared" si="992"/>
        <v>5.3381268444648931E-10</v>
      </c>
      <c r="AO1483">
        <f t="shared" si="993"/>
        <v>2.3531861235154081E-3</v>
      </c>
      <c r="AP1483" s="31">
        <f t="shared" si="994"/>
        <v>17</v>
      </c>
      <c r="AQ1483" s="31">
        <f t="shared" si="995"/>
        <v>1</v>
      </c>
      <c r="AR1483" s="31">
        <f t="shared" si="996"/>
        <v>8</v>
      </c>
      <c r="AS1483" s="31">
        <f t="shared" si="997"/>
        <v>7</v>
      </c>
      <c r="AT1483" s="31">
        <f t="shared" si="998"/>
        <v>0</v>
      </c>
      <c r="AU1483" s="31">
        <f t="shared" si="999"/>
        <v>3</v>
      </c>
      <c r="AV1483" s="31">
        <f t="shared" si="1000"/>
        <v>5</v>
      </c>
      <c r="AW1483" s="31">
        <f t="shared" si="1001"/>
        <v>6</v>
      </c>
      <c r="AX1483" s="31">
        <f t="shared" si="1002"/>
        <v>9</v>
      </c>
      <c r="AY1483" s="31">
        <f t="shared" si="1003"/>
        <v>14</v>
      </c>
      <c r="AZ1483" s="31">
        <f t="shared" si="1004"/>
        <v>3</v>
      </c>
      <c r="BA1483" s="31">
        <f t="shared" si="1005"/>
        <v>7</v>
      </c>
      <c r="BB1483" s="31">
        <f t="shared" si="1006"/>
        <v>9</v>
      </c>
      <c r="BC1483" s="31">
        <f t="shared" si="1007"/>
        <v>6</v>
      </c>
      <c r="BD1483" s="31">
        <f t="shared" si="1008"/>
        <v>9</v>
      </c>
      <c r="BE1483" s="31">
        <f t="shared" si="1009"/>
        <v>11</v>
      </c>
      <c r="BF1483" s="31">
        <f t="shared" si="1010"/>
        <v>6</v>
      </c>
      <c r="BG1483" s="31">
        <f t="shared" si="1011"/>
        <v>10</v>
      </c>
      <c r="BH1483" s="31">
        <f t="shared" si="1012"/>
        <v>1</v>
      </c>
      <c r="BI1483" s="31">
        <f t="shared" si="1013"/>
        <v>5</v>
      </c>
      <c r="BJ1483" s="6">
        <f t="shared" si="1014"/>
        <v>137</v>
      </c>
      <c r="BL1483" s="31">
        <f t="shared" si="1015"/>
        <v>6.6239530186790639E-11</v>
      </c>
      <c r="BM1483" s="31">
        <f t="shared" si="1016"/>
        <v>3.8964429521641557E-12</v>
      </c>
      <c r="BN1483" s="31">
        <f t="shared" si="1017"/>
        <v>3.1171543617313246E-11</v>
      </c>
      <c r="BO1483" s="31">
        <f t="shared" si="1018"/>
        <v>2.7275100665149088E-11</v>
      </c>
      <c r="BP1483" s="31">
        <f t="shared" si="1019"/>
        <v>0</v>
      </c>
      <c r="BQ1483" s="31">
        <f t="shared" si="1020"/>
        <v>1.1689328856492467E-11</v>
      </c>
      <c r="BR1483" s="31">
        <f t="shared" si="1021"/>
        <v>1.9482214760820777E-11</v>
      </c>
      <c r="BS1483" s="31">
        <f t="shared" si="1022"/>
        <v>2.3378657712984934E-11</v>
      </c>
      <c r="BT1483" s="31">
        <f t="shared" si="1023"/>
        <v>3.50679865694774E-11</v>
      </c>
      <c r="BU1483" s="31">
        <f t="shared" si="1024"/>
        <v>5.4550201330298177E-11</v>
      </c>
      <c r="BV1483" s="31">
        <f t="shared" si="1025"/>
        <v>1.1689328856492467E-11</v>
      </c>
      <c r="BW1483" s="31">
        <f t="shared" si="1026"/>
        <v>2.7275100665149088E-11</v>
      </c>
      <c r="BX1483" s="31">
        <f t="shared" si="1027"/>
        <v>3.50679865694774E-11</v>
      </c>
      <c r="BY1483" s="31">
        <f t="shared" si="1028"/>
        <v>2.3378657712984934E-11</v>
      </c>
      <c r="BZ1483" s="31">
        <f t="shared" si="1029"/>
        <v>3.50679865694774E-11</v>
      </c>
      <c r="CA1483" s="31">
        <f t="shared" si="1030"/>
        <v>4.2860872473805708E-11</v>
      </c>
      <c r="CB1483" s="31">
        <f t="shared" si="1031"/>
        <v>2.3378657712984934E-11</v>
      </c>
      <c r="CC1483" s="31">
        <f t="shared" si="1032"/>
        <v>3.8964429521641554E-11</v>
      </c>
      <c r="CD1483" s="31">
        <f t="shared" si="1033"/>
        <v>3.8964429521641557E-12</v>
      </c>
      <c r="CE1483" s="31">
        <f t="shared" si="1034"/>
        <v>1.9482214760820777E-11</v>
      </c>
    </row>
    <row r="1484" spans="35:83" x14ac:dyDescent="0.2">
      <c r="AI1484" s="29" t="s">
        <v>3084</v>
      </c>
      <c r="AJ1484" s="30">
        <v>23894</v>
      </c>
      <c r="AK1484">
        <v>220</v>
      </c>
      <c r="AL1484" t="s">
        <v>3085</v>
      </c>
      <c r="AM1484">
        <v>5.350894355706679E-9</v>
      </c>
      <c r="AN1484">
        <f t="shared" si="992"/>
        <v>5.350894355706679E-10</v>
      </c>
      <c r="AO1484">
        <f t="shared" si="993"/>
        <v>2.3588143768637059E-3</v>
      </c>
      <c r="AP1484" s="31">
        <f t="shared" si="994"/>
        <v>16</v>
      </c>
      <c r="AQ1484" s="31">
        <f t="shared" si="995"/>
        <v>1</v>
      </c>
      <c r="AR1484" s="31">
        <f t="shared" si="996"/>
        <v>10</v>
      </c>
      <c r="AS1484" s="31">
        <f t="shared" si="997"/>
        <v>7</v>
      </c>
      <c r="AT1484" s="31">
        <f t="shared" si="998"/>
        <v>10</v>
      </c>
      <c r="AU1484" s="31">
        <f t="shared" si="999"/>
        <v>37</v>
      </c>
      <c r="AV1484" s="31">
        <f t="shared" si="1000"/>
        <v>4</v>
      </c>
      <c r="AW1484" s="31">
        <f t="shared" si="1001"/>
        <v>9</v>
      </c>
      <c r="AX1484" s="31">
        <f t="shared" si="1002"/>
        <v>10</v>
      </c>
      <c r="AY1484" s="31">
        <f t="shared" si="1003"/>
        <v>12</v>
      </c>
      <c r="AZ1484" s="31">
        <f t="shared" si="1004"/>
        <v>6</v>
      </c>
      <c r="BA1484" s="31">
        <f t="shared" si="1005"/>
        <v>8</v>
      </c>
      <c r="BB1484" s="31">
        <f t="shared" si="1006"/>
        <v>13</v>
      </c>
      <c r="BC1484" s="31">
        <f t="shared" si="1007"/>
        <v>14</v>
      </c>
      <c r="BD1484" s="31">
        <f t="shared" si="1008"/>
        <v>7</v>
      </c>
      <c r="BE1484" s="31">
        <f t="shared" si="1009"/>
        <v>12</v>
      </c>
      <c r="BF1484" s="31">
        <f t="shared" si="1010"/>
        <v>12</v>
      </c>
      <c r="BG1484" s="31">
        <f t="shared" si="1011"/>
        <v>12</v>
      </c>
      <c r="BH1484" s="31">
        <f t="shared" si="1012"/>
        <v>10</v>
      </c>
      <c r="BI1484" s="31">
        <f t="shared" si="1013"/>
        <v>10</v>
      </c>
      <c r="BJ1484" s="6">
        <f t="shared" si="1014"/>
        <v>220</v>
      </c>
      <c r="BL1484" s="31">
        <f t="shared" si="1015"/>
        <v>3.8915595314230389E-11</v>
      </c>
      <c r="BM1484" s="31">
        <f t="shared" si="1016"/>
        <v>2.4322247071393993E-12</v>
      </c>
      <c r="BN1484" s="31">
        <f t="shared" si="1017"/>
        <v>2.4322247071393995E-11</v>
      </c>
      <c r="BO1484" s="31">
        <f t="shared" si="1018"/>
        <v>1.7025572949975795E-11</v>
      </c>
      <c r="BP1484" s="31">
        <f t="shared" si="1019"/>
        <v>2.4322247071393995E-11</v>
      </c>
      <c r="BQ1484" s="31">
        <f t="shared" si="1020"/>
        <v>8.9992314164157788E-11</v>
      </c>
      <c r="BR1484" s="31">
        <f t="shared" si="1021"/>
        <v>9.7288988285575972E-12</v>
      </c>
      <c r="BS1484" s="31">
        <f t="shared" si="1022"/>
        <v>2.1890022364254597E-11</v>
      </c>
      <c r="BT1484" s="31">
        <f t="shared" si="1023"/>
        <v>2.4322247071393995E-11</v>
      </c>
      <c r="BU1484" s="31">
        <f t="shared" si="1024"/>
        <v>2.9186696485672793E-11</v>
      </c>
      <c r="BV1484" s="31">
        <f t="shared" si="1025"/>
        <v>1.4593348242836397E-11</v>
      </c>
      <c r="BW1484" s="31">
        <f t="shared" si="1026"/>
        <v>1.9457797657115194E-11</v>
      </c>
      <c r="BX1484" s="31">
        <f t="shared" si="1027"/>
        <v>3.1618921192812195E-11</v>
      </c>
      <c r="BY1484" s="31">
        <f t="shared" si="1028"/>
        <v>3.4051145899951591E-11</v>
      </c>
      <c r="BZ1484" s="31">
        <f t="shared" si="1029"/>
        <v>1.7025572949975795E-11</v>
      </c>
      <c r="CA1484" s="31">
        <f t="shared" si="1030"/>
        <v>2.9186696485672793E-11</v>
      </c>
      <c r="CB1484" s="31">
        <f t="shared" si="1031"/>
        <v>2.9186696485672793E-11</v>
      </c>
      <c r="CC1484" s="31">
        <f t="shared" si="1032"/>
        <v>2.9186696485672793E-11</v>
      </c>
      <c r="CD1484" s="31">
        <f t="shared" si="1033"/>
        <v>2.4322247071393995E-11</v>
      </c>
      <c r="CE1484" s="31">
        <f t="shared" si="1034"/>
        <v>2.4322247071393995E-11</v>
      </c>
    </row>
    <row r="1485" spans="35:83" x14ac:dyDescent="0.2">
      <c r="AI1485" s="29" t="s">
        <v>3086</v>
      </c>
      <c r="AJ1485" s="30">
        <v>154075</v>
      </c>
      <c r="AK1485">
        <v>1391</v>
      </c>
      <c r="AL1485" t="s">
        <v>3087</v>
      </c>
      <c r="AM1485">
        <v>5.3733819895960016E-9</v>
      </c>
      <c r="AN1485">
        <f t="shared" si="992"/>
        <v>5.3733819895960022E-10</v>
      </c>
      <c r="AO1485">
        <f t="shared" si="993"/>
        <v>2.3687275148540333E-3</v>
      </c>
      <c r="AP1485" s="31">
        <f t="shared" si="994"/>
        <v>110</v>
      </c>
      <c r="AQ1485" s="31">
        <f t="shared" si="995"/>
        <v>14</v>
      </c>
      <c r="AR1485" s="31">
        <f t="shared" si="996"/>
        <v>76</v>
      </c>
      <c r="AS1485" s="31">
        <f t="shared" si="997"/>
        <v>116</v>
      </c>
      <c r="AT1485" s="31">
        <f t="shared" si="998"/>
        <v>36</v>
      </c>
      <c r="AU1485" s="31">
        <f t="shared" si="999"/>
        <v>109</v>
      </c>
      <c r="AV1485" s="31">
        <f t="shared" si="1000"/>
        <v>26</v>
      </c>
      <c r="AW1485" s="31">
        <f t="shared" si="1001"/>
        <v>100</v>
      </c>
      <c r="AX1485" s="31">
        <f t="shared" si="1002"/>
        <v>91</v>
      </c>
      <c r="AY1485" s="31">
        <f t="shared" si="1003"/>
        <v>141</v>
      </c>
      <c r="AZ1485" s="31">
        <f t="shared" si="1004"/>
        <v>37</v>
      </c>
      <c r="BA1485" s="31">
        <f t="shared" si="1005"/>
        <v>44</v>
      </c>
      <c r="BB1485" s="31">
        <f t="shared" si="1006"/>
        <v>62</v>
      </c>
      <c r="BC1485" s="31">
        <f t="shared" si="1007"/>
        <v>58</v>
      </c>
      <c r="BD1485" s="31">
        <f t="shared" si="1008"/>
        <v>91</v>
      </c>
      <c r="BE1485" s="31">
        <f t="shared" si="1009"/>
        <v>71</v>
      </c>
      <c r="BF1485" s="31">
        <f t="shared" si="1010"/>
        <v>73</v>
      </c>
      <c r="BG1485" s="31">
        <f t="shared" si="1011"/>
        <v>100</v>
      </c>
      <c r="BH1485" s="31">
        <f t="shared" si="1012"/>
        <v>7</v>
      </c>
      <c r="BI1485" s="31">
        <f t="shared" si="1013"/>
        <v>29</v>
      </c>
      <c r="BJ1485" s="6">
        <f t="shared" si="1014"/>
        <v>1391</v>
      </c>
      <c r="BL1485" s="31">
        <f t="shared" si="1015"/>
        <v>4.2492596610751997E-11</v>
      </c>
      <c r="BM1485" s="31">
        <f t="shared" si="1016"/>
        <v>5.4081486595502539E-12</v>
      </c>
      <c r="BN1485" s="31">
        <f t="shared" si="1017"/>
        <v>2.9358521294701377E-11</v>
      </c>
      <c r="BO1485" s="31">
        <f t="shared" si="1018"/>
        <v>4.4810374607702106E-11</v>
      </c>
      <c r="BP1485" s="31">
        <f t="shared" si="1019"/>
        <v>1.3906667981700653E-11</v>
      </c>
      <c r="BQ1485" s="31">
        <f t="shared" si="1020"/>
        <v>4.2106300277926974E-11</v>
      </c>
      <c r="BR1485" s="31">
        <f t="shared" si="1021"/>
        <v>1.004370465345047E-11</v>
      </c>
      <c r="BS1485" s="31">
        <f t="shared" si="1022"/>
        <v>3.8629633282501813E-11</v>
      </c>
      <c r="BT1485" s="31">
        <f t="shared" si="1023"/>
        <v>3.5152966287076646E-11</v>
      </c>
      <c r="BU1485" s="31">
        <f t="shared" si="1024"/>
        <v>5.4467782928327559E-11</v>
      </c>
      <c r="BV1485" s="31">
        <f t="shared" si="1025"/>
        <v>1.4292964314525671E-11</v>
      </c>
      <c r="BW1485" s="31">
        <f t="shared" si="1026"/>
        <v>1.6997038644300798E-11</v>
      </c>
      <c r="BX1485" s="31">
        <f t="shared" si="1027"/>
        <v>2.3950372635151125E-11</v>
      </c>
      <c r="BY1485" s="31">
        <f t="shared" si="1028"/>
        <v>2.2405187303851053E-11</v>
      </c>
      <c r="BZ1485" s="31">
        <f t="shared" si="1029"/>
        <v>3.5152966287076646E-11</v>
      </c>
      <c r="CA1485" s="31">
        <f t="shared" si="1030"/>
        <v>2.7427039630576285E-11</v>
      </c>
      <c r="CB1485" s="31">
        <f t="shared" si="1031"/>
        <v>2.8199632296226322E-11</v>
      </c>
      <c r="CC1485" s="31">
        <f t="shared" si="1032"/>
        <v>3.8629633282501813E-11</v>
      </c>
      <c r="CD1485" s="31">
        <f t="shared" si="1033"/>
        <v>2.704074329775127E-12</v>
      </c>
      <c r="CE1485" s="31">
        <f t="shared" si="1034"/>
        <v>1.1202593651925527E-11</v>
      </c>
    </row>
    <row r="1486" spans="35:83" x14ac:dyDescent="0.2">
      <c r="AI1486" s="29" t="s">
        <v>3088</v>
      </c>
      <c r="AJ1486" s="30">
        <v>44340</v>
      </c>
      <c r="AK1486">
        <v>420</v>
      </c>
      <c r="AL1486" t="s">
        <v>3089</v>
      </c>
      <c r="AM1486">
        <v>5.3950785468902681E-9</v>
      </c>
      <c r="AN1486">
        <f t="shared" si="992"/>
        <v>5.3950785468902681E-10</v>
      </c>
      <c r="AO1486">
        <f t="shared" si="993"/>
        <v>2.3782919255622317E-3</v>
      </c>
      <c r="AP1486" s="31">
        <f t="shared" si="994"/>
        <v>45</v>
      </c>
      <c r="AQ1486" s="31">
        <f t="shared" si="995"/>
        <v>7</v>
      </c>
      <c r="AR1486" s="31">
        <f t="shared" si="996"/>
        <v>26</v>
      </c>
      <c r="AS1486" s="31">
        <f t="shared" si="997"/>
        <v>23</v>
      </c>
      <c r="AT1486" s="31">
        <f t="shared" si="998"/>
        <v>13</v>
      </c>
      <c r="AU1486" s="31">
        <f t="shared" si="999"/>
        <v>52</v>
      </c>
      <c r="AV1486" s="31">
        <f t="shared" si="1000"/>
        <v>12</v>
      </c>
      <c r="AW1486" s="31">
        <f t="shared" si="1001"/>
        <v>33</v>
      </c>
      <c r="AX1486" s="31">
        <f t="shared" si="1002"/>
        <v>19</v>
      </c>
      <c r="AY1486" s="31">
        <f t="shared" si="1003"/>
        <v>26</v>
      </c>
      <c r="AZ1486" s="31">
        <f t="shared" si="1004"/>
        <v>15</v>
      </c>
      <c r="BA1486" s="31">
        <f t="shared" si="1005"/>
        <v>14</v>
      </c>
      <c r="BB1486" s="31">
        <f t="shared" si="1006"/>
        <v>19</v>
      </c>
      <c r="BC1486" s="31">
        <f t="shared" si="1007"/>
        <v>7</v>
      </c>
      <c r="BD1486" s="31">
        <f t="shared" si="1008"/>
        <v>20</v>
      </c>
      <c r="BE1486" s="31">
        <f t="shared" si="1009"/>
        <v>31</v>
      </c>
      <c r="BF1486" s="31">
        <f t="shared" si="1010"/>
        <v>22</v>
      </c>
      <c r="BG1486" s="31">
        <f t="shared" si="1011"/>
        <v>23</v>
      </c>
      <c r="BH1486" s="31">
        <f t="shared" si="1012"/>
        <v>2</v>
      </c>
      <c r="BI1486" s="31">
        <f t="shared" si="1013"/>
        <v>11</v>
      </c>
      <c r="BJ1486" s="6">
        <f t="shared" si="1014"/>
        <v>420</v>
      </c>
      <c r="BL1486" s="31">
        <f t="shared" si="1015"/>
        <v>5.7804413002395726E-11</v>
      </c>
      <c r="BM1486" s="31">
        <f t="shared" si="1016"/>
        <v>8.9917975781504473E-12</v>
      </c>
      <c r="BN1486" s="31">
        <f t="shared" si="1017"/>
        <v>3.339810529027309E-11</v>
      </c>
      <c r="BO1486" s="31">
        <f t="shared" si="1018"/>
        <v>2.9544477756780041E-11</v>
      </c>
      <c r="BP1486" s="31">
        <f t="shared" si="1019"/>
        <v>1.6699052645136545E-11</v>
      </c>
      <c r="BQ1486" s="31">
        <f t="shared" si="1020"/>
        <v>6.679621058054618E-11</v>
      </c>
      <c r="BR1486" s="31">
        <f t="shared" si="1021"/>
        <v>1.5414510133972195E-11</v>
      </c>
      <c r="BS1486" s="31">
        <f t="shared" si="1022"/>
        <v>4.2389902868423537E-11</v>
      </c>
      <c r="BT1486" s="31">
        <f t="shared" si="1023"/>
        <v>2.440630771212264E-11</v>
      </c>
      <c r="BU1486" s="31">
        <f t="shared" si="1024"/>
        <v>3.339810529027309E-11</v>
      </c>
      <c r="BV1486" s="31">
        <f t="shared" si="1025"/>
        <v>1.9268137667465241E-11</v>
      </c>
      <c r="BW1486" s="31">
        <f t="shared" si="1026"/>
        <v>1.7983595156300895E-11</v>
      </c>
      <c r="BX1486" s="31">
        <f t="shared" si="1027"/>
        <v>2.440630771212264E-11</v>
      </c>
      <c r="BY1486" s="31">
        <f t="shared" si="1028"/>
        <v>8.9917975781504473E-12</v>
      </c>
      <c r="BZ1486" s="31">
        <f t="shared" si="1029"/>
        <v>2.5690850223286989E-11</v>
      </c>
      <c r="CA1486" s="31">
        <f t="shared" si="1030"/>
        <v>3.9820817846094838E-11</v>
      </c>
      <c r="CB1486" s="31">
        <f t="shared" si="1031"/>
        <v>2.8259935245615692E-11</v>
      </c>
      <c r="CC1486" s="31">
        <f t="shared" si="1032"/>
        <v>2.9544477756780041E-11</v>
      </c>
      <c r="CD1486" s="31">
        <f t="shared" si="1033"/>
        <v>2.5690850223286992E-12</v>
      </c>
      <c r="CE1486" s="31">
        <f t="shared" si="1034"/>
        <v>1.4129967622807846E-11</v>
      </c>
    </row>
    <row r="1487" spans="35:83" x14ac:dyDescent="0.2">
      <c r="AI1487" s="29" t="s">
        <v>3090</v>
      </c>
      <c r="AJ1487" s="30">
        <v>32142</v>
      </c>
      <c r="AK1487">
        <v>307</v>
      </c>
      <c r="AL1487" t="s">
        <v>3091</v>
      </c>
      <c r="AM1487">
        <v>5.4015587294623033E-9</v>
      </c>
      <c r="AN1487">
        <f t="shared" si="992"/>
        <v>5.4015587294623033E-10</v>
      </c>
      <c r="AO1487">
        <f t="shared" si="993"/>
        <v>2.3811485597619551E-3</v>
      </c>
      <c r="AP1487" s="31">
        <f t="shared" si="994"/>
        <v>53</v>
      </c>
      <c r="AQ1487" s="31">
        <f t="shared" si="995"/>
        <v>1</v>
      </c>
      <c r="AR1487" s="31">
        <f t="shared" si="996"/>
        <v>16</v>
      </c>
      <c r="AS1487" s="31">
        <f t="shared" si="997"/>
        <v>29</v>
      </c>
      <c r="AT1487" s="31">
        <f t="shared" si="998"/>
        <v>8</v>
      </c>
      <c r="AU1487" s="31">
        <f t="shared" si="999"/>
        <v>26</v>
      </c>
      <c r="AV1487" s="31">
        <f t="shared" si="1000"/>
        <v>4</v>
      </c>
      <c r="AW1487" s="31">
        <f t="shared" si="1001"/>
        <v>13</v>
      </c>
      <c r="AX1487" s="31">
        <f t="shared" si="1002"/>
        <v>23</v>
      </c>
      <c r="AY1487" s="31">
        <f t="shared" si="1003"/>
        <v>24</v>
      </c>
      <c r="AZ1487" s="31">
        <f t="shared" si="1004"/>
        <v>7</v>
      </c>
      <c r="BA1487" s="31">
        <f t="shared" si="1005"/>
        <v>10</v>
      </c>
      <c r="BB1487" s="31">
        <f t="shared" si="1006"/>
        <v>8</v>
      </c>
      <c r="BC1487" s="31">
        <f t="shared" si="1007"/>
        <v>10</v>
      </c>
      <c r="BD1487" s="31">
        <f t="shared" si="1008"/>
        <v>12</v>
      </c>
      <c r="BE1487" s="31">
        <f t="shared" si="1009"/>
        <v>13</v>
      </c>
      <c r="BF1487" s="31">
        <f t="shared" si="1010"/>
        <v>14</v>
      </c>
      <c r="BG1487" s="31">
        <f t="shared" si="1011"/>
        <v>33</v>
      </c>
      <c r="BH1487" s="31">
        <f t="shared" si="1012"/>
        <v>1</v>
      </c>
      <c r="BI1487" s="31">
        <f t="shared" si="1013"/>
        <v>2</v>
      </c>
      <c r="BJ1487" s="6">
        <f t="shared" si="1014"/>
        <v>307</v>
      </c>
      <c r="BL1487" s="31">
        <f t="shared" si="1015"/>
        <v>9.3251665362052792E-11</v>
      </c>
      <c r="BM1487" s="31">
        <f t="shared" si="1016"/>
        <v>1.7594653841896754E-12</v>
      </c>
      <c r="BN1487" s="31">
        <f t="shared" si="1017"/>
        <v>2.8151446147034807E-11</v>
      </c>
      <c r="BO1487" s="31">
        <f t="shared" si="1018"/>
        <v>5.1024496141500585E-11</v>
      </c>
      <c r="BP1487" s="31">
        <f t="shared" si="1019"/>
        <v>1.4075723073517403E-11</v>
      </c>
      <c r="BQ1487" s="31">
        <f t="shared" si="1020"/>
        <v>4.5746099988931556E-11</v>
      </c>
      <c r="BR1487" s="31">
        <f t="shared" si="1021"/>
        <v>7.0378615367587017E-12</v>
      </c>
      <c r="BS1487" s="31">
        <f t="shared" si="1022"/>
        <v>2.2873049994465778E-11</v>
      </c>
      <c r="BT1487" s="31">
        <f t="shared" si="1023"/>
        <v>4.0467703836362533E-11</v>
      </c>
      <c r="BU1487" s="31">
        <f t="shared" si="1024"/>
        <v>4.2227169220552207E-11</v>
      </c>
      <c r="BV1487" s="31">
        <f t="shared" si="1025"/>
        <v>1.2316257689327728E-11</v>
      </c>
      <c r="BW1487" s="31">
        <f t="shared" si="1026"/>
        <v>1.7594653841896755E-11</v>
      </c>
      <c r="BX1487" s="31">
        <f t="shared" si="1027"/>
        <v>1.4075723073517403E-11</v>
      </c>
      <c r="BY1487" s="31">
        <f t="shared" si="1028"/>
        <v>1.7594653841896755E-11</v>
      </c>
      <c r="BZ1487" s="31">
        <f t="shared" si="1029"/>
        <v>2.1113584610276104E-11</v>
      </c>
      <c r="CA1487" s="31">
        <f t="shared" si="1030"/>
        <v>2.2873049994465778E-11</v>
      </c>
      <c r="CB1487" s="31">
        <f t="shared" si="1031"/>
        <v>2.4632515378655455E-11</v>
      </c>
      <c r="CC1487" s="31">
        <f t="shared" si="1032"/>
        <v>5.8062357678259288E-11</v>
      </c>
      <c r="CD1487" s="31">
        <f t="shared" si="1033"/>
        <v>1.7594653841896754E-12</v>
      </c>
      <c r="CE1487" s="31">
        <f t="shared" si="1034"/>
        <v>3.5189307683793509E-12</v>
      </c>
    </row>
    <row r="1488" spans="35:83" x14ac:dyDescent="0.2">
      <c r="AI1488" s="29" t="s">
        <v>3092</v>
      </c>
      <c r="AJ1488" s="30">
        <v>76515</v>
      </c>
      <c r="AK1488">
        <v>681</v>
      </c>
      <c r="AL1488" t="s">
        <v>3093</v>
      </c>
      <c r="AM1488">
        <v>5.4295200937938621E-9</v>
      </c>
      <c r="AN1488">
        <f t="shared" si="992"/>
        <v>5.4295200937938627E-10</v>
      </c>
      <c r="AO1488">
        <f t="shared" si="993"/>
        <v>2.393474661493279E-3</v>
      </c>
      <c r="AP1488" s="31">
        <f t="shared" si="994"/>
        <v>74</v>
      </c>
      <c r="AQ1488" s="31">
        <f t="shared" si="995"/>
        <v>0</v>
      </c>
      <c r="AR1488" s="31">
        <f t="shared" si="996"/>
        <v>51</v>
      </c>
      <c r="AS1488" s="31">
        <f t="shared" si="997"/>
        <v>25</v>
      </c>
      <c r="AT1488" s="31">
        <f t="shared" si="998"/>
        <v>32</v>
      </c>
      <c r="AU1488" s="31">
        <f t="shared" si="999"/>
        <v>46</v>
      </c>
      <c r="AV1488" s="31">
        <f t="shared" si="1000"/>
        <v>13</v>
      </c>
      <c r="AW1488" s="31">
        <f t="shared" si="1001"/>
        <v>29</v>
      </c>
      <c r="AX1488" s="31">
        <f t="shared" si="1002"/>
        <v>39</v>
      </c>
      <c r="AY1488" s="31">
        <f t="shared" si="1003"/>
        <v>64</v>
      </c>
      <c r="AZ1488" s="31">
        <f t="shared" si="1004"/>
        <v>18</v>
      </c>
      <c r="BA1488" s="31">
        <f t="shared" si="1005"/>
        <v>36</v>
      </c>
      <c r="BB1488" s="31">
        <f t="shared" si="1006"/>
        <v>42</v>
      </c>
      <c r="BC1488" s="31">
        <f t="shared" si="1007"/>
        <v>37</v>
      </c>
      <c r="BD1488" s="31">
        <f t="shared" si="1008"/>
        <v>37</v>
      </c>
      <c r="BE1488" s="31">
        <f t="shared" si="1009"/>
        <v>32</v>
      </c>
      <c r="BF1488" s="31">
        <f t="shared" si="1010"/>
        <v>31</v>
      </c>
      <c r="BG1488" s="31">
        <f t="shared" si="1011"/>
        <v>32</v>
      </c>
      <c r="BH1488" s="31">
        <f t="shared" si="1012"/>
        <v>14</v>
      </c>
      <c r="BI1488" s="31">
        <f t="shared" si="1013"/>
        <v>29</v>
      </c>
      <c r="BJ1488" s="6">
        <f t="shared" si="1014"/>
        <v>681</v>
      </c>
      <c r="BL1488" s="31">
        <f t="shared" si="1015"/>
        <v>5.8999190446511876E-11</v>
      </c>
      <c r="BM1488" s="31">
        <f t="shared" si="1016"/>
        <v>0</v>
      </c>
      <c r="BN1488" s="31">
        <f t="shared" si="1017"/>
        <v>4.0661604226650073E-11</v>
      </c>
      <c r="BO1488" s="31">
        <f t="shared" si="1018"/>
        <v>1.993215893463239E-11</v>
      </c>
      <c r="BP1488" s="31">
        <f t="shared" si="1019"/>
        <v>2.5513163436329457E-11</v>
      </c>
      <c r="BQ1488" s="31">
        <f t="shared" si="1020"/>
        <v>3.6675172439723592E-11</v>
      </c>
      <c r="BR1488" s="31">
        <f t="shared" si="1021"/>
        <v>1.0364722646008842E-11</v>
      </c>
      <c r="BS1488" s="31">
        <f t="shared" si="1022"/>
        <v>2.312130436417357E-11</v>
      </c>
      <c r="BT1488" s="31">
        <f t="shared" si="1023"/>
        <v>3.1094167938026525E-11</v>
      </c>
      <c r="BU1488" s="31">
        <f t="shared" si="1024"/>
        <v>5.1026326872658915E-11</v>
      </c>
      <c r="BV1488" s="31">
        <f t="shared" si="1025"/>
        <v>1.4351154432935321E-11</v>
      </c>
      <c r="BW1488" s="31">
        <f t="shared" si="1026"/>
        <v>2.8702308865870641E-11</v>
      </c>
      <c r="BX1488" s="31">
        <f t="shared" si="1027"/>
        <v>3.3486027010182412E-11</v>
      </c>
      <c r="BY1488" s="31">
        <f t="shared" si="1028"/>
        <v>2.9499595223255938E-11</v>
      </c>
      <c r="BZ1488" s="31">
        <f t="shared" si="1029"/>
        <v>2.9499595223255938E-11</v>
      </c>
      <c r="CA1488" s="31">
        <f t="shared" si="1030"/>
        <v>2.5513163436329457E-11</v>
      </c>
      <c r="CB1488" s="31">
        <f t="shared" si="1031"/>
        <v>2.4715877078944161E-11</v>
      </c>
      <c r="CC1488" s="31">
        <f t="shared" si="1032"/>
        <v>2.5513163436329457E-11</v>
      </c>
      <c r="CD1488" s="31">
        <f t="shared" si="1033"/>
        <v>1.1162009003394138E-11</v>
      </c>
      <c r="CE1488" s="31">
        <f t="shared" si="1034"/>
        <v>2.312130436417357E-11</v>
      </c>
    </row>
    <row r="1489" spans="35:83" x14ac:dyDescent="0.2">
      <c r="AI1489" s="29" t="s">
        <v>3094</v>
      </c>
      <c r="AJ1489" s="30">
        <v>15705</v>
      </c>
      <c r="AK1489">
        <v>140</v>
      </c>
      <c r="AL1489" t="s">
        <v>3095</v>
      </c>
      <c r="AM1489">
        <v>5.4481211986372025E-9</v>
      </c>
      <c r="AN1489">
        <f t="shared" si="992"/>
        <v>5.4481211986372027E-10</v>
      </c>
      <c r="AO1489">
        <f t="shared" si="993"/>
        <v>2.4016745156883491E-3</v>
      </c>
      <c r="AP1489" s="31">
        <f t="shared" si="994"/>
        <v>9</v>
      </c>
      <c r="AQ1489" s="31">
        <f t="shared" si="995"/>
        <v>1</v>
      </c>
      <c r="AR1489" s="31">
        <f t="shared" si="996"/>
        <v>11</v>
      </c>
      <c r="AS1489" s="31">
        <f t="shared" si="997"/>
        <v>9</v>
      </c>
      <c r="AT1489" s="31">
        <f t="shared" si="998"/>
        <v>3</v>
      </c>
      <c r="AU1489" s="31">
        <f t="shared" si="999"/>
        <v>6</v>
      </c>
      <c r="AV1489" s="31">
        <f t="shared" si="1000"/>
        <v>1</v>
      </c>
      <c r="AW1489" s="31">
        <f t="shared" si="1001"/>
        <v>13</v>
      </c>
      <c r="AX1489" s="31">
        <f t="shared" si="1002"/>
        <v>8</v>
      </c>
      <c r="AY1489" s="31">
        <f t="shared" si="1003"/>
        <v>12</v>
      </c>
      <c r="AZ1489" s="31">
        <f t="shared" si="1004"/>
        <v>8</v>
      </c>
      <c r="BA1489" s="31">
        <f t="shared" si="1005"/>
        <v>10</v>
      </c>
      <c r="BB1489" s="31">
        <f t="shared" si="1006"/>
        <v>12</v>
      </c>
      <c r="BC1489" s="31">
        <f t="shared" si="1007"/>
        <v>8</v>
      </c>
      <c r="BD1489" s="31">
        <f t="shared" si="1008"/>
        <v>4</v>
      </c>
      <c r="BE1489" s="31">
        <f t="shared" si="1009"/>
        <v>3</v>
      </c>
      <c r="BF1489" s="31">
        <f t="shared" si="1010"/>
        <v>7</v>
      </c>
      <c r="BG1489" s="31">
        <f t="shared" si="1011"/>
        <v>11</v>
      </c>
      <c r="BH1489" s="31">
        <f t="shared" si="1012"/>
        <v>1</v>
      </c>
      <c r="BI1489" s="31">
        <f t="shared" si="1013"/>
        <v>3</v>
      </c>
      <c r="BJ1489" s="6">
        <f t="shared" si="1014"/>
        <v>140</v>
      </c>
      <c r="BL1489" s="31">
        <f t="shared" si="1015"/>
        <v>3.5023636276953444E-11</v>
      </c>
      <c r="BM1489" s="31">
        <f t="shared" si="1016"/>
        <v>3.8915151418837163E-12</v>
      </c>
      <c r="BN1489" s="31">
        <f t="shared" si="1017"/>
        <v>4.2806666560720877E-11</v>
      </c>
      <c r="BO1489" s="31">
        <f t="shared" si="1018"/>
        <v>3.5023636276953444E-11</v>
      </c>
      <c r="BP1489" s="31">
        <f t="shared" si="1019"/>
        <v>1.1674545425651149E-11</v>
      </c>
      <c r="BQ1489" s="31">
        <f t="shared" si="1020"/>
        <v>2.3349090851302298E-11</v>
      </c>
      <c r="BR1489" s="31">
        <f t="shared" si="1021"/>
        <v>3.8915151418837163E-12</v>
      </c>
      <c r="BS1489" s="31">
        <f t="shared" si="1022"/>
        <v>5.0589696844488316E-11</v>
      </c>
      <c r="BT1489" s="31">
        <f t="shared" si="1023"/>
        <v>3.1132121135069731E-11</v>
      </c>
      <c r="BU1489" s="31">
        <f t="shared" si="1024"/>
        <v>4.6698181702604596E-11</v>
      </c>
      <c r="BV1489" s="31">
        <f t="shared" si="1025"/>
        <v>3.1132121135069731E-11</v>
      </c>
      <c r="BW1489" s="31">
        <f t="shared" si="1026"/>
        <v>3.8915151418837163E-11</v>
      </c>
      <c r="BX1489" s="31">
        <f t="shared" si="1027"/>
        <v>4.6698181702604596E-11</v>
      </c>
      <c r="BY1489" s="31">
        <f t="shared" si="1028"/>
        <v>3.1132121135069731E-11</v>
      </c>
      <c r="BZ1489" s="31">
        <f t="shared" si="1029"/>
        <v>1.5566060567534865E-11</v>
      </c>
      <c r="CA1489" s="31">
        <f t="shared" si="1030"/>
        <v>1.1674545425651149E-11</v>
      </c>
      <c r="CB1489" s="31">
        <f t="shared" si="1031"/>
        <v>2.7240605993186014E-11</v>
      </c>
      <c r="CC1489" s="31">
        <f t="shared" si="1032"/>
        <v>4.2806666560720877E-11</v>
      </c>
      <c r="CD1489" s="31">
        <f t="shared" si="1033"/>
        <v>3.8915151418837163E-12</v>
      </c>
      <c r="CE1489" s="31">
        <f t="shared" si="1034"/>
        <v>1.1674545425651149E-11</v>
      </c>
    </row>
    <row r="1490" spans="35:83" x14ac:dyDescent="0.2">
      <c r="AI1490" s="29" t="s">
        <v>3096</v>
      </c>
      <c r="AJ1490" s="30">
        <v>22841</v>
      </c>
      <c r="AK1490">
        <v>209</v>
      </c>
      <c r="AL1490" t="s">
        <v>3097</v>
      </c>
      <c r="AM1490">
        <v>5.5290399875114411E-9</v>
      </c>
      <c r="AN1490">
        <f t="shared" si="992"/>
        <v>5.5290399875114417E-10</v>
      </c>
      <c r="AO1490">
        <f t="shared" si="993"/>
        <v>2.4373456371619756E-3</v>
      </c>
      <c r="AP1490" s="31">
        <f t="shared" si="994"/>
        <v>30</v>
      </c>
      <c r="AQ1490" s="31">
        <f t="shared" si="995"/>
        <v>2</v>
      </c>
      <c r="AR1490" s="31">
        <f t="shared" si="996"/>
        <v>11</v>
      </c>
      <c r="AS1490" s="31">
        <f t="shared" si="997"/>
        <v>18</v>
      </c>
      <c r="AT1490" s="31">
        <f t="shared" si="998"/>
        <v>4</v>
      </c>
      <c r="AU1490" s="31">
        <f t="shared" si="999"/>
        <v>10</v>
      </c>
      <c r="AV1490" s="31">
        <f t="shared" si="1000"/>
        <v>20</v>
      </c>
      <c r="AW1490" s="31">
        <f t="shared" si="1001"/>
        <v>10</v>
      </c>
      <c r="AX1490" s="31">
        <f t="shared" si="1002"/>
        <v>23</v>
      </c>
      <c r="AY1490" s="31">
        <f t="shared" si="1003"/>
        <v>12</v>
      </c>
      <c r="AZ1490" s="31">
        <f t="shared" si="1004"/>
        <v>2</v>
      </c>
      <c r="BA1490" s="31">
        <f t="shared" si="1005"/>
        <v>12</v>
      </c>
      <c r="BB1490" s="31">
        <f t="shared" si="1006"/>
        <v>2</v>
      </c>
      <c r="BC1490" s="31">
        <f t="shared" si="1007"/>
        <v>8</v>
      </c>
      <c r="BD1490" s="31">
        <f t="shared" si="1008"/>
        <v>4</v>
      </c>
      <c r="BE1490" s="31">
        <f t="shared" si="1009"/>
        <v>21</v>
      </c>
      <c r="BF1490" s="31">
        <f t="shared" si="1010"/>
        <v>6</v>
      </c>
      <c r="BG1490" s="31">
        <f t="shared" si="1011"/>
        <v>10</v>
      </c>
      <c r="BH1490" s="31">
        <f t="shared" si="1012"/>
        <v>0</v>
      </c>
      <c r="BI1490" s="31">
        <f t="shared" si="1013"/>
        <v>4</v>
      </c>
      <c r="BJ1490" s="6">
        <f t="shared" si="1014"/>
        <v>209</v>
      </c>
      <c r="BL1490" s="31">
        <f t="shared" si="1015"/>
        <v>7.9364210347054184E-11</v>
      </c>
      <c r="BM1490" s="31">
        <f t="shared" si="1016"/>
        <v>5.2909473564702789E-12</v>
      </c>
      <c r="BN1490" s="31">
        <f t="shared" si="1017"/>
        <v>2.9100210460586534E-11</v>
      </c>
      <c r="BO1490" s="31">
        <f t="shared" si="1018"/>
        <v>4.7618526208232517E-11</v>
      </c>
      <c r="BP1490" s="31">
        <f t="shared" si="1019"/>
        <v>1.0581894712940558E-11</v>
      </c>
      <c r="BQ1490" s="31">
        <f t="shared" si="1020"/>
        <v>2.6454736782351395E-11</v>
      </c>
      <c r="BR1490" s="31">
        <f t="shared" si="1021"/>
        <v>5.2909473564702789E-11</v>
      </c>
      <c r="BS1490" s="31">
        <f t="shared" si="1022"/>
        <v>2.6454736782351395E-11</v>
      </c>
      <c r="BT1490" s="31">
        <f t="shared" si="1023"/>
        <v>6.0845894599408208E-11</v>
      </c>
      <c r="BU1490" s="31">
        <f t="shared" si="1024"/>
        <v>3.1745684138821674E-11</v>
      </c>
      <c r="BV1490" s="31">
        <f t="shared" si="1025"/>
        <v>5.2909473564702789E-12</v>
      </c>
      <c r="BW1490" s="31">
        <f t="shared" si="1026"/>
        <v>3.1745684138821674E-11</v>
      </c>
      <c r="BX1490" s="31">
        <f t="shared" si="1027"/>
        <v>5.2909473564702789E-12</v>
      </c>
      <c r="BY1490" s="31">
        <f t="shared" si="1028"/>
        <v>2.1163789425881116E-11</v>
      </c>
      <c r="BZ1490" s="31">
        <f t="shared" si="1029"/>
        <v>1.0581894712940558E-11</v>
      </c>
      <c r="CA1490" s="31">
        <f t="shared" si="1030"/>
        <v>5.5554947242937929E-11</v>
      </c>
      <c r="CB1490" s="31">
        <f t="shared" si="1031"/>
        <v>1.5872842069410837E-11</v>
      </c>
      <c r="CC1490" s="31">
        <f t="shared" si="1032"/>
        <v>2.6454736782351395E-11</v>
      </c>
      <c r="CD1490" s="31">
        <f t="shared" si="1033"/>
        <v>0</v>
      </c>
      <c r="CE1490" s="31">
        <f t="shared" si="1034"/>
        <v>1.0581894712940558E-11</v>
      </c>
    </row>
    <row r="1491" spans="35:83" x14ac:dyDescent="0.2">
      <c r="AI1491" s="29" t="s">
        <v>3098</v>
      </c>
      <c r="AJ1491" s="30">
        <v>9651</v>
      </c>
      <c r="AK1491">
        <v>91</v>
      </c>
      <c r="AL1491" t="s">
        <v>3099</v>
      </c>
      <c r="AM1491">
        <v>5.5497749881999024E-9</v>
      </c>
      <c r="AN1491">
        <f t="shared" si="992"/>
        <v>5.5497749881999026E-10</v>
      </c>
      <c r="AO1491">
        <f t="shared" si="993"/>
        <v>2.4464861685342793E-3</v>
      </c>
      <c r="AP1491" s="31">
        <f t="shared" si="994"/>
        <v>14</v>
      </c>
      <c r="AQ1491" s="31">
        <f t="shared" si="995"/>
        <v>0</v>
      </c>
      <c r="AR1491" s="31">
        <f t="shared" si="996"/>
        <v>6</v>
      </c>
      <c r="AS1491" s="31">
        <f t="shared" si="997"/>
        <v>4</v>
      </c>
      <c r="AT1491" s="31">
        <f t="shared" si="998"/>
        <v>4</v>
      </c>
      <c r="AU1491" s="31">
        <f t="shared" si="999"/>
        <v>6</v>
      </c>
      <c r="AV1491" s="31">
        <f t="shared" si="1000"/>
        <v>2</v>
      </c>
      <c r="AW1491" s="31">
        <f t="shared" si="1001"/>
        <v>5</v>
      </c>
      <c r="AX1491" s="31">
        <f t="shared" si="1002"/>
        <v>9</v>
      </c>
      <c r="AY1491" s="31">
        <f t="shared" si="1003"/>
        <v>7</v>
      </c>
      <c r="AZ1491" s="31">
        <f t="shared" si="1004"/>
        <v>1</v>
      </c>
      <c r="BA1491" s="31">
        <f t="shared" si="1005"/>
        <v>6</v>
      </c>
      <c r="BB1491" s="31">
        <f t="shared" si="1006"/>
        <v>2</v>
      </c>
      <c r="BC1491" s="31">
        <f t="shared" si="1007"/>
        <v>2</v>
      </c>
      <c r="BD1491" s="31">
        <f t="shared" si="1008"/>
        <v>4</v>
      </c>
      <c r="BE1491" s="31">
        <f t="shared" si="1009"/>
        <v>6</v>
      </c>
      <c r="BF1491" s="31">
        <f t="shared" si="1010"/>
        <v>6</v>
      </c>
      <c r="BG1491" s="31">
        <f t="shared" si="1011"/>
        <v>7</v>
      </c>
      <c r="BH1491" s="31">
        <f t="shared" si="1012"/>
        <v>0</v>
      </c>
      <c r="BI1491" s="31">
        <f t="shared" si="1013"/>
        <v>0</v>
      </c>
      <c r="BJ1491" s="6">
        <f t="shared" si="1014"/>
        <v>91</v>
      </c>
      <c r="BL1491" s="31">
        <f t="shared" si="1015"/>
        <v>8.5381153664613896E-11</v>
      </c>
      <c r="BM1491" s="31">
        <f t="shared" si="1016"/>
        <v>0</v>
      </c>
      <c r="BN1491" s="31">
        <f t="shared" si="1017"/>
        <v>3.659192299912024E-11</v>
      </c>
      <c r="BO1491" s="31">
        <f t="shared" si="1018"/>
        <v>2.4394615332746828E-11</v>
      </c>
      <c r="BP1491" s="31">
        <f t="shared" si="1019"/>
        <v>2.4394615332746828E-11</v>
      </c>
      <c r="BQ1491" s="31">
        <f t="shared" si="1020"/>
        <v>3.659192299912024E-11</v>
      </c>
      <c r="BR1491" s="31">
        <f t="shared" si="1021"/>
        <v>1.2197307666373414E-11</v>
      </c>
      <c r="BS1491" s="31">
        <f t="shared" si="1022"/>
        <v>3.0493269165933532E-11</v>
      </c>
      <c r="BT1491" s="31">
        <f t="shared" si="1023"/>
        <v>5.488788449868035E-11</v>
      </c>
      <c r="BU1491" s="31">
        <f t="shared" si="1024"/>
        <v>4.2690576832306948E-11</v>
      </c>
      <c r="BV1491" s="31">
        <f t="shared" si="1025"/>
        <v>6.0986538331867069E-12</v>
      </c>
      <c r="BW1491" s="31">
        <f t="shared" si="1026"/>
        <v>3.659192299912024E-11</v>
      </c>
      <c r="BX1491" s="31">
        <f t="shared" si="1027"/>
        <v>1.2197307666373414E-11</v>
      </c>
      <c r="BY1491" s="31">
        <f t="shared" si="1028"/>
        <v>1.2197307666373414E-11</v>
      </c>
      <c r="BZ1491" s="31">
        <f t="shared" si="1029"/>
        <v>2.4394615332746828E-11</v>
      </c>
      <c r="CA1491" s="31">
        <f t="shared" si="1030"/>
        <v>3.659192299912024E-11</v>
      </c>
      <c r="CB1491" s="31">
        <f t="shared" si="1031"/>
        <v>3.659192299912024E-11</v>
      </c>
      <c r="CC1491" s="31">
        <f t="shared" si="1032"/>
        <v>4.2690576832306948E-11</v>
      </c>
      <c r="CD1491" s="31">
        <f t="shared" si="1033"/>
        <v>0</v>
      </c>
      <c r="CE1491" s="31">
        <f t="shared" si="1034"/>
        <v>0</v>
      </c>
    </row>
    <row r="1492" spans="35:83" x14ac:dyDescent="0.2">
      <c r="AI1492" s="29" t="s">
        <v>3100</v>
      </c>
      <c r="AJ1492" s="30">
        <v>59963</v>
      </c>
      <c r="AK1492">
        <v>538</v>
      </c>
      <c r="AL1492" t="s">
        <v>3101</v>
      </c>
      <c r="AM1492">
        <v>5.601989074184039E-9</v>
      </c>
      <c r="AN1492">
        <f t="shared" si="992"/>
        <v>5.6019890741840394E-10</v>
      </c>
      <c r="AO1492">
        <f t="shared" si="993"/>
        <v>2.4695035051712525E-3</v>
      </c>
      <c r="AP1492" s="31">
        <f t="shared" si="994"/>
        <v>62</v>
      </c>
      <c r="AQ1492" s="31">
        <f t="shared" si="995"/>
        <v>2</v>
      </c>
      <c r="AR1492" s="31">
        <f t="shared" si="996"/>
        <v>47</v>
      </c>
      <c r="AS1492" s="31">
        <f t="shared" si="997"/>
        <v>56</v>
      </c>
      <c r="AT1492" s="31">
        <f t="shared" si="998"/>
        <v>15</v>
      </c>
      <c r="AU1492" s="31">
        <f t="shared" si="999"/>
        <v>31</v>
      </c>
      <c r="AV1492" s="31">
        <f t="shared" si="1000"/>
        <v>8</v>
      </c>
      <c r="AW1492" s="31">
        <f t="shared" si="1001"/>
        <v>41</v>
      </c>
      <c r="AX1492" s="31">
        <f t="shared" si="1002"/>
        <v>23</v>
      </c>
      <c r="AY1492" s="31">
        <f t="shared" si="1003"/>
        <v>40</v>
      </c>
      <c r="AZ1492" s="31">
        <f t="shared" si="1004"/>
        <v>9</v>
      </c>
      <c r="BA1492" s="31">
        <f t="shared" si="1005"/>
        <v>13</v>
      </c>
      <c r="BB1492" s="31">
        <f t="shared" si="1006"/>
        <v>14</v>
      </c>
      <c r="BC1492" s="31">
        <f t="shared" si="1007"/>
        <v>32</v>
      </c>
      <c r="BD1492" s="31">
        <f t="shared" si="1008"/>
        <v>47</v>
      </c>
      <c r="BE1492" s="31">
        <f t="shared" si="1009"/>
        <v>29</v>
      </c>
      <c r="BF1492" s="31">
        <f t="shared" si="1010"/>
        <v>15</v>
      </c>
      <c r="BG1492" s="31">
        <f t="shared" si="1011"/>
        <v>45</v>
      </c>
      <c r="BH1492" s="31">
        <f t="shared" si="1012"/>
        <v>3</v>
      </c>
      <c r="BI1492" s="31">
        <f t="shared" si="1013"/>
        <v>6</v>
      </c>
      <c r="BJ1492" s="6">
        <f t="shared" si="1014"/>
        <v>538</v>
      </c>
      <c r="BL1492" s="31">
        <f t="shared" si="1015"/>
        <v>6.455823840137741E-11</v>
      </c>
      <c r="BM1492" s="31">
        <f t="shared" si="1016"/>
        <v>2.0825238193992712E-12</v>
      </c>
      <c r="BN1492" s="31">
        <f t="shared" si="1017"/>
        <v>4.8939309755882875E-11</v>
      </c>
      <c r="BO1492" s="31">
        <f t="shared" si="1018"/>
        <v>5.8310666943179588E-11</v>
      </c>
      <c r="BP1492" s="31">
        <f t="shared" si="1019"/>
        <v>1.5618928645494532E-11</v>
      </c>
      <c r="BQ1492" s="31">
        <f t="shared" si="1020"/>
        <v>3.2279119200688705E-11</v>
      </c>
      <c r="BR1492" s="31">
        <f t="shared" si="1021"/>
        <v>8.3300952775970849E-12</v>
      </c>
      <c r="BS1492" s="31">
        <f t="shared" si="1022"/>
        <v>4.2691738297685053E-11</v>
      </c>
      <c r="BT1492" s="31">
        <f t="shared" si="1023"/>
        <v>2.3949023923091617E-11</v>
      </c>
      <c r="BU1492" s="31">
        <f t="shared" si="1024"/>
        <v>4.1650476387985425E-11</v>
      </c>
      <c r="BV1492" s="31">
        <f t="shared" si="1025"/>
        <v>9.3713571872967197E-12</v>
      </c>
      <c r="BW1492" s="31">
        <f t="shared" si="1026"/>
        <v>1.3536404826095264E-11</v>
      </c>
      <c r="BX1492" s="31">
        <f t="shared" si="1027"/>
        <v>1.4577666735794897E-11</v>
      </c>
      <c r="BY1492" s="31">
        <f t="shared" si="1028"/>
        <v>3.332038111038834E-11</v>
      </c>
      <c r="BZ1492" s="31">
        <f t="shared" si="1029"/>
        <v>4.8939309755882875E-11</v>
      </c>
      <c r="CA1492" s="31">
        <f t="shared" si="1030"/>
        <v>3.0196595381289429E-11</v>
      </c>
      <c r="CB1492" s="31">
        <f t="shared" si="1031"/>
        <v>1.5618928645494532E-11</v>
      </c>
      <c r="CC1492" s="31">
        <f t="shared" si="1032"/>
        <v>4.6856785936483605E-11</v>
      </c>
      <c r="CD1492" s="31">
        <f t="shared" si="1033"/>
        <v>3.1237857290989064E-12</v>
      </c>
      <c r="CE1492" s="31">
        <f t="shared" si="1034"/>
        <v>6.2475714581978129E-12</v>
      </c>
    </row>
    <row r="1493" spans="35:83" x14ac:dyDescent="0.2">
      <c r="AI1493" s="29" t="s">
        <v>3102</v>
      </c>
      <c r="AJ1493" s="30">
        <v>10169</v>
      </c>
      <c r="AK1493">
        <v>90</v>
      </c>
      <c r="AL1493" t="s">
        <v>3103</v>
      </c>
      <c r="AM1493">
        <v>5.6095781294446997E-9</v>
      </c>
      <c r="AN1493">
        <f t="shared" si="992"/>
        <v>5.6095781294447001E-10</v>
      </c>
      <c r="AO1493">
        <f t="shared" si="993"/>
        <v>2.4728489594945222E-3</v>
      </c>
      <c r="AP1493" s="31">
        <f t="shared" si="994"/>
        <v>9</v>
      </c>
      <c r="AQ1493" s="31">
        <f t="shared" si="995"/>
        <v>0</v>
      </c>
      <c r="AR1493" s="31">
        <f t="shared" si="996"/>
        <v>9</v>
      </c>
      <c r="AS1493" s="31">
        <f t="shared" si="997"/>
        <v>8</v>
      </c>
      <c r="AT1493" s="31">
        <f t="shared" si="998"/>
        <v>5</v>
      </c>
      <c r="AU1493" s="31">
        <f t="shared" si="999"/>
        <v>8</v>
      </c>
      <c r="AV1493" s="31">
        <f t="shared" si="1000"/>
        <v>1</v>
      </c>
      <c r="AW1493" s="31">
        <f t="shared" si="1001"/>
        <v>2</v>
      </c>
      <c r="AX1493" s="31">
        <f t="shared" si="1002"/>
        <v>3</v>
      </c>
      <c r="AY1493" s="31">
        <f t="shared" si="1003"/>
        <v>3</v>
      </c>
      <c r="AZ1493" s="31">
        <f t="shared" si="1004"/>
        <v>3</v>
      </c>
      <c r="BA1493" s="31">
        <f t="shared" si="1005"/>
        <v>1</v>
      </c>
      <c r="BB1493" s="31">
        <f t="shared" si="1006"/>
        <v>4</v>
      </c>
      <c r="BC1493" s="31">
        <f t="shared" si="1007"/>
        <v>5</v>
      </c>
      <c r="BD1493" s="31">
        <f t="shared" si="1008"/>
        <v>9</v>
      </c>
      <c r="BE1493" s="31">
        <f t="shared" si="1009"/>
        <v>6</v>
      </c>
      <c r="BF1493" s="31">
        <f t="shared" si="1010"/>
        <v>4</v>
      </c>
      <c r="BG1493" s="31">
        <f t="shared" si="1011"/>
        <v>6</v>
      </c>
      <c r="BH1493" s="31">
        <f t="shared" si="1012"/>
        <v>2</v>
      </c>
      <c r="BI1493" s="31">
        <f t="shared" si="1013"/>
        <v>2</v>
      </c>
      <c r="BJ1493" s="6">
        <f t="shared" si="1014"/>
        <v>90</v>
      </c>
      <c r="BL1493" s="31">
        <f t="shared" si="1015"/>
        <v>5.6095781294447004E-11</v>
      </c>
      <c r="BM1493" s="31">
        <f t="shared" si="1016"/>
        <v>0</v>
      </c>
      <c r="BN1493" s="31">
        <f t="shared" si="1017"/>
        <v>5.6095781294447004E-11</v>
      </c>
      <c r="BO1493" s="31">
        <f t="shared" si="1018"/>
        <v>4.9862916706175113E-11</v>
      </c>
      <c r="BP1493" s="31">
        <f t="shared" si="1019"/>
        <v>3.1164322941359441E-11</v>
      </c>
      <c r="BQ1493" s="31">
        <f t="shared" si="1020"/>
        <v>4.9862916706175113E-11</v>
      </c>
      <c r="BR1493" s="31">
        <f t="shared" si="1021"/>
        <v>6.2328645882718891E-12</v>
      </c>
      <c r="BS1493" s="31">
        <f t="shared" si="1022"/>
        <v>1.2465729176543778E-11</v>
      </c>
      <c r="BT1493" s="31">
        <f t="shared" si="1023"/>
        <v>1.8698593764815666E-11</v>
      </c>
      <c r="BU1493" s="31">
        <f t="shared" si="1024"/>
        <v>1.8698593764815666E-11</v>
      </c>
      <c r="BV1493" s="31">
        <f t="shared" si="1025"/>
        <v>1.8698593764815666E-11</v>
      </c>
      <c r="BW1493" s="31">
        <f t="shared" si="1026"/>
        <v>6.2328645882718891E-12</v>
      </c>
      <c r="BX1493" s="31">
        <f t="shared" si="1027"/>
        <v>2.4931458353087557E-11</v>
      </c>
      <c r="BY1493" s="31">
        <f t="shared" si="1028"/>
        <v>3.1164322941359441E-11</v>
      </c>
      <c r="BZ1493" s="31">
        <f t="shared" si="1029"/>
        <v>5.6095781294447004E-11</v>
      </c>
      <c r="CA1493" s="31">
        <f t="shared" si="1030"/>
        <v>3.7397187529631332E-11</v>
      </c>
      <c r="CB1493" s="31">
        <f t="shared" si="1031"/>
        <v>2.4931458353087557E-11</v>
      </c>
      <c r="CC1493" s="31">
        <f t="shared" si="1032"/>
        <v>3.7397187529631332E-11</v>
      </c>
      <c r="CD1493" s="31">
        <f t="shared" si="1033"/>
        <v>1.2465729176543778E-11</v>
      </c>
      <c r="CE1493" s="31">
        <f t="shared" si="1034"/>
        <v>1.2465729176543778E-11</v>
      </c>
    </row>
    <row r="1494" spans="35:83" x14ac:dyDescent="0.2">
      <c r="AI1494" s="29" t="s">
        <v>3104</v>
      </c>
      <c r="AJ1494" s="30">
        <v>14269</v>
      </c>
      <c r="AK1494">
        <v>133</v>
      </c>
      <c r="AL1494" t="s">
        <v>3105</v>
      </c>
      <c r="AM1494">
        <v>5.6513131949551183E-9</v>
      </c>
      <c r="AN1494">
        <f t="shared" si="992"/>
        <v>5.6513131949551183E-10</v>
      </c>
      <c r="AO1494">
        <f t="shared" si="993"/>
        <v>2.49124686945145E-3</v>
      </c>
      <c r="AP1494" s="31">
        <f t="shared" si="994"/>
        <v>20</v>
      </c>
      <c r="AQ1494" s="31">
        <f t="shared" si="995"/>
        <v>0</v>
      </c>
      <c r="AR1494" s="31">
        <f t="shared" si="996"/>
        <v>5</v>
      </c>
      <c r="AS1494" s="31">
        <f t="shared" si="997"/>
        <v>4</v>
      </c>
      <c r="AT1494" s="31">
        <f t="shared" si="998"/>
        <v>5</v>
      </c>
      <c r="AU1494" s="31">
        <f t="shared" si="999"/>
        <v>7</v>
      </c>
      <c r="AV1494" s="31">
        <f t="shared" si="1000"/>
        <v>3</v>
      </c>
      <c r="AW1494" s="31">
        <f t="shared" si="1001"/>
        <v>5</v>
      </c>
      <c r="AX1494" s="31">
        <f t="shared" si="1002"/>
        <v>6</v>
      </c>
      <c r="AY1494" s="31">
        <f t="shared" si="1003"/>
        <v>8</v>
      </c>
      <c r="AZ1494" s="31">
        <f t="shared" si="1004"/>
        <v>3</v>
      </c>
      <c r="BA1494" s="31">
        <f t="shared" si="1005"/>
        <v>6</v>
      </c>
      <c r="BB1494" s="31">
        <f t="shared" si="1006"/>
        <v>8</v>
      </c>
      <c r="BC1494" s="31">
        <f t="shared" si="1007"/>
        <v>7</v>
      </c>
      <c r="BD1494" s="31">
        <f t="shared" si="1008"/>
        <v>5</v>
      </c>
      <c r="BE1494" s="31">
        <f t="shared" si="1009"/>
        <v>9</v>
      </c>
      <c r="BF1494" s="31">
        <f t="shared" si="1010"/>
        <v>7</v>
      </c>
      <c r="BG1494" s="31">
        <f t="shared" si="1011"/>
        <v>18</v>
      </c>
      <c r="BH1494" s="31">
        <f t="shared" si="1012"/>
        <v>0</v>
      </c>
      <c r="BI1494" s="31">
        <f t="shared" si="1013"/>
        <v>7</v>
      </c>
      <c r="BJ1494" s="6">
        <f t="shared" si="1014"/>
        <v>133</v>
      </c>
      <c r="BL1494" s="31">
        <f t="shared" si="1015"/>
        <v>8.4982153307595753E-11</v>
      </c>
      <c r="BM1494" s="31">
        <f t="shared" si="1016"/>
        <v>0</v>
      </c>
      <c r="BN1494" s="31">
        <f t="shared" si="1017"/>
        <v>2.1245538326898938E-11</v>
      </c>
      <c r="BO1494" s="31">
        <f t="shared" si="1018"/>
        <v>1.6996430661519151E-11</v>
      </c>
      <c r="BP1494" s="31">
        <f t="shared" si="1019"/>
        <v>2.1245538326898938E-11</v>
      </c>
      <c r="BQ1494" s="31">
        <f t="shared" si="1020"/>
        <v>2.9743753657658516E-11</v>
      </c>
      <c r="BR1494" s="31">
        <f t="shared" si="1021"/>
        <v>1.2747322996139364E-11</v>
      </c>
      <c r="BS1494" s="31">
        <f t="shared" si="1022"/>
        <v>2.1245538326898938E-11</v>
      </c>
      <c r="BT1494" s="31">
        <f t="shared" si="1023"/>
        <v>2.5494645992278729E-11</v>
      </c>
      <c r="BU1494" s="31">
        <f t="shared" si="1024"/>
        <v>3.3992861323038303E-11</v>
      </c>
      <c r="BV1494" s="31">
        <f t="shared" si="1025"/>
        <v>1.2747322996139364E-11</v>
      </c>
      <c r="BW1494" s="31">
        <f t="shared" si="1026"/>
        <v>2.5494645992278729E-11</v>
      </c>
      <c r="BX1494" s="31">
        <f t="shared" si="1027"/>
        <v>3.3992861323038303E-11</v>
      </c>
      <c r="BY1494" s="31">
        <f t="shared" si="1028"/>
        <v>2.9743753657658516E-11</v>
      </c>
      <c r="BZ1494" s="31">
        <f t="shared" si="1029"/>
        <v>2.1245538326898938E-11</v>
      </c>
      <c r="CA1494" s="31">
        <f t="shared" si="1030"/>
        <v>3.824196898841809E-11</v>
      </c>
      <c r="CB1494" s="31">
        <f t="shared" si="1031"/>
        <v>2.9743753657658516E-11</v>
      </c>
      <c r="CC1494" s="31">
        <f t="shared" si="1032"/>
        <v>7.6483937976836179E-11</v>
      </c>
      <c r="CD1494" s="31">
        <f t="shared" si="1033"/>
        <v>0</v>
      </c>
      <c r="CE1494" s="31">
        <f t="shared" si="1034"/>
        <v>2.9743753657658516E-11</v>
      </c>
    </row>
    <row r="1495" spans="35:83" x14ac:dyDescent="0.2">
      <c r="AI1495" s="29" t="s">
        <v>3106</v>
      </c>
      <c r="AJ1495" s="30">
        <v>45703</v>
      </c>
      <c r="AK1495">
        <v>408</v>
      </c>
      <c r="AL1495" t="s">
        <v>3107</v>
      </c>
      <c r="AM1495">
        <v>5.6593767519387912E-9</v>
      </c>
      <c r="AN1495">
        <f t="shared" si="992"/>
        <v>5.6593767519387914E-10</v>
      </c>
      <c r="AO1495">
        <f t="shared" si="993"/>
        <v>2.4948014965618624E-3</v>
      </c>
      <c r="AP1495" s="31">
        <f t="shared" si="994"/>
        <v>36</v>
      </c>
      <c r="AQ1495" s="31">
        <f t="shared" si="995"/>
        <v>1</v>
      </c>
      <c r="AR1495" s="31">
        <f t="shared" si="996"/>
        <v>23</v>
      </c>
      <c r="AS1495" s="31">
        <f t="shared" si="997"/>
        <v>35</v>
      </c>
      <c r="AT1495" s="31">
        <f t="shared" si="998"/>
        <v>11</v>
      </c>
      <c r="AU1495" s="31">
        <f t="shared" si="999"/>
        <v>35</v>
      </c>
      <c r="AV1495" s="31">
        <f t="shared" si="1000"/>
        <v>8</v>
      </c>
      <c r="AW1495" s="31">
        <f t="shared" si="1001"/>
        <v>27</v>
      </c>
      <c r="AX1495" s="31">
        <f t="shared" si="1002"/>
        <v>23</v>
      </c>
      <c r="AY1495" s="31">
        <f t="shared" si="1003"/>
        <v>41</v>
      </c>
      <c r="AZ1495" s="31">
        <f t="shared" si="1004"/>
        <v>11</v>
      </c>
      <c r="BA1495" s="31">
        <f t="shared" si="1005"/>
        <v>15</v>
      </c>
      <c r="BB1495" s="31">
        <f t="shared" si="1006"/>
        <v>18</v>
      </c>
      <c r="BC1495" s="31">
        <f t="shared" si="1007"/>
        <v>14</v>
      </c>
      <c r="BD1495" s="31">
        <f t="shared" si="1008"/>
        <v>28</v>
      </c>
      <c r="BE1495" s="31">
        <f t="shared" si="1009"/>
        <v>21</v>
      </c>
      <c r="BF1495" s="31">
        <f t="shared" si="1010"/>
        <v>16</v>
      </c>
      <c r="BG1495" s="31">
        <f t="shared" si="1011"/>
        <v>23</v>
      </c>
      <c r="BH1495" s="31">
        <f t="shared" si="1012"/>
        <v>5</v>
      </c>
      <c r="BI1495" s="31">
        <f t="shared" si="1013"/>
        <v>17</v>
      </c>
      <c r="BJ1495" s="6">
        <f t="shared" si="1014"/>
        <v>408</v>
      </c>
      <c r="BL1495" s="31">
        <f t="shared" si="1015"/>
        <v>4.9935677222989336E-11</v>
      </c>
      <c r="BM1495" s="31">
        <f t="shared" si="1016"/>
        <v>1.3871021450830371E-12</v>
      </c>
      <c r="BN1495" s="31">
        <f t="shared" si="1017"/>
        <v>3.1903349336909851E-11</v>
      </c>
      <c r="BO1495" s="31">
        <f t="shared" si="1018"/>
        <v>4.8548575077906301E-11</v>
      </c>
      <c r="BP1495" s="31">
        <f t="shared" si="1019"/>
        <v>1.5258123595913408E-11</v>
      </c>
      <c r="BQ1495" s="31">
        <f t="shared" si="1020"/>
        <v>4.8548575077906301E-11</v>
      </c>
      <c r="BR1495" s="31">
        <f t="shared" si="1021"/>
        <v>1.1096817160664297E-11</v>
      </c>
      <c r="BS1495" s="31">
        <f t="shared" si="1022"/>
        <v>3.7451757917241999E-11</v>
      </c>
      <c r="BT1495" s="31">
        <f t="shared" si="1023"/>
        <v>3.1903349336909851E-11</v>
      </c>
      <c r="BU1495" s="31">
        <f t="shared" si="1024"/>
        <v>5.6871187948404526E-11</v>
      </c>
      <c r="BV1495" s="31">
        <f t="shared" si="1025"/>
        <v>1.5258123595913408E-11</v>
      </c>
      <c r="BW1495" s="31">
        <f t="shared" si="1026"/>
        <v>2.0806532176245556E-11</v>
      </c>
      <c r="BX1495" s="31">
        <f t="shared" si="1027"/>
        <v>2.4967838611494668E-11</v>
      </c>
      <c r="BY1495" s="31">
        <f t="shared" si="1028"/>
        <v>1.941943003116252E-11</v>
      </c>
      <c r="BZ1495" s="31">
        <f t="shared" si="1029"/>
        <v>3.8838860062325041E-11</v>
      </c>
      <c r="CA1495" s="31">
        <f t="shared" si="1030"/>
        <v>2.9129145046743781E-11</v>
      </c>
      <c r="CB1495" s="31">
        <f t="shared" si="1031"/>
        <v>2.2193634321328594E-11</v>
      </c>
      <c r="CC1495" s="31">
        <f t="shared" si="1032"/>
        <v>3.1903349336909851E-11</v>
      </c>
      <c r="CD1495" s="31">
        <f t="shared" si="1033"/>
        <v>6.9355107254151855E-12</v>
      </c>
      <c r="CE1495" s="31">
        <f t="shared" si="1034"/>
        <v>2.358073646641163E-11</v>
      </c>
    </row>
    <row r="1496" spans="35:83" x14ac:dyDescent="0.2">
      <c r="AI1496" s="29" t="s">
        <v>3108</v>
      </c>
      <c r="AJ1496" s="30">
        <v>37128</v>
      </c>
      <c r="AK1496">
        <v>341</v>
      </c>
      <c r="AL1496" t="s">
        <v>3109</v>
      </c>
      <c r="AM1496">
        <v>5.8746015370299925E-9</v>
      </c>
      <c r="AN1496">
        <f t="shared" si="992"/>
        <v>5.8746015370299933E-10</v>
      </c>
      <c r="AO1496">
        <f t="shared" si="993"/>
        <v>2.5896782187660853E-3</v>
      </c>
      <c r="AP1496" s="31">
        <f t="shared" si="994"/>
        <v>38</v>
      </c>
      <c r="AQ1496" s="31">
        <f t="shared" si="995"/>
        <v>3</v>
      </c>
      <c r="AR1496" s="31">
        <f t="shared" si="996"/>
        <v>22</v>
      </c>
      <c r="AS1496" s="31">
        <f t="shared" si="997"/>
        <v>25</v>
      </c>
      <c r="AT1496" s="31">
        <f t="shared" si="998"/>
        <v>14</v>
      </c>
      <c r="AU1496" s="31">
        <f t="shared" si="999"/>
        <v>23</v>
      </c>
      <c r="AV1496" s="31">
        <f t="shared" si="1000"/>
        <v>5</v>
      </c>
      <c r="AW1496" s="31">
        <f t="shared" si="1001"/>
        <v>24</v>
      </c>
      <c r="AX1496" s="31">
        <f t="shared" si="1002"/>
        <v>23</v>
      </c>
      <c r="AY1496" s="31">
        <f t="shared" si="1003"/>
        <v>22</v>
      </c>
      <c r="AZ1496" s="31">
        <f t="shared" si="1004"/>
        <v>6</v>
      </c>
      <c r="BA1496" s="31">
        <f t="shared" si="1005"/>
        <v>13</v>
      </c>
      <c r="BB1496" s="31">
        <f t="shared" si="1006"/>
        <v>17</v>
      </c>
      <c r="BC1496" s="31">
        <f t="shared" si="1007"/>
        <v>9</v>
      </c>
      <c r="BD1496" s="31">
        <f t="shared" si="1008"/>
        <v>15</v>
      </c>
      <c r="BE1496" s="31">
        <f t="shared" si="1009"/>
        <v>15</v>
      </c>
      <c r="BF1496" s="31">
        <f t="shared" si="1010"/>
        <v>15</v>
      </c>
      <c r="BG1496" s="31">
        <f t="shared" si="1011"/>
        <v>42</v>
      </c>
      <c r="BH1496" s="31">
        <f t="shared" si="1012"/>
        <v>4</v>
      </c>
      <c r="BI1496" s="31">
        <f t="shared" si="1013"/>
        <v>6</v>
      </c>
      <c r="BJ1496" s="6">
        <f t="shared" si="1014"/>
        <v>341</v>
      </c>
      <c r="BL1496" s="31">
        <f t="shared" si="1015"/>
        <v>6.5464767861331299E-11</v>
      </c>
      <c r="BM1496" s="31">
        <f t="shared" si="1016"/>
        <v>5.1682711469472088E-12</v>
      </c>
      <c r="BN1496" s="31">
        <f t="shared" si="1017"/>
        <v>3.7900655077612861E-11</v>
      </c>
      <c r="BO1496" s="31">
        <f t="shared" si="1018"/>
        <v>4.3068926224560072E-11</v>
      </c>
      <c r="BP1496" s="31">
        <f t="shared" si="1019"/>
        <v>2.4118598685753638E-11</v>
      </c>
      <c r="BQ1496" s="31">
        <f t="shared" si="1020"/>
        <v>3.9623412126595262E-11</v>
      </c>
      <c r="BR1496" s="31">
        <f t="shared" si="1021"/>
        <v>8.6137852449120144E-12</v>
      </c>
      <c r="BS1496" s="31">
        <f t="shared" si="1022"/>
        <v>4.134616917557767E-11</v>
      </c>
      <c r="BT1496" s="31">
        <f t="shared" si="1023"/>
        <v>3.9623412126595262E-11</v>
      </c>
      <c r="BU1496" s="31">
        <f t="shared" si="1024"/>
        <v>3.7900655077612861E-11</v>
      </c>
      <c r="BV1496" s="31">
        <f t="shared" si="1025"/>
        <v>1.0336542293894418E-11</v>
      </c>
      <c r="BW1496" s="31">
        <f t="shared" si="1026"/>
        <v>2.2395841636771237E-11</v>
      </c>
      <c r="BX1496" s="31">
        <f t="shared" si="1027"/>
        <v>2.9286869832700846E-11</v>
      </c>
      <c r="BY1496" s="31">
        <f t="shared" si="1028"/>
        <v>1.5504813440841624E-11</v>
      </c>
      <c r="BZ1496" s="31">
        <f t="shared" si="1029"/>
        <v>2.5841355734736043E-11</v>
      </c>
      <c r="CA1496" s="31">
        <f t="shared" si="1030"/>
        <v>2.5841355734736043E-11</v>
      </c>
      <c r="CB1496" s="31">
        <f t="shared" si="1031"/>
        <v>2.5841355734736043E-11</v>
      </c>
      <c r="CC1496" s="31">
        <f t="shared" si="1032"/>
        <v>7.2355796057260918E-11</v>
      </c>
      <c r="CD1496" s="31">
        <f t="shared" si="1033"/>
        <v>6.8910281959296112E-12</v>
      </c>
      <c r="CE1496" s="31">
        <f t="shared" si="1034"/>
        <v>1.0336542293894418E-11</v>
      </c>
    </row>
    <row r="1497" spans="35:83" x14ac:dyDescent="0.2">
      <c r="AI1497" s="32" t="s">
        <v>3110</v>
      </c>
      <c r="AJ1497" s="34">
        <v>34897</v>
      </c>
      <c r="AK1497">
        <v>324</v>
      </c>
      <c r="AL1497" t="s">
        <v>3111</v>
      </c>
      <c r="AM1497">
        <v>5.9232225092141858E-9</v>
      </c>
      <c r="AN1497">
        <f t="shared" si="992"/>
        <v>5.9232225092141858E-10</v>
      </c>
      <c r="AO1497">
        <f t="shared" si="993"/>
        <v>2.6111116167330719E-3</v>
      </c>
      <c r="AP1497" s="31">
        <f t="shared" si="994"/>
        <v>38</v>
      </c>
      <c r="AQ1497" s="31">
        <f t="shared" si="995"/>
        <v>2</v>
      </c>
      <c r="AR1497" s="31">
        <f t="shared" si="996"/>
        <v>16</v>
      </c>
      <c r="AS1497" s="31">
        <f t="shared" si="997"/>
        <v>24</v>
      </c>
      <c r="AT1497" s="31">
        <f t="shared" si="998"/>
        <v>12</v>
      </c>
      <c r="AU1497" s="31">
        <f t="shared" si="999"/>
        <v>34</v>
      </c>
      <c r="AV1497" s="31">
        <f t="shared" si="1000"/>
        <v>10</v>
      </c>
      <c r="AW1497" s="31">
        <f t="shared" si="1001"/>
        <v>24</v>
      </c>
      <c r="AX1497" s="31">
        <f t="shared" si="1002"/>
        <v>11</v>
      </c>
      <c r="AY1497" s="31">
        <f t="shared" si="1003"/>
        <v>39</v>
      </c>
      <c r="AZ1497" s="31">
        <f t="shared" si="1004"/>
        <v>4</v>
      </c>
      <c r="BA1497" s="31">
        <f t="shared" si="1005"/>
        <v>8</v>
      </c>
      <c r="BB1497" s="31">
        <f t="shared" si="1006"/>
        <v>15</v>
      </c>
      <c r="BC1497" s="31">
        <f t="shared" si="1007"/>
        <v>5</v>
      </c>
      <c r="BD1497" s="31">
        <f t="shared" si="1008"/>
        <v>21</v>
      </c>
      <c r="BE1497" s="31">
        <f t="shared" si="1009"/>
        <v>17</v>
      </c>
      <c r="BF1497" s="31">
        <f t="shared" si="1010"/>
        <v>13</v>
      </c>
      <c r="BG1497" s="31">
        <f t="shared" si="1011"/>
        <v>21</v>
      </c>
      <c r="BH1497" s="31">
        <f t="shared" si="1012"/>
        <v>4</v>
      </c>
      <c r="BI1497" s="31">
        <f t="shared" si="1013"/>
        <v>6</v>
      </c>
      <c r="BJ1497" s="6">
        <f t="shared" si="1014"/>
        <v>324</v>
      </c>
      <c r="BL1497" s="31">
        <f t="shared" si="1015"/>
        <v>6.9469893626586125E-11</v>
      </c>
      <c r="BM1497" s="31">
        <f t="shared" si="1016"/>
        <v>3.6563101908729541E-12</v>
      </c>
      <c r="BN1497" s="31">
        <f t="shared" si="1017"/>
        <v>2.9250481526983632E-11</v>
      </c>
      <c r="BO1497" s="31">
        <f t="shared" si="1018"/>
        <v>4.3875722290475445E-11</v>
      </c>
      <c r="BP1497" s="31">
        <f t="shared" si="1019"/>
        <v>2.1937861145237723E-11</v>
      </c>
      <c r="BQ1497" s="31">
        <f t="shared" si="1020"/>
        <v>6.2157273244840218E-11</v>
      </c>
      <c r="BR1497" s="31">
        <f t="shared" si="1021"/>
        <v>1.8281550954364769E-11</v>
      </c>
      <c r="BS1497" s="31">
        <f t="shared" si="1022"/>
        <v>4.3875722290475445E-11</v>
      </c>
      <c r="BT1497" s="31">
        <f t="shared" si="1023"/>
        <v>2.0109706049801246E-11</v>
      </c>
      <c r="BU1497" s="31">
        <f t="shared" si="1024"/>
        <v>7.1298048722022601E-11</v>
      </c>
      <c r="BV1497" s="31">
        <f t="shared" si="1025"/>
        <v>7.3126203817459081E-12</v>
      </c>
      <c r="BW1497" s="31">
        <f t="shared" si="1026"/>
        <v>1.4625240763491816E-11</v>
      </c>
      <c r="BX1497" s="31">
        <f t="shared" si="1027"/>
        <v>2.7422326431547156E-11</v>
      </c>
      <c r="BY1497" s="31">
        <f t="shared" si="1028"/>
        <v>9.1407754771823847E-12</v>
      </c>
      <c r="BZ1497" s="31">
        <f t="shared" si="1029"/>
        <v>3.8391257004166016E-11</v>
      </c>
      <c r="CA1497" s="31">
        <f t="shared" si="1030"/>
        <v>3.1078636622420109E-11</v>
      </c>
      <c r="CB1497" s="31">
        <f t="shared" si="1031"/>
        <v>2.3766016240674203E-11</v>
      </c>
      <c r="CC1497" s="31">
        <f t="shared" si="1032"/>
        <v>3.8391257004166016E-11</v>
      </c>
      <c r="CD1497" s="31">
        <f t="shared" si="1033"/>
        <v>7.3126203817459081E-12</v>
      </c>
      <c r="CE1497" s="31">
        <f t="shared" si="1034"/>
        <v>1.0968930572618861E-11</v>
      </c>
    </row>
    <row r="1498" spans="35:83" x14ac:dyDescent="0.2">
      <c r="AI1498" s="29" t="s">
        <v>3112</v>
      </c>
      <c r="AJ1498" s="30">
        <v>51629</v>
      </c>
      <c r="AK1498">
        <v>485</v>
      </c>
      <c r="AL1498" t="s">
        <v>3113</v>
      </c>
      <c r="AM1498">
        <v>6.1253312762967193E-9</v>
      </c>
      <c r="AN1498">
        <f t="shared" si="992"/>
        <v>6.1253312762967201E-10</v>
      </c>
      <c r="AO1498">
        <f t="shared" si="993"/>
        <v>2.7002064546784417E-3</v>
      </c>
      <c r="AP1498" s="31">
        <f t="shared" si="994"/>
        <v>56</v>
      </c>
      <c r="AQ1498" s="31">
        <f t="shared" si="995"/>
        <v>3</v>
      </c>
      <c r="AR1498" s="31">
        <f t="shared" si="996"/>
        <v>25</v>
      </c>
      <c r="AS1498" s="31">
        <f t="shared" si="997"/>
        <v>30</v>
      </c>
      <c r="AT1498" s="31">
        <f t="shared" si="998"/>
        <v>7</v>
      </c>
      <c r="AU1498" s="31">
        <f t="shared" si="999"/>
        <v>44</v>
      </c>
      <c r="AV1498" s="31">
        <f t="shared" si="1000"/>
        <v>10</v>
      </c>
      <c r="AW1498" s="31">
        <f t="shared" si="1001"/>
        <v>31</v>
      </c>
      <c r="AX1498" s="31">
        <f t="shared" si="1002"/>
        <v>21</v>
      </c>
      <c r="AY1498" s="31">
        <f t="shared" si="1003"/>
        <v>43</v>
      </c>
      <c r="AZ1498" s="31">
        <f t="shared" si="1004"/>
        <v>16</v>
      </c>
      <c r="BA1498" s="31">
        <f t="shared" si="1005"/>
        <v>15</v>
      </c>
      <c r="BB1498" s="31">
        <f t="shared" si="1006"/>
        <v>20</v>
      </c>
      <c r="BC1498" s="31">
        <f t="shared" si="1007"/>
        <v>17</v>
      </c>
      <c r="BD1498" s="31">
        <f t="shared" si="1008"/>
        <v>30</v>
      </c>
      <c r="BE1498" s="31">
        <f t="shared" si="1009"/>
        <v>32</v>
      </c>
      <c r="BF1498" s="31">
        <f t="shared" si="1010"/>
        <v>30</v>
      </c>
      <c r="BG1498" s="31">
        <f t="shared" si="1011"/>
        <v>44</v>
      </c>
      <c r="BH1498" s="31">
        <f t="shared" si="1012"/>
        <v>0</v>
      </c>
      <c r="BI1498" s="31">
        <f t="shared" si="1013"/>
        <v>11</v>
      </c>
      <c r="BJ1498" s="6">
        <f t="shared" si="1014"/>
        <v>485</v>
      </c>
      <c r="BL1498" s="31">
        <f t="shared" si="1015"/>
        <v>7.0725474530436362E-11</v>
      </c>
      <c r="BM1498" s="31">
        <f t="shared" si="1016"/>
        <v>3.7888647069876619E-12</v>
      </c>
      <c r="BN1498" s="31">
        <f t="shared" si="1017"/>
        <v>3.1573872558230513E-11</v>
      </c>
      <c r="BO1498" s="31">
        <f t="shared" si="1018"/>
        <v>3.7888647069876624E-11</v>
      </c>
      <c r="BP1498" s="31">
        <f t="shared" si="1019"/>
        <v>8.8406843163045452E-12</v>
      </c>
      <c r="BQ1498" s="31">
        <f t="shared" si="1020"/>
        <v>5.5570015702485705E-11</v>
      </c>
      <c r="BR1498" s="31">
        <f t="shared" si="1021"/>
        <v>1.2629549023292206E-11</v>
      </c>
      <c r="BS1498" s="31">
        <f t="shared" si="1022"/>
        <v>3.9151601972205836E-11</v>
      </c>
      <c r="BT1498" s="31">
        <f t="shared" si="1023"/>
        <v>2.6522052948913634E-11</v>
      </c>
      <c r="BU1498" s="31">
        <f t="shared" si="1024"/>
        <v>5.4307060800156493E-11</v>
      </c>
      <c r="BV1498" s="31">
        <f t="shared" si="1025"/>
        <v>2.020727843726753E-11</v>
      </c>
      <c r="BW1498" s="31">
        <f t="shared" si="1026"/>
        <v>1.8944323534938312E-11</v>
      </c>
      <c r="BX1498" s="31">
        <f t="shared" si="1027"/>
        <v>2.5259098046584413E-11</v>
      </c>
      <c r="BY1498" s="31">
        <f t="shared" si="1028"/>
        <v>2.1470233339596752E-11</v>
      </c>
      <c r="BZ1498" s="31">
        <f t="shared" si="1029"/>
        <v>3.7888647069876624E-11</v>
      </c>
      <c r="CA1498" s="31">
        <f t="shared" si="1030"/>
        <v>4.041455687453506E-11</v>
      </c>
      <c r="CB1498" s="31">
        <f t="shared" si="1031"/>
        <v>3.7888647069876624E-11</v>
      </c>
      <c r="CC1498" s="31">
        <f t="shared" si="1032"/>
        <v>5.5570015702485705E-11</v>
      </c>
      <c r="CD1498" s="31">
        <f t="shared" si="1033"/>
        <v>0</v>
      </c>
      <c r="CE1498" s="31">
        <f t="shared" si="1034"/>
        <v>1.3892503925621426E-11</v>
      </c>
    </row>
    <row r="1499" spans="35:83" x14ac:dyDescent="0.2">
      <c r="AI1499" s="29" t="s">
        <v>3114</v>
      </c>
      <c r="AJ1499" s="30">
        <v>23754</v>
      </c>
      <c r="AK1499">
        <v>220</v>
      </c>
      <c r="AL1499" t="s">
        <v>3115</v>
      </c>
      <c r="AM1499">
        <v>6.288839319048025E-9</v>
      </c>
      <c r="AN1499">
        <f t="shared" si="992"/>
        <v>6.288839319048025E-10</v>
      </c>
      <c r="AO1499">
        <f t="shared" si="993"/>
        <v>2.7722850823499626E-3</v>
      </c>
      <c r="AP1499" s="31">
        <f t="shared" si="994"/>
        <v>25</v>
      </c>
      <c r="AQ1499" s="31">
        <f t="shared" si="995"/>
        <v>1</v>
      </c>
      <c r="AR1499" s="31">
        <f t="shared" si="996"/>
        <v>19</v>
      </c>
      <c r="AS1499" s="31">
        <f t="shared" si="997"/>
        <v>7</v>
      </c>
      <c r="AT1499" s="31">
        <f t="shared" si="998"/>
        <v>9</v>
      </c>
      <c r="AU1499" s="31">
        <f t="shared" si="999"/>
        <v>18</v>
      </c>
      <c r="AV1499" s="31">
        <f t="shared" si="1000"/>
        <v>8</v>
      </c>
      <c r="AW1499" s="31">
        <f t="shared" si="1001"/>
        <v>22</v>
      </c>
      <c r="AX1499" s="31">
        <f t="shared" si="1002"/>
        <v>12</v>
      </c>
      <c r="AY1499" s="31">
        <f t="shared" si="1003"/>
        <v>18</v>
      </c>
      <c r="AZ1499" s="31">
        <f t="shared" si="1004"/>
        <v>7</v>
      </c>
      <c r="BA1499" s="31">
        <f t="shared" si="1005"/>
        <v>4</v>
      </c>
      <c r="BB1499" s="31">
        <f t="shared" si="1006"/>
        <v>13</v>
      </c>
      <c r="BC1499" s="31">
        <f t="shared" si="1007"/>
        <v>7</v>
      </c>
      <c r="BD1499" s="31">
        <f t="shared" si="1008"/>
        <v>8</v>
      </c>
      <c r="BE1499" s="31">
        <f t="shared" si="1009"/>
        <v>12</v>
      </c>
      <c r="BF1499" s="31">
        <f t="shared" si="1010"/>
        <v>10</v>
      </c>
      <c r="BG1499" s="31">
        <f t="shared" si="1011"/>
        <v>14</v>
      </c>
      <c r="BH1499" s="31">
        <f t="shared" si="1012"/>
        <v>2</v>
      </c>
      <c r="BI1499" s="31">
        <f t="shared" si="1013"/>
        <v>4</v>
      </c>
      <c r="BJ1499" s="6">
        <f t="shared" si="1014"/>
        <v>220</v>
      </c>
      <c r="BL1499" s="31">
        <f t="shared" si="1015"/>
        <v>7.1464083171000285E-11</v>
      </c>
      <c r="BM1499" s="31">
        <f t="shared" si="1016"/>
        <v>2.8585633268400114E-12</v>
      </c>
      <c r="BN1499" s="31">
        <f t="shared" si="1017"/>
        <v>5.4312703209960218E-11</v>
      </c>
      <c r="BO1499" s="31">
        <f t="shared" si="1018"/>
        <v>2.0009943287880079E-11</v>
      </c>
      <c r="BP1499" s="31">
        <f t="shared" si="1019"/>
        <v>2.5727069941560103E-11</v>
      </c>
      <c r="BQ1499" s="31">
        <f t="shared" si="1020"/>
        <v>5.1454139883120206E-11</v>
      </c>
      <c r="BR1499" s="31">
        <f t="shared" si="1021"/>
        <v>2.2868506614720091E-11</v>
      </c>
      <c r="BS1499" s="31">
        <f t="shared" si="1022"/>
        <v>6.2888393190480255E-11</v>
      </c>
      <c r="BT1499" s="31">
        <f t="shared" si="1023"/>
        <v>3.4302759922080133E-11</v>
      </c>
      <c r="BU1499" s="31">
        <f t="shared" si="1024"/>
        <v>5.1454139883120206E-11</v>
      </c>
      <c r="BV1499" s="31">
        <f t="shared" si="1025"/>
        <v>2.0009943287880079E-11</v>
      </c>
      <c r="BW1499" s="31">
        <f t="shared" si="1026"/>
        <v>1.1434253307360045E-11</v>
      </c>
      <c r="BX1499" s="31">
        <f t="shared" si="1027"/>
        <v>3.7161323248920145E-11</v>
      </c>
      <c r="BY1499" s="31">
        <f t="shared" si="1028"/>
        <v>2.0009943287880079E-11</v>
      </c>
      <c r="BZ1499" s="31">
        <f t="shared" si="1029"/>
        <v>2.2868506614720091E-11</v>
      </c>
      <c r="CA1499" s="31">
        <f t="shared" si="1030"/>
        <v>3.4302759922080133E-11</v>
      </c>
      <c r="CB1499" s="31">
        <f t="shared" si="1031"/>
        <v>2.8585633268400115E-11</v>
      </c>
      <c r="CC1499" s="31">
        <f t="shared" si="1032"/>
        <v>4.0019886575760157E-11</v>
      </c>
      <c r="CD1499" s="31">
        <f t="shared" si="1033"/>
        <v>5.7171266536800227E-12</v>
      </c>
      <c r="CE1499" s="31">
        <f t="shared" si="1034"/>
        <v>1.1434253307360045E-11</v>
      </c>
    </row>
    <row r="1500" spans="35:83" x14ac:dyDescent="0.2">
      <c r="AI1500" s="29" t="s">
        <v>3116</v>
      </c>
      <c r="AJ1500" s="30">
        <v>8506</v>
      </c>
      <c r="AK1500">
        <v>74</v>
      </c>
      <c r="AL1500" t="s">
        <v>3117</v>
      </c>
      <c r="AM1500">
        <v>6.3888072271142144E-9</v>
      </c>
      <c r="AN1500">
        <f t="shared" si="992"/>
        <v>6.3888072271142151E-10</v>
      </c>
      <c r="AO1500">
        <f t="shared" si="993"/>
        <v>2.8163535544774364E-3</v>
      </c>
      <c r="AP1500" s="31">
        <f t="shared" si="994"/>
        <v>9</v>
      </c>
      <c r="AQ1500" s="31">
        <f t="shared" si="995"/>
        <v>1</v>
      </c>
      <c r="AR1500" s="31">
        <f t="shared" si="996"/>
        <v>3</v>
      </c>
      <c r="AS1500" s="31">
        <f t="shared" si="997"/>
        <v>2</v>
      </c>
      <c r="AT1500" s="31">
        <f t="shared" si="998"/>
        <v>5</v>
      </c>
      <c r="AU1500" s="31">
        <f t="shared" si="999"/>
        <v>3</v>
      </c>
      <c r="AV1500" s="31">
        <f t="shared" si="1000"/>
        <v>1</v>
      </c>
      <c r="AW1500" s="31">
        <f t="shared" si="1001"/>
        <v>6</v>
      </c>
      <c r="AX1500" s="31">
        <f t="shared" si="1002"/>
        <v>9</v>
      </c>
      <c r="AY1500" s="31">
        <f t="shared" si="1003"/>
        <v>5</v>
      </c>
      <c r="AZ1500" s="31">
        <f t="shared" si="1004"/>
        <v>1</v>
      </c>
      <c r="BA1500" s="31">
        <f t="shared" si="1005"/>
        <v>0</v>
      </c>
      <c r="BB1500" s="31">
        <f t="shared" si="1006"/>
        <v>5</v>
      </c>
      <c r="BC1500" s="31">
        <f t="shared" si="1007"/>
        <v>2</v>
      </c>
      <c r="BD1500" s="31">
        <f t="shared" si="1008"/>
        <v>11</v>
      </c>
      <c r="BE1500" s="31">
        <f t="shared" si="1009"/>
        <v>4</v>
      </c>
      <c r="BF1500" s="31">
        <f t="shared" si="1010"/>
        <v>1</v>
      </c>
      <c r="BG1500" s="31">
        <f t="shared" si="1011"/>
        <v>5</v>
      </c>
      <c r="BH1500" s="31">
        <f t="shared" si="1012"/>
        <v>0</v>
      </c>
      <c r="BI1500" s="31">
        <f t="shared" si="1013"/>
        <v>1</v>
      </c>
      <c r="BJ1500" s="6">
        <f t="shared" si="1014"/>
        <v>74</v>
      </c>
      <c r="BL1500" s="31">
        <f t="shared" si="1015"/>
        <v>7.7701709518956674E-11</v>
      </c>
      <c r="BM1500" s="31">
        <f t="shared" si="1016"/>
        <v>8.6335232798840742E-12</v>
      </c>
      <c r="BN1500" s="31">
        <f t="shared" si="1017"/>
        <v>2.5900569839652226E-11</v>
      </c>
      <c r="BO1500" s="31">
        <f t="shared" si="1018"/>
        <v>1.7267046559768148E-11</v>
      </c>
      <c r="BP1500" s="31">
        <f t="shared" si="1019"/>
        <v>4.3167616399420378E-11</v>
      </c>
      <c r="BQ1500" s="31">
        <f t="shared" si="1020"/>
        <v>2.5900569839652226E-11</v>
      </c>
      <c r="BR1500" s="31">
        <f t="shared" si="1021"/>
        <v>8.6335232798840742E-12</v>
      </c>
      <c r="BS1500" s="31">
        <f t="shared" si="1022"/>
        <v>5.1801139679304452E-11</v>
      </c>
      <c r="BT1500" s="31">
        <f t="shared" si="1023"/>
        <v>7.7701709518956674E-11</v>
      </c>
      <c r="BU1500" s="31">
        <f t="shared" si="1024"/>
        <v>4.3167616399420378E-11</v>
      </c>
      <c r="BV1500" s="31">
        <f t="shared" si="1025"/>
        <v>8.6335232798840742E-12</v>
      </c>
      <c r="BW1500" s="31">
        <f t="shared" si="1026"/>
        <v>0</v>
      </c>
      <c r="BX1500" s="31">
        <f t="shared" si="1027"/>
        <v>4.3167616399420378E-11</v>
      </c>
      <c r="BY1500" s="31">
        <f t="shared" si="1028"/>
        <v>1.7267046559768148E-11</v>
      </c>
      <c r="BZ1500" s="31">
        <f t="shared" si="1029"/>
        <v>9.4968756078724823E-11</v>
      </c>
      <c r="CA1500" s="31">
        <f t="shared" si="1030"/>
        <v>3.4534093119536297E-11</v>
      </c>
      <c r="CB1500" s="31">
        <f t="shared" si="1031"/>
        <v>8.6335232798840742E-12</v>
      </c>
      <c r="CC1500" s="31">
        <f t="shared" si="1032"/>
        <v>4.3167616399420378E-11</v>
      </c>
      <c r="CD1500" s="31">
        <f t="shared" si="1033"/>
        <v>0</v>
      </c>
      <c r="CE1500" s="31">
        <f t="shared" si="1034"/>
        <v>8.6335232798840742E-12</v>
      </c>
    </row>
    <row r="1501" spans="35:83" x14ac:dyDescent="0.2">
      <c r="AI1501" s="29" t="s">
        <v>3118</v>
      </c>
      <c r="AJ1501" s="30">
        <v>11047</v>
      </c>
      <c r="AK1501">
        <v>102</v>
      </c>
      <c r="AL1501" t="s">
        <v>3119</v>
      </c>
      <c r="AM1501">
        <v>6.4409053373701109E-9</v>
      </c>
      <c r="AN1501">
        <f t="shared" si="992"/>
        <v>6.4409053373701111E-10</v>
      </c>
      <c r="AO1501">
        <f t="shared" si="993"/>
        <v>2.8393197659758898E-3</v>
      </c>
      <c r="AP1501" s="31">
        <f t="shared" si="994"/>
        <v>14</v>
      </c>
      <c r="AQ1501" s="31">
        <f t="shared" si="995"/>
        <v>0</v>
      </c>
      <c r="AR1501" s="31">
        <f t="shared" si="996"/>
        <v>3</v>
      </c>
      <c r="AS1501" s="31">
        <f t="shared" si="997"/>
        <v>6</v>
      </c>
      <c r="AT1501" s="31">
        <f t="shared" si="998"/>
        <v>2</v>
      </c>
      <c r="AU1501" s="31">
        <f t="shared" si="999"/>
        <v>10</v>
      </c>
      <c r="AV1501" s="31">
        <f t="shared" si="1000"/>
        <v>3</v>
      </c>
      <c r="AW1501" s="31">
        <f t="shared" si="1001"/>
        <v>8</v>
      </c>
      <c r="AX1501" s="31">
        <f t="shared" si="1002"/>
        <v>9</v>
      </c>
      <c r="AY1501" s="31">
        <f t="shared" si="1003"/>
        <v>6</v>
      </c>
      <c r="AZ1501" s="31">
        <f t="shared" si="1004"/>
        <v>1</v>
      </c>
      <c r="BA1501" s="31">
        <f t="shared" si="1005"/>
        <v>3</v>
      </c>
      <c r="BB1501" s="31">
        <f t="shared" si="1006"/>
        <v>1</v>
      </c>
      <c r="BC1501" s="31">
        <f t="shared" si="1007"/>
        <v>5</v>
      </c>
      <c r="BD1501" s="31">
        <f t="shared" si="1008"/>
        <v>9</v>
      </c>
      <c r="BE1501" s="31">
        <f t="shared" si="1009"/>
        <v>3</v>
      </c>
      <c r="BF1501" s="31">
        <f t="shared" si="1010"/>
        <v>5</v>
      </c>
      <c r="BG1501" s="31">
        <f t="shared" si="1011"/>
        <v>12</v>
      </c>
      <c r="BH1501" s="31">
        <f t="shared" si="1012"/>
        <v>0</v>
      </c>
      <c r="BI1501" s="31">
        <f t="shared" si="1013"/>
        <v>2</v>
      </c>
      <c r="BJ1501" s="6">
        <f t="shared" si="1014"/>
        <v>102</v>
      </c>
      <c r="BL1501" s="31">
        <f t="shared" si="1015"/>
        <v>8.8404583061942712E-11</v>
      </c>
      <c r="BM1501" s="31">
        <f t="shared" si="1016"/>
        <v>0</v>
      </c>
      <c r="BN1501" s="31">
        <f t="shared" si="1017"/>
        <v>1.8943839227559152E-11</v>
      </c>
      <c r="BO1501" s="31">
        <f t="shared" si="1018"/>
        <v>3.7887678455118303E-11</v>
      </c>
      <c r="BP1501" s="31">
        <f t="shared" si="1019"/>
        <v>1.26292261517061E-11</v>
      </c>
      <c r="BQ1501" s="31">
        <f t="shared" si="1020"/>
        <v>6.3146130758530501E-11</v>
      </c>
      <c r="BR1501" s="31">
        <f t="shared" si="1021"/>
        <v>1.8943839227559152E-11</v>
      </c>
      <c r="BS1501" s="31">
        <f t="shared" si="1022"/>
        <v>5.0516904606824402E-11</v>
      </c>
      <c r="BT1501" s="31">
        <f t="shared" si="1023"/>
        <v>5.6831517682677455E-11</v>
      </c>
      <c r="BU1501" s="31">
        <f t="shared" si="1024"/>
        <v>3.7887678455118303E-11</v>
      </c>
      <c r="BV1501" s="31">
        <f t="shared" si="1025"/>
        <v>6.3146130758530502E-12</v>
      </c>
      <c r="BW1501" s="31">
        <f t="shared" si="1026"/>
        <v>1.8943839227559152E-11</v>
      </c>
      <c r="BX1501" s="31">
        <f t="shared" si="1027"/>
        <v>6.3146130758530502E-12</v>
      </c>
      <c r="BY1501" s="31">
        <f t="shared" si="1028"/>
        <v>3.157306537926525E-11</v>
      </c>
      <c r="BZ1501" s="31">
        <f t="shared" si="1029"/>
        <v>5.6831517682677455E-11</v>
      </c>
      <c r="CA1501" s="31">
        <f t="shared" si="1030"/>
        <v>1.8943839227559152E-11</v>
      </c>
      <c r="CB1501" s="31">
        <f t="shared" si="1031"/>
        <v>3.157306537926525E-11</v>
      </c>
      <c r="CC1501" s="31">
        <f t="shared" si="1032"/>
        <v>7.5775356910236606E-11</v>
      </c>
      <c r="CD1501" s="31">
        <f t="shared" si="1033"/>
        <v>0</v>
      </c>
      <c r="CE1501" s="31">
        <f t="shared" si="1034"/>
        <v>1.26292261517061E-11</v>
      </c>
    </row>
    <row r="1502" spans="35:83" x14ac:dyDescent="0.2">
      <c r="AI1502" s="29" t="s">
        <v>3120</v>
      </c>
      <c r="AJ1502" s="30">
        <v>32080</v>
      </c>
      <c r="AK1502">
        <v>293</v>
      </c>
      <c r="AL1502" t="s">
        <v>3121</v>
      </c>
      <c r="AM1502">
        <v>6.4787397675670202E-9</v>
      </c>
      <c r="AN1502">
        <f t="shared" si="992"/>
        <v>6.4787397675670206E-10</v>
      </c>
      <c r="AO1502">
        <f t="shared" si="993"/>
        <v>2.8559981737253789E-3</v>
      </c>
      <c r="AP1502" s="31">
        <f t="shared" si="994"/>
        <v>30</v>
      </c>
      <c r="AQ1502" s="31">
        <f t="shared" si="995"/>
        <v>4</v>
      </c>
      <c r="AR1502" s="31">
        <f t="shared" si="996"/>
        <v>24</v>
      </c>
      <c r="AS1502" s="31">
        <f t="shared" si="997"/>
        <v>23</v>
      </c>
      <c r="AT1502" s="31">
        <f t="shared" si="998"/>
        <v>12</v>
      </c>
      <c r="AU1502" s="31">
        <f t="shared" si="999"/>
        <v>22</v>
      </c>
      <c r="AV1502" s="31">
        <f t="shared" si="1000"/>
        <v>6</v>
      </c>
      <c r="AW1502" s="31">
        <f t="shared" si="1001"/>
        <v>23</v>
      </c>
      <c r="AX1502" s="31">
        <f t="shared" si="1002"/>
        <v>19</v>
      </c>
      <c r="AY1502" s="31">
        <f t="shared" si="1003"/>
        <v>31</v>
      </c>
      <c r="AZ1502" s="31">
        <f t="shared" si="1004"/>
        <v>8</v>
      </c>
      <c r="BA1502" s="31">
        <f t="shared" si="1005"/>
        <v>6</v>
      </c>
      <c r="BB1502" s="31">
        <f t="shared" si="1006"/>
        <v>11</v>
      </c>
      <c r="BC1502" s="31">
        <f t="shared" si="1007"/>
        <v>8</v>
      </c>
      <c r="BD1502" s="31">
        <f t="shared" si="1008"/>
        <v>13</v>
      </c>
      <c r="BE1502" s="31">
        <f t="shared" si="1009"/>
        <v>15</v>
      </c>
      <c r="BF1502" s="31">
        <f t="shared" si="1010"/>
        <v>17</v>
      </c>
      <c r="BG1502" s="31">
        <f t="shared" si="1011"/>
        <v>15</v>
      </c>
      <c r="BH1502" s="31">
        <f t="shared" si="1012"/>
        <v>2</v>
      </c>
      <c r="BI1502" s="31">
        <f t="shared" si="1013"/>
        <v>4</v>
      </c>
      <c r="BJ1502" s="6">
        <f t="shared" si="1014"/>
        <v>293</v>
      </c>
      <c r="BL1502" s="31">
        <f t="shared" si="1015"/>
        <v>6.6335219463143556E-11</v>
      </c>
      <c r="BM1502" s="31">
        <f t="shared" si="1016"/>
        <v>8.8446959284191407E-12</v>
      </c>
      <c r="BN1502" s="31">
        <f t="shared" si="1017"/>
        <v>5.3068175570514841E-11</v>
      </c>
      <c r="BO1502" s="31">
        <f t="shared" si="1018"/>
        <v>5.0857001588410063E-11</v>
      </c>
      <c r="BP1502" s="31">
        <f t="shared" si="1019"/>
        <v>2.653408778525742E-11</v>
      </c>
      <c r="BQ1502" s="31">
        <f t="shared" si="1020"/>
        <v>4.8645827606305278E-11</v>
      </c>
      <c r="BR1502" s="31">
        <f t="shared" si="1021"/>
        <v>1.326704389262871E-11</v>
      </c>
      <c r="BS1502" s="31">
        <f t="shared" si="1022"/>
        <v>5.0857001588410063E-11</v>
      </c>
      <c r="BT1502" s="31">
        <f t="shared" si="1023"/>
        <v>4.2012305659990917E-11</v>
      </c>
      <c r="BU1502" s="31">
        <f t="shared" si="1024"/>
        <v>6.8546393445248347E-11</v>
      </c>
      <c r="BV1502" s="31">
        <f t="shared" si="1025"/>
        <v>1.7689391856838281E-11</v>
      </c>
      <c r="BW1502" s="31">
        <f t="shared" si="1026"/>
        <v>1.326704389262871E-11</v>
      </c>
      <c r="BX1502" s="31">
        <f t="shared" si="1027"/>
        <v>2.4322913803152639E-11</v>
      </c>
      <c r="BY1502" s="31">
        <f t="shared" si="1028"/>
        <v>1.7689391856838281E-11</v>
      </c>
      <c r="BZ1502" s="31">
        <f t="shared" si="1029"/>
        <v>2.8745261767362208E-11</v>
      </c>
      <c r="CA1502" s="31">
        <f t="shared" si="1030"/>
        <v>3.3167609731571778E-11</v>
      </c>
      <c r="CB1502" s="31">
        <f t="shared" si="1031"/>
        <v>3.7589957695781348E-11</v>
      </c>
      <c r="CC1502" s="31">
        <f t="shared" si="1032"/>
        <v>3.3167609731571778E-11</v>
      </c>
      <c r="CD1502" s="31">
        <f t="shared" si="1033"/>
        <v>4.4223479642095703E-12</v>
      </c>
      <c r="CE1502" s="31">
        <f t="shared" si="1034"/>
        <v>8.8446959284191407E-12</v>
      </c>
    </row>
    <row r="1503" spans="35:83" x14ac:dyDescent="0.2">
      <c r="AI1503" s="29" t="s">
        <v>3122</v>
      </c>
      <c r="AJ1503" s="30">
        <v>17430</v>
      </c>
      <c r="AK1503">
        <v>163</v>
      </c>
      <c r="AL1503" t="s">
        <v>3123</v>
      </c>
      <c r="AM1503">
        <v>6.5053950775633078E-9</v>
      </c>
      <c r="AN1503">
        <f t="shared" si="992"/>
        <v>6.505395077563308E-10</v>
      </c>
      <c r="AO1503">
        <f t="shared" si="993"/>
        <v>2.8677485324989445E-3</v>
      </c>
      <c r="AP1503" s="31">
        <f t="shared" si="994"/>
        <v>10</v>
      </c>
      <c r="AQ1503" s="31">
        <f t="shared" si="995"/>
        <v>2</v>
      </c>
      <c r="AR1503" s="31">
        <f t="shared" si="996"/>
        <v>10</v>
      </c>
      <c r="AS1503" s="31">
        <f t="shared" si="997"/>
        <v>9</v>
      </c>
      <c r="AT1503" s="31">
        <f t="shared" si="998"/>
        <v>5</v>
      </c>
      <c r="AU1503" s="31">
        <f t="shared" si="999"/>
        <v>15</v>
      </c>
      <c r="AV1503" s="31">
        <f t="shared" si="1000"/>
        <v>1</v>
      </c>
      <c r="AW1503" s="31">
        <f t="shared" si="1001"/>
        <v>9</v>
      </c>
      <c r="AX1503" s="31">
        <f t="shared" si="1002"/>
        <v>6</v>
      </c>
      <c r="AY1503" s="31">
        <f t="shared" si="1003"/>
        <v>14</v>
      </c>
      <c r="AZ1503" s="31">
        <f t="shared" si="1004"/>
        <v>5</v>
      </c>
      <c r="BA1503" s="31">
        <f t="shared" si="1005"/>
        <v>6</v>
      </c>
      <c r="BB1503" s="31">
        <f t="shared" si="1006"/>
        <v>15</v>
      </c>
      <c r="BC1503" s="31">
        <f t="shared" si="1007"/>
        <v>6</v>
      </c>
      <c r="BD1503" s="31">
        <f t="shared" si="1008"/>
        <v>8</v>
      </c>
      <c r="BE1503" s="31">
        <f t="shared" si="1009"/>
        <v>11</v>
      </c>
      <c r="BF1503" s="31">
        <f t="shared" si="1010"/>
        <v>10</v>
      </c>
      <c r="BG1503" s="31">
        <f t="shared" si="1011"/>
        <v>18</v>
      </c>
      <c r="BH1503" s="31">
        <f t="shared" si="1012"/>
        <v>1</v>
      </c>
      <c r="BI1503" s="31">
        <f t="shared" si="1013"/>
        <v>2</v>
      </c>
      <c r="BJ1503" s="6">
        <f t="shared" si="1014"/>
        <v>163</v>
      </c>
      <c r="BL1503" s="31">
        <f t="shared" si="1015"/>
        <v>3.9910399248854649E-11</v>
      </c>
      <c r="BM1503" s="31">
        <f t="shared" si="1016"/>
        <v>7.9820798497709305E-12</v>
      </c>
      <c r="BN1503" s="31">
        <f t="shared" si="1017"/>
        <v>3.9910399248854649E-11</v>
      </c>
      <c r="BO1503" s="31">
        <f t="shared" si="1018"/>
        <v>3.5919359323969186E-11</v>
      </c>
      <c r="BP1503" s="31">
        <f t="shared" si="1019"/>
        <v>1.9955199624427325E-11</v>
      </c>
      <c r="BQ1503" s="31">
        <f t="shared" si="1020"/>
        <v>5.9865598873281974E-11</v>
      </c>
      <c r="BR1503" s="31">
        <f t="shared" si="1021"/>
        <v>3.9910399248854653E-12</v>
      </c>
      <c r="BS1503" s="31">
        <f t="shared" si="1022"/>
        <v>3.5919359323969186E-11</v>
      </c>
      <c r="BT1503" s="31">
        <f t="shared" si="1023"/>
        <v>2.3946239549312792E-11</v>
      </c>
      <c r="BU1503" s="31">
        <f t="shared" si="1024"/>
        <v>5.587455894839651E-11</v>
      </c>
      <c r="BV1503" s="31">
        <f t="shared" si="1025"/>
        <v>1.9955199624427325E-11</v>
      </c>
      <c r="BW1503" s="31">
        <f t="shared" si="1026"/>
        <v>2.3946239549312792E-11</v>
      </c>
      <c r="BX1503" s="31">
        <f t="shared" si="1027"/>
        <v>5.9865598873281974E-11</v>
      </c>
      <c r="BY1503" s="31">
        <f t="shared" si="1028"/>
        <v>2.3946239549312792E-11</v>
      </c>
      <c r="BZ1503" s="31">
        <f t="shared" si="1029"/>
        <v>3.1928319399083722E-11</v>
      </c>
      <c r="CA1503" s="31">
        <f t="shared" si="1030"/>
        <v>4.3901439173740113E-11</v>
      </c>
      <c r="CB1503" s="31">
        <f t="shared" si="1031"/>
        <v>3.9910399248854649E-11</v>
      </c>
      <c r="CC1503" s="31">
        <f t="shared" si="1032"/>
        <v>7.1838718647938371E-11</v>
      </c>
      <c r="CD1503" s="31">
        <f t="shared" si="1033"/>
        <v>3.9910399248854653E-12</v>
      </c>
      <c r="CE1503" s="31">
        <f t="shared" si="1034"/>
        <v>7.9820798497709305E-12</v>
      </c>
    </row>
    <row r="1504" spans="35:83" x14ac:dyDescent="0.2">
      <c r="AI1504" s="29" t="s">
        <v>3124</v>
      </c>
      <c r="AJ1504" s="30">
        <v>42052</v>
      </c>
      <c r="AK1504">
        <v>411</v>
      </c>
      <c r="AL1504" t="s">
        <v>3125</v>
      </c>
      <c r="AM1504">
        <v>6.5700409963887777E-9</v>
      </c>
      <c r="AN1504">
        <f t="shared" si="992"/>
        <v>6.5700409963887783E-10</v>
      </c>
      <c r="AO1504">
        <f t="shared" si="993"/>
        <v>2.8962461466535685E-3</v>
      </c>
      <c r="AP1504" s="31">
        <f t="shared" si="994"/>
        <v>33</v>
      </c>
      <c r="AQ1504" s="31">
        <f t="shared" si="995"/>
        <v>0</v>
      </c>
      <c r="AR1504" s="31">
        <f t="shared" si="996"/>
        <v>22</v>
      </c>
      <c r="AS1504" s="31">
        <f t="shared" si="997"/>
        <v>9</v>
      </c>
      <c r="AT1504" s="31">
        <f t="shared" si="998"/>
        <v>10</v>
      </c>
      <c r="AU1504" s="31">
        <f t="shared" si="999"/>
        <v>51</v>
      </c>
      <c r="AV1504" s="31">
        <f t="shared" si="1000"/>
        <v>3</v>
      </c>
      <c r="AW1504" s="31">
        <f t="shared" si="1001"/>
        <v>19</v>
      </c>
      <c r="AX1504" s="31">
        <f t="shared" si="1002"/>
        <v>10</v>
      </c>
      <c r="AY1504" s="31">
        <f t="shared" si="1003"/>
        <v>30</v>
      </c>
      <c r="AZ1504" s="31">
        <f t="shared" si="1004"/>
        <v>6</v>
      </c>
      <c r="BA1504" s="31">
        <f t="shared" si="1005"/>
        <v>39</v>
      </c>
      <c r="BB1504" s="31">
        <f t="shared" si="1006"/>
        <v>4</v>
      </c>
      <c r="BC1504" s="31">
        <f t="shared" si="1007"/>
        <v>16</v>
      </c>
      <c r="BD1504" s="31">
        <f t="shared" si="1008"/>
        <v>9</v>
      </c>
      <c r="BE1504" s="31">
        <f t="shared" si="1009"/>
        <v>46</v>
      </c>
      <c r="BF1504" s="31">
        <f t="shared" si="1010"/>
        <v>62</v>
      </c>
      <c r="BG1504" s="31">
        <f t="shared" si="1011"/>
        <v>29</v>
      </c>
      <c r="BH1504" s="31">
        <f t="shared" si="1012"/>
        <v>1</v>
      </c>
      <c r="BI1504" s="31">
        <f t="shared" si="1013"/>
        <v>12</v>
      </c>
      <c r="BJ1504" s="6">
        <f t="shared" si="1014"/>
        <v>411</v>
      </c>
      <c r="BL1504" s="31">
        <f t="shared" si="1015"/>
        <v>5.275215398560333E-11</v>
      </c>
      <c r="BM1504" s="31">
        <f t="shared" si="1016"/>
        <v>0</v>
      </c>
      <c r="BN1504" s="31">
        <f t="shared" si="1017"/>
        <v>3.5168102657068887E-11</v>
      </c>
      <c r="BO1504" s="31">
        <f t="shared" si="1018"/>
        <v>1.4386951086982727E-11</v>
      </c>
      <c r="BP1504" s="31">
        <f t="shared" si="1019"/>
        <v>1.5985501207758585E-11</v>
      </c>
      <c r="BQ1504" s="31">
        <f t="shared" si="1020"/>
        <v>8.1526056159568788E-11</v>
      </c>
      <c r="BR1504" s="31">
        <f t="shared" si="1021"/>
        <v>4.7956503623275755E-12</v>
      </c>
      <c r="BS1504" s="31">
        <f t="shared" si="1022"/>
        <v>3.0372452294741314E-11</v>
      </c>
      <c r="BT1504" s="31">
        <f t="shared" si="1023"/>
        <v>1.5985501207758585E-11</v>
      </c>
      <c r="BU1504" s="31">
        <f t="shared" si="1024"/>
        <v>4.795650362327575E-11</v>
      </c>
      <c r="BV1504" s="31">
        <f t="shared" si="1025"/>
        <v>9.5913007246551511E-12</v>
      </c>
      <c r="BW1504" s="31">
        <f t="shared" si="1026"/>
        <v>6.2343454710258483E-11</v>
      </c>
      <c r="BX1504" s="31">
        <f t="shared" si="1027"/>
        <v>6.3942004831034343E-12</v>
      </c>
      <c r="BY1504" s="31">
        <f t="shared" si="1028"/>
        <v>2.5576801932413737E-11</v>
      </c>
      <c r="BZ1504" s="31">
        <f t="shared" si="1029"/>
        <v>1.4386951086982727E-11</v>
      </c>
      <c r="CA1504" s="31">
        <f t="shared" si="1030"/>
        <v>7.3533305555689497E-11</v>
      </c>
      <c r="CB1504" s="31">
        <f t="shared" si="1031"/>
        <v>9.9110107488103238E-11</v>
      </c>
      <c r="CC1504" s="31">
        <f t="shared" si="1032"/>
        <v>4.6357953502499895E-11</v>
      </c>
      <c r="CD1504" s="31">
        <f t="shared" si="1033"/>
        <v>1.5985501207758586E-12</v>
      </c>
      <c r="CE1504" s="31">
        <f t="shared" si="1034"/>
        <v>1.9182601449310302E-11</v>
      </c>
    </row>
    <row r="1505" spans="35:83" x14ac:dyDescent="0.2">
      <c r="AI1505" s="29" t="s">
        <v>3126</v>
      </c>
      <c r="AJ1505" s="30">
        <v>19876</v>
      </c>
      <c r="AK1505">
        <v>180</v>
      </c>
      <c r="AL1505" t="s">
        <v>3127</v>
      </c>
      <c r="AM1505">
        <v>6.5763552121959497E-9</v>
      </c>
      <c r="AN1505">
        <f t="shared" si="992"/>
        <v>6.5763552121959501E-10</v>
      </c>
      <c r="AO1505">
        <f t="shared" si="993"/>
        <v>2.899029618356517E-3</v>
      </c>
      <c r="AP1505" s="31">
        <f t="shared" si="994"/>
        <v>16</v>
      </c>
      <c r="AQ1505" s="31">
        <f t="shared" si="995"/>
        <v>4</v>
      </c>
      <c r="AR1505" s="31">
        <f t="shared" si="996"/>
        <v>15</v>
      </c>
      <c r="AS1505" s="31">
        <f t="shared" si="997"/>
        <v>11</v>
      </c>
      <c r="AT1505" s="31">
        <f t="shared" si="998"/>
        <v>8</v>
      </c>
      <c r="AU1505" s="31">
        <f t="shared" si="999"/>
        <v>12</v>
      </c>
      <c r="AV1505" s="31">
        <f t="shared" si="1000"/>
        <v>3</v>
      </c>
      <c r="AW1505" s="31">
        <f t="shared" si="1001"/>
        <v>8</v>
      </c>
      <c r="AX1505" s="31">
        <f t="shared" si="1002"/>
        <v>10</v>
      </c>
      <c r="AY1505" s="31">
        <f t="shared" si="1003"/>
        <v>17</v>
      </c>
      <c r="AZ1505" s="31">
        <f t="shared" si="1004"/>
        <v>2</v>
      </c>
      <c r="BA1505" s="31">
        <f t="shared" si="1005"/>
        <v>12</v>
      </c>
      <c r="BB1505" s="31">
        <f t="shared" si="1006"/>
        <v>10</v>
      </c>
      <c r="BC1505" s="31">
        <f t="shared" si="1007"/>
        <v>4</v>
      </c>
      <c r="BD1505" s="31">
        <f t="shared" si="1008"/>
        <v>6</v>
      </c>
      <c r="BE1505" s="31">
        <f t="shared" si="1009"/>
        <v>7</v>
      </c>
      <c r="BF1505" s="31">
        <f t="shared" si="1010"/>
        <v>9</v>
      </c>
      <c r="BG1505" s="31">
        <f t="shared" si="1011"/>
        <v>18</v>
      </c>
      <c r="BH1505" s="31">
        <f t="shared" si="1012"/>
        <v>5</v>
      </c>
      <c r="BI1505" s="31">
        <f t="shared" si="1013"/>
        <v>3</v>
      </c>
      <c r="BJ1505" s="6">
        <f t="shared" si="1014"/>
        <v>180</v>
      </c>
      <c r="BL1505" s="31">
        <f t="shared" si="1015"/>
        <v>5.8456490775075111E-11</v>
      </c>
      <c r="BM1505" s="31">
        <f t="shared" si="1016"/>
        <v>1.4614122693768778E-11</v>
      </c>
      <c r="BN1505" s="31">
        <f t="shared" si="1017"/>
        <v>5.4802960101632913E-11</v>
      </c>
      <c r="BO1505" s="31">
        <f t="shared" si="1018"/>
        <v>4.0188837407864135E-11</v>
      </c>
      <c r="BP1505" s="31">
        <f t="shared" si="1019"/>
        <v>2.9228245387537555E-11</v>
      </c>
      <c r="BQ1505" s="31">
        <f t="shared" si="1020"/>
        <v>4.3842368081306333E-11</v>
      </c>
      <c r="BR1505" s="31">
        <f t="shared" si="1021"/>
        <v>1.0960592020326583E-11</v>
      </c>
      <c r="BS1505" s="31">
        <f t="shared" si="1022"/>
        <v>2.9228245387537555E-11</v>
      </c>
      <c r="BT1505" s="31">
        <f t="shared" si="1023"/>
        <v>3.6535306734421944E-11</v>
      </c>
      <c r="BU1505" s="31">
        <f t="shared" si="1024"/>
        <v>6.2110021448517308E-11</v>
      </c>
      <c r="BV1505" s="31">
        <f t="shared" si="1025"/>
        <v>7.3070613468843888E-12</v>
      </c>
      <c r="BW1505" s="31">
        <f t="shared" si="1026"/>
        <v>4.3842368081306333E-11</v>
      </c>
      <c r="BX1505" s="31">
        <f t="shared" si="1027"/>
        <v>3.6535306734421944E-11</v>
      </c>
      <c r="BY1505" s="31">
        <f t="shared" si="1028"/>
        <v>1.4614122693768778E-11</v>
      </c>
      <c r="BZ1505" s="31">
        <f t="shared" si="1029"/>
        <v>2.1921184040653166E-11</v>
      </c>
      <c r="CA1505" s="31">
        <f t="shared" si="1030"/>
        <v>2.5574714714095361E-11</v>
      </c>
      <c r="CB1505" s="31">
        <f t="shared" si="1031"/>
        <v>3.2881776060979753E-11</v>
      </c>
      <c r="CC1505" s="31">
        <f t="shared" si="1032"/>
        <v>6.5763552121959506E-11</v>
      </c>
      <c r="CD1505" s="31">
        <f t="shared" si="1033"/>
        <v>1.8267653367210972E-11</v>
      </c>
      <c r="CE1505" s="31">
        <f t="shared" si="1034"/>
        <v>1.0960592020326583E-11</v>
      </c>
    </row>
    <row r="1506" spans="35:83" x14ac:dyDescent="0.2">
      <c r="AI1506" s="29" t="s">
        <v>3128</v>
      </c>
      <c r="AJ1506" s="30">
        <v>11102</v>
      </c>
      <c r="AK1506">
        <v>103</v>
      </c>
      <c r="AL1506" t="s">
        <v>3129</v>
      </c>
      <c r="AM1506">
        <v>6.7267924850702573E-9</v>
      </c>
      <c r="AN1506">
        <f t="shared" si="992"/>
        <v>6.7267924850702581E-10</v>
      </c>
      <c r="AO1506">
        <f t="shared" si="993"/>
        <v>2.9653463083307149E-3</v>
      </c>
      <c r="AP1506" s="31">
        <f t="shared" si="994"/>
        <v>11</v>
      </c>
      <c r="AQ1506" s="31">
        <f t="shared" si="995"/>
        <v>0</v>
      </c>
      <c r="AR1506" s="31">
        <f t="shared" si="996"/>
        <v>5</v>
      </c>
      <c r="AS1506" s="31">
        <f t="shared" si="997"/>
        <v>5</v>
      </c>
      <c r="AT1506" s="31">
        <f t="shared" si="998"/>
        <v>3</v>
      </c>
      <c r="AU1506" s="31">
        <f t="shared" si="999"/>
        <v>7</v>
      </c>
      <c r="AV1506" s="31">
        <f t="shared" si="1000"/>
        <v>2</v>
      </c>
      <c r="AW1506" s="31">
        <f t="shared" si="1001"/>
        <v>6</v>
      </c>
      <c r="AX1506" s="31">
        <f t="shared" si="1002"/>
        <v>13</v>
      </c>
      <c r="AY1506" s="31">
        <f t="shared" si="1003"/>
        <v>3</v>
      </c>
      <c r="AZ1506" s="31">
        <f t="shared" si="1004"/>
        <v>2</v>
      </c>
      <c r="BA1506" s="31">
        <f t="shared" si="1005"/>
        <v>2</v>
      </c>
      <c r="BB1506" s="31">
        <f t="shared" si="1006"/>
        <v>3</v>
      </c>
      <c r="BC1506" s="31">
        <f t="shared" si="1007"/>
        <v>2</v>
      </c>
      <c r="BD1506" s="31">
        <f t="shared" si="1008"/>
        <v>4</v>
      </c>
      <c r="BE1506" s="31">
        <f t="shared" si="1009"/>
        <v>7</v>
      </c>
      <c r="BF1506" s="31">
        <f t="shared" si="1010"/>
        <v>9</v>
      </c>
      <c r="BG1506" s="31">
        <f t="shared" si="1011"/>
        <v>16</v>
      </c>
      <c r="BH1506" s="31">
        <f t="shared" si="1012"/>
        <v>1</v>
      </c>
      <c r="BI1506" s="31">
        <f t="shared" si="1013"/>
        <v>2</v>
      </c>
      <c r="BJ1506" s="6">
        <f t="shared" si="1014"/>
        <v>103</v>
      </c>
      <c r="BL1506" s="31">
        <f t="shared" si="1015"/>
        <v>7.1839531393954203E-11</v>
      </c>
      <c r="BM1506" s="31">
        <f t="shared" si="1016"/>
        <v>0</v>
      </c>
      <c r="BN1506" s="31">
        <f t="shared" si="1017"/>
        <v>3.265433245179737E-11</v>
      </c>
      <c r="BO1506" s="31">
        <f t="shared" si="1018"/>
        <v>3.265433245179737E-11</v>
      </c>
      <c r="BP1506" s="31">
        <f t="shared" si="1019"/>
        <v>1.9592599471078423E-11</v>
      </c>
      <c r="BQ1506" s="31">
        <f t="shared" si="1020"/>
        <v>4.5716065432516316E-11</v>
      </c>
      <c r="BR1506" s="31">
        <f t="shared" si="1021"/>
        <v>1.3061732980718947E-11</v>
      </c>
      <c r="BS1506" s="31">
        <f t="shared" si="1022"/>
        <v>3.9185198942156846E-11</v>
      </c>
      <c r="BT1506" s="31">
        <f t="shared" si="1023"/>
        <v>8.4901264374673156E-11</v>
      </c>
      <c r="BU1506" s="31">
        <f t="shared" si="1024"/>
        <v>1.9592599471078423E-11</v>
      </c>
      <c r="BV1506" s="31">
        <f t="shared" si="1025"/>
        <v>1.3061732980718947E-11</v>
      </c>
      <c r="BW1506" s="31">
        <f t="shared" si="1026"/>
        <v>1.3061732980718947E-11</v>
      </c>
      <c r="BX1506" s="31">
        <f t="shared" si="1027"/>
        <v>1.9592599471078423E-11</v>
      </c>
      <c r="BY1506" s="31">
        <f t="shared" si="1028"/>
        <v>1.3061732980718947E-11</v>
      </c>
      <c r="BZ1506" s="31">
        <f t="shared" si="1029"/>
        <v>2.6123465961437893E-11</v>
      </c>
      <c r="CA1506" s="31">
        <f t="shared" si="1030"/>
        <v>4.5716065432516316E-11</v>
      </c>
      <c r="CB1506" s="31">
        <f t="shared" si="1031"/>
        <v>5.8777798413235263E-11</v>
      </c>
      <c r="CC1506" s="31">
        <f t="shared" si="1032"/>
        <v>1.0449386384575157E-10</v>
      </c>
      <c r="CD1506" s="31">
        <f t="shared" si="1033"/>
        <v>6.5308664903594733E-12</v>
      </c>
      <c r="CE1506" s="31">
        <f t="shared" si="1034"/>
        <v>1.3061732980718947E-11</v>
      </c>
    </row>
    <row r="1507" spans="35:83" x14ac:dyDescent="0.2">
      <c r="AI1507" s="29" t="s">
        <v>3130</v>
      </c>
      <c r="AJ1507" s="30">
        <v>23811</v>
      </c>
      <c r="AK1507">
        <v>217</v>
      </c>
      <c r="AL1507" t="s">
        <v>3131</v>
      </c>
      <c r="AM1507">
        <v>6.7513583154236085E-9</v>
      </c>
      <c r="AN1507">
        <f t="shared" si="992"/>
        <v>6.7513583154236091E-10</v>
      </c>
      <c r="AO1507">
        <f t="shared" si="993"/>
        <v>2.9761755697522716E-3</v>
      </c>
      <c r="AP1507" s="31">
        <f t="shared" si="994"/>
        <v>19</v>
      </c>
      <c r="AQ1507" s="31">
        <f t="shared" si="995"/>
        <v>1</v>
      </c>
      <c r="AR1507" s="31">
        <f t="shared" si="996"/>
        <v>11</v>
      </c>
      <c r="AS1507" s="31">
        <f t="shared" si="997"/>
        <v>9</v>
      </c>
      <c r="AT1507" s="31">
        <f t="shared" si="998"/>
        <v>14</v>
      </c>
      <c r="AU1507" s="31">
        <f t="shared" si="999"/>
        <v>22</v>
      </c>
      <c r="AV1507" s="31">
        <f t="shared" si="1000"/>
        <v>6</v>
      </c>
      <c r="AW1507" s="31">
        <f t="shared" si="1001"/>
        <v>16</v>
      </c>
      <c r="AX1507" s="31">
        <f t="shared" si="1002"/>
        <v>6</v>
      </c>
      <c r="AY1507" s="31">
        <f t="shared" si="1003"/>
        <v>16</v>
      </c>
      <c r="AZ1507" s="31">
        <f t="shared" si="1004"/>
        <v>9</v>
      </c>
      <c r="BA1507" s="31">
        <f t="shared" si="1005"/>
        <v>7</v>
      </c>
      <c r="BB1507" s="31">
        <f t="shared" si="1006"/>
        <v>16</v>
      </c>
      <c r="BC1507" s="31">
        <f t="shared" si="1007"/>
        <v>12</v>
      </c>
      <c r="BD1507" s="31">
        <f t="shared" si="1008"/>
        <v>13</v>
      </c>
      <c r="BE1507" s="31">
        <f t="shared" si="1009"/>
        <v>13</v>
      </c>
      <c r="BF1507" s="31">
        <f t="shared" si="1010"/>
        <v>10</v>
      </c>
      <c r="BG1507" s="31">
        <f t="shared" si="1011"/>
        <v>11</v>
      </c>
      <c r="BH1507" s="31">
        <f t="shared" si="1012"/>
        <v>3</v>
      </c>
      <c r="BI1507" s="31">
        <f t="shared" si="1013"/>
        <v>3</v>
      </c>
      <c r="BJ1507" s="6">
        <f t="shared" si="1014"/>
        <v>217</v>
      </c>
      <c r="BL1507" s="31">
        <f t="shared" si="1015"/>
        <v>5.9113275572833444E-11</v>
      </c>
      <c r="BM1507" s="31">
        <f t="shared" si="1016"/>
        <v>3.1112250301491284E-12</v>
      </c>
      <c r="BN1507" s="31">
        <f t="shared" si="1017"/>
        <v>3.4223475331640413E-11</v>
      </c>
      <c r="BO1507" s="31">
        <f t="shared" si="1018"/>
        <v>2.8001025271342157E-11</v>
      </c>
      <c r="BP1507" s="31">
        <f t="shared" si="1019"/>
        <v>4.3557150422087802E-11</v>
      </c>
      <c r="BQ1507" s="31">
        <f t="shared" si="1020"/>
        <v>6.8446950663280827E-11</v>
      </c>
      <c r="BR1507" s="31">
        <f t="shared" si="1021"/>
        <v>1.8667350180894771E-11</v>
      </c>
      <c r="BS1507" s="31">
        <f t="shared" si="1022"/>
        <v>4.9779600482386055E-11</v>
      </c>
      <c r="BT1507" s="31">
        <f t="shared" si="1023"/>
        <v>1.8667350180894771E-11</v>
      </c>
      <c r="BU1507" s="31">
        <f t="shared" si="1024"/>
        <v>4.9779600482386055E-11</v>
      </c>
      <c r="BV1507" s="31">
        <f t="shared" si="1025"/>
        <v>2.8001025271342157E-11</v>
      </c>
      <c r="BW1507" s="31">
        <f t="shared" si="1026"/>
        <v>2.1778575211043901E-11</v>
      </c>
      <c r="BX1507" s="31">
        <f t="shared" si="1027"/>
        <v>4.9779600482386055E-11</v>
      </c>
      <c r="BY1507" s="31">
        <f t="shared" si="1028"/>
        <v>3.7334700361789543E-11</v>
      </c>
      <c r="BZ1507" s="31">
        <f t="shared" si="1029"/>
        <v>4.0445925391938673E-11</v>
      </c>
      <c r="CA1507" s="31">
        <f t="shared" si="1030"/>
        <v>4.0445925391938673E-11</v>
      </c>
      <c r="CB1507" s="31">
        <f t="shared" si="1031"/>
        <v>3.111225030149129E-11</v>
      </c>
      <c r="CC1507" s="31">
        <f t="shared" si="1032"/>
        <v>3.4223475331640413E-11</v>
      </c>
      <c r="CD1507" s="31">
        <f t="shared" si="1033"/>
        <v>9.3336750904473857E-12</v>
      </c>
      <c r="CE1507" s="31">
        <f t="shared" si="1034"/>
        <v>9.3336750904473857E-12</v>
      </c>
    </row>
    <row r="1508" spans="35:83" x14ac:dyDescent="0.2">
      <c r="AI1508" s="29" t="s">
        <v>3132</v>
      </c>
      <c r="AJ1508" s="30">
        <v>25898</v>
      </c>
      <c r="AK1508">
        <v>243</v>
      </c>
      <c r="AL1508" t="s">
        <v>3133</v>
      </c>
      <c r="AM1508">
        <v>6.8579729963759999E-9</v>
      </c>
      <c r="AN1508">
        <f t="shared" si="992"/>
        <v>6.8579729963759999E-10</v>
      </c>
      <c r="AO1508">
        <f t="shared" si="993"/>
        <v>3.0231741134531076E-3</v>
      </c>
      <c r="AP1508" s="31">
        <f t="shared" si="994"/>
        <v>19</v>
      </c>
      <c r="AQ1508" s="31">
        <f t="shared" si="995"/>
        <v>2</v>
      </c>
      <c r="AR1508" s="31">
        <f t="shared" si="996"/>
        <v>14</v>
      </c>
      <c r="AS1508" s="31">
        <f t="shared" si="997"/>
        <v>6</v>
      </c>
      <c r="AT1508" s="31">
        <f t="shared" si="998"/>
        <v>3</v>
      </c>
      <c r="AU1508" s="31">
        <f t="shared" si="999"/>
        <v>20</v>
      </c>
      <c r="AV1508" s="31">
        <f t="shared" si="1000"/>
        <v>5</v>
      </c>
      <c r="AW1508" s="31">
        <f t="shared" si="1001"/>
        <v>15</v>
      </c>
      <c r="AX1508" s="31">
        <f t="shared" si="1002"/>
        <v>17</v>
      </c>
      <c r="AY1508" s="31">
        <f t="shared" si="1003"/>
        <v>6</v>
      </c>
      <c r="AZ1508" s="31">
        <f t="shared" si="1004"/>
        <v>6</v>
      </c>
      <c r="BA1508" s="31">
        <f t="shared" si="1005"/>
        <v>1</v>
      </c>
      <c r="BB1508" s="31">
        <f t="shared" si="1006"/>
        <v>33</v>
      </c>
      <c r="BC1508" s="31">
        <f t="shared" si="1007"/>
        <v>15</v>
      </c>
      <c r="BD1508" s="31">
        <f t="shared" si="1008"/>
        <v>10</v>
      </c>
      <c r="BE1508" s="31">
        <f t="shared" si="1009"/>
        <v>15</v>
      </c>
      <c r="BF1508" s="31">
        <f t="shared" si="1010"/>
        <v>22</v>
      </c>
      <c r="BG1508" s="31">
        <f t="shared" si="1011"/>
        <v>25</v>
      </c>
      <c r="BH1508" s="31">
        <f t="shared" si="1012"/>
        <v>2</v>
      </c>
      <c r="BI1508" s="31">
        <f t="shared" si="1013"/>
        <v>7</v>
      </c>
      <c r="BJ1508" s="6">
        <f t="shared" si="1014"/>
        <v>243</v>
      </c>
      <c r="BL1508" s="31">
        <f t="shared" si="1015"/>
        <v>5.3622011082775313E-11</v>
      </c>
      <c r="BM1508" s="31">
        <f t="shared" si="1016"/>
        <v>5.6444222192395065E-12</v>
      </c>
      <c r="BN1508" s="31">
        <f t="shared" si="1017"/>
        <v>3.9510955534676542E-11</v>
      </c>
      <c r="BO1508" s="31">
        <f t="shared" si="1018"/>
        <v>1.6933266657718516E-11</v>
      </c>
      <c r="BP1508" s="31">
        <f t="shared" si="1019"/>
        <v>8.4666333288592581E-12</v>
      </c>
      <c r="BQ1508" s="31">
        <f t="shared" si="1020"/>
        <v>5.6444222192395059E-11</v>
      </c>
      <c r="BR1508" s="31">
        <f t="shared" si="1021"/>
        <v>1.4111055548098765E-11</v>
      </c>
      <c r="BS1508" s="31">
        <f t="shared" si="1022"/>
        <v>4.2333166644296294E-11</v>
      </c>
      <c r="BT1508" s="31">
        <f t="shared" si="1023"/>
        <v>4.7977588863535804E-11</v>
      </c>
      <c r="BU1508" s="31">
        <f t="shared" si="1024"/>
        <v>1.6933266657718516E-11</v>
      </c>
      <c r="BV1508" s="31">
        <f t="shared" si="1025"/>
        <v>1.6933266657718516E-11</v>
      </c>
      <c r="BW1508" s="31">
        <f t="shared" si="1026"/>
        <v>2.8222111096197533E-12</v>
      </c>
      <c r="BX1508" s="31">
        <f t="shared" si="1027"/>
        <v>9.3132966617451849E-11</v>
      </c>
      <c r="BY1508" s="31">
        <f t="shared" si="1028"/>
        <v>4.2333166644296294E-11</v>
      </c>
      <c r="BZ1508" s="31">
        <f t="shared" si="1029"/>
        <v>2.8222111096197529E-11</v>
      </c>
      <c r="CA1508" s="31">
        <f t="shared" si="1030"/>
        <v>4.2333166644296294E-11</v>
      </c>
      <c r="CB1508" s="31">
        <f t="shared" si="1031"/>
        <v>6.2088644411634575E-11</v>
      </c>
      <c r="CC1508" s="31">
        <f t="shared" si="1032"/>
        <v>7.0555277740493823E-11</v>
      </c>
      <c r="CD1508" s="31">
        <f t="shared" si="1033"/>
        <v>5.6444222192395065E-12</v>
      </c>
      <c r="CE1508" s="31">
        <f t="shared" si="1034"/>
        <v>1.9755477767338271E-11</v>
      </c>
    </row>
    <row r="1509" spans="35:83" x14ac:dyDescent="0.2">
      <c r="AI1509" s="29" t="s">
        <v>3134</v>
      </c>
      <c r="AJ1509" s="30">
        <v>17489</v>
      </c>
      <c r="AK1509">
        <v>171</v>
      </c>
      <c r="AL1509" t="s">
        <v>3135</v>
      </c>
      <c r="AM1509">
        <v>7.0758805018692577E-9</v>
      </c>
      <c r="AN1509">
        <f t="shared" si="992"/>
        <v>7.0758805018692579E-10</v>
      </c>
      <c r="AO1509">
        <f t="shared" si="993"/>
        <v>3.1192334490734836E-3</v>
      </c>
      <c r="AP1509" s="31">
        <f t="shared" si="994"/>
        <v>34</v>
      </c>
      <c r="AQ1509" s="31">
        <f t="shared" si="995"/>
        <v>0</v>
      </c>
      <c r="AR1509" s="31">
        <f t="shared" si="996"/>
        <v>5</v>
      </c>
      <c r="AS1509" s="31">
        <f t="shared" si="997"/>
        <v>9</v>
      </c>
      <c r="AT1509" s="31">
        <f t="shared" si="998"/>
        <v>4</v>
      </c>
      <c r="AU1509" s="31">
        <f t="shared" si="999"/>
        <v>13</v>
      </c>
      <c r="AV1509" s="31">
        <f t="shared" si="1000"/>
        <v>0</v>
      </c>
      <c r="AW1509" s="31">
        <f t="shared" si="1001"/>
        <v>9</v>
      </c>
      <c r="AX1509" s="31">
        <f t="shared" si="1002"/>
        <v>13</v>
      </c>
      <c r="AY1509" s="31">
        <f t="shared" si="1003"/>
        <v>18</v>
      </c>
      <c r="AZ1509" s="31">
        <f t="shared" si="1004"/>
        <v>3</v>
      </c>
      <c r="BA1509" s="31">
        <f t="shared" si="1005"/>
        <v>3</v>
      </c>
      <c r="BB1509" s="31">
        <f t="shared" si="1006"/>
        <v>7</v>
      </c>
      <c r="BC1509" s="31">
        <f t="shared" si="1007"/>
        <v>7</v>
      </c>
      <c r="BD1509" s="31">
        <f t="shared" si="1008"/>
        <v>7</v>
      </c>
      <c r="BE1509" s="31">
        <f t="shared" si="1009"/>
        <v>8</v>
      </c>
      <c r="BF1509" s="31">
        <f t="shared" si="1010"/>
        <v>13</v>
      </c>
      <c r="BG1509" s="31">
        <f t="shared" si="1011"/>
        <v>17</v>
      </c>
      <c r="BH1509" s="31">
        <f t="shared" si="1012"/>
        <v>0</v>
      </c>
      <c r="BI1509" s="31">
        <f t="shared" si="1013"/>
        <v>1</v>
      </c>
      <c r="BJ1509" s="6">
        <f t="shared" si="1014"/>
        <v>171</v>
      </c>
      <c r="BL1509" s="31">
        <f t="shared" si="1015"/>
        <v>1.4069002167459344E-10</v>
      </c>
      <c r="BM1509" s="31">
        <f t="shared" si="1016"/>
        <v>0</v>
      </c>
      <c r="BN1509" s="31">
        <f t="shared" si="1017"/>
        <v>2.0689709069793149E-11</v>
      </c>
      <c r="BO1509" s="31">
        <f t="shared" si="1018"/>
        <v>3.7241476325627672E-11</v>
      </c>
      <c r="BP1509" s="31">
        <f t="shared" si="1019"/>
        <v>1.655176725583452E-11</v>
      </c>
      <c r="BQ1509" s="31">
        <f t="shared" si="1020"/>
        <v>5.3793243581462192E-11</v>
      </c>
      <c r="BR1509" s="31">
        <f t="shared" si="1021"/>
        <v>0</v>
      </c>
      <c r="BS1509" s="31">
        <f t="shared" si="1022"/>
        <v>3.7241476325627672E-11</v>
      </c>
      <c r="BT1509" s="31">
        <f t="shared" si="1023"/>
        <v>5.3793243581462192E-11</v>
      </c>
      <c r="BU1509" s="31">
        <f t="shared" si="1024"/>
        <v>7.4482952651255344E-11</v>
      </c>
      <c r="BV1509" s="31">
        <f t="shared" si="1025"/>
        <v>1.241382544187589E-11</v>
      </c>
      <c r="BW1509" s="31">
        <f t="shared" si="1026"/>
        <v>1.241382544187589E-11</v>
      </c>
      <c r="BX1509" s="31">
        <f t="shared" si="1027"/>
        <v>2.8965592697710412E-11</v>
      </c>
      <c r="BY1509" s="31">
        <f t="shared" si="1028"/>
        <v>2.8965592697710412E-11</v>
      </c>
      <c r="BZ1509" s="31">
        <f t="shared" si="1029"/>
        <v>2.8965592697710412E-11</v>
      </c>
      <c r="CA1509" s="31">
        <f t="shared" si="1030"/>
        <v>3.3103534511669039E-11</v>
      </c>
      <c r="CB1509" s="31">
        <f t="shared" si="1031"/>
        <v>5.3793243581462192E-11</v>
      </c>
      <c r="CC1509" s="31">
        <f t="shared" si="1032"/>
        <v>7.0345010837296718E-11</v>
      </c>
      <c r="CD1509" s="31">
        <f t="shared" si="1033"/>
        <v>0</v>
      </c>
      <c r="CE1509" s="31">
        <f t="shared" si="1034"/>
        <v>4.1379418139586299E-12</v>
      </c>
    </row>
    <row r="1510" spans="35:83" x14ac:dyDescent="0.2">
      <c r="AI1510" s="29" t="s">
        <v>3136</v>
      </c>
      <c r="AJ1510" s="30">
        <v>32609</v>
      </c>
      <c r="AK1510">
        <v>301</v>
      </c>
      <c r="AL1510" t="s">
        <v>3137</v>
      </c>
      <c r="AM1510">
        <v>7.091997589033299E-9</v>
      </c>
      <c r="AN1510">
        <f t="shared" si="992"/>
        <v>7.091997589033299E-10</v>
      </c>
      <c r="AO1510">
        <f t="shared" si="993"/>
        <v>3.1263382832168005E-3</v>
      </c>
      <c r="AP1510" s="31">
        <f t="shared" si="994"/>
        <v>30</v>
      </c>
      <c r="AQ1510" s="31">
        <f t="shared" si="995"/>
        <v>6</v>
      </c>
      <c r="AR1510" s="31">
        <f t="shared" si="996"/>
        <v>15</v>
      </c>
      <c r="AS1510" s="31">
        <f t="shared" si="997"/>
        <v>21</v>
      </c>
      <c r="AT1510" s="31">
        <f t="shared" si="998"/>
        <v>20</v>
      </c>
      <c r="AU1510" s="31">
        <f t="shared" si="999"/>
        <v>36</v>
      </c>
      <c r="AV1510" s="31">
        <f t="shared" si="1000"/>
        <v>8</v>
      </c>
      <c r="AW1510" s="31">
        <f t="shared" si="1001"/>
        <v>18</v>
      </c>
      <c r="AX1510" s="31">
        <f t="shared" si="1002"/>
        <v>19</v>
      </c>
      <c r="AY1510" s="31">
        <f t="shared" si="1003"/>
        <v>19</v>
      </c>
      <c r="AZ1510" s="31">
        <f t="shared" si="1004"/>
        <v>9</v>
      </c>
      <c r="BA1510" s="31">
        <f t="shared" si="1005"/>
        <v>9</v>
      </c>
      <c r="BB1510" s="31">
        <f t="shared" si="1006"/>
        <v>18</v>
      </c>
      <c r="BC1510" s="31">
        <f t="shared" si="1007"/>
        <v>4</v>
      </c>
      <c r="BD1510" s="31">
        <f t="shared" si="1008"/>
        <v>11</v>
      </c>
      <c r="BE1510" s="31">
        <f t="shared" si="1009"/>
        <v>12</v>
      </c>
      <c r="BF1510" s="31">
        <f t="shared" si="1010"/>
        <v>17</v>
      </c>
      <c r="BG1510" s="31">
        <f t="shared" si="1011"/>
        <v>17</v>
      </c>
      <c r="BH1510" s="31">
        <f t="shared" si="1012"/>
        <v>4</v>
      </c>
      <c r="BI1510" s="31">
        <f t="shared" si="1013"/>
        <v>8</v>
      </c>
      <c r="BJ1510" s="6">
        <f t="shared" si="1014"/>
        <v>301</v>
      </c>
      <c r="BL1510" s="31">
        <f t="shared" si="1015"/>
        <v>7.0684361352491346E-11</v>
      </c>
      <c r="BM1510" s="31">
        <f t="shared" si="1016"/>
        <v>1.4136872270498269E-11</v>
      </c>
      <c r="BN1510" s="31">
        <f t="shared" si="1017"/>
        <v>3.5342180676245673E-11</v>
      </c>
      <c r="BO1510" s="31">
        <f t="shared" si="1018"/>
        <v>4.9479052946743943E-11</v>
      </c>
      <c r="BP1510" s="31">
        <f t="shared" si="1019"/>
        <v>4.712290756832757E-11</v>
      </c>
      <c r="BQ1510" s="31">
        <f t="shared" si="1020"/>
        <v>8.4821233622989623E-11</v>
      </c>
      <c r="BR1510" s="31">
        <f t="shared" si="1021"/>
        <v>1.8849163027331026E-11</v>
      </c>
      <c r="BS1510" s="31">
        <f t="shared" si="1022"/>
        <v>4.2410616811494811E-11</v>
      </c>
      <c r="BT1510" s="31">
        <f t="shared" si="1023"/>
        <v>4.4766762189911184E-11</v>
      </c>
      <c r="BU1510" s="31">
        <f t="shared" si="1024"/>
        <v>4.4766762189911184E-11</v>
      </c>
      <c r="BV1510" s="31">
        <f t="shared" si="1025"/>
        <v>2.1205308405747406E-11</v>
      </c>
      <c r="BW1510" s="31">
        <f t="shared" si="1026"/>
        <v>2.1205308405747406E-11</v>
      </c>
      <c r="BX1510" s="31">
        <f t="shared" si="1027"/>
        <v>4.2410616811494811E-11</v>
      </c>
      <c r="BY1510" s="31">
        <f t="shared" si="1028"/>
        <v>9.4245815136655131E-12</v>
      </c>
      <c r="BZ1510" s="31">
        <f t="shared" si="1029"/>
        <v>2.5917599162580165E-11</v>
      </c>
      <c r="CA1510" s="31">
        <f t="shared" si="1030"/>
        <v>2.8273744540996538E-11</v>
      </c>
      <c r="CB1510" s="31">
        <f t="shared" si="1031"/>
        <v>4.0054471433078432E-11</v>
      </c>
      <c r="CC1510" s="31">
        <f t="shared" si="1032"/>
        <v>4.0054471433078432E-11</v>
      </c>
      <c r="CD1510" s="31">
        <f t="shared" si="1033"/>
        <v>9.4245815136655131E-12</v>
      </c>
      <c r="CE1510" s="31">
        <f t="shared" si="1034"/>
        <v>1.8849163027331026E-11</v>
      </c>
    </row>
    <row r="1511" spans="35:83" x14ac:dyDescent="0.2">
      <c r="AI1511" s="29" t="s">
        <v>3138</v>
      </c>
      <c r="AJ1511" s="30">
        <v>42687</v>
      </c>
      <c r="AK1511">
        <v>391</v>
      </c>
      <c r="AL1511" t="s">
        <v>3139</v>
      </c>
      <c r="AM1511">
        <v>7.1175507112020962E-9</v>
      </c>
      <c r="AN1511">
        <f t="shared" si="992"/>
        <v>7.1175507112020965E-10</v>
      </c>
      <c r="AO1511">
        <f t="shared" si="993"/>
        <v>3.1376027687286907E-3</v>
      </c>
      <c r="AP1511" s="31">
        <f t="shared" si="994"/>
        <v>41</v>
      </c>
      <c r="AQ1511" s="31">
        <f t="shared" si="995"/>
        <v>1</v>
      </c>
      <c r="AR1511" s="31">
        <f t="shared" si="996"/>
        <v>31</v>
      </c>
      <c r="AS1511" s="31">
        <f t="shared" si="997"/>
        <v>28</v>
      </c>
      <c r="AT1511" s="31">
        <f t="shared" si="998"/>
        <v>13</v>
      </c>
      <c r="AU1511" s="31">
        <f t="shared" si="999"/>
        <v>34</v>
      </c>
      <c r="AV1511" s="31">
        <f t="shared" si="1000"/>
        <v>10</v>
      </c>
      <c r="AW1511" s="31">
        <f t="shared" si="1001"/>
        <v>21</v>
      </c>
      <c r="AX1511" s="31">
        <f t="shared" si="1002"/>
        <v>27</v>
      </c>
      <c r="AY1511" s="31">
        <f t="shared" si="1003"/>
        <v>30</v>
      </c>
      <c r="AZ1511" s="31">
        <f t="shared" si="1004"/>
        <v>4</v>
      </c>
      <c r="BA1511" s="31">
        <f t="shared" si="1005"/>
        <v>6</v>
      </c>
      <c r="BB1511" s="31">
        <f t="shared" si="1006"/>
        <v>20</v>
      </c>
      <c r="BC1511" s="31">
        <f t="shared" si="1007"/>
        <v>11</v>
      </c>
      <c r="BD1511" s="31">
        <f t="shared" si="1008"/>
        <v>19</v>
      </c>
      <c r="BE1511" s="31">
        <f t="shared" si="1009"/>
        <v>22</v>
      </c>
      <c r="BF1511" s="31">
        <f t="shared" si="1010"/>
        <v>23</v>
      </c>
      <c r="BG1511" s="31">
        <f t="shared" si="1011"/>
        <v>31</v>
      </c>
      <c r="BH1511" s="31">
        <f t="shared" si="1012"/>
        <v>3</v>
      </c>
      <c r="BI1511" s="31">
        <f t="shared" si="1013"/>
        <v>16</v>
      </c>
      <c r="BJ1511" s="6">
        <f t="shared" si="1014"/>
        <v>391</v>
      </c>
      <c r="BL1511" s="31">
        <f t="shared" si="1015"/>
        <v>7.4634163467848066E-11</v>
      </c>
      <c r="BM1511" s="31">
        <f t="shared" si="1016"/>
        <v>1.820345450435319E-12</v>
      </c>
      <c r="BN1511" s="31">
        <f t="shared" si="1017"/>
        <v>5.6430708963494886E-11</v>
      </c>
      <c r="BO1511" s="31">
        <f t="shared" si="1018"/>
        <v>5.0969672612188924E-11</v>
      </c>
      <c r="BP1511" s="31">
        <f t="shared" si="1019"/>
        <v>2.3664490855659148E-11</v>
      </c>
      <c r="BQ1511" s="31">
        <f t="shared" si="1020"/>
        <v>6.1891745314800835E-11</v>
      </c>
      <c r="BR1511" s="31">
        <f t="shared" si="1021"/>
        <v>1.8203454504353186E-11</v>
      </c>
      <c r="BS1511" s="31">
        <f t="shared" si="1022"/>
        <v>3.8227254459141693E-11</v>
      </c>
      <c r="BT1511" s="31">
        <f t="shared" si="1023"/>
        <v>4.9149327161753604E-11</v>
      </c>
      <c r="BU1511" s="31">
        <f t="shared" si="1024"/>
        <v>5.4610363513059565E-11</v>
      </c>
      <c r="BV1511" s="31">
        <f t="shared" si="1025"/>
        <v>7.2813818017412758E-12</v>
      </c>
      <c r="BW1511" s="31">
        <f t="shared" si="1026"/>
        <v>1.0922072702611914E-11</v>
      </c>
      <c r="BX1511" s="31">
        <f t="shared" si="1027"/>
        <v>3.6406909008706373E-11</v>
      </c>
      <c r="BY1511" s="31">
        <f t="shared" si="1028"/>
        <v>2.0023799954788507E-11</v>
      </c>
      <c r="BZ1511" s="31">
        <f t="shared" si="1029"/>
        <v>3.4586563558271052E-11</v>
      </c>
      <c r="CA1511" s="31">
        <f t="shared" si="1030"/>
        <v>4.0047599909577014E-11</v>
      </c>
      <c r="CB1511" s="31">
        <f t="shared" si="1031"/>
        <v>4.1867945360012334E-11</v>
      </c>
      <c r="CC1511" s="31">
        <f t="shared" si="1032"/>
        <v>5.6430708963494886E-11</v>
      </c>
      <c r="CD1511" s="31">
        <f t="shared" si="1033"/>
        <v>5.4610363513059569E-12</v>
      </c>
      <c r="CE1511" s="31">
        <f t="shared" si="1034"/>
        <v>2.9125527206965103E-11</v>
      </c>
    </row>
    <row r="1512" spans="35:83" x14ac:dyDescent="0.2">
      <c r="AI1512" s="29" t="s">
        <v>3140</v>
      </c>
      <c r="AJ1512" s="30">
        <v>15412</v>
      </c>
      <c r="AK1512">
        <v>147</v>
      </c>
      <c r="AL1512" t="s">
        <v>3141</v>
      </c>
      <c r="AM1512">
        <v>7.2831740585801888E-9</v>
      </c>
      <c r="AN1512">
        <f t="shared" si="992"/>
        <v>7.2831740585801888E-10</v>
      </c>
      <c r="AO1512">
        <f t="shared" si="993"/>
        <v>3.2106138780814823E-3</v>
      </c>
      <c r="AP1512" s="31">
        <f t="shared" si="994"/>
        <v>10</v>
      </c>
      <c r="AQ1512" s="31">
        <f t="shared" si="995"/>
        <v>2</v>
      </c>
      <c r="AR1512" s="31">
        <f t="shared" si="996"/>
        <v>13</v>
      </c>
      <c r="AS1512" s="31">
        <f t="shared" si="997"/>
        <v>0</v>
      </c>
      <c r="AT1512" s="31">
        <f t="shared" si="998"/>
        <v>1</v>
      </c>
      <c r="AU1512" s="31">
        <f t="shared" si="999"/>
        <v>37</v>
      </c>
      <c r="AV1512" s="31">
        <f t="shared" si="1000"/>
        <v>1</v>
      </c>
      <c r="AW1512" s="31">
        <f t="shared" si="1001"/>
        <v>10</v>
      </c>
      <c r="AX1512" s="31">
        <f t="shared" si="1002"/>
        <v>3</v>
      </c>
      <c r="AY1512" s="31">
        <f t="shared" si="1003"/>
        <v>11</v>
      </c>
      <c r="AZ1512" s="31">
        <f t="shared" si="1004"/>
        <v>2</v>
      </c>
      <c r="BA1512" s="31">
        <f t="shared" si="1005"/>
        <v>5</v>
      </c>
      <c r="BB1512" s="31">
        <f t="shared" si="1006"/>
        <v>8</v>
      </c>
      <c r="BC1512" s="31">
        <f t="shared" si="1007"/>
        <v>3</v>
      </c>
      <c r="BD1512" s="31">
        <f t="shared" si="1008"/>
        <v>20</v>
      </c>
      <c r="BE1512" s="31">
        <f t="shared" si="1009"/>
        <v>4</v>
      </c>
      <c r="BF1512" s="31">
        <f t="shared" si="1010"/>
        <v>5</v>
      </c>
      <c r="BG1512" s="31">
        <f t="shared" si="1011"/>
        <v>2</v>
      </c>
      <c r="BH1512" s="31">
        <f t="shared" si="1012"/>
        <v>1</v>
      </c>
      <c r="BI1512" s="31">
        <f t="shared" si="1013"/>
        <v>9</v>
      </c>
      <c r="BJ1512" s="6">
        <f t="shared" si="1014"/>
        <v>147</v>
      </c>
      <c r="BL1512" s="31">
        <f t="shared" si="1015"/>
        <v>4.9545401759048906E-11</v>
      </c>
      <c r="BM1512" s="31">
        <f t="shared" si="1016"/>
        <v>9.9090803518097809E-12</v>
      </c>
      <c r="BN1512" s="31">
        <f t="shared" si="1017"/>
        <v>6.440902228676358E-11</v>
      </c>
      <c r="BO1512" s="31">
        <f t="shared" si="1018"/>
        <v>0</v>
      </c>
      <c r="BP1512" s="31">
        <f t="shared" si="1019"/>
        <v>4.9545401759048905E-12</v>
      </c>
      <c r="BQ1512" s="31">
        <f t="shared" si="1020"/>
        <v>1.8331798650848093E-10</v>
      </c>
      <c r="BR1512" s="31">
        <f t="shared" si="1021"/>
        <v>4.9545401759048905E-12</v>
      </c>
      <c r="BS1512" s="31">
        <f t="shared" si="1022"/>
        <v>4.9545401759048906E-11</v>
      </c>
      <c r="BT1512" s="31">
        <f t="shared" si="1023"/>
        <v>1.4863620527714671E-11</v>
      </c>
      <c r="BU1512" s="31">
        <f t="shared" si="1024"/>
        <v>5.4499941934953791E-11</v>
      </c>
      <c r="BV1512" s="31">
        <f t="shared" si="1025"/>
        <v>9.9090803518097809E-12</v>
      </c>
      <c r="BW1512" s="31">
        <f t="shared" si="1026"/>
        <v>2.4772700879524453E-11</v>
      </c>
      <c r="BX1512" s="31">
        <f t="shared" si="1027"/>
        <v>3.9636321407239124E-11</v>
      </c>
      <c r="BY1512" s="31">
        <f t="shared" si="1028"/>
        <v>1.4863620527714671E-11</v>
      </c>
      <c r="BZ1512" s="31">
        <f t="shared" si="1029"/>
        <v>9.9090803518097813E-11</v>
      </c>
      <c r="CA1512" s="31">
        <f t="shared" si="1030"/>
        <v>1.9818160703619562E-11</v>
      </c>
      <c r="CB1512" s="31">
        <f t="shared" si="1031"/>
        <v>2.4772700879524453E-11</v>
      </c>
      <c r="CC1512" s="31">
        <f t="shared" si="1032"/>
        <v>9.9090803518097809E-12</v>
      </c>
      <c r="CD1512" s="31">
        <f t="shared" si="1033"/>
        <v>4.9545401759048905E-12</v>
      </c>
      <c r="CE1512" s="31">
        <f t="shared" si="1034"/>
        <v>4.4590861583144015E-11</v>
      </c>
    </row>
    <row r="1513" spans="35:83" x14ac:dyDescent="0.2">
      <c r="AI1513" s="29" t="s">
        <v>3142</v>
      </c>
      <c r="AJ1513" s="30">
        <v>17571</v>
      </c>
      <c r="AK1513">
        <v>172</v>
      </c>
      <c r="AL1513" t="s">
        <v>3143</v>
      </c>
      <c r="AM1513">
        <v>7.3290566614302676E-9</v>
      </c>
      <c r="AN1513">
        <f t="shared" si="992"/>
        <v>7.3290566614302684E-10</v>
      </c>
      <c r="AO1513">
        <f t="shared" si="993"/>
        <v>3.2308401311255688E-3</v>
      </c>
      <c r="AP1513" s="31">
        <f t="shared" si="994"/>
        <v>30</v>
      </c>
      <c r="AQ1513" s="31">
        <f t="shared" si="995"/>
        <v>0</v>
      </c>
      <c r="AR1513" s="31">
        <f t="shared" si="996"/>
        <v>13</v>
      </c>
      <c r="AS1513" s="31">
        <f t="shared" si="997"/>
        <v>4</v>
      </c>
      <c r="AT1513" s="31">
        <f t="shared" si="998"/>
        <v>4</v>
      </c>
      <c r="AU1513" s="31">
        <f t="shared" si="999"/>
        <v>19</v>
      </c>
      <c r="AV1513" s="31">
        <f t="shared" si="1000"/>
        <v>3</v>
      </c>
      <c r="AW1513" s="31">
        <f t="shared" si="1001"/>
        <v>5</v>
      </c>
      <c r="AX1513" s="31">
        <f t="shared" si="1002"/>
        <v>23</v>
      </c>
      <c r="AY1513" s="31">
        <f t="shared" si="1003"/>
        <v>6</v>
      </c>
      <c r="AZ1513" s="31">
        <f t="shared" si="1004"/>
        <v>1</v>
      </c>
      <c r="BA1513" s="31">
        <f t="shared" si="1005"/>
        <v>11</v>
      </c>
      <c r="BB1513" s="31">
        <f t="shared" si="1006"/>
        <v>2</v>
      </c>
      <c r="BC1513" s="31">
        <f t="shared" si="1007"/>
        <v>3</v>
      </c>
      <c r="BD1513" s="31">
        <f t="shared" si="1008"/>
        <v>4</v>
      </c>
      <c r="BE1513" s="31">
        <f t="shared" si="1009"/>
        <v>15</v>
      </c>
      <c r="BF1513" s="31">
        <f t="shared" si="1010"/>
        <v>18</v>
      </c>
      <c r="BG1513" s="31">
        <f t="shared" si="1011"/>
        <v>7</v>
      </c>
      <c r="BH1513" s="31">
        <f t="shared" si="1012"/>
        <v>3</v>
      </c>
      <c r="BI1513" s="31">
        <f t="shared" si="1013"/>
        <v>1</v>
      </c>
      <c r="BJ1513" s="6">
        <f t="shared" si="1014"/>
        <v>172</v>
      </c>
      <c r="BL1513" s="31">
        <f t="shared" si="1015"/>
        <v>1.2783238362959772E-10</v>
      </c>
      <c r="BM1513" s="31">
        <f t="shared" si="1016"/>
        <v>0</v>
      </c>
      <c r="BN1513" s="31">
        <f t="shared" si="1017"/>
        <v>5.5394032906159E-11</v>
      </c>
      <c r="BO1513" s="31">
        <f t="shared" si="1018"/>
        <v>1.7044317817279695E-11</v>
      </c>
      <c r="BP1513" s="31">
        <f t="shared" si="1019"/>
        <v>1.7044317817279695E-11</v>
      </c>
      <c r="BQ1513" s="31">
        <f t="shared" si="1020"/>
        <v>8.096050963207855E-11</v>
      </c>
      <c r="BR1513" s="31">
        <f t="shared" si="1021"/>
        <v>1.278323836295977E-11</v>
      </c>
      <c r="BS1513" s="31">
        <f t="shared" si="1022"/>
        <v>2.1305397271599617E-11</v>
      </c>
      <c r="BT1513" s="31">
        <f t="shared" si="1023"/>
        <v>9.8004827449358228E-11</v>
      </c>
      <c r="BU1513" s="31">
        <f t="shared" si="1024"/>
        <v>2.556647672591954E-11</v>
      </c>
      <c r="BV1513" s="31">
        <f t="shared" si="1025"/>
        <v>4.2610794543199236E-12</v>
      </c>
      <c r="BW1513" s="31">
        <f t="shared" si="1026"/>
        <v>4.6871873997519161E-11</v>
      </c>
      <c r="BX1513" s="31">
        <f t="shared" si="1027"/>
        <v>8.5221589086398473E-12</v>
      </c>
      <c r="BY1513" s="31">
        <f t="shared" si="1028"/>
        <v>1.278323836295977E-11</v>
      </c>
      <c r="BZ1513" s="31">
        <f t="shared" si="1029"/>
        <v>1.7044317817279695E-11</v>
      </c>
      <c r="CA1513" s="31">
        <f t="shared" si="1030"/>
        <v>6.3916191814798858E-11</v>
      </c>
      <c r="CB1513" s="31">
        <f t="shared" si="1031"/>
        <v>7.669943017775863E-11</v>
      </c>
      <c r="CC1513" s="31">
        <f t="shared" si="1032"/>
        <v>2.9827556180239469E-11</v>
      </c>
      <c r="CD1513" s="31">
        <f t="shared" si="1033"/>
        <v>1.278323836295977E-11</v>
      </c>
      <c r="CE1513" s="31">
        <f t="shared" si="1034"/>
        <v>4.2610794543199236E-12</v>
      </c>
    </row>
    <row r="1514" spans="35:83" x14ac:dyDescent="0.2">
      <c r="AI1514" s="29" t="s">
        <v>3144</v>
      </c>
      <c r="AJ1514" s="30">
        <v>55278</v>
      </c>
      <c r="AK1514">
        <v>509</v>
      </c>
      <c r="AL1514" t="s">
        <v>3145</v>
      </c>
      <c r="AM1514">
        <v>7.4102803009534E-9</v>
      </c>
      <c r="AN1514">
        <f t="shared" si="992"/>
        <v>7.4102803009534E-10</v>
      </c>
      <c r="AO1514">
        <f t="shared" si="993"/>
        <v>3.2666456387495471E-3</v>
      </c>
      <c r="AP1514" s="31">
        <f t="shared" si="994"/>
        <v>52</v>
      </c>
      <c r="AQ1514" s="31">
        <f t="shared" si="995"/>
        <v>2</v>
      </c>
      <c r="AR1514" s="31">
        <f t="shared" si="996"/>
        <v>29</v>
      </c>
      <c r="AS1514" s="31">
        <f t="shared" si="997"/>
        <v>35</v>
      </c>
      <c r="AT1514" s="31">
        <f t="shared" si="998"/>
        <v>17</v>
      </c>
      <c r="AU1514" s="31">
        <f t="shared" si="999"/>
        <v>45</v>
      </c>
      <c r="AV1514" s="31">
        <f t="shared" si="1000"/>
        <v>5</v>
      </c>
      <c r="AW1514" s="31">
        <f t="shared" si="1001"/>
        <v>36</v>
      </c>
      <c r="AX1514" s="31">
        <f t="shared" si="1002"/>
        <v>25</v>
      </c>
      <c r="AY1514" s="31">
        <f t="shared" si="1003"/>
        <v>42</v>
      </c>
      <c r="AZ1514" s="31">
        <f t="shared" si="1004"/>
        <v>15</v>
      </c>
      <c r="BA1514" s="31">
        <f t="shared" si="1005"/>
        <v>15</v>
      </c>
      <c r="BB1514" s="31">
        <f t="shared" si="1006"/>
        <v>19</v>
      </c>
      <c r="BC1514" s="31">
        <f t="shared" si="1007"/>
        <v>25</v>
      </c>
      <c r="BD1514" s="31">
        <f t="shared" si="1008"/>
        <v>31</v>
      </c>
      <c r="BE1514" s="31">
        <f t="shared" si="1009"/>
        <v>35</v>
      </c>
      <c r="BF1514" s="31">
        <f t="shared" si="1010"/>
        <v>22</v>
      </c>
      <c r="BG1514" s="31">
        <f t="shared" si="1011"/>
        <v>43</v>
      </c>
      <c r="BH1514" s="31">
        <f t="shared" si="1012"/>
        <v>0</v>
      </c>
      <c r="BI1514" s="31">
        <f t="shared" si="1013"/>
        <v>16</v>
      </c>
      <c r="BJ1514" s="6">
        <f t="shared" si="1014"/>
        <v>509</v>
      </c>
      <c r="BL1514" s="31">
        <f t="shared" si="1015"/>
        <v>7.5704238830958112E-11</v>
      </c>
      <c r="BM1514" s="31">
        <f t="shared" si="1016"/>
        <v>2.9117014934983889E-12</v>
      </c>
      <c r="BN1514" s="31">
        <f t="shared" si="1017"/>
        <v>4.2219671655726636E-11</v>
      </c>
      <c r="BO1514" s="31">
        <f t="shared" si="1018"/>
        <v>5.0954776136221809E-11</v>
      </c>
      <c r="BP1514" s="31">
        <f t="shared" si="1019"/>
        <v>2.4749462694736309E-11</v>
      </c>
      <c r="BQ1514" s="31">
        <f t="shared" si="1020"/>
        <v>6.5513283603713754E-11</v>
      </c>
      <c r="BR1514" s="31">
        <f t="shared" si="1021"/>
        <v>7.2792537337459723E-12</v>
      </c>
      <c r="BS1514" s="31">
        <f t="shared" si="1022"/>
        <v>5.2410626882971001E-11</v>
      </c>
      <c r="BT1514" s="31">
        <f t="shared" si="1023"/>
        <v>3.6396268668729858E-11</v>
      </c>
      <c r="BU1514" s="31">
        <f t="shared" si="1024"/>
        <v>6.1145731363466174E-11</v>
      </c>
      <c r="BV1514" s="31">
        <f t="shared" si="1025"/>
        <v>2.1837761201237917E-11</v>
      </c>
      <c r="BW1514" s="31">
        <f t="shared" si="1026"/>
        <v>2.1837761201237917E-11</v>
      </c>
      <c r="BX1514" s="31">
        <f t="shared" si="1027"/>
        <v>2.7661164188234698E-11</v>
      </c>
      <c r="BY1514" s="31">
        <f t="shared" si="1028"/>
        <v>3.6396268668729858E-11</v>
      </c>
      <c r="BZ1514" s="31">
        <f t="shared" si="1029"/>
        <v>4.5131373149225032E-11</v>
      </c>
      <c r="CA1514" s="31">
        <f t="shared" si="1030"/>
        <v>5.0954776136221809E-11</v>
      </c>
      <c r="CB1514" s="31">
        <f t="shared" si="1031"/>
        <v>3.2028716428482278E-11</v>
      </c>
      <c r="CC1514" s="31">
        <f t="shared" si="1032"/>
        <v>6.2601582110215359E-11</v>
      </c>
      <c r="CD1514" s="31">
        <f t="shared" si="1033"/>
        <v>0</v>
      </c>
      <c r="CE1514" s="31">
        <f t="shared" si="1034"/>
        <v>2.3293611947987111E-11</v>
      </c>
    </row>
    <row r="1515" spans="35:83" x14ac:dyDescent="0.2">
      <c r="AI1515" s="29" t="s">
        <v>3146</v>
      </c>
      <c r="AJ1515" s="30">
        <v>38951</v>
      </c>
      <c r="AK1515">
        <v>350</v>
      </c>
      <c r="AL1515" t="s">
        <v>3147</v>
      </c>
      <c r="AM1515">
        <v>7.6537792701166489E-9</v>
      </c>
      <c r="AN1515">
        <f t="shared" si="992"/>
        <v>7.6537792701166495E-10</v>
      </c>
      <c r="AO1515">
        <f t="shared" si="993"/>
        <v>3.3739863618197389E-3</v>
      </c>
      <c r="AP1515" s="31">
        <f t="shared" si="994"/>
        <v>34</v>
      </c>
      <c r="AQ1515" s="31">
        <f t="shared" si="995"/>
        <v>6</v>
      </c>
      <c r="AR1515" s="31">
        <f t="shared" si="996"/>
        <v>32</v>
      </c>
      <c r="AS1515" s="31">
        <f t="shared" si="997"/>
        <v>21</v>
      </c>
      <c r="AT1515" s="31">
        <f t="shared" si="998"/>
        <v>13</v>
      </c>
      <c r="AU1515" s="31">
        <f t="shared" si="999"/>
        <v>24</v>
      </c>
      <c r="AV1515" s="31">
        <f t="shared" si="1000"/>
        <v>9</v>
      </c>
      <c r="AW1515" s="31">
        <f t="shared" si="1001"/>
        <v>22</v>
      </c>
      <c r="AX1515" s="31">
        <f t="shared" si="1002"/>
        <v>21</v>
      </c>
      <c r="AY1515" s="31">
        <f t="shared" si="1003"/>
        <v>28</v>
      </c>
      <c r="AZ1515" s="31">
        <f t="shared" si="1004"/>
        <v>13</v>
      </c>
      <c r="BA1515" s="31">
        <f t="shared" si="1005"/>
        <v>8</v>
      </c>
      <c r="BB1515" s="31">
        <f t="shared" si="1006"/>
        <v>10</v>
      </c>
      <c r="BC1515" s="31">
        <f t="shared" si="1007"/>
        <v>10</v>
      </c>
      <c r="BD1515" s="31">
        <f t="shared" si="1008"/>
        <v>18</v>
      </c>
      <c r="BE1515" s="31">
        <f t="shared" si="1009"/>
        <v>24</v>
      </c>
      <c r="BF1515" s="31">
        <f t="shared" si="1010"/>
        <v>17</v>
      </c>
      <c r="BG1515" s="31">
        <f t="shared" si="1011"/>
        <v>23</v>
      </c>
      <c r="BH1515" s="31">
        <f t="shared" si="1012"/>
        <v>4</v>
      </c>
      <c r="BI1515" s="31">
        <f t="shared" si="1013"/>
        <v>13</v>
      </c>
      <c r="BJ1515" s="6">
        <f t="shared" si="1014"/>
        <v>350</v>
      </c>
      <c r="BL1515" s="31">
        <f t="shared" si="1015"/>
        <v>7.4350998623990314E-11</v>
      </c>
      <c r="BM1515" s="31">
        <f t="shared" si="1016"/>
        <v>1.3120764463057115E-11</v>
      </c>
      <c r="BN1515" s="31">
        <f t="shared" si="1017"/>
        <v>6.9977410469637936E-11</v>
      </c>
      <c r="BO1515" s="31">
        <f t="shared" si="1018"/>
        <v>4.5922675620699893E-11</v>
      </c>
      <c r="BP1515" s="31">
        <f t="shared" si="1019"/>
        <v>2.8428323003290415E-11</v>
      </c>
      <c r="BQ1515" s="31">
        <f t="shared" si="1020"/>
        <v>5.2483057852228459E-11</v>
      </c>
      <c r="BR1515" s="31">
        <f t="shared" si="1021"/>
        <v>1.968114669458567E-11</v>
      </c>
      <c r="BS1515" s="31">
        <f t="shared" si="1022"/>
        <v>4.8109469697876088E-11</v>
      </c>
      <c r="BT1515" s="31">
        <f t="shared" si="1023"/>
        <v>4.5922675620699893E-11</v>
      </c>
      <c r="BU1515" s="31">
        <f t="shared" si="1024"/>
        <v>6.1230234160933194E-11</v>
      </c>
      <c r="BV1515" s="31">
        <f t="shared" si="1025"/>
        <v>2.8428323003290415E-11</v>
      </c>
      <c r="BW1515" s="31">
        <f t="shared" si="1026"/>
        <v>1.7494352617409484E-11</v>
      </c>
      <c r="BX1515" s="31">
        <f t="shared" si="1027"/>
        <v>2.1867940771761855E-11</v>
      </c>
      <c r="BY1515" s="31">
        <f t="shared" si="1028"/>
        <v>2.1867940771761855E-11</v>
      </c>
      <c r="BZ1515" s="31">
        <f t="shared" si="1029"/>
        <v>3.9362293389171339E-11</v>
      </c>
      <c r="CA1515" s="31">
        <f t="shared" si="1030"/>
        <v>5.2483057852228459E-11</v>
      </c>
      <c r="CB1515" s="31">
        <f t="shared" si="1031"/>
        <v>3.7175499311995157E-11</v>
      </c>
      <c r="CC1515" s="31">
        <f t="shared" si="1032"/>
        <v>5.0296263775052264E-11</v>
      </c>
      <c r="CD1515" s="31">
        <f t="shared" si="1033"/>
        <v>8.7471763087047421E-12</v>
      </c>
      <c r="CE1515" s="31">
        <f t="shared" si="1034"/>
        <v>2.8428323003290415E-11</v>
      </c>
    </row>
    <row r="1516" spans="35:83" x14ac:dyDescent="0.2">
      <c r="AI1516" s="29" t="s">
        <v>3148</v>
      </c>
      <c r="AJ1516" s="30">
        <v>15803</v>
      </c>
      <c r="AK1516">
        <v>140</v>
      </c>
      <c r="AL1516" t="s">
        <v>3149</v>
      </c>
      <c r="AM1516">
        <v>8.0965499547756505E-9</v>
      </c>
      <c r="AN1516">
        <f t="shared" si="992"/>
        <v>8.0965499547756509E-10</v>
      </c>
      <c r="AO1516">
        <f t="shared" si="993"/>
        <v>3.5691712761908444E-3</v>
      </c>
      <c r="AP1516" s="31">
        <f t="shared" si="994"/>
        <v>16</v>
      </c>
      <c r="AQ1516" s="31">
        <f t="shared" si="995"/>
        <v>0</v>
      </c>
      <c r="AR1516" s="31">
        <f t="shared" si="996"/>
        <v>8</v>
      </c>
      <c r="AS1516" s="31">
        <f t="shared" si="997"/>
        <v>10</v>
      </c>
      <c r="AT1516" s="31">
        <f t="shared" si="998"/>
        <v>2</v>
      </c>
      <c r="AU1516" s="31">
        <f t="shared" si="999"/>
        <v>9</v>
      </c>
      <c r="AV1516" s="31">
        <f t="shared" si="1000"/>
        <v>4</v>
      </c>
      <c r="AW1516" s="31">
        <f t="shared" si="1001"/>
        <v>8</v>
      </c>
      <c r="AX1516" s="31">
        <f t="shared" si="1002"/>
        <v>11</v>
      </c>
      <c r="AY1516" s="31">
        <f t="shared" si="1003"/>
        <v>16</v>
      </c>
      <c r="AZ1516" s="31">
        <f t="shared" si="1004"/>
        <v>2</v>
      </c>
      <c r="BA1516" s="31">
        <f t="shared" si="1005"/>
        <v>4</v>
      </c>
      <c r="BB1516" s="31">
        <f t="shared" si="1006"/>
        <v>2</v>
      </c>
      <c r="BC1516" s="31">
        <f t="shared" si="1007"/>
        <v>8</v>
      </c>
      <c r="BD1516" s="31">
        <f t="shared" si="1008"/>
        <v>16</v>
      </c>
      <c r="BE1516" s="31">
        <f t="shared" si="1009"/>
        <v>6</v>
      </c>
      <c r="BF1516" s="31">
        <f t="shared" si="1010"/>
        <v>9</v>
      </c>
      <c r="BG1516" s="31">
        <f t="shared" si="1011"/>
        <v>6</v>
      </c>
      <c r="BH1516" s="31">
        <f t="shared" si="1012"/>
        <v>0</v>
      </c>
      <c r="BI1516" s="31">
        <f t="shared" si="1013"/>
        <v>3</v>
      </c>
      <c r="BJ1516" s="6">
        <f t="shared" si="1014"/>
        <v>140</v>
      </c>
      <c r="BL1516" s="31">
        <f t="shared" si="1015"/>
        <v>9.2531999483150289E-11</v>
      </c>
      <c r="BM1516" s="31">
        <f t="shared" si="1016"/>
        <v>0</v>
      </c>
      <c r="BN1516" s="31">
        <f t="shared" si="1017"/>
        <v>4.6265999741575144E-11</v>
      </c>
      <c r="BO1516" s="31">
        <f t="shared" si="1018"/>
        <v>5.7832499676968934E-11</v>
      </c>
      <c r="BP1516" s="31">
        <f t="shared" si="1019"/>
        <v>1.1566499935393786E-11</v>
      </c>
      <c r="BQ1516" s="31">
        <f t="shared" si="1020"/>
        <v>5.2049249709272036E-11</v>
      </c>
      <c r="BR1516" s="31">
        <f t="shared" si="1021"/>
        <v>2.3132999870787572E-11</v>
      </c>
      <c r="BS1516" s="31">
        <f t="shared" si="1022"/>
        <v>4.6265999741575144E-11</v>
      </c>
      <c r="BT1516" s="31">
        <f t="shared" si="1023"/>
        <v>6.3615749644665825E-11</v>
      </c>
      <c r="BU1516" s="31">
        <f t="shared" si="1024"/>
        <v>9.2531999483150289E-11</v>
      </c>
      <c r="BV1516" s="31">
        <f t="shared" si="1025"/>
        <v>1.1566499935393786E-11</v>
      </c>
      <c r="BW1516" s="31">
        <f t="shared" si="1026"/>
        <v>2.3132999870787572E-11</v>
      </c>
      <c r="BX1516" s="31">
        <f t="shared" si="1027"/>
        <v>1.1566499935393786E-11</v>
      </c>
      <c r="BY1516" s="31">
        <f t="shared" si="1028"/>
        <v>4.6265999741575144E-11</v>
      </c>
      <c r="BZ1516" s="31">
        <f t="shared" si="1029"/>
        <v>9.2531999483150289E-11</v>
      </c>
      <c r="CA1516" s="31">
        <f t="shared" si="1030"/>
        <v>3.4699499806181362E-11</v>
      </c>
      <c r="CB1516" s="31">
        <f t="shared" si="1031"/>
        <v>5.2049249709272036E-11</v>
      </c>
      <c r="CC1516" s="31">
        <f t="shared" si="1032"/>
        <v>3.4699499806181362E-11</v>
      </c>
      <c r="CD1516" s="31">
        <f t="shared" si="1033"/>
        <v>0</v>
      </c>
      <c r="CE1516" s="31">
        <f t="shared" si="1034"/>
        <v>1.7349749903090681E-11</v>
      </c>
    </row>
    <row r="1517" spans="35:83" x14ac:dyDescent="0.2">
      <c r="AI1517" s="29" t="s">
        <v>3150</v>
      </c>
      <c r="AJ1517" s="30">
        <v>8606</v>
      </c>
      <c r="AK1517">
        <v>78</v>
      </c>
      <c r="AL1517" t="s">
        <v>3151</v>
      </c>
      <c r="AM1517">
        <v>8.1808428325405873E-9</v>
      </c>
      <c r="AN1517">
        <f t="shared" si="992"/>
        <v>8.1808428325405881E-10</v>
      </c>
      <c r="AO1517">
        <f t="shared" si="993"/>
        <v>3.6063297844179964E-3</v>
      </c>
      <c r="AP1517" s="31">
        <f t="shared" si="994"/>
        <v>6</v>
      </c>
      <c r="AQ1517" s="31">
        <f t="shared" si="995"/>
        <v>0</v>
      </c>
      <c r="AR1517" s="31">
        <f t="shared" si="996"/>
        <v>10</v>
      </c>
      <c r="AS1517" s="31">
        <f t="shared" si="997"/>
        <v>11</v>
      </c>
      <c r="AT1517" s="31">
        <f t="shared" si="998"/>
        <v>3</v>
      </c>
      <c r="AU1517" s="31">
        <f t="shared" si="999"/>
        <v>4</v>
      </c>
      <c r="AV1517" s="31">
        <f t="shared" si="1000"/>
        <v>2</v>
      </c>
      <c r="AW1517" s="31">
        <f t="shared" si="1001"/>
        <v>7</v>
      </c>
      <c r="AX1517" s="31">
        <f t="shared" si="1002"/>
        <v>6</v>
      </c>
      <c r="AY1517" s="31">
        <f t="shared" si="1003"/>
        <v>5</v>
      </c>
      <c r="AZ1517" s="31">
        <f t="shared" si="1004"/>
        <v>2</v>
      </c>
      <c r="BA1517" s="31">
        <f t="shared" si="1005"/>
        <v>1</v>
      </c>
      <c r="BB1517" s="31">
        <f t="shared" si="1006"/>
        <v>2</v>
      </c>
      <c r="BC1517" s="31">
        <f t="shared" si="1007"/>
        <v>0</v>
      </c>
      <c r="BD1517" s="31">
        <f t="shared" si="1008"/>
        <v>1</v>
      </c>
      <c r="BE1517" s="31">
        <f t="shared" si="1009"/>
        <v>5</v>
      </c>
      <c r="BF1517" s="31">
        <f t="shared" si="1010"/>
        <v>2</v>
      </c>
      <c r="BG1517" s="31">
        <f t="shared" si="1011"/>
        <v>10</v>
      </c>
      <c r="BH1517" s="31">
        <f t="shared" si="1012"/>
        <v>0</v>
      </c>
      <c r="BI1517" s="31">
        <f t="shared" si="1013"/>
        <v>1</v>
      </c>
      <c r="BJ1517" s="6">
        <f t="shared" si="1014"/>
        <v>78</v>
      </c>
      <c r="BL1517" s="31">
        <f t="shared" si="1015"/>
        <v>6.2929560250312221E-11</v>
      </c>
      <c r="BM1517" s="31">
        <f t="shared" si="1016"/>
        <v>0</v>
      </c>
      <c r="BN1517" s="31">
        <f t="shared" si="1017"/>
        <v>1.0488260041718702E-10</v>
      </c>
      <c r="BO1517" s="31">
        <f t="shared" si="1018"/>
        <v>1.1537086045890573E-10</v>
      </c>
      <c r="BP1517" s="31">
        <f t="shared" si="1019"/>
        <v>3.1464780125156111E-11</v>
      </c>
      <c r="BQ1517" s="31">
        <f t="shared" si="1020"/>
        <v>4.1953040166874808E-11</v>
      </c>
      <c r="BR1517" s="31">
        <f t="shared" si="1021"/>
        <v>2.0976520083437404E-11</v>
      </c>
      <c r="BS1517" s="31">
        <f t="shared" si="1022"/>
        <v>7.3417820292030918E-11</v>
      </c>
      <c r="BT1517" s="31">
        <f t="shared" si="1023"/>
        <v>6.2929560250312221E-11</v>
      </c>
      <c r="BU1517" s="31">
        <f t="shared" si="1024"/>
        <v>5.2441300208593511E-11</v>
      </c>
      <c r="BV1517" s="31">
        <f t="shared" si="1025"/>
        <v>2.0976520083437404E-11</v>
      </c>
      <c r="BW1517" s="31">
        <f t="shared" si="1026"/>
        <v>1.0488260041718702E-11</v>
      </c>
      <c r="BX1517" s="31">
        <f t="shared" si="1027"/>
        <v>2.0976520083437404E-11</v>
      </c>
      <c r="BY1517" s="31">
        <f t="shared" si="1028"/>
        <v>0</v>
      </c>
      <c r="BZ1517" s="31">
        <f t="shared" si="1029"/>
        <v>1.0488260041718702E-11</v>
      </c>
      <c r="CA1517" s="31">
        <f t="shared" si="1030"/>
        <v>5.2441300208593511E-11</v>
      </c>
      <c r="CB1517" s="31">
        <f t="shared" si="1031"/>
        <v>2.0976520083437404E-11</v>
      </c>
      <c r="CC1517" s="31">
        <f t="shared" si="1032"/>
        <v>1.0488260041718702E-10</v>
      </c>
      <c r="CD1517" s="31">
        <f t="shared" si="1033"/>
        <v>0</v>
      </c>
      <c r="CE1517" s="31">
        <f t="shared" si="1034"/>
        <v>1.0488260041718702E-11</v>
      </c>
    </row>
    <row r="1518" spans="35:83" x14ac:dyDescent="0.2">
      <c r="AI1518" s="29" t="s">
        <v>3152</v>
      </c>
      <c r="AJ1518" s="30">
        <v>47190</v>
      </c>
      <c r="AK1518">
        <v>433</v>
      </c>
      <c r="AL1518" t="s">
        <v>3153</v>
      </c>
      <c r="AM1518">
        <v>8.3969113402739538E-9</v>
      </c>
      <c r="AN1518">
        <f t="shared" si="992"/>
        <v>8.3969113402739547E-10</v>
      </c>
      <c r="AO1518">
        <f t="shared" si="993"/>
        <v>3.7015784416607619E-3</v>
      </c>
      <c r="AP1518" s="31">
        <f t="shared" si="994"/>
        <v>52</v>
      </c>
      <c r="AQ1518" s="31">
        <f t="shared" si="995"/>
        <v>4</v>
      </c>
      <c r="AR1518" s="31">
        <f t="shared" si="996"/>
        <v>25</v>
      </c>
      <c r="AS1518" s="31">
        <f t="shared" si="997"/>
        <v>18</v>
      </c>
      <c r="AT1518" s="31">
        <f t="shared" si="998"/>
        <v>10</v>
      </c>
      <c r="AU1518" s="31">
        <f t="shared" si="999"/>
        <v>37</v>
      </c>
      <c r="AV1518" s="31">
        <f t="shared" si="1000"/>
        <v>7</v>
      </c>
      <c r="AW1518" s="31">
        <f t="shared" si="1001"/>
        <v>25</v>
      </c>
      <c r="AX1518" s="31">
        <f t="shared" si="1002"/>
        <v>18</v>
      </c>
      <c r="AY1518" s="31">
        <f t="shared" si="1003"/>
        <v>30</v>
      </c>
      <c r="AZ1518" s="31">
        <f t="shared" si="1004"/>
        <v>17</v>
      </c>
      <c r="BA1518" s="31">
        <f t="shared" si="1005"/>
        <v>23</v>
      </c>
      <c r="BB1518" s="31">
        <f t="shared" si="1006"/>
        <v>24</v>
      </c>
      <c r="BC1518" s="31">
        <f t="shared" si="1007"/>
        <v>20</v>
      </c>
      <c r="BD1518" s="31">
        <f t="shared" si="1008"/>
        <v>29</v>
      </c>
      <c r="BE1518" s="31">
        <f t="shared" si="1009"/>
        <v>27</v>
      </c>
      <c r="BF1518" s="31">
        <f t="shared" si="1010"/>
        <v>20</v>
      </c>
      <c r="BG1518" s="31">
        <f t="shared" si="1011"/>
        <v>25</v>
      </c>
      <c r="BH1518" s="31">
        <f t="shared" si="1012"/>
        <v>3</v>
      </c>
      <c r="BI1518" s="31">
        <f t="shared" si="1013"/>
        <v>19</v>
      </c>
      <c r="BJ1518" s="6">
        <f t="shared" si="1014"/>
        <v>433</v>
      </c>
      <c r="BL1518" s="31">
        <f t="shared" si="1015"/>
        <v>1.0084050570305905E-10</v>
      </c>
      <c r="BM1518" s="31">
        <f t="shared" si="1016"/>
        <v>7.7569619771583881E-12</v>
      </c>
      <c r="BN1518" s="31">
        <f t="shared" si="1017"/>
        <v>4.8481012357239919E-11</v>
      </c>
      <c r="BO1518" s="31">
        <f t="shared" si="1018"/>
        <v>3.490632889721274E-11</v>
      </c>
      <c r="BP1518" s="31">
        <f t="shared" si="1019"/>
        <v>1.939240494289597E-11</v>
      </c>
      <c r="BQ1518" s="31">
        <f t="shared" si="1020"/>
        <v>7.1751898288715083E-11</v>
      </c>
      <c r="BR1518" s="31">
        <f t="shared" si="1021"/>
        <v>1.3574683460027179E-11</v>
      </c>
      <c r="BS1518" s="31">
        <f t="shared" si="1022"/>
        <v>4.8481012357239919E-11</v>
      </c>
      <c r="BT1518" s="31">
        <f t="shared" si="1023"/>
        <v>3.490632889721274E-11</v>
      </c>
      <c r="BU1518" s="31">
        <f t="shared" si="1024"/>
        <v>5.8177214828687904E-11</v>
      </c>
      <c r="BV1518" s="31">
        <f t="shared" si="1025"/>
        <v>3.2967088402923149E-11</v>
      </c>
      <c r="BW1518" s="31">
        <f t="shared" si="1026"/>
        <v>4.4602531368660732E-11</v>
      </c>
      <c r="BX1518" s="31">
        <f t="shared" si="1027"/>
        <v>4.6541771862950329E-11</v>
      </c>
      <c r="BY1518" s="31">
        <f t="shared" si="1028"/>
        <v>3.878480988579194E-11</v>
      </c>
      <c r="BZ1518" s="31">
        <f t="shared" si="1029"/>
        <v>5.6237974334398307E-11</v>
      </c>
      <c r="CA1518" s="31">
        <f t="shared" si="1030"/>
        <v>5.235949334581912E-11</v>
      </c>
      <c r="CB1518" s="31">
        <f t="shared" si="1031"/>
        <v>3.878480988579194E-11</v>
      </c>
      <c r="CC1518" s="31">
        <f t="shared" si="1032"/>
        <v>4.8481012357239919E-11</v>
      </c>
      <c r="CD1518" s="31">
        <f t="shared" si="1033"/>
        <v>5.8177214828687911E-12</v>
      </c>
      <c r="CE1518" s="31">
        <f t="shared" si="1034"/>
        <v>3.6845569391502343E-11</v>
      </c>
    </row>
    <row r="1519" spans="35:83" x14ac:dyDescent="0.2">
      <c r="AI1519" s="29" t="s">
        <v>3154</v>
      </c>
      <c r="AJ1519" s="30">
        <v>38300</v>
      </c>
      <c r="AK1519">
        <v>353</v>
      </c>
      <c r="AL1519" t="s">
        <v>3155</v>
      </c>
      <c r="AM1519">
        <v>8.5585296421598305E-9</v>
      </c>
      <c r="AN1519">
        <f t="shared" si="992"/>
        <v>8.5585296421598309E-10</v>
      </c>
      <c r="AO1519">
        <f t="shared" si="993"/>
        <v>3.7728240220647417E-3</v>
      </c>
      <c r="AP1519" s="31">
        <f t="shared" si="994"/>
        <v>33</v>
      </c>
      <c r="AQ1519" s="31">
        <f t="shared" si="995"/>
        <v>3</v>
      </c>
      <c r="AR1519" s="31">
        <f t="shared" si="996"/>
        <v>19</v>
      </c>
      <c r="AS1519" s="31">
        <f t="shared" si="997"/>
        <v>28</v>
      </c>
      <c r="AT1519" s="31">
        <f t="shared" si="998"/>
        <v>7</v>
      </c>
      <c r="AU1519" s="31">
        <f t="shared" si="999"/>
        <v>27</v>
      </c>
      <c r="AV1519" s="31">
        <f t="shared" si="1000"/>
        <v>4</v>
      </c>
      <c r="AW1519" s="31">
        <f t="shared" si="1001"/>
        <v>23</v>
      </c>
      <c r="AX1519" s="31">
        <f t="shared" si="1002"/>
        <v>21</v>
      </c>
      <c r="AY1519" s="31">
        <f t="shared" si="1003"/>
        <v>40</v>
      </c>
      <c r="AZ1519" s="31">
        <f t="shared" si="1004"/>
        <v>7</v>
      </c>
      <c r="BA1519" s="31">
        <f t="shared" si="1005"/>
        <v>22</v>
      </c>
      <c r="BB1519" s="31">
        <f t="shared" si="1006"/>
        <v>16</v>
      </c>
      <c r="BC1519" s="31">
        <f t="shared" si="1007"/>
        <v>14</v>
      </c>
      <c r="BD1519" s="31">
        <f t="shared" si="1008"/>
        <v>16</v>
      </c>
      <c r="BE1519" s="31">
        <f t="shared" si="1009"/>
        <v>23</v>
      </c>
      <c r="BF1519" s="31">
        <f t="shared" si="1010"/>
        <v>14</v>
      </c>
      <c r="BG1519" s="31">
        <f t="shared" si="1011"/>
        <v>27</v>
      </c>
      <c r="BH1519" s="31">
        <f t="shared" si="1012"/>
        <v>2</v>
      </c>
      <c r="BI1519" s="31">
        <f t="shared" si="1013"/>
        <v>7</v>
      </c>
      <c r="BJ1519" s="6">
        <f t="shared" si="1014"/>
        <v>353</v>
      </c>
      <c r="BL1519" s="31">
        <f t="shared" si="1015"/>
        <v>8.0008917334638649E-11</v>
      </c>
      <c r="BM1519" s="31">
        <f t="shared" si="1016"/>
        <v>7.2735379395126049E-12</v>
      </c>
      <c r="BN1519" s="31">
        <f t="shared" si="1017"/>
        <v>4.6065740283579827E-11</v>
      </c>
      <c r="BO1519" s="31">
        <f t="shared" si="1018"/>
        <v>6.7886354102117644E-11</v>
      </c>
      <c r="BP1519" s="31">
        <f t="shared" si="1019"/>
        <v>1.6971588525529411E-11</v>
      </c>
      <c r="BQ1519" s="31">
        <f t="shared" si="1020"/>
        <v>6.5461841455613442E-11</v>
      </c>
      <c r="BR1519" s="31">
        <f t="shared" si="1021"/>
        <v>9.698050586016806E-12</v>
      </c>
      <c r="BS1519" s="31">
        <f t="shared" si="1022"/>
        <v>5.5763790869596632E-11</v>
      </c>
      <c r="BT1519" s="31">
        <f t="shared" si="1023"/>
        <v>5.0914765576588229E-11</v>
      </c>
      <c r="BU1519" s="31">
        <f t="shared" si="1024"/>
        <v>9.6980505860168057E-11</v>
      </c>
      <c r="BV1519" s="31">
        <f t="shared" si="1025"/>
        <v>1.6971588525529411E-11</v>
      </c>
      <c r="BW1519" s="31">
        <f t="shared" si="1026"/>
        <v>5.3339278223092431E-11</v>
      </c>
      <c r="BX1519" s="31">
        <f t="shared" si="1027"/>
        <v>3.8792202344067224E-11</v>
      </c>
      <c r="BY1519" s="31">
        <f t="shared" si="1028"/>
        <v>3.3943177051058822E-11</v>
      </c>
      <c r="BZ1519" s="31">
        <f t="shared" si="1029"/>
        <v>3.8792202344067224E-11</v>
      </c>
      <c r="CA1519" s="31">
        <f t="shared" si="1030"/>
        <v>5.5763790869596632E-11</v>
      </c>
      <c r="CB1519" s="31">
        <f t="shared" si="1031"/>
        <v>3.3943177051058822E-11</v>
      </c>
      <c r="CC1519" s="31">
        <f t="shared" si="1032"/>
        <v>6.5461841455613442E-11</v>
      </c>
      <c r="CD1519" s="31">
        <f t="shared" si="1033"/>
        <v>4.849025293008403E-12</v>
      </c>
      <c r="CE1519" s="31">
        <f t="shared" si="1034"/>
        <v>1.6971588525529411E-11</v>
      </c>
    </row>
    <row r="1520" spans="35:83" x14ac:dyDescent="0.2">
      <c r="AI1520" s="29" t="s">
        <v>3156</v>
      </c>
      <c r="AJ1520" s="30">
        <v>45813</v>
      </c>
      <c r="AK1520">
        <v>429</v>
      </c>
      <c r="AL1520" t="s">
        <v>3157</v>
      </c>
      <c r="AM1520">
        <v>8.6962587802610456E-9</v>
      </c>
      <c r="AN1520">
        <f t="shared" si="992"/>
        <v>8.6962587802610456E-10</v>
      </c>
      <c r="AO1520">
        <f t="shared" si="993"/>
        <v>3.8335386333931665E-3</v>
      </c>
      <c r="AP1520" s="31">
        <f t="shared" si="994"/>
        <v>60</v>
      </c>
      <c r="AQ1520" s="31">
        <f t="shared" si="995"/>
        <v>4</v>
      </c>
      <c r="AR1520" s="31">
        <f t="shared" si="996"/>
        <v>25</v>
      </c>
      <c r="AS1520" s="31">
        <f t="shared" si="997"/>
        <v>22</v>
      </c>
      <c r="AT1520" s="31">
        <f t="shared" si="998"/>
        <v>18</v>
      </c>
      <c r="AU1520" s="31">
        <f t="shared" si="999"/>
        <v>38</v>
      </c>
      <c r="AV1520" s="31">
        <f t="shared" si="1000"/>
        <v>13</v>
      </c>
      <c r="AW1520" s="31">
        <f t="shared" si="1001"/>
        <v>19</v>
      </c>
      <c r="AX1520" s="31">
        <f t="shared" si="1002"/>
        <v>23</v>
      </c>
      <c r="AY1520" s="31">
        <f t="shared" si="1003"/>
        <v>37</v>
      </c>
      <c r="AZ1520" s="31">
        <f t="shared" si="1004"/>
        <v>9</v>
      </c>
      <c r="BA1520" s="31">
        <f t="shared" si="1005"/>
        <v>12</v>
      </c>
      <c r="BB1520" s="31">
        <f t="shared" si="1006"/>
        <v>25</v>
      </c>
      <c r="BC1520" s="31">
        <f t="shared" si="1007"/>
        <v>15</v>
      </c>
      <c r="BD1520" s="31">
        <f t="shared" si="1008"/>
        <v>23</v>
      </c>
      <c r="BE1520" s="31">
        <f t="shared" si="1009"/>
        <v>18</v>
      </c>
      <c r="BF1520" s="31">
        <f t="shared" si="1010"/>
        <v>26</v>
      </c>
      <c r="BG1520" s="31">
        <f t="shared" si="1011"/>
        <v>32</v>
      </c>
      <c r="BH1520" s="31">
        <f t="shared" si="1012"/>
        <v>1</v>
      </c>
      <c r="BI1520" s="31">
        <f t="shared" si="1013"/>
        <v>9</v>
      </c>
      <c r="BJ1520" s="6">
        <f t="shared" si="1014"/>
        <v>429</v>
      </c>
      <c r="BL1520" s="31">
        <f t="shared" si="1015"/>
        <v>1.2162599692672791E-10</v>
      </c>
      <c r="BM1520" s="31">
        <f t="shared" si="1016"/>
        <v>8.1083997951151935E-12</v>
      </c>
      <c r="BN1520" s="31">
        <f t="shared" si="1017"/>
        <v>5.0677498719469958E-11</v>
      </c>
      <c r="BO1520" s="31">
        <f t="shared" si="1018"/>
        <v>4.4596198873133567E-11</v>
      </c>
      <c r="BP1520" s="31">
        <f t="shared" si="1019"/>
        <v>3.6487799078018374E-11</v>
      </c>
      <c r="BQ1520" s="31">
        <f t="shared" si="1020"/>
        <v>7.7029798053594341E-11</v>
      </c>
      <c r="BR1520" s="31">
        <f t="shared" si="1021"/>
        <v>2.635229933412438E-11</v>
      </c>
      <c r="BS1520" s="31">
        <f t="shared" si="1022"/>
        <v>3.8514899026797171E-11</v>
      </c>
      <c r="BT1520" s="31">
        <f t="shared" si="1023"/>
        <v>4.6623298821912371E-11</v>
      </c>
      <c r="BU1520" s="31">
        <f t="shared" si="1024"/>
        <v>7.5002698104815538E-11</v>
      </c>
      <c r="BV1520" s="31">
        <f t="shared" si="1025"/>
        <v>1.8243899539009187E-11</v>
      </c>
      <c r="BW1520" s="31">
        <f t="shared" si="1026"/>
        <v>2.4325199385345584E-11</v>
      </c>
      <c r="BX1520" s="31">
        <f t="shared" si="1027"/>
        <v>5.0677498719469958E-11</v>
      </c>
      <c r="BY1520" s="31">
        <f t="shared" si="1028"/>
        <v>3.0406499231681977E-11</v>
      </c>
      <c r="BZ1520" s="31">
        <f t="shared" si="1029"/>
        <v>4.6623298821912371E-11</v>
      </c>
      <c r="CA1520" s="31">
        <f t="shared" si="1030"/>
        <v>3.6487799078018374E-11</v>
      </c>
      <c r="CB1520" s="31">
        <f t="shared" si="1031"/>
        <v>5.2704598668248761E-11</v>
      </c>
      <c r="CC1520" s="31">
        <f t="shared" si="1032"/>
        <v>6.4867198360921548E-11</v>
      </c>
      <c r="CD1520" s="31">
        <f t="shared" si="1033"/>
        <v>2.0270999487787984E-12</v>
      </c>
      <c r="CE1520" s="31">
        <f t="shared" si="1034"/>
        <v>1.8243899539009187E-11</v>
      </c>
    </row>
    <row r="1521" spans="35:83" x14ac:dyDescent="0.2">
      <c r="AI1521" s="29" t="s">
        <v>3158</v>
      </c>
      <c r="AJ1521" s="30">
        <v>8315</v>
      </c>
      <c r="AK1521">
        <v>68</v>
      </c>
      <c r="AL1521" t="s">
        <v>3159</v>
      </c>
      <c r="AM1521">
        <v>8.9077402294695312E-9</v>
      </c>
      <c r="AN1521">
        <f t="shared" si="992"/>
        <v>8.9077402294695318E-10</v>
      </c>
      <c r="AO1521">
        <f t="shared" si="993"/>
        <v>3.926765195098862E-3</v>
      </c>
      <c r="AP1521" s="31">
        <f t="shared" si="994"/>
        <v>7</v>
      </c>
      <c r="AQ1521" s="31">
        <f t="shared" si="995"/>
        <v>0</v>
      </c>
      <c r="AR1521" s="31">
        <f t="shared" si="996"/>
        <v>3</v>
      </c>
      <c r="AS1521" s="31">
        <f t="shared" si="997"/>
        <v>7</v>
      </c>
      <c r="AT1521" s="31">
        <f t="shared" si="998"/>
        <v>0</v>
      </c>
      <c r="AU1521" s="31">
        <f t="shared" si="999"/>
        <v>2</v>
      </c>
      <c r="AV1521" s="31">
        <f t="shared" si="1000"/>
        <v>1</v>
      </c>
      <c r="AW1521" s="31">
        <f t="shared" si="1001"/>
        <v>3</v>
      </c>
      <c r="AX1521" s="31">
        <f t="shared" si="1002"/>
        <v>8</v>
      </c>
      <c r="AY1521" s="31">
        <f t="shared" si="1003"/>
        <v>5</v>
      </c>
      <c r="AZ1521" s="31">
        <f t="shared" si="1004"/>
        <v>2</v>
      </c>
      <c r="BA1521" s="31">
        <f t="shared" si="1005"/>
        <v>2</v>
      </c>
      <c r="BB1521" s="31">
        <f t="shared" si="1006"/>
        <v>1</v>
      </c>
      <c r="BC1521" s="31">
        <f t="shared" si="1007"/>
        <v>3</v>
      </c>
      <c r="BD1521" s="31">
        <f t="shared" si="1008"/>
        <v>16</v>
      </c>
      <c r="BE1521" s="31">
        <f t="shared" si="1009"/>
        <v>2</v>
      </c>
      <c r="BF1521" s="31">
        <f t="shared" si="1010"/>
        <v>0</v>
      </c>
      <c r="BG1521" s="31">
        <f t="shared" si="1011"/>
        <v>4</v>
      </c>
      <c r="BH1521" s="31">
        <f t="shared" si="1012"/>
        <v>0</v>
      </c>
      <c r="BI1521" s="31">
        <f t="shared" si="1013"/>
        <v>2</v>
      </c>
      <c r="BJ1521" s="6">
        <f t="shared" si="1014"/>
        <v>68</v>
      </c>
      <c r="BL1521" s="31">
        <f t="shared" si="1015"/>
        <v>9.1697325891598121E-11</v>
      </c>
      <c r="BM1521" s="31">
        <f t="shared" si="1016"/>
        <v>0</v>
      </c>
      <c r="BN1521" s="31">
        <f t="shared" si="1017"/>
        <v>3.9298853953542054E-11</v>
      </c>
      <c r="BO1521" s="31">
        <f t="shared" si="1018"/>
        <v>9.1697325891598121E-11</v>
      </c>
      <c r="BP1521" s="31">
        <f t="shared" si="1019"/>
        <v>0</v>
      </c>
      <c r="BQ1521" s="31">
        <f t="shared" si="1020"/>
        <v>2.6199235969028034E-11</v>
      </c>
      <c r="BR1521" s="31">
        <f t="shared" si="1021"/>
        <v>1.3099617984514017E-11</v>
      </c>
      <c r="BS1521" s="31">
        <f t="shared" si="1022"/>
        <v>3.9298853953542054E-11</v>
      </c>
      <c r="BT1521" s="31">
        <f t="shared" si="1023"/>
        <v>1.0479694387611213E-10</v>
      </c>
      <c r="BU1521" s="31">
        <f t="shared" si="1024"/>
        <v>6.5498089922570094E-11</v>
      </c>
      <c r="BV1521" s="31">
        <f t="shared" si="1025"/>
        <v>2.6199235969028034E-11</v>
      </c>
      <c r="BW1521" s="31">
        <f t="shared" si="1026"/>
        <v>2.6199235969028034E-11</v>
      </c>
      <c r="BX1521" s="31">
        <f t="shared" si="1027"/>
        <v>1.3099617984514017E-11</v>
      </c>
      <c r="BY1521" s="31">
        <f t="shared" si="1028"/>
        <v>3.9298853953542054E-11</v>
      </c>
      <c r="BZ1521" s="31">
        <f t="shared" si="1029"/>
        <v>2.0959388775222427E-10</v>
      </c>
      <c r="CA1521" s="31">
        <f t="shared" si="1030"/>
        <v>2.6199235969028034E-11</v>
      </c>
      <c r="CB1521" s="31">
        <f t="shared" si="1031"/>
        <v>0</v>
      </c>
      <c r="CC1521" s="31">
        <f t="shared" si="1032"/>
        <v>5.2398471938056067E-11</v>
      </c>
      <c r="CD1521" s="31">
        <f t="shared" si="1033"/>
        <v>0</v>
      </c>
      <c r="CE1521" s="31">
        <f t="shared" si="1034"/>
        <v>2.6199235969028034E-11</v>
      </c>
    </row>
    <row r="1522" spans="35:83" x14ac:dyDescent="0.2">
      <c r="AI1522" s="29" t="s">
        <v>3160</v>
      </c>
      <c r="AJ1522" s="30">
        <v>11539</v>
      </c>
      <c r="AK1522">
        <v>101</v>
      </c>
      <c r="AL1522" t="s">
        <v>3161</v>
      </c>
      <c r="AM1522">
        <v>8.9585794169642775E-9</v>
      </c>
      <c r="AN1522">
        <f t="shared" si="992"/>
        <v>8.9585794169642778E-10</v>
      </c>
      <c r="AO1522">
        <f t="shared" si="993"/>
        <v>3.9491764404718495E-3</v>
      </c>
      <c r="AP1522" s="31">
        <f t="shared" si="994"/>
        <v>12</v>
      </c>
      <c r="AQ1522" s="31">
        <f t="shared" si="995"/>
        <v>2</v>
      </c>
      <c r="AR1522" s="31">
        <f t="shared" si="996"/>
        <v>4</v>
      </c>
      <c r="AS1522" s="31">
        <f t="shared" si="997"/>
        <v>3</v>
      </c>
      <c r="AT1522" s="31">
        <f t="shared" si="998"/>
        <v>1</v>
      </c>
      <c r="AU1522" s="31">
        <f t="shared" si="999"/>
        <v>5</v>
      </c>
      <c r="AV1522" s="31">
        <f t="shared" si="1000"/>
        <v>0</v>
      </c>
      <c r="AW1522" s="31">
        <f t="shared" si="1001"/>
        <v>3</v>
      </c>
      <c r="AX1522" s="31">
        <f t="shared" si="1002"/>
        <v>13</v>
      </c>
      <c r="AY1522" s="31">
        <f t="shared" si="1003"/>
        <v>11</v>
      </c>
      <c r="AZ1522" s="31">
        <f t="shared" si="1004"/>
        <v>3</v>
      </c>
      <c r="BA1522" s="31">
        <f t="shared" si="1005"/>
        <v>7</v>
      </c>
      <c r="BB1522" s="31">
        <f t="shared" si="1006"/>
        <v>4</v>
      </c>
      <c r="BC1522" s="31">
        <f t="shared" si="1007"/>
        <v>2</v>
      </c>
      <c r="BD1522" s="31">
        <f t="shared" si="1008"/>
        <v>13</v>
      </c>
      <c r="BE1522" s="31">
        <f t="shared" si="1009"/>
        <v>6</v>
      </c>
      <c r="BF1522" s="31">
        <f t="shared" si="1010"/>
        <v>4</v>
      </c>
      <c r="BG1522" s="31">
        <f t="shared" si="1011"/>
        <v>3</v>
      </c>
      <c r="BH1522" s="31">
        <f t="shared" si="1012"/>
        <v>1</v>
      </c>
      <c r="BI1522" s="31">
        <f t="shared" si="1013"/>
        <v>4</v>
      </c>
      <c r="BJ1522" s="6">
        <f t="shared" si="1014"/>
        <v>101</v>
      </c>
      <c r="BL1522" s="31">
        <f t="shared" si="1015"/>
        <v>1.0643856733026864E-10</v>
      </c>
      <c r="BM1522" s="31">
        <f t="shared" si="1016"/>
        <v>1.7739761221711442E-11</v>
      </c>
      <c r="BN1522" s="31">
        <f t="shared" si="1017"/>
        <v>3.5479522443422884E-11</v>
      </c>
      <c r="BO1522" s="31">
        <f t="shared" si="1018"/>
        <v>2.660964183256716E-11</v>
      </c>
      <c r="BP1522" s="31">
        <f t="shared" si="1019"/>
        <v>8.869880610855721E-12</v>
      </c>
      <c r="BQ1522" s="31">
        <f t="shared" si="1020"/>
        <v>4.4349403054278608E-11</v>
      </c>
      <c r="BR1522" s="31">
        <f t="shared" si="1021"/>
        <v>0</v>
      </c>
      <c r="BS1522" s="31">
        <f t="shared" si="1022"/>
        <v>2.660964183256716E-11</v>
      </c>
      <c r="BT1522" s="31">
        <f t="shared" si="1023"/>
        <v>1.1530844794112437E-10</v>
      </c>
      <c r="BU1522" s="31">
        <f t="shared" si="1024"/>
        <v>9.7568686719412921E-11</v>
      </c>
      <c r="BV1522" s="31">
        <f t="shared" si="1025"/>
        <v>2.660964183256716E-11</v>
      </c>
      <c r="BW1522" s="31">
        <f t="shared" si="1026"/>
        <v>6.208916427599005E-11</v>
      </c>
      <c r="BX1522" s="31">
        <f t="shared" si="1027"/>
        <v>3.5479522443422884E-11</v>
      </c>
      <c r="BY1522" s="31">
        <f t="shared" si="1028"/>
        <v>1.7739761221711442E-11</v>
      </c>
      <c r="BZ1522" s="31">
        <f t="shared" si="1029"/>
        <v>1.1530844794112437E-10</v>
      </c>
      <c r="CA1522" s="31">
        <f t="shared" si="1030"/>
        <v>5.3219283665134319E-11</v>
      </c>
      <c r="CB1522" s="31">
        <f t="shared" si="1031"/>
        <v>3.5479522443422884E-11</v>
      </c>
      <c r="CC1522" s="31">
        <f t="shared" si="1032"/>
        <v>2.660964183256716E-11</v>
      </c>
      <c r="CD1522" s="31">
        <f t="shared" si="1033"/>
        <v>8.869880610855721E-12</v>
      </c>
      <c r="CE1522" s="31">
        <f t="shared" si="1034"/>
        <v>3.5479522443422884E-11</v>
      </c>
    </row>
    <row r="1523" spans="35:83" x14ac:dyDescent="0.2">
      <c r="AI1523" s="29" t="s">
        <v>3162</v>
      </c>
      <c r="AJ1523" s="30">
        <v>15186</v>
      </c>
      <c r="AK1523">
        <v>143</v>
      </c>
      <c r="AL1523" t="s">
        <v>3163</v>
      </c>
      <c r="AM1523">
        <v>9.0742494487106239E-9</v>
      </c>
      <c r="AN1523">
        <f t="shared" si="992"/>
        <v>9.0742494487106246E-10</v>
      </c>
      <c r="AO1523">
        <f t="shared" si="993"/>
        <v>4.0001668199706672E-3</v>
      </c>
      <c r="AP1523" s="31">
        <f t="shared" si="994"/>
        <v>16</v>
      </c>
      <c r="AQ1523" s="31">
        <f t="shared" si="995"/>
        <v>1</v>
      </c>
      <c r="AR1523" s="31">
        <f t="shared" si="996"/>
        <v>3</v>
      </c>
      <c r="AS1523" s="31">
        <f t="shared" si="997"/>
        <v>9</v>
      </c>
      <c r="AT1523" s="31">
        <f t="shared" si="998"/>
        <v>4</v>
      </c>
      <c r="AU1523" s="31">
        <f t="shared" si="999"/>
        <v>13</v>
      </c>
      <c r="AV1523" s="31">
        <f t="shared" si="1000"/>
        <v>0</v>
      </c>
      <c r="AW1523" s="31">
        <f t="shared" si="1001"/>
        <v>12</v>
      </c>
      <c r="AX1523" s="31">
        <f t="shared" si="1002"/>
        <v>15</v>
      </c>
      <c r="AY1523" s="31">
        <f t="shared" si="1003"/>
        <v>8</v>
      </c>
      <c r="AZ1523" s="31">
        <f t="shared" si="1004"/>
        <v>6</v>
      </c>
      <c r="BA1523" s="31">
        <f t="shared" si="1005"/>
        <v>7</v>
      </c>
      <c r="BB1523" s="31">
        <f t="shared" si="1006"/>
        <v>12</v>
      </c>
      <c r="BC1523" s="31">
        <f t="shared" si="1007"/>
        <v>4</v>
      </c>
      <c r="BD1523" s="31">
        <f t="shared" si="1008"/>
        <v>5</v>
      </c>
      <c r="BE1523" s="31">
        <f t="shared" si="1009"/>
        <v>10</v>
      </c>
      <c r="BF1523" s="31">
        <f t="shared" si="1010"/>
        <v>6</v>
      </c>
      <c r="BG1523" s="31">
        <f t="shared" si="1011"/>
        <v>9</v>
      </c>
      <c r="BH1523" s="31">
        <f t="shared" si="1012"/>
        <v>0</v>
      </c>
      <c r="BI1523" s="31">
        <f t="shared" si="1013"/>
        <v>3</v>
      </c>
      <c r="BJ1523" s="6">
        <f t="shared" si="1014"/>
        <v>143</v>
      </c>
      <c r="BL1523" s="31">
        <f t="shared" si="1015"/>
        <v>1.015300637617972E-10</v>
      </c>
      <c r="BM1523" s="31">
        <f t="shared" si="1016"/>
        <v>6.3456289851123247E-12</v>
      </c>
      <c r="BN1523" s="31">
        <f t="shared" si="1017"/>
        <v>1.9036886955336977E-11</v>
      </c>
      <c r="BO1523" s="31">
        <f t="shared" si="1018"/>
        <v>5.711066086601093E-11</v>
      </c>
      <c r="BP1523" s="31">
        <f t="shared" si="1019"/>
        <v>2.5382515940449299E-11</v>
      </c>
      <c r="BQ1523" s="31">
        <f t="shared" si="1020"/>
        <v>8.2493176806460232E-11</v>
      </c>
      <c r="BR1523" s="31">
        <f t="shared" si="1021"/>
        <v>0</v>
      </c>
      <c r="BS1523" s="31">
        <f t="shared" si="1022"/>
        <v>7.6147547821347906E-11</v>
      </c>
      <c r="BT1523" s="31">
        <f t="shared" si="1023"/>
        <v>9.518443477668487E-11</v>
      </c>
      <c r="BU1523" s="31">
        <f t="shared" si="1024"/>
        <v>5.0765031880898598E-11</v>
      </c>
      <c r="BV1523" s="31">
        <f t="shared" si="1025"/>
        <v>3.8073773910673953E-11</v>
      </c>
      <c r="BW1523" s="31">
        <f t="shared" si="1026"/>
        <v>4.4419402895786272E-11</v>
      </c>
      <c r="BX1523" s="31">
        <f t="shared" si="1027"/>
        <v>7.6147547821347906E-11</v>
      </c>
      <c r="BY1523" s="31">
        <f t="shared" si="1028"/>
        <v>2.5382515940449299E-11</v>
      </c>
      <c r="BZ1523" s="31">
        <f t="shared" si="1029"/>
        <v>3.1728144925561628E-11</v>
      </c>
      <c r="CA1523" s="31">
        <f t="shared" si="1030"/>
        <v>6.3456289851123255E-11</v>
      </c>
      <c r="CB1523" s="31">
        <f t="shared" si="1031"/>
        <v>3.8073773910673953E-11</v>
      </c>
      <c r="CC1523" s="31">
        <f t="shared" si="1032"/>
        <v>5.711066086601093E-11</v>
      </c>
      <c r="CD1523" s="31">
        <f t="shared" si="1033"/>
        <v>0</v>
      </c>
      <c r="CE1523" s="31">
        <f t="shared" si="1034"/>
        <v>1.9036886955336977E-11</v>
      </c>
    </row>
    <row r="1524" spans="35:83" x14ac:dyDescent="0.2">
      <c r="AI1524" s="29" t="s">
        <v>3164</v>
      </c>
      <c r="AJ1524" s="30">
        <v>84929</v>
      </c>
      <c r="AK1524">
        <v>759</v>
      </c>
      <c r="AL1524" t="s">
        <v>3165</v>
      </c>
      <c r="AM1524">
        <v>9.498410147544909E-9</v>
      </c>
      <c r="AN1524">
        <f t="shared" si="992"/>
        <v>9.498410147544909E-10</v>
      </c>
      <c r="AO1524">
        <f t="shared" si="993"/>
        <v>4.1871479651775104E-3</v>
      </c>
      <c r="AP1524" s="31">
        <f t="shared" si="994"/>
        <v>83</v>
      </c>
      <c r="AQ1524" s="31">
        <f t="shared" si="995"/>
        <v>6</v>
      </c>
      <c r="AR1524" s="31">
        <f t="shared" si="996"/>
        <v>49</v>
      </c>
      <c r="AS1524" s="31">
        <f t="shared" si="997"/>
        <v>50</v>
      </c>
      <c r="AT1524" s="31">
        <f t="shared" si="998"/>
        <v>26</v>
      </c>
      <c r="AU1524" s="31">
        <f t="shared" si="999"/>
        <v>40</v>
      </c>
      <c r="AV1524" s="31">
        <f t="shared" si="1000"/>
        <v>9</v>
      </c>
      <c r="AW1524" s="31">
        <f t="shared" si="1001"/>
        <v>31</v>
      </c>
      <c r="AX1524" s="31">
        <f t="shared" si="1002"/>
        <v>42</v>
      </c>
      <c r="AY1524" s="31">
        <f t="shared" si="1003"/>
        <v>80</v>
      </c>
      <c r="AZ1524" s="31">
        <f t="shared" si="1004"/>
        <v>17</v>
      </c>
      <c r="BA1524" s="31">
        <f t="shared" si="1005"/>
        <v>25</v>
      </c>
      <c r="BB1524" s="31">
        <f t="shared" si="1006"/>
        <v>37</v>
      </c>
      <c r="BC1524" s="31">
        <f t="shared" si="1007"/>
        <v>30</v>
      </c>
      <c r="BD1524" s="31">
        <f t="shared" si="1008"/>
        <v>49</v>
      </c>
      <c r="BE1524" s="31">
        <f t="shared" si="1009"/>
        <v>45</v>
      </c>
      <c r="BF1524" s="31">
        <f t="shared" si="1010"/>
        <v>44</v>
      </c>
      <c r="BG1524" s="31">
        <f t="shared" si="1011"/>
        <v>56</v>
      </c>
      <c r="BH1524" s="31">
        <f t="shared" si="1012"/>
        <v>17</v>
      </c>
      <c r="BI1524" s="31">
        <f t="shared" si="1013"/>
        <v>23</v>
      </c>
      <c r="BJ1524" s="6">
        <f t="shared" si="1014"/>
        <v>759</v>
      </c>
      <c r="BL1524" s="31">
        <f t="shared" si="1015"/>
        <v>1.0386930727881785E-10</v>
      </c>
      <c r="BM1524" s="31">
        <f t="shared" si="1016"/>
        <v>7.5086246225651456E-12</v>
      </c>
      <c r="BN1524" s="31">
        <f t="shared" si="1017"/>
        <v>6.132043441761536E-11</v>
      </c>
      <c r="BO1524" s="31">
        <f t="shared" si="1018"/>
        <v>6.2571871854709543E-11</v>
      </c>
      <c r="BP1524" s="31">
        <f t="shared" si="1019"/>
        <v>3.2537373364448961E-11</v>
      </c>
      <c r="BQ1524" s="31">
        <f t="shared" si="1020"/>
        <v>5.0057497483767633E-11</v>
      </c>
      <c r="BR1524" s="31">
        <f t="shared" si="1021"/>
        <v>1.1262936933847718E-11</v>
      </c>
      <c r="BS1524" s="31">
        <f t="shared" si="1022"/>
        <v>3.8794560549919919E-11</v>
      </c>
      <c r="BT1524" s="31">
        <f t="shared" si="1023"/>
        <v>5.2560372357956018E-11</v>
      </c>
      <c r="BU1524" s="31">
        <f t="shared" si="1024"/>
        <v>1.0011499496753527E-10</v>
      </c>
      <c r="BV1524" s="31">
        <f t="shared" si="1025"/>
        <v>2.1274436430601246E-11</v>
      </c>
      <c r="BW1524" s="31">
        <f t="shared" si="1026"/>
        <v>3.1285935927354772E-11</v>
      </c>
      <c r="BX1524" s="31">
        <f t="shared" si="1027"/>
        <v>4.6303185172485066E-11</v>
      </c>
      <c r="BY1524" s="31">
        <f t="shared" si="1028"/>
        <v>3.754312311282573E-11</v>
      </c>
      <c r="BZ1524" s="31">
        <f t="shared" si="1029"/>
        <v>6.132043441761536E-11</v>
      </c>
      <c r="CA1524" s="31">
        <f t="shared" si="1030"/>
        <v>5.6314684669238591E-11</v>
      </c>
      <c r="CB1524" s="31">
        <f t="shared" si="1031"/>
        <v>5.5063247232144402E-11</v>
      </c>
      <c r="CC1524" s="31">
        <f t="shared" si="1032"/>
        <v>7.008049647727469E-11</v>
      </c>
      <c r="CD1524" s="31">
        <f t="shared" si="1033"/>
        <v>2.1274436430601246E-11</v>
      </c>
      <c r="CE1524" s="31">
        <f t="shared" si="1034"/>
        <v>2.8783061053166393E-11</v>
      </c>
    </row>
    <row r="1525" spans="35:83" x14ac:dyDescent="0.2">
      <c r="AI1525" s="29" t="s">
        <v>3166</v>
      </c>
      <c r="AJ1525" s="30">
        <v>107898</v>
      </c>
      <c r="AK1525">
        <v>1010</v>
      </c>
      <c r="AL1525" t="s">
        <v>3167</v>
      </c>
      <c r="AM1525">
        <v>9.6390294688867632E-9</v>
      </c>
      <c r="AN1525">
        <f t="shared" si="992"/>
        <v>9.6390294688867641E-10</v>
      </c>
      <c r="AO1525">
        <f t="shared" si="993"/>
        <v>4.2491366449749794E-3</v>
      </c>
      <c r="AP1525" s="31">
        <f t="shared" si="994"/>
        <v>82</v>
      </c>
      <c r="AQ1525" s="31">
        <f t="shared" si="995"/>
        <v>12</v>
      </c>
      <c r="AR1525" s="31">
        <f t="shared" si="996"/>
        <v>56</v>
      </c>
      <c r="AS1525" s="31">
        <f t="shared" si="997"/>
        <v>19</v>
      </c>
      <c r="AT1525" s="31">
        <f t="shared" si="998"/>
        <v>34</v>
      </c>
      <c r="AU1525" s="31">
        <f t="shared" si="999"/>
        <v>117</v>
      </c>
      <c r="AV1525" s="31">
        <f t="shared" si="1000"/>
        <v>11</v>
      </c>
      <c r="AW1525" s="31">
        <f t="shared" si="1001"/>
        <v>42</v>
      </c>
      <c r="AX1525" s="31">
        <f t="shared" si="1002"/>
        <v>31</v>
      </c>
      <c r="AY1525" s="31">
        <f t="shared" si="1003"/>
        <v>62</v>
      </c>
      <c r="AZ1525" s="31">
        <f t="shared" si="1004"/>
        <v>23</v>
      </c>
      <c r="BA1525" s="31">
        <f t="shared" si="1005"/>
        <v>78</v>
      </c>
      <c r="BB1525" s="31">
        <f t="shared" si="1006"/>
        <v>48</v>
      </c>
      <c r="BC1525" s="31">
        <f t="shared" si="1007"/>
        <v>42</v>
      </c>
      <c r="BD1525" s="31">
        <f t="shared" si="1008"/>
        <v>48</v>
      </c>
      <c r="BE1525" s="31">
        <f t="shared" si="1009"/>
        <v>94</v>
      </c>
      <c r="BF1525" s="31">
        <f t="shared" si="1010"/>
        <v>84</v>
      </c>
      <c r="BG1525" s="31">
        <f t="shared" si="1011"/>
        <v>63</v>
      </c>
      <c r="BH1525" s="31">
        <f t="shared" si="1012"/>
        <v>7</v>
      </c>
      <c r="BI1525" s="31">
        <f t="shared" si="1013"/>
        <v>57</v>
      </c>
      <c r="BJ1525" s="6">
        <f t="shared" si="1014"/>
        <v>1010</v>
      </c>
      <c r="BL1525" s="31">
        <f t="shared" si="1015"/>
        <v>7.825746697512027E-11</v>
      </c>
      <c r="BM1525" s="31">
        <f t="shared" si="1016"/>
        <v>1.1452312240261503E-11</v>
      </c>
      <c r="BN1525" s="31">
        <f t="shared" si="1017"/>
        <v>5.3444123787887007E-11</v>
      </c>
      <c r="BO1525" s="31">
        <f t="shared" si="1018"/>
        <v>1.8132827713747377E-11</v>
      </c>
      <c r="BP1525" s="31">
        <f t="shared" si="1019"/>
        <v>3.2448218014074259E-11</v>
      </c>
      <c r="BQ1525" s="31">
        <f t="shared" si="1020"/>
        <v>1.1166004434254965E-10</v>
      </c>
      <c r="BR1525" s="31">
        <f t="shared" si="1021"/>
        <v>1.0497952886906376E-11</v>
      </c>
      <c r="BS1525" s="31">
        <f t="shared" si="1022"/>
        <v>4.0083092840915262E-11</v>
      </c>
      <c r="BT1525" s="31">
        <f t="shared" si="1023"/>
        <v>2.9585139954008878E-11</v>
      </c>
      <c r="BU1525" s="31">
        <f t="shared" si="1024"/>
        <v>5.9170279908017756E-11</v>
      </c>
      <c r="BV1525" s="31">
        <f t="shared" si="1025"/>
        <v>2.1950265127167878E-11</v>
      </c>
      <c r="BW1525" s="31">
        <f t="shared" si="1026"/>
        <v>7.4440029561699762E-11</v>
      </c>
      <c r="BX1525" s="31">
        <f t="shared" si="1027"/>
        <v>4.5809248961046011E-11</v>
      </c>
      <c r="BY1525" s="31">
        <f t="shared" si="1028"/>
        <v>4.0083092840915262E-11</v>
      </c>
      <c r="BZ1525" s="31">
        <f t="shared" si="1029"/>
        <v>4.5809248961046011E-11</v>
      </c>
      <c r="CA1525" s="31">
        <f t="shared" si="1030"/>
        <v>8.9709779215381767E-11</v>
      </c>
      <c r="CB1525" s="31">
        <f t="shared" si="1031"/>
        <v>8.0166185681830524E-11</v>
      </c>
      <c r="CC1525" s="31">
        <f t="shared" si="1032"/>
        <v>6.0124639261372883E-11</v>
      </c>
      <c r="CD1525" s="31">
        <f t="shared" si="1033"/>
        <v>6.6805154734858759E-12</v>
      </c>
      <c r="CE1525" s="31">
        <f t="shared" si="1034"/>
        <v>5.4398483141242134E-11</v>
      </c>
    </row>
    <row r="1526" spans="35:83" x14ac:dyDescent="0.2">
      <c r="AI1526" s="29" t="s">
        <v>3168</v>
      </c>
      <c r="AJ1526" s="30">
        <v>12255</v>
      </c>
      <c r="AK1526">
        <v>112</v>
      </c>
      <c r="AL1526" t="s">
        <v>3169</v>
      </c>
      <c r="AM1526">
        <v>9.6631330985539208E-9</v>
      </c>
      <c r="AN1526">
        <f t="shared" si="992"/>
        <v>9.6631330985539208E-10</v>
      </c>
      <c r="AO1526">
        <f t="shared" si="993"/>
        <v>4.259762156228598E-3</v>
      </c>
      <c r="AP1526" s="31">
        <f t="shared" si="994"/>
        <v>9</v>
      </c>
      <c r="AQ1526" s="31">
        <f t="shared" si="995"/>
        <v>0</v>
      </c>
      <c r="AR1526" s="31">
        <f t="shared" si="996"/>
        <v>7</v>
      </c>
      <c r="AS1526" s="31">
        <f t="shared" si="997"/>
        <v>11</v>
      </c>
      <c r="AT1526" s="31">
        <f t="shared" si="998"/>
        <v>3</v>
      </c>
      <c r="AU1526" s="31">
        <f t="shared" si="999"/>
        <v>11</v>
      </c>
      <c r="AV1526" s="31">
        <f t="shared" si="1000"/>
        <v>1</v>
      </c>
      <c r="AW1526" s="31">
        <f t="shared" si="1001"/>
        <v>11</v>
      </c>
      <c r="AX1526" s="31">
        <f t="shared" si="1002"/>
        <v>9</v>
      </c>
      <c r="AY1526" s="31">
        <f t="shared" si="1003"/>
        <v>7</v>
      </c>
      <c r="AZ1526" s="31">
        <f t="shared" si="1004"/>
        <v>1</v>
      </c>
      <c r="BA1526" s="31">
        <f t="shared" si="1005"/>
        <v>1</v>
      </c>
      <c r="BB1526" s="31">
        <f t="shared" si="1006"/>
        <v>3</v>
      </c>
      <c r="BC1526" s="31">
        <f t="shared" si="1007"/>
        <v>1</v>
      </c>
      <c r="BD1526" s="31">
        <f t="shared" si="1008"/>
        <v>8</v>
      </c>
      <c r="BE1526" s="31">
        <f t="shared" si="1009"/>
        <v>2</v>
      </c>
      <c r="BF1526" s="31">
        <f t="shared" si="1010"/>
        <v>9</v>
      </c>
      <c r="BG1526" s="31">
        <f t="shared" si="1011"/>
        <v>15</v>
      </c>
      <c r="BH1526" s="31">
        <f t="shared" si="1012"/>
        <v>0</v>
      </c>
      <c r="BI1526" s="31">
        <f t="shared" si="1013"/>
        <v>3</v>
      </c>
      <c r="BJ1526" s="6">
        <f t="shared" si="1014"/>
        <v>112</v>
      </c>
      <c r="BL1526" s="31">
        <f t="shared" si="1015"/>
        <v>7.7650176684808298E-11</v>
      </c>
      <c r="BM1526" s="31">
        <f t="shared" si="1016"/>
        <v>0</v>
      </c>
      <c r="BN1526" s="31">
        <f t="shared" si="1017"/>
        <v>6.0394581865962005E-11</v>
      </c>
      <c r="BO1526" s="31">
        <f t="shared" si="1018"/>
        <v>9.4905771503654578E-11</v>
      </c>
      <c r="BP1526" s="31">
        <f t="shared" si="1019"/>
        <v>2.5883392228269429E-11</v>
      </c>
      <c r="BQ1526" s="31">
        <f t="shared" si="1020"/>
        <v>9.4905771503654578E-11</v>
      </c>
      <c r="BR1526" s="31">
        <f t="shared" si="1021"/>
        <v>8.6277974094231432E-12</v>
      </c>
      <c r="BS1526" s="31">
        <f t="shared" si="1022"/>
        <v>9.4905771503654578E-11</v>
      </c>
      <c r="BT1526" s="31">
        <f t="shared" si="1023"/>
        <v>7.7650176684808298E-11</v>
      </c>
      <c r="BU1526" s="31">
        <f t="shared" si="1024"/>
        <v>6.0394581865962005E-11</v>
      </c>
      <c r="BV1526" s="31">
        <f t="shared" si="1025"/>
        <v>8.6277974094231432E-12</v>
      </c>
      <c r="BW1526" s="31">
        <f t="shared" si="1026"/>
        <v>8.6277974094231432E-12</v>
      </c>
      <c r="BX1526" s="31">
        <f t="shared" si="1027"/>
        <v>2.5883392228269429E-11</v>
      </c>
      <c r="BY1526" s="31">
        <f t="shared" si="1028"/>
        <v>8.6277974094231432E-12</v>
      </c>
      <c r="BZ1526" s="31">
        <f t="shared" si="1029"/>
        <v>6.9022379275385145E-11</v>
      </c>
      <c r="CA1526" s="31">
        <f t="shared" si="1030"/>
        <v>1.7255594818846286E-11</v>
      </c>
      <c r="CB1526" s="31">
        <f t="shared" si="1031"/>
        <v>7.7650176684808298E-11</v>
      </c>
      <c r="CC1526" s="31">
        <f t="shared" si="1032"/>
        <v>1.2941696114134715E-10</v>
      </c>
      <c r="CD1526" s="31">
        <f t="shared" si="1033"/>
        <v>0</v>
      </c>
      <c r="CE1526" s="31">
        <f t="shared" si="1034"/>
        <v>2.5883392228269429E-11</v>
      </c>
    </row>
    <row r="1527" spans="35:83" x14ac:dyDescent="0.2">
      <c r="AI1527" s="29" t="s">
        <v>3170</v>
      </c>
      <c r="AJ1527" s="30">
        <v>55189</v>
      </c>
      <c r="AK1527">
        <v>492</v>
      </c>
      <c r="AL1527" t="s">
        <v>3171</v>
      </c>
      <c r="AM1527">
        <v>9.6977970375237168E-9</v>
      </c>
      <c r="AN1527">
        <f t="shared" si="992"/>
        <v>9.6977970375237172E-10</v>
      </c>
      <c r="AO1527">
        <f t="shared" si="993"/>
        <v>4.275042928407081E-3</v>
      </c>
      <c r="AP1527" s="31">
        <f t="shared" si="994"/>
        <v>52</v>
      </c>
      <c r="AQ1527" s="31">
        <f t="shared" si="995"/>
        <v>0</v>
      </c>
      <c r="AR1527" s="31">
        <f t="shared" si="996"/>
        <v>41</v>
      </c>
      <c r="AS1527" s="31">
        <f t="shared" si="997"/>
        <v>59</v>
      </c>
      <c r="AT1527" s="31">
        <f t="shared" si="998"/>
        <v>16</v>
      </c>
      <c r="AU1527" s="31">
        <f t="shared" si="999"/>
        <v>26</v>
      </c>
      <c r="AV1527" s="31">
        <f t="shared" si="1000"/>
        <v>8</v>
      </c>
      <c r="AW1527" s="31">
        <f t="shared" si="1001"/>
        <v>18</v>
      </c>
      <c r="AX1527" s="31">
        <f t="shared" si="1002"/>
        <v>49</v>
      </c>
      <c r="AY1527" s="31">
        <f t="shared" si="1003"/>
        <v>43</v>
      </c>
      <c r="AZ1527" s="31">
        <f t="shared" si="1004"/>
        <v>12</v>
      </c>
      <c r="BA1527" s="31">
        <f t="shared" si="1005"/>
        <v>16</v>
      </c>
      <c r="BB1527" s="31">
        <f t="shared" si="1006"/>
        <v>21</v>
      </c>
      <c r="BC1527" s="31">
        <f t="shared" si="1007"/>
        <v>22</v>
      </c>
      <c r="BD1527" s="31">
        <f t="shared" si="1008"/>
        <v>25</v>
      </c>
      <c r="BE1527" s="31">
        <f t="shared" si="1009"/>
        <v>24</v>
      </c>
      <c r="BF1527" s="31">
        <f t="shared" si="1010"/>
        <v>14</v>
      </c>
      <c r="BG1527" s="31">
        <f t="shared" si="1011"/>
        <v>34</v>
      </c>
      <c r="BH1527" s="31">
        <f t="shared" si="1012"/>
        <v>1</v>
      </c>
      <c r="BI1527" s="31">
        <f t="shared" si="1013"/>
        <v>11</v>
      </c>
      <c r="BJ1527" s="6">
        <f t="shared" si="1014"/>
        <v>492</v>
      </c>
      <c r="BL1527" s="31">
        <f t="shared" si="1015"/>
        <v>1.0249704186000677E-10</v>
      </c>
      <c r="BM1527" s="31">
        <f t="shared" si="1016"/>
        <v>0</v>
      </c>
      <c r="BN1527" s="31">
        <f t="shared" si="1017"/>
        <v>8.0814975312697639E-11</v>
      </c>
      <c r="BO1527" s="31">
        <f t="shared" si="1018"/>
        <v>1.1629472057193076E-10</v>
      </c>
      <c r="BP1527" s="31">
        <f t="shared" si="1019"/>
        <v>3.1537551341540545E-11</v>
      </c>
      <c r="BQ1527" s="31">
        <f t="shared" si="1020"/>
        <v>5.1248520930003385E-11</v>
      </c>
      <c r="BR1527" s="31">
        <f t="shared" si="1021"/>
        <v>1.5768775670770273E-11</v>
      </c>
      <c r="BS1527" s="31">
        <f t="shared" si="1022"/>
        <v>3.5479745259233109E-11</v>
      </c>
      <c r="BT1527" s="31">
        <f t="shared" si="1023"/>
        <v>9.6583750983467921E-11</v>
      </c>
      <c r="BU1527" s="31">
        <f t="shared" si="1024"/>
        <v>8.4757169230390209E-11</v>
      </c>
      <c r="BV1527" s="31">
        <f t="shared" si="1025"/>
        <v>2.3653163506155407E-11</v>
      </c>
      <c r="BW1527" s="31">
        <f t="shared" si="1026"/>
        <v>3.1537551341540545E-11</v>
      </c>
      <c r="BX1527" s="31">
        <f t="shared" si="1027"/>
        <v>4.1393036135771965E-11</v>
      </c>
      <c r="BY1527" s="31">
        <f t="shared" si="1028"/>
        <v>4.3364133094618251E-11</v>
      </c>
      <c r="BZ1527" s="31">
        <f t="shared" si="1029"/>
        <v>4.92774239711571E-11</v>
      </c>
      <c r="CA1527" s="31">
        <f t="shared" si="1030"/>
        <v>4.7306327012310815E-11</v>
      </c>
      <c r="CB1527" s="31">
        <f t="shared" si="1031"/>
        <v>2.7595357423847975E-11</v>
      </c>
      <c r="CC1527" s="31">
        <f t="shared" si="1032"/>
        <v>6.7017296600773661E-11</v>
      </c>
      <c r="CD1527" s="31">
        <f t="shared" si="1033"/>
        <v>1.9710969588462841E-12</v>
      </c>
      <c r="CE1527" s="31">
        <f t="shared" si="1034"/>
        <v>2.1682066547309125E-11</v>
      </c>
    </row>
    <row r="1528" spans="35:83" x14ac:dyDescent="0.2">
      <c r="AI1528" s="29" t="s">
        <v>3172</v>
      </c>
      <c r="AJ1528" s="30">
        <v>36575</v>
      </c>
      <c r="AK1528">
        <v>339</v>
      </c>
      <c r="AL1528" t="s">
        <v>3173</v>
      </c>
      <c r="AM1528">
        <v>9.9305514741070456E-9</v>
      </c>
      <c r="AN1528">
        <f t="shared" si="992"/>
        <v>9.9305514741070464E-10</v>
      </c>
      <c r="AO1528">
        <f t="shared" si="993"/>
        <v>4.3776471801068063E-3</v>
      </c>
      <c r="AP1528" s="31">
        <f t="shared" si="994"/>
        <v>47</v>
      </c>
      <c r="AQ1528" s="31">
        <f t="shared" si="995"/>
        <v>3</v>
      </c>
      <c r="AR1528" s="31">
        <f t="shared" si="996"/>
        <v>22</v>
      </c>
      <c r="AS1528" s="31">
        <f t="shared" si="997"/>
        <v>22</v>
      </c>
      <c r="AT1528" s="31">
        <f t="shared" si="998"/>
        <v>11</v>
      </c>
      <c r="AU1528" s="31">
        <f t="shared" si="999"/>
        <v>31</v>
      </c>
      <c r="AV1528" s="31">
        <f t="shared" si="1000"/>
        <v>9</v>
      </c>
      <c r="AW1528" s="31">
        <f t="shared" si="1001"/>
        <v>26</v>
      </c>
      <c r="AX1528" s="31">
        <f t="shared" si="1002"/>
        <v>21</v>
      </c>
      <c r="AY1528" s="31">
        <f t="shared" si="1003"/>
        <v>26</v>
      </c>
      <c r="AZ1528" s="31">
        <f t="shared" si="1004"/>
        <v>11</v>
      </c>
      <c r="BA1528" s="31">
        <f t="shared" si="1005"/>
        <v>11</v>
      </c>
      <c r="BB1528" s="31">
        <f t="shared" si="1006"/>
        <v>12</v>
      </c>
      <c r="BC1528" s="31">
        <f t="shared" si="1007"/>
        <v>9</v>
      </c>
      <c r="BD1528" s="31">
        <f t="shared" si="1008"/>
        <v>17</v>
      </c>
      <c r="BE1528" s="31">
        <f t="shared" si="1009"/>
        <v>18</v>
      </c>
      <c r="BF1528" s="31">
        <f t="shared" si="1010"/>
        <v>10</v>
      </c>
      <c r="BG1528" s="31">
        <f t="shared" si="1011"/>
        <v>21</v>
      </c>
      <c r="BH1528" s="31">
        <f t="shared" si="1012"/>
        <v>2</v>
      </c>
      <c r="BI1528" s="31">
        <f t="shared" si="1013"/>
        <v>10</v>
      </c>
      <c r="BJ1528" s="6">
        <f t="shared" si="1014"/>
        <v>339</v>
      </c>
      <c r="BL1528" s="31">
        <f t="shared" si="1015"/>
        <v>1.3768021217788532E-10</v>
      </c>
      <c r="BM1528" s="31">
        <f t="shared" si="1016"/>
        <v>8.7880986496522535E-12</v>
      </c>
      <c r="BN1528" s="31">
        <f t="shared" si="1017"/>
        <v>6.4446056764116523E-11</v>
      </c>
      <c r="BO1528" s="31">
        <f t="shared" si="1018"/>
        <v>6.4446056764116523E-11</v>
      </c>
      <c r="BP1528" s="31">
        <f t="shared" si="1019"/>
        <v>3.2223028382058262E-11</v>
      </c>
      <c r="BQ1528" s="31">
        <f t="shared" si="1020"/>
        <v>9.0810352713073287E-11</v>
      </c>
      <c r="BR1528" s="31">
        <f t="shared" si="1021"/>
        <v>2.636429594895676E-11</v>
      </c>
      <c r="BS1528" s="31">
        <f t="shared" si="1022"/>
        <v>7.6163521630319532E-11</v>
      </c>
      <c r="BT1528" s="31">
        <f t="shared" si="1023"/>
        <v>6.1516690547565777E-11</v>
      </c>
      <c r="BU1528" s="31">
        <f t="shared" si="1024"/>
        <v>7.6163521630319532E-11</v>
      </c>
      <c r="BV1528" s="31">
        <f t="shared" si="1025"/>
        <v>3.2223028382058262E-11</v>
      </c>
      <c r="BW1528" s="31">
        <f t="shared" si="1026"/>
        <v>3.2223028382058262E-11</v>
      </c>
      <c r="BX1528" s="31">
        <f t="shared" si="1027"/>
        <v>3.5152394598609014E-11</v>
      </c>
      <c r="BY1528" s="31">
        <f t="shared" si="1028"/>
        <v>2.636429594895676E-11</v>
      </c>
      <c r="BZ1528" s="31">
        <f t="shared" si="1029"/>
        <v>4.9799225681362769E-11</v>
      </c>
      <c r="CA1528" s="31">
        <f t="shared" si="1030"/>
        <v>5.2728591897913521E-11</v>
      </c>
      <c r="CB1528" s="31">
        <f t="shared" si="1031"/>
        <v>2.9293662165507509E-11</v>
      </c>
      <c r="CC1528" s="31">
        <f t="shared" si="1032"/>
        <v>6.1516690547565777E-11</v>
      </c>
      <c r="CD1528" s="31">
        <f t="shared" si="1033"/>
        <v>5.858732433101502E-12</v>
      </c>
      <c r="CE1528" s="31">
        <f t="shared" si="1034"/>
        <v>2.9293662165507509E-11</v>
      </c>
    </row>
    <row r="1529" spans="35:83" x14ac:dyDescent="0.2">
      <c r="AI1529" s="29" t="s">
        <v>3174</v>
      </c>
      <c r="AJ1529" s="30">
        <v>13904</v>
      </c>
      <c r="AK1529">
        <v>129</v>
      </c>
      <c r="AL1529" t="s">
        <v>3175</v>
      </c>
      <c r="AM1529">
        <v>1.0253894562955677E-8</v>
      </c>
      <c r="AN1529">
        <f t="shared" si="992"/>
        <v>1.0253894562955678E-9</v>
      </c>
      <c r="AO1529">
        <f t="shared" si="993"/>
        <v>4.5201852823255973E-3</v>
      </c>
      <c r="AP1529" s="31">
        <f t="shared" si="994"/>
        <v>17</v>
      </c>
      <c r="AQ1529" s="31">
        <f t="shared" si="995"/>
        <v>0</v>
      </c>
      <c r="AR1529" s="31">
        <f t="shared" si="996"/>
        <v>3</v>
      </c>
      <c r="AS1529" s="31">
        <f t="shared" si="997"/>
        <v>7</v>
      </c>
      <c r="AT1529" s="31">
        <f t="shared" si="998"/>
        <v>3</v>
      </c>
      <c r="AU1529" s="31">
        <f t="shared" si="999"/>
        <v>12</v>
      </c>
      <c r="AV1529" s="31">
        <f t="shared" si="1000"/>
        <v>4</v>
      </c>
      <c r="AW1529" s="31">
        <f t="shared" si="1001"/>
        <v>7</v>
      </c>
      <c r="AX1529" s="31">
        <f t="shared" si="1002"/>
        <v>8</v>
      </c>
      <c r="AY1529" s="31">
        <f t="shared" si="1003"/>
        <v>3</v>
      </c>
      <c r="AZ1529" s="31">
        <f t="shared" si="1004"/>
        <v>4</v>
      </c>
      <c r="BA1529" s="31">
        <f t="shared" si="1005"/>
        <v>6</v>
      </c>
      <c r="BB1529" s="31">
        <f t="shared" si="1006"/>
        <v>6</v>
      </c>
      <c r="BC1529" s="31">
        <f t="shared" si="1007"/>
        <v>4</v>
      </c>
      <c r="BD1529" s="31">
        <f t="shared" si="1008"/>
        <v>14</v>
      </c>
      <c r="BE1529" s="31">
        <f t="shared" si="1009"/>
        <v>11</v>
      </c>
      <c r="BF1529" s="31">
        <f t="shared" si="1010"/>
        <v>7</v>
      </c>
      <c r="BG1529" s="31">
        <f t="shared" si="1011"/>
        <v>11</v>
      </c>
      <c r="BH1529" s="31">
        <f t="shared" si="1012"/>
        <v>1</v>
      </c>
      <c r="BI1529" s="31">
        <f t="shared" si="1013"/>
        <v>1</v>
      </c>
      <c r="BJ1529" s="6">
        <f t="shared" si="1014"/>
        <v>129</v>
      </c>
      <c r="BL1529" s="31">
        <f t="shared" si="1015"/>
        <v>1.351288430777105E-10</v>
      </c>
      <c r="BM1529" s="31">
        <f t="shared" si="1016"/>
        <v>0</v>
      </c>
      <c r="BN1529" s="31">
        <f t="shared" si="1017"/>
        <v>2.384626642547832E-11</v>
      </c>
      <c r="BO1529" s="31">
        <f t="shared" si="1018"/>
        <v>5.5641288326116081E-11</v>
      </c>
      <c r="BP1529" s="31">
        <f t="shared" si="1019"/>
        <v>2.384626642547832E-11</v>
      </c>
      <c r="BQ1529" s="31">
        <f t="shared" si="1020"/>
        <v>9.538506570191328E-11</v>
      </c>
      <c r="BR1529" s="31">
        <f t="shared" si="1021"/>
        <v>3.1795021900637758E-11</v>
      </c>
      <c r="BS1529" s="31">
        <f t="shared" si="1022"/>
        <v>5.5641288326116081E-11</v>
      </c>
      <c r="BT1529" s="31">
        <f t="shared" si="1023"/>
        <v>6.3590043801275515E-11</v>
      </c>
      <c r="BU1529" s="31">
        <f t="shared" si="1024"/>
        <v>2.384626642547832E-11</v>
      </c>
      <c r="BV1529" s="31">
        <f t="shared" si="1025"/>
        <v>3.1795021900637758E-11</v>
      </c>
      <c r="BW1529" s="31">
        <f t="shared" si="1026"/>
        <v>4.769253285095664E-11</v>
      </c>
      <c r="BX1529" s="31">
        <f t="shared" si="1027"/>
        <v>4.769253285095664E-11</v>
      </c>
      <c r="BY1529" s="31">
        <f t="shared" si="1028"/>
        <v>3.1795021900637758E-11</v>
      </c>
      <c r="BZ1529" s="31">
        <f t="shared" si="1029"/>
        <v>1.1128257665223216E-10</v>
      </c>
      <c r="CA1529" s="31">
        <f t="shared" si="1030"/>
        <v>8.7436310226753845E-11</v>
      </c>
      <c r="CB1529" s="31">
        <f t="shared" si="1031"/>
        <v>5.5641288326116081E-11</v>
      </c>
      <c r="CC1529" s="31">
        <f t="shared" si="1032"/>
        <v>8.7436310226753845E-11</v>
      </c>
      <c r="CD1529" s="31">
        <f t="shared" si="1033"/>
        <v>7.9487554751594394E-12</v>
      </c>
      <c r="CE1529" s="31">
        <f t="shared" si="1034"/>
        <v>7.9487554751594394E-12</v>
      </c>
    </row>
    <row r="1530" spans="35:83" x14ac:dyDescent="0.2">
      <c r="AI1530" s="32" t="s">
        <v>3176</v>
      </c>
      <c r="AJ1530" s="30">
        <v>65392</v>
      </c>
      <c r="AK1530">
        <v>607</v>
      </c>
      <c r="AL1530" t="s">
        <v>3177</v>
      </c>
      <c r="AM1530">
        <v>1.0324031648467328E-8</v>
      </c>
      <c r="AN1530">
        <f t="shared" si="992"/>
        <v>1.032403164846733E-9</v>
      </c>
      <c r="AO1530">
        <f t="shared" si="993"/>
        <v>4.5511035465742198E-3</v>
      </c>
      <c r="AP1530" s="31">
        <f t="shared" si="994"/>
        <v>68</v>
      </c>
      <c r="AQ1530" s="31">
        <f t="shared" si="995"/>
        <v>5</v>
      </c>
      <c r="AR1530" s="31">
        <f t="shared" si="996"/>
        <v>33</v>
      </c>
      <c r="AS1530" s="31">
        <f t="shared" si="997"/>
        <v>37</v>
      </c>
      <c r="AT1530" s="31">
        <f t="shared" si="998"/>
        <v>18</v>
      </c>
      <c r="AU1530" s="31">
        <f t="shared" si="999"/>
        <v>63</v>
      </c>
      <c r="AV1530" s="31">
        <f t="shared" si="1000"/>
        <v>14</v>
      </c>
      <c r="AW1530" s="31">
        <f t="shared" si="1001"/>
        <v>33</v>
      </c>
      <c r="AX1530" s="31">
        <f t="shared" si="1002"/>
        <v>30</v>
      </c>
      <c r="AY1530" s="31">
        <f t="shared" si="1003"/>
        <v>53</v>
      </c>
      <c r="AZ1530" s="31">
        <f t="shared" si="1004"/>
        <v>19</v>
      </c>
      <c r="BA1530" s="31">
        <f t="shared" si="1005"/>
        <v>26</v>
      </c>
      <c r="BB1530" s="31">
        <f t="shared" si="1006"/>
        <v>35</v>
      </c>
      <c r="BC1530" s="31">
        <f t="shared" si="1007"/>
        <v>16</v>
      </c>
      <c r="BD1530" s="31">
        <f t="shared" si="1008"/>
        <v>35</v>
      </c>
      <c r="BE1530" s="31">
        <f t="shared" si="1009"/>
        <v>23</v>
      </c>
      <c r="BF1530" s="31">
        <f t="shared" si="1010"/>
        <v>29</v>
      </c>
      <c r="BG1530" s="31">
        <f t="shared" si="1011"/>
        <v>49</v>
      </c>
      <c r="BH1530" s="31">
        <f t="shared" si="1012"/>
        <v>5</v>
      </c>
      <c r="BI1530" s="31">
        <f t="shared" si="1013"/>
        <v>16</v>
      </c>
      <c r="BJ1530" s="6">
        <f t="shared" si="1014"/>
        <v>607</v>
      </c>
      <c r="BL1530" s="31">
        <f t="shared" si="1015"/>
        <v>1.156563677258284E-10</v>
      </c>
      <c r="BM1530" s="31">
        <f t="shared" si="1016"/>
        <v>8.5041446857226765E-12</v>
      </c>
      <c r="BN1530" s="31">
        <f t="shared" si="1017"/>
        <v>5.6127354925769667E-11</v>
      </c>
      <c r="BO1530" s="31">
        <f t="shared" si="1018"/>
        <v>6.293067067434781E-11</v>
      </c>
      <c r="BP1530" s="31">
        <f t="shared" si="1019"/>
        <v>3.0614920868601638E-11</v>
      </c>
      <c r="BQ1530" s="31">
        <f t="shared" si="1020"/>
        <v>1.0715222304010573E-10</v>
      </c>
      <c r="BR1530" s="31">
        <f t="shared" si="1021"/>
        <v>2.3811605120023495E-11</v>
      </c>
      <c r="BS1530" s="31">
        <f t="shared" si="1022"/>
        <v>5.6127354925769667E-11</v>
      </c>
      <c r="BT1530" s="31">
        <f t="shared" si="1023"/>
        <v>5.1024868114336059E-11</v>
      </c>
      <c r="BU1530" s="31">
        <f t="shared" si="1024"/>
        <v>9.014393366866038E-11</v>
      </c>
      <c r="BV1530" s="31">
        <f t="shared" si="1025"/>
        <v>3.2315749805746172E-11</v>
      </c>
      <c r="BW1530" s="31">
        <f t="shared" si="1026"/>
        <v>4.4221552365757923E-11</v>
      </c>
      <c r="BX1530" s="31">
        <f t="shared" si="1027"/>
        <v>5.9529012800058742E-11</v>
      </c>
      <c r="BY1530" s="31">
        <f t="shared" si="1028"/>
        <v>2.7213262994312567E-11</v>
      </c>
      <c r="BZ1530" s="31">
        <f t="shared" si="1029"/>
        <v>5.9529012800058742E-11</v>
      </c>
      <c r="CA1530" s="31">
        <f t="shared" si="1030"/>
        <v>3.9119065554324308E-11</v>
      </c>
      <c r="CB1530" s="31">
        <f t="shared" si="1031"/>
        <v>4.9324039177191525E-11</v>
      </c>
      <c r="CC1530" s="31">
        <f t="shared" si="1032"/>
        <v>8.3340617920082231E-11</v>
      </c>
      <c r="CD1530" s="31">
        <f t="shared" si="1033"/>
        <v>8.5041446857226765E-12</v>
      </c>
      <c r="CE1530" s="31">
        <f t="shared" si="1034"/>
        <v>2.7213262994312567E-11</v>
      </c>
    </row>
    <row r="1531" spans="35:83" x14ac:dyDescent="0.2">
      <c r="AI1531" s="29" t="s">
        <v>3178</v>
      </c>
      <c r="AJ1531" s="30">
        <v>14410</v>
      </c>
      <c r="AK1531">
        <v>131</v>
      </c>
      <c r="AL1531" t="s">
        <v>3179</v>
      </c>
      <c r="AM1531">
        <v>1.0389605371884209E-8</v>
      </c>
      <c r="AN1531">
        <f t="shared" si="992"/>
        <v>1.038960537188421E-9</v>
      </c>
      <c r="AO1531">
        <f t="shared" si="993"/>
        <v>4.5800101612927966E-3</v>
      </c>
      <c r="AP1531" s="31">
        <f t="shared" si="994"/>
        <v>11</v>
      </c>
      <c r="AQ1531" s="31">
        <f t="shared" si="995"/>
        <v>0</v>
      </c>
      <c r="AR1531" s="31">
        <f t="shared" si="996"/>
        <v>7</v>
      </c>
      <c r="AS1531" s="31">
        <f t="shared" si="997"/>
        <v>8</v>
      </c>
      <c r="AT1531" s="31">
        <f t="shared" si="998"/>
        <v>2</v>
      </c>
      <c r="AU1531" s="31">
        <f t="shared" si="999"/>
        <v>13</v>
      </c>
      <c r="AV1531" s="31">
        <f t="shared" si="1000"/>
        <v>4</v>
      </c>
      <c r="AW1531" s="31">
        <f t="shared" si="1001"/>
        <v>7</v>
      </c>
      <c r="AX1531" s="31">
        <f t="shared" si="1002"/>
        <v>6</v>
      </c>
      <c r="AY1531" s="31">
        <f t="shared" si="1003"/>
        <v>15</v>
      </c>
      <c r="AZ1531" s="31">
        <f t="shared" si="1004"/>
        <v>1</v>
      </c>
      <c r="BA1531" s="31">
        <f t="shared" si="1005"/>
        <v>4</v>
      </c>
      <c r="BB1531" s="31">
        <f t="shared" si="1006"/>
        <v>6</v>
      </c>
      <c r="BC1531" s="31">
        <f t="shared" si="1007"/>
        <v>3</v>
      </c>
      <c r="BD1531" s="31">
        <f t="shared" si="1008"/>
        <v>15</v>
      </c>
      <c r="BE1531" s="31">
        <f t="shared" si="1009"/>
        <v>9</v>
      </c>
      <c r="BF1531" s="31">
        <f t="shared" si="1010"/>
        <v>4</v>
      </c>
      <c r="BG1531" s="31">
        <f t="shared" si="1011"/>
        <v>12</v>
      </c>
      <c r="BH1531" s="31">
        <f t="shared" si="1012"/>
        <v>0</v>
      </c>
      <c r="BI1531" s="31">
        <f t="shared" si="1013"/>
        <v>4</v>
      </c>
      <c r="BJ1531" s="6">
        <f t="shared" si="1014"/>
        <v>131</v>
      </c>
      <c r="BL1531" s="31">
        <f t="shared" si="1015"/>
        <v>8.7240961137959011E-11</v>
      </c>
      <c r="BM1531" s="31">
        <f t="shared" si="1016"/>
        <v>0</v>
      </c>
      <c r="BN1531" s="31">
        <f t="shared" si="1017"/>
        <v>5.5516975269610277E-11</v>
      </c>
      <c r="BO1531" s="31">
        <f t="shared" si="1018"/>
        <v>6.3447971736697467E-11</v>
      </c>
      <c r="BP1531" s="31">
        <f t="shared" si="1019"/>
        <v>1.5861992934174367E-11</v>
      </c>
      <c r="BQ1531" s="31">
        <f t="shared" si="1020"/>
        <v>1.0310295407213338E-10</v>
      </c>
      <c r="BR1531" s="31">
        <f t="shared" si="1021"/>
        <v>3.1723985868348734E-11</v>
      </c>
      <c r="BS1531" s="31">
        <f t="shared" si="1022"/>
        <v>5.5516975269610277E-11</v>
      </c>
      <c r="BT1531" s="31">
        <f t="shared" si="1023"/>
        <v>4.75859788025231E-11</v>
      </c>
      <c r="BU1531" s="31">
        <f t="shared" si="1024"/>
        <v>1.1896494700630773E-10</v>
      </c>
      <c r="BV1531" s="31">
        <f t="shared" si="1025"/>
        <v>7.9309964670871834E-12</v>
      </c>
      <c r="BW1531" s="31">
        <f t="shared" si="1026"/>
        <v>3.1723985868348734E-11</v>
      </c>
      <c r="BX1531" s="31">
        <f t="shared" si="1027"/>
        <v>4.75859788025231E-11</v>
      </c>
      <c r="BY1531" s="31">
        <f t="shared" si="1028"/>
        <v>2.379298940126155E-11</v>
      </c>
      <c r="BZ1531" s="31">
        <f t="shared" si="1029"/>
        <v>1.1896494700630773E-10</v>
      </c>
      <c r="CA1531" s="31">
        <f t="shared" si="1030"/>
        <v>7.1378968203784657E-11</v>
      </c>
      <c r="CB1531" s="31">
        <f t="shared" si="1031"/>
        <v>3.1723985868348734E-11</v>
      </c>
      <c r="CC1531" s="31">
        <f t="shared" si="1032"/>
        <v>9.5171957605046201E-11</v>
      </c>
      <c r="CD1531" s="31">
        <f t="shared" si="1033"/>
        <v>0</v>
      </c>
      <c r="CE1531" s="31">
        <f t="shared" si="1034"/>
        <v>3.1723985868348734E-11</v>
      </c>
    </row>
    <row r="1532" spans="35:83" x14ac:dyDescent="0.2">
      <c r="AI1532" s="29" t="s">
        <v>3180</v>
      </c>
      <c r="AJ1532" s="30">
        <v>24623</v>
      </c>
      <c r="AK1532">
        <v>233</v>
      </c>
      <c r="AL1532" t="s">
        <v>3181</v>
      </c>
      <c r="AM1532">
        <v>1.0561427826686326E-8</v>
      </c>
      <c r="AN1532">
        <f t="shared" si="992"/>
        <v>1.0561427826686325E-9</v>
      </c>
      <c r="AO1532">
        <f t="shared" si="993"/>
        <v>4.6557539995584502E-3</v>
      </c>
      <c r="AP1532" s="31">
        <f t="shared" si="994"/>
        <v>32</v>
      </c>
      <c r="AQ1532" s="31">
        <f t="shared" si="995"/>
        <v>0</v>
      </c>
      <c r="AR1532" s="31">
        <f t="shared" si="996"/>
        <v>8</v>
      </c>
      <c r="AS1532" s="31">
        <f t="shared" si="997"/>
        <v>18</v>
      </c>
      <c r="AT1532" s="31">
        <f t="shared" si="998"/>
        <v>7</v>
      </c>
      <c r="AU1532" s="31">
        <f t="shared" si="999"/>
        <v>35</v>
      </c>
      <c r="AV1532" s="31">
        <f t="shared" si="1000"/>
        <v>4</v>
      </c>
      <c r="AW1532" s="31">
        <f t="shared" si="1001"/>
        <v>10</v>
      </c>
      <c r="AX1532" s="31">
        <f t="shared" si="1002"/>
        <v>15</v>
      </c>
      <c r="AY1532" s="31">
        <f t="shared" si="1003"/>
        <v>10</v>
      </c>
      <c r="AZ1532" s="31">
        <f t="shared" si="1004"/>
        <v>4</v>
      </c>
      <c r="BA1532" s="31">
        <f t="shared" si="1005"/>
        <v>12</v>
      </c>
      <c r="BB1532" s="31">
        <f t="shared" si="1006"/>
        <v>7</v>
      </c>
      <c r="BC1532" s="31">
        <f t="shared" si="1007"/>
        <v>3</v>
      </c>
      <c r="BD1532" s="31">
        <f t="shared" si="1008"/>
        <v>28</v>
      </c>
      <c r="BE1532" s="31">
        <f t="shared" si="1009"/>
        <v>10</v>
      </c>
      <c r="BF1532" s="31">
        <f t="shared" si="1010"/>
        <v>10</v>
      </c>
      <c r="BG1532" s="31">
        <f t="shared" si="1011"/>
        <v>18</v>
      </c>
      <c r="BH1532" s="31">
        <f t="shared" si="1012"/>
        <v>0</v>
      </c>
      <c r="BI1532" s="31">
        <f t="shared" si="1013"/>
        <v>2</v>
      </c>
      <c r="BJ1532" s="6">
        <f t="shared" si="1014"/>
        <v>233</v>
      </c>
      <c r="BL1532" s="31">
        <f t="shared" si="1015"/>
        <v>1.4504965255534868E-10</v>
      </c>
      <c r="BM1532" s="31">
        <f t="shared" si="1016"/>
        <v>0</v>
      </c>
      <c r="BN1532" s="31">
        <f t="shared" si="1017"/>
        <v>3.626241313883717E-11</v>
      </c>
      <c r="BO1532" s="31">
        <f t="shared" si="1018"/>
        <v>8.159042956238364E-11</v>
      </c>
      <c r="BP1532" s="31">
        <f t="shared" si="1019"/>
        <v>3.172961149648252E-11</v>
      </c>
      <c r="BQ1532" s="31">
        <f t="shared" si="1020"/>
        <v>1.5864805748241261E-10</v>
      </c>
      <c r="BR1532" s="31">
        <f t="shared" si="1021"/>
        <v>1.8131206569418585E-11</v>
      </c>
      <c r="BS1532" s="31">
        <f t="shared" si="1022"/>
        <v>4.5328016423546458E-11</v>
      </c>
      <c r="BT1532" s="31">
        <f t="shared" si="1023"/>
        <v>6.7992024635319683E-11</v>
      </c>
      <c r="BU1532" s="31">
        <f t="shared" si="1024"/>
        <v>4.5328016423546458E-11</v>
      </c>
      <c r="BV1532" s="31">
        <f t="shared" si="1025"/>
        <v>1.8131206569418585E-11</v>
      </c>
      <c r="BW1532" s="31">
        <f t="shared" si="1026"/>
        <v>5.4393619708255752E-11</v>
      </c>
      <c r="BX1532" s="31">
        <f t="shared" si="1027"/>
        <v>3.172961149648252E-11</v>
      </c>
      <c r="BY1532" s="31">
        <f t="shared" si="1028"/>
        <v>1.3598404927063938E-11</v>
      </c>
      <c r="BZ1532" s="31">
        <f t="shared" si="1029"/>
        <v>1.2691844598593008E-10</v>
      </c>
      <c r="CA1532" s="31">
        <f t="shared" si="1030"/>
        <v>4.5328016423546458E-11</v>
      </c>
      <c r="CB1532" s="31">
        <f t="shared" si="1031"/>
        <v>4.5328016423546458E-11</v>
      </c>
      <c r="CC1532" s="31">
        <f t="shared" si="1032"/>
        <v>8.159042956238364E-11</v>
      </c>
      <c r="CD1532" s="31">
        <f t="shared" si="1033"/>
        <v>0</v>
      </c>
      <c r="CE1532" s="31">
        <f t="shared" si="1034"/>
        <v>9.0656032847092925E-12</v>
      </c>
    </row>
    <row r="1533" spans="35:83" x14ac:dyDescent="0.2">
      <c r="AI1533" s="29" t="s">
        <v>3182</v>
      </c>
      <c r="AJ1533" s="30">
        <v>28644</v>
      </c>
      <c r="AK1533">
        <v>267</v>
      </c>
      <c r="AL1533" t="s">
        <v>3183</v>
      </c>
      <c r="AM1533">
        <v>1.0623074167404176E-8</v>
      </c>
      <c r="AN1533">
        <f t="shared" si="992"/>
        <v>1.0623074167404176E-9</v>
      </c>
      <c r="AO1533">
        <f t="shared" si="993"/>
        <v>4.6829293211215128E-3</v>
      </c>
      <c r="AP1533" s="31">
        <f t="shared" si="994"/>
        <v>30</v>
      </c>
      <c r="AQ1533" s="31">
        <f t="shared" si="995"/>
        <v>0</v>
      </c>
      <c r="AR1533" s="31">
        <f t="shared" si="996"/>
        <v>11</v>
      </c>
      <c r="AS1533" s="31">
        <f t="shared" si="997"/>
        <v>6</v>
      </c>
      <c r="AT1533" s="31">
        <f t="shared" si="998"/>
        <v>12</v>
      </c>
      <c r="AU1533" s="31">
        <f t="shared" si="999"/>
        <v>33</v>
      </c>
      <c r="AV1533" s="31">
        <f t="shared" si="1000"/>
        <v>3</v>
      </c>
      <c r="AW1533" s="31">
        <f t="shared" si="1001"/>
        <v>8</v>
      </c>
      <c r="AX1533" s="31">
        <f t="shared" si="1002"/>
        <v>9</v>
      </c>
      <c r="AY1533" s="31">
        <f t="shared" si="1003"/>
        <v>12</v>
      </c>
      <c r="AZ1533" s="31">
        <f t="shared" si="1004"/>
        <v>8</v>
      </c>
      <c r="BA1533" s="31">
        <f t="shared" si="1005"/>
        <v>19</v>
      </c>
      <c r="BB1533" s="31">
        <f t="shared" si="1006"/>
        <v>15</v>
      </c>
      <c r="BC1533" s="31">
        <f t="shared" si="1007"/>
        <v>14</v>
      </c>
      <c r="BD1533" s="31">
        <f t="shared" si="1008"/>
        <v>12</v>
      </c>
      <c r="BE1533" s="31">
        <f t="shared" si="1009"/>
        <v>18</v>
      </c>
      <c r="BF1533" s="31">
        <f t="shared" si="1010"/>
        <v>19</v>
      </c>
      <c r="BG1533" s="31">
        <f t="shared" si="1011"/>
        <v>19</v>
      </c>
      <c r="BH1533" s="31">
        <f t="shared" si="1012"/>
        <v>7</v>
      </c>
      <c r="BI1533" s="31">
        <f t="shared" si="1013"/>
        <v>12</v>
      </c>
      <c r="BJ1533" s="6">
        <f t="shared" si="1014"/>
        <v>267</v>
      </c>
      <c r="BL1533" s="31">
        <f t="shared" si="1015"/>
        <v>1.193603839034177E-10</v>
      </c>
      <c r="BM1533" s="31">
        <f t="shared" si="1016"/>
        <v>0</v>
      </c>
      <c r="BN1533" s="31">
        <f t="shared" si="1017"/>
        <v>4.3765474097919824E-11</v>
      </c>
      <c r="BO1533" s="31">
        <f t="shared" si="1018"/>
        <v>2.387207678068354E-11</v>
      </c>
      <c r="BP1533" s="31">
        <f t="shared" si="1019"/>
        <v>4.774415356136708E-11</v>
      </c>
      <c r="BQ1533" s="31">
        <f t="shared" si="1020"/>
        <v>1.3129642229375946E-10</v>
      </c>
      <c r="BR1533" s="31">
        <f t="shared" si="1021"/>
        <v>1.193603839034177E-11</v>
      </c>
      <c r="BS1533" s="31">
        <f t="shared" si="1022"/>
        <v>3.1829435707578056E-11</v>
      </c>
      <c r="BT1533" s="31">
        <f t="shared" si="1023"/>
        <v>3.5808115171025312E-11</v>
      </c>
      <c r="BU1533" s="31">
        <f t="shared" si="1024"/>
        <v>4.774415356136708E-11</v>
      </c>
      <c r="BV1533" s="31">
        <f t="shared" si="1025"/>
        <v>3.1829435707578056E-11</v>
      </c>
      <c r="BW1533" s="31">
        <f t="shared" si="1026"/>
        <v>7.5594909805497873E-11</v>
      </c>
      <c r="BX1533" s="31">
        <f t="shared" si="1027"/>
        <v>5.9680191951708849E-11</v>
      </c>
      <c r="BY1533" s="31">
        <f t="shared" si="1028"/>
        <v>5.5701512488261599E-11</v>
      </c>
      <c r="BZ1533" s="31">
        <f t="shared" si="1029"/>
        <v>4.774415356136708E-11</v>
      </c>
      <c r="CA1533" s="31">
        <f t="shared" si="1030"/>
        <v>7.1616230342050624E-11</v>
      </c>
      <c r="CB1533" s="31">
        <f t="shared" si="1031"/>
        <v>7.5594909805497873E-11</v>
      </c>
      <c r="CC1533" s="31">
        <f t="shared" si="1032"/>
        <v>7.5594909805497873E-11</v>
      </c>
      <c r="CD1533" s="31">
        <f t="shared" si="1033"/>
        <v>2.78507562441308E-11</v>
      </c>
      <c r="CE1533" s="31">
        <f t="shared" si="1034"/>
        <v>4.774415356136708E-11</v>
      </c>
    </row>
    <row r="1534" spans="35:83" x14ac:dyDescent="0.2">
      <c r="AI1534" s="29" t="s">
        <v>3184</v>
      </c>
      <c r="AJ1534" s="30">
        <v>10229</v>
      </c>
      <c r="AK1534">
        <v>91</v>
      </c>
      <c r="AL1534" t="s">
        <v>3185</v>
      </c>
      <c r="AM1534">
        <v>1.0700780541380956E-8</v>
      </c>
      <c r="AN1534">
        <f t="shared" si="992"/>
        <v>1.0700780541380956E-9</v>
      </c>
      <c r="AO1534">
        <f t="shared" si="993"/>
        <v>4.7171843259722242E-3</v>
      </c>
      <c r="AP1534" s="31">
        <f t="shared" si="994"/>
        <v>7</v>
      </c>
      <c r="AQ1534" s="31">
        <f t="shared" si="995"/>
        <v>0</v>
      </c>
      <c r="AR1534" s="31">
        <f t="shared" si="996"/>
        <v>2</v>
      </c>
      <c r="AS1534" s="31">
        <f t="shared" si="997"/>
        <v>5</v>
      </c>
      <c r="AT1534" s="31">
        <f t="shared" si="998"/>
        <v>6</v>
      </c>
      <c r="AU1534" s="31">
        <f t="shared" si="999"/>
        <v>7</v>
      </c>
      <c r="AV1534" s="31">
        <f t="shared" si="1000"/>
        <v>2</v>
      </c>
      <c r="AW1534" s="31">
        <f t="shared" si="1001"/>
        <v>2</v>
      </c>
      <c r="AX1534" s="31">
        <f t="shared" si="1002"/>
        <v>9</v>
      </c>
      <c r="AY1534" s="31">
        <f t="shared" si="1003"/>
        <v>7</v>
      </c>
      <c r="AZ1534" s="31">
        <f t="shared" si="1004"/>
        <v>2</v>
      </c>
      <c r="BA1534" s="31">
        <f t="shared" si="1005"/>
        <v>4</v>
      </c>
      <c r="BB1534" s="31">
        <f t="shared" si="1006"/>
        <v>6</v>
      </c>
      <c r="BC1534" s="31">
        <f t="shared" si="1007"/>
        <v>2</v>
      </c>
      <c r="BD1534" s="31">
        <f t="shared" si="1008"/>
        <v>7</v>
      </c>
      <c r="BE1534" s="31">
        <f t="shared" si="1009"/>
        <v>6</v>
      </c>
      <c r="BF1534" s="31">
        <f t="shared" si="1010"/>
        <v>6</v>
      </c>
      <c r="BG1534" s="31">
        <f t="shared" si="1011"/>
        <v>8</v>
      </c>
      <c r="BH1534" s="31">
        <f t="shared" si="1012"/>
        <v>2</v>
      </c>
      <c r="BI1534" s="31">
        <f t="shared" si="1013"/>
        <v>1</v>
      </c>
      <c r="BJ1534" s="6">
        <f t="shared" si="1014"/>
        <v>91</v>
      </c>
      <c r="BL1534" s="31">
        <f t="shared" si="1015"/>
        <v>8.2313696472161207E-11</v>
      </c>
      <c r="BM1534" s="31">
        <f t="shared" si="1016"/>
        <v>0</v>
      </c>
      <c r="BN1534" s="31">
        <f t="shared" si="1017"/>
        <v>2.3518198992046058E-11</v>
      </c>
      <c r="BO1534" s="31">
        <f t="shared" si="1018"/>
        <v>5.8795497480115142E-11</v>
      </c>
      <c r="BP1534" s="31">
        <f t="shared" si="1019"/>
        <v>7.0554596976138168E-11</v>
      </c>
      <c r="BQ1534" s="31">
        <f t="shared" si="1020"/>
        <v>8.2313696472161207E-11</v>
      </c>
      <c r="BR1534" s="31">
        <f t="shared" si="1021"/>
        <v>2.3518198992046058E-11</v>
      </c>
      <c r="BS1534" s="31">
        <f t="shared" si="1022"/>
        <v>2.3518198992046058E-11</v>
      </c>
      <c r="BT1534" s="31">
        <f t="shared" si="1023"/>
        <v>1.0583189546420726E-10</v>
      </c>
      <c r="BU1534" s="31">
        <f t="shared" si="1024"/>
        <v>8.2313696472161207E-11</v>
      </c>
      <c r="BV1534" s="31">
        <f t="shared" si="1025"/>
        <v>2.3518198992046058E-11</v>
      </c>
      <c r="BW1534" s="31">
        <f t="shared" si="1026"/>
        <v>4.7036397984092116E-11</v>
      </c>
      <c r="BX1534" s="31">
        <f t="shared" si="1027"/>
        <v>7.0554596976138168E-11</v>
      </c>
      <c r="BY1534" s="31">
        <f t="shared" si="1028"/>
        <v>2.3518198992046058E-11</v>
      </c>
      <c r="BZ1534" s="31">
        <f t="shared" si="1029"/>
        <v>8.2313696472161207E-11</v>
      </c>
      <c r="CA1534" s="31">
        <f t="shared" si="1030"/>
        <v>7.0554596976138168E-11</v>
      </c>
      <c r="CB1534" s="31">
        <f t="shared" si="1031"/>
        <v>7.0554596976138168E-11</v>
      </c>
      <c r="CC1534" s="31">
        <f t="shared" si="1032"/>
        <v>9.4072795968184233E-11</v>
      </c>
      <c r="CD1534" s="31">
        <f t="shared" si="1033"/>
        <v>2.3518198992046058E-11</v>
      </c>
      <c r="CE1534" s="31">
        <f t="shared" si="1034"/>
        <v>1.1759099496023029E-11</v>
      </c>
    </row>
    <row r="1535" spans="35:83" x14ac:dyDescent="0.2">
      <c r="AI1535" s="29" t="s">
        <v>3186</v>
      </c>
      <c r="AJ1535" s="30">
        <v>7700</v>
      </c>
      <c r="AK1535">
        <v>67</v>
      </c>
      <c r="AL1535" t="s">
        <v>3187</v>
      </c>
      <c r="AM1535">
        <v>1.073220650958399E-8</v>
      </c>
      <c r="AN1535">
        <f t="shared" si="992"/>
        <v>1.0732206509583991E-9</v>
      </c>
      <c r="AO1535">
        <f t="shared" si="993"/>
        <v>4.7310377158312714E-3</v>
      </c>
      <c r="AP1535" s="31">
        <f t="shared" si="994"/>
        <v>5</v>
      </c>
      <c r="AQ1535" s="31">
        <f t="shared" si="995"/>
        <v>0</v>
      </c>
      <c r="AR1535" s="31">
        <f t="shared" si="996"/>
        <v>1</v>
      </c>
      <c r="AS1535" s="31">
        <f t="shared" si="997"/>
        <v>1</v>
      </c>
      <c r="AT1535" s="31">
        <f t="shared" si="998"/>
        <v>2</v>
      </c>
      <c r="AU1535" s="31">
        <f t="shared" si="999"/>
        <v>5</v>
      </c>
      <c r="AV1535" s="31">
        <f t="shared" si="1000"/>
        <v>4</v>
      </c>
      <c r="AW1535" s="31">
        <f t="shared" si="1001"/>
        <v>3</v>
      </c>
      <c r="AX1535" s="31">
        <f t="shared" si="1002"/>
        <v>11</v>
      </c>
      <c r="AY1535" s="31">
        <f t="shared" si="1003"/>
        <v>3</v>
      </c>
      <c r="AZ1535" s="31">
        <f t="shared" si="1004"/>
        <v>1</v>
      </c>
      <c r="BA1535" s="31">
        <f t="shared" si="1005"/>
        <v>4</v>
      </c>
      <c r="BB1535" s="31">
        <f t="shared" si="1006"/>
        <v>2</v>
      </c>
      <c r="BC1535" s="31">
        <f t="shared" si="1007"/>
        <v>1</v>
      </c>
      <c r="BD1535" s="31">
        <f t="shared" si="1008"/>
        <v>7</v>
      </c>
      <c r="BE1535" s="31">
        <f t="shared" si="1009"/>
        <v>4</v>
      </c>
      <c r="BF1535" s="31">
        <f t="shared" si="1010"/>
        <v>5</v>
      </c>
      <c r="BG1535" s="31">
        <f t="shared" si="1011"/>
        <v>5</v>
      </c>
      <c r="BH1535" s="31">
        <f t="shared" si="1012"/>
        <v>1</v>
      </c>
      <c r="BI1535" s="31">
        <f t="shared" si="1013"/>
        <v>2</v>
      </c>
      <c r="BJ1535" s="6">
        <f t="shared" si="1014"/>
        <v>67</v>
      </c>
      <c r="BL1535" s="31">
        <f t="shared" si="1015"/>
        <v>8.0091093355104406E-11</v>
      </c>
      <c r="BM1535" s="31">
        <f t="shared" si="1016"/>
        <v>0</v>
      </c>
      <c r="BN1535" s="31">
        <f t="shared" si="1017"/>
        <v>1.6018218671020883E-11</v>
      </c>
      <c r="BO1535" s="31">
        <f t="shared" si="1018"/>
        <v>1.6018218671020883E-11</v>
      </c>
      <c r="BP1535" s="31">
        <f t="shared" si="1019"/>
        <v>3.2036437342041766E-11</v>
      </c>
      <c r="BQ1535" s="31">
        <f t="shared" si="1020"/>
        <v>8.0091093355104406E-11</v>
      </c>
      <c r="BR1535" s="31">
        <f t="shared" si="1021"/>
        <v>6.4072874684083533E-11</v>
      </c>
      <c r="BS1535" s="31">
        <f t="shared" si="1022"/>
        <v>4.8054656013062646E-11</v>
      </c>
      <c r="BT1535" s="31">
        <f t="shared" si="1023"/>
        <v>1.762004053812297E-10</v>
      </c>
      <c r="BU1535" s="31">
        <f t="shared" si="1024"/>
        <v>4.8054656013062646E-11</v>
      </c>
      <c r="BV1535" s="31">
        <f t="shared" si="1025"/>
        <v>1.6018218671020883E-11</v>
      </c>
      <c r="BW1535" s="31">
        <f t="shared" si="1026"/>
        <v>6.4072874684083533E-11</v>
      </c>
      <c r="BX1535" s="31">
        <f t="shared" si="1027"/>
        <v>3.2036437342041766E-11</v>
      </c>
      <c r="BY1535" s="31">
        <f t="shared" si="1028"/>
        <v>1.6018218671020883E-11</v>
      </c>
      <c r="BZ1535" s="31">
        <f t="shared" si="1029"/>
        <v>1.1212753069714617E-10</v>
      </c>
      <c r="CA1535" s="31">
        <f t="shared" si="1030"/>
        <v>6.4072874684083533E-11</v>
      </c>
      <c r="CB1535" s="31">
        <f t="shared" si="1031"/>
        <v>8.0091093355104406E-11</v>
      </c>
      <c r="CC1535" s="31">
        <f t="shared" si="1032"/>
        <v>8.0091093355104406E-11</v>
      </c>
      <c r="CD1535" s="31">
        <f t="shared" si="1033"/>
        <v>1.6018218671020883E-11</v>
      </c>
      <c r="CE1535" s="31">
        <f t="shared" si="1034"/>
        <v>3.2036437342041766E-11</v>
      </c>
    </row>
    <row r="1536" spans="35:83" x14ac:dyDescent="0.2">
      <c r="AI1536" s="29" t="s">
        <v>3188</v>
      </c>
      <c r="AJ1536" s="30">
        <v>21900</v>
      </c>
      <c r="AK1536">
        <v>204</v>
      </c>
      <c r="AL1536" t="s">
        <v>3189</v>
      </c>
      <c r="AM1536">
        <v>1.0774255280084842E-8</v>
      </c>
      <c r="AN1536">
        <f t="shared" si="992"/>
        <v>1.0774255280084843E-9</v>
      </c>
      <c r="AO1536">
        <f t="shared" si="993"/>
        <v>4.7495739151642057E-3</v>
      </c>
      <c r="AP1536" s="31">
        <f t="shared" si="994"/>
        <v>22</v>
      </c>
      <c r="AQ1536" s="31">
        <f t="shared" si="995"/>
        <v>0</v>
      </c>
      <c r="AR1536" s="31">
        <f t="shared" si="996"/>
        <v>7</v>
      </c>
      <c r="AS1536" s="31">
        <f t="shared" si="997"/>
        <v>5</v>
      </c>
      <c r="AT1536" s="31">
        <f t="shared" si="998"/>
        <v>11</v>
      </c>
      <c r="AU1536" s="31">
        <f t="shared" si="999"/>
        <v>34</v>
      </c>
      <c r="AV1536" s="31">
        <f t="shared" si="1000"/>
        <v>1</v>
      </c>
      <c r="AW1536" s="31">
        <f t="shared" si="1001"/>
        <v>11</v>
      </c>
      <c r="AX1536" s="31">
        <f t="shared" si="1002"/>
        <v>5</v>
      </c>
      <c r="AY1536" s="31">
        <f t="shared" si="1003"/>
        <v>5</v>
      </c>
      <c r="AZ1536" s="31">
        <f t="shared" si="1004"/>
        <v>7</v>
      </c>
      <c r="BA1536" s="31">
        <f t="shared" si="1005"/>
        <v>13</v>
      </c>
      <c r="BB1536" s="31">
        <f t="shared" si="1006"/>
        <v>4</v>
      </c>
      <c r="BC1536" s="31">
        <f t="shared" si="1007"/>
        <v>9</v>
      </c>
      <c r="BD1536" s="31">
        <f t="shared" si="1008"/>
        <v>14</v>
      </c>
      <c r="BE1536" s="31">
        <f t="shared" si="1009"/>
        <v>11</v>
      </c>
      <c r="BF1536" s="31">
        <f t="shared" si="1010"/>
        <v>16</v>
      </c>
      <c r="BG1536" s="31">
        <f t="shared" si="1011"/>
        <v>13</v>
      </c>
      <c r="BH1536" s="31">
        <f t="shared" si="1012"/>
        <v>5</v>
      </c>
      <c r="BI1536" s="31">
        <f t="shared" si="1013"/>
        <v>11</v>
      </c>
      <c r="BJ1536" s="6">
        <f t="shared" si="1014"/>
        <v>204</v>
      </c>
      <c r="BL1536" s="31">
        <f t="shared" si="1015"/>
        <v>1.161929490989542E-10</v>
      </c>
      <c r="BM1536" s="31">
        <f t="shared" si="1016"/>
        <v>0</v>
      </c>
      <c r="BN1536" s="31">
        <f t="shared" si="1017"/>
        <v>3.6970483804212699E-11</v>
      </c>
      <c r="BO1536" s="31">
        <f t="shared" si="1018"/>
        <v>2.6407488431580499E-11</v>
      </c>
      <c r="BP1536" s="31">
        <f t="shared" si="1019"/>
        <v>5.80964745494771E-11</v>
      </c>
      <c r="BQ1536" s="31">
        <f t="shared" si="1020"/>
        <v>1.7957092133474737E-10</v>
      </c>
      <c r="BR1536" s="31">
        <f t="shared" si="1021"/>
        <v>5.2814976863160993E-12</v>
      </c>
      <c r="BS1536" s="31">
        <f t="shared" si="1022"/>
        <v>5.80964745494771E-11</v>
      </c>
      <c r="BT1536" s="31">
        <f t="shared" si="1023"/>
        <v>2.6407488431580499E-11</v>
      </c>
      <c r="BU1536" s="31">
        <f t="shared" si="1024"/>
        <v>2.6407488431580499E-11</v>
      </c>
      <c r="BV1536" s="31">
        <f t="shared" si="1025"/>
        <v>3.6970483804212699E-11</v>
      </c>
      <c r="BW1536" s="31">
        <f t="shared" si="1026"/>
        <v>6.865946992210929E-11</v>
      </c>
      <c r="BX1536" s="31">
        <f t="shared" si="1027"/>
        <v>2.1125990745264397E-11</v>
      </c>
      <c r="BY1536" s="31">
        <f t="shared" si="1028"/>
        <v>4.7533479176844896E-11</v>
      </c>
      <c r="BZ1536" s="31">
        <f t="shared" si="1029"/>
        <v>7.3940967608425398E-11</v>
      </c>
      <c r="CA1536" s="31">
        <f t="shared" si="1030"/>
        <v>5.80964745494771E-11</v>
      </c>
      <c r="CB1536" s="31">
        <f t="shared" si="1031"/>
        <v>8.4503962981057589E-11</v>
      </c>
      <c r="CC1536" s="31">
        <f t="shared" si="1032"/>
        <v>6.865946992210929E-11</v>
      </c>
      <c r="CD1536" s="31">
        <f t="shared" si="1033"/>
        <v>2.6407488431580499E-11</v>
      </c>
      <c r="CE1536" s="31">
        <f t="shared" si="1034"/>
        <v>5.80964745494771E-11</v>
      </c>
    </row>
    <row r="1537" spans="35:83" x14ac:dyDescent="0.2">
      <c r="AI1537" s="29" t="s">
        <v>3190</v>
      </c>
      <c r="AJ1537" s="30">
        <v>9381</v>
      </c>
      <c r="AK1537">
        <v>89</v>
      </c>
      <c r="AL1537" t="s">
        <v>3191</v>
      </c>
      <c r="AM1537">
        <v>1.0914690777130462E-8</v>
      </c>
      <c r="AN1537">
        <f t="shared" si="992"/>
        <v>1.0914690777130462E-9</v>
      </c>
      <c r="AO1537">
        <f t="shared" si="993"/>
        <v>4.8114815603973659E-3</v>
      </c>
      <c r="AP1537" s="31">
        <f t="shared" si="994"/>
        <v>9</v>
      </c>
      <c r="AQ1537" s="31">
        <f t="shared" si="995"/>
        <v>0</v>
      </c>
      <c r="AR1537" s="31">
        <f t="shared" si="996"/>
        <v>3</v>
      </c>
      <c r="AS1537" s="31">
        <f t="shared" si="997"/>
        <v>3</v>
      </c>
      <c r="AT1537" s="31">
        <f t="shared" si="998"/>
        <v>3</v>
      </c>
      <c r="AU1537" s="31">
        <f t="shared" si="999"/>
        <v>16</v>
      </c>
      <c r="AV1537" s="31">
        <f t="shared" si="1000"/>
        <v>3</v>
      </c>
      <c r="AW1537" s="31">
        <f t="shared" si="1001"/>
        <v>4</v>
      </c>
      <c r="AX1537" s="31">
        <f t="shared" si="1002"/>
        <v>8</v>
      </c>
      <c r="AY1537" s="31">
        <f t="shared" si="1003"/>
        <v>5</v>
      </c>
      <c r="AZ1537" s="31">
        <f t="shared" si="1004"/>
        <v>2</v>
      </c>
      <c r="BA1537" s="31">
        <f t="shared" si="1005"/>
        <v>3</v>
      </c>
      <c r="BB1537" s="31">
        <f t="shared" si="1006"/>
        <v>1</v>
      </c>
      <c r="BC1537" s="31">
        <f t="shared" si="1007"/>
        <v>1</v>
      </c>
      <c r="BD1537" s="31">
        <f t="shared" si="1008"/>
        <v>9</v>
      </c>
      <c r="BE1537" s="31">
        <f t="shared" si="1009"/>
        <v>6</v>
      </c>
      <c r="BF1537" s="31">
        <f t="shared" si="1010"/>
        <v>3</v>
      </c>
      <c r="BG1537" s="31">
        <f t="shared" si="1011"/>
        <v>8</v>
      </c>
      <c r="BH1537" s="31">
        <f t="shared" si="1012"/>
        <v>0</v>
      </c>
      <c r="BI1537" s="31">
        <f t="shared" si="1013"/>
        <v>2</v>
      </c>
      <c r="BJ1537" s="6">
        <f t="shared" si="1014"/>
        <v>89</v>
      </c>
      <c r="BL1537" s="31">
        <f t="shared" si="1015"/>
        <v>1.1037327752154399E-10</v>
      </c>
      <c r="BM1537" s="31">
        <f t="shared" si="1016"/>
        <v>0</v>
      </c>
      <c r="BN1537" s="31">
        <f t="shared" si="1017"/>
        <v>3.6791092507181334E-11</v>
      </c>
      <c r="BO1537" s="31">
        <f t="shared" si="1018"/>
        <v>3.6791092507181334E-11</v>
      </c>
      <c r="BP1537" s="31">
        <f t="shared" si="1019"/>
        <v>3.6791092507181334E-11</v>
      </c>
      <c r="BQ1537" s="31">
        <f t="shared" si="1020"/>
        <v>1.9621916003830043E-10</v>
      </c>
      <c r="BR1537" s="31">
        <f t="shared" si="1021"/>
        <v>3.6791092507181334E-11</v>
      </c>
      <c r="BS1537" s="31">
        <f t="shared" si="1022"/>
        <v>4.9054790009575107E-11</v>
      </c>
      <c r="BT1537" s="31">
        <f t="shared" si="1023"/>
        <v>9.8109580019150214E-11</v>
      </c>
      <c r="BU1537" s="31">
        <f t="shared" si="1024"/>
        <v>6.1318487511968887E-11</v>
      </c>
      <c r="BV1537" s="31">
        <f t="shared" si="1025"/>
        <v>2.4527395004787554E-11</v>
      </c>
      <c r="BW1537" s="31">
        <f t="shared" si="1026"/>
        <v>3.6791092507181334E-11</v>
      </c>
      <c r="BX1537" s="31">
        <f t="shared" si="1027"/>
        <v>1.2263697502393777E-11</v>
      </c>
      <c r="BY1537" s="31">
        <f t="shared" si="1028"/>
        <v>1.2263697502393777E-11</v>
      </c>
      <c r="BZ1537" s="31">
        <f t="shared" si="1029"/>
        <v>1.1037327752154399E-10</v>
      </c>
      <c r="CA1537" s="31">
        <f t="shared" si="1030"/>
        <v>7.3582185014362667E-11</v>
      </c>
      <c r="CB1537" s="31">
        <f t="shared" si="1031"/>
        <v>3.6791092507181334E-11</v>
      </c>
      <c r="CC1537" s="31">
        <f t="shared" si="1032"/>
        <v>9.8109580019150214E-11</v>
      </c>
      <c r="CD1537" s="31">
        <f t="shared" si="1033"/>
        <v>0</v>
      </c>
      <c r="CE1537" s="31">
        <f t="shared" si="1034"/>
        <v>2.4527395004787554E-11</v>
      </c>
    </row>
    <row r="1538" spans="35:83" x14ac:dyDescent="0.2">
      <c r="AI1538" s="32" t="s">
        <v>3192</v>
      </c>
      <c r="AJ1538" s="30">
        <v>53859</v>
      </c>
      <c r="AK1538">
        <v>485</v>
      </c>
      <c r="AL1538" t="s">
        <v>3193</v>
      </c>
      <c r="AM1538">
        <v>1.0930325438681188E-8</v>
      </c>
      <c r="AN1538">
        <f t="shared" si="992"/>
        <v>1.0930325438681189E-9</v>
      </c>
      <c r="AO1538">
        <f t="shared" si="993"/>
        <v>4.8183737286951606E-3</v>
      </c>
      <c r="AP1538" s="31">
        <f t="shared" si="994"/>
        <v>39</v>
      </c>
      <c r="AQ1538" s="31">
        <f t="shared" si="995"/>
        <v>2</v>
      </c>
      <c r="AR1538" s="31">
        <f t="shared" si="996"/>
        <v>38</v>
      </c>
      <c r="AS1538" s="31">
        <f t="shared" si="997"/>
        <v>26</v>
      </c>
      <c r="AT1538" s="31">
        <f t="shared" si="998"/>
        <v>20</v>
      </c>
      <c r="AU1538" s="31">
        <f t="shared" si="999"/>
        <v>40</v>
      </c>
      <c r="AV1538" s="31">
        <f t="shared" si="1000"/>
        <v>9</v>
      </c>
      <c r="AW1538" s="31">
        <f t="shared" si="1001"/>
        <v>27</v>
      </c>
      <c r="AX1538" s="31">
        <f t="shared" si="1002"/>
        <v>25</v>
      </c>
      <c r="AY1538" s="31">
        <f t="shared" si="1003"/>
        <v>50</v>
      </c>
      <c r="AZ1538" s="31">
        <f t="shared" si="1004"/>
        <v>11</v>
      </c>
      <c r="BA1538" s="31">
        <f t="shared" si="1005"/>
        <v>14</v>
      </c>
      <c r="BB1538" s="31">
        <f t="shared" si="1006"/>
        <v>20</v>
      </c>
      <c r="BC1538" s="31">
        <f t="shared" si="1007"/>
        <v>17</v>
      </c>
      <c r="BD1538" s="31">
        <f t="shared" si="1008"/>
        <v>30</v>
      </c>
      <c r="BE1538" s="31">
        <f t="shared" si="1009"/>
        <v>30</v>
      </c>
      <c r="BF1538" s="31">
        <f t="shared" si="1010"/>
        <v>28</v>
      </c>
      <c r="BG1538" s="31">
        <f t="shared" si="1011"/>
        <v>37</v>
      </c>
      <c r="BH1538" s="31">
        <f t="shared" si="1012"/>
        <v>9</v>
      </c>
      <c r="BI1538" s="31">
        <f t="shared" si="1013"/>
        <v>13</v>
      </c>
      <c r="BJ1538" s="6">
        <f t="shared" si="1014"/>
        <v>485</v>
      </c>
      <c r="BL1538" s="31">
        <f t="shared" si="1015"/>
        <v>8.7893338579085851E-11</v>
      </c>
      <c r="BM1538" s="31">
        <f t="shared" si="1016"/>
        <v>4.5073506963633769E-12</v>
      </c>
      <c r="BN1538" s="31">
        <f t="shared" si="1017"/>
        <v>8.5639663230904166E-11</v>
      </c>
      <c r="BO1538" s="31">
        <f t="shared" si="1018"/>
        <v>5.8595559052723896E-11</v>
      </c>
      <c r="BP1538" s="31">
        <f t="shared" si="1019"/>
        <v>4.5073506963633768E-11</v>
      </c>
      <c r="BQ1538" s="31">
        <f t="shared" si="1020"/>
        <v>9.0147013927267536E-11</v>
      </c>
      <c r="BR1538" s="31">
        <f t="shared" si="1021"/>
        <v>2.0283078133635196E-11</v>
      </c>
      <c r="BS1538" s="31">
        <f t="shared" si="1022"/>
        <v>6.0849234400905594E-11</v>
      </c>
      <c r="BT1538" s="31">
        <f t="shared" si="1023"/>
        <v>5.6341883704542205E-11</v>
      </c>
      <c r="BU1538" s="31">
        <f t="shared" si="1024"/>
        <v>1.1268376740908441E-10</v>
      </c>
      <c r="BV1538" s="31">
        <f t="shared" si="1025"/>
        <v>2.4790428829998572E-11</v>
      </c>
      <c r="BW1538" s="31">
        <f t="shared" si="1026"/>
        <v>3.1551454874543639E-11</v>
      </c>
      <c r="BX1538" s="31">
        <f t="shared" si="1027"/>
        <v>4.5073506963633768E-11</v>
      </c>
      <c r="BY1538" s="31">
        <f t="shared" si="1028"/>
        <v>3.8312480919088707E-11</v>
      </c>
      <c r="BZ1538" s="31">
        <f t="shared" si="1029"/>
        <v>6.7610260445450662E-11</v>
      </c>
      <c r="CA1538" s="31">
        <f t="shared" si="1030"/>
        <v>6.7610260445450662E-11</v>
      </c>
      <c r="CB1538" s="31">
        <f t="shared" si="1031"/>
        <v>6.3102909749087279E-11</v>
      </c>
      <c r="CC1538" s="31">
        <f t="shared" si="1032"/>
        <v>8.3385987882722481E-11</v>
      </c>
      <c r="CD1538" s="31">
        <f t="shared" si="1033"/>
        <v>2.0283078133635196E-11</v>
      </c>
      <c r="CE1538" s="31">
        <f t="shared" si="1034"/>
        <v>2.9297779526361948E-11</v>
      </c>
    </row>
    <row r="1539" spans="35:83" x14ac:dyDescent="0.2">
      <c r="AI1539" s="29" t="s">
        <v>3194</v>
      </c>
      <c r="AJ1539" s="30">
        <v>68493</v>
      </c>
      <c r="AK1539">
        <v>635</v>
      </c>
      <c r="AL1539" t="s">
        <v>3195</v>
      </c>
      <c r="AM1539">
        <v>1.1053166690335574E-8</v>
      </c>
      <c r="AN1539">
        <f t="shared" ref="AN1539:AN1586" si="1035">AM1539*0.1</f>
        <v>1.1053166690335574E-9</v>
      </c>
      <c r="AO1539">
        <f t="shared" ref="AO1539:AO1586" si="1036">AN1539/$AN$1588</f>
        <v>4.8725253697503189E-3</v>
      </c>
      <c r="AP1539" s="31">
        <f t="shared" ref="AP1539:AP1586" si="1037">LEN(AL1539)-LEN(SUBSTITUTE(AL1539,"A",""))</f>
        <v>69</v>
      </c>
      <c r="AQ1539" s="31">
        <f t="shared" ref="AQ1539:AQ1586" si="1038">LEN(AL1539)-LEN(SUBSTITUTE(AL1539,"C",""))</f>
        <v>1</v>
      </c>
      <c r="AR1539" s="31">
        <f t="shared" ref="AR1539:AR1586" si="1039">LEN(AL1539)-LEN(SUBSTITUTE(AL1539,"D",""))</f>
        <v>54</v>
      </c>
      <c r="AS1539" s="31">
        <f t="shared" ref="AS1539:AS1586" si="1040">LEN(AL1539)-LEN(SUBSTITUTE(AL1539,"E",""))</f>
        <v>51</v>
      </c>
      <c r="AT1539" s="31">
        <f t="shared" ref="AT1539:AT1586" si="1041">LEN(AL1539)-LEN(SUBSTITUTE(AL1539,"F",""))</f>
        <v>19</v>
      </c>
      <c r="AU1539" s="31">
        <f t="shared" ref="AU1539:AU1586" si="1042">LEN(AL1539)-LEN(SUBSTITUTE(AL1539,"G",""))</f>
        <v>54</v>
      </c>
      <c r="AV1539" s="31">
        <f t="shared" ref="AV1539:AV1586" si="1043">LEN(AL1539)-LEN(SUBSTITUTE(AL1539,"H",""))</f>
        <v>6</v>
      </c>
      <c r="AW1539" s="31">
        <f t="shared" ref="AW1539:AW1586" si="1044">LEN(AL1539)-LEN(SUBSTITUTE(AL1539,"I",""))</f>
        <v>39</v>
      </c>
      <c r="AX1539" s="31">
        <f t="shared" ref="AX1539:AX1586" si="1045">LEN(AL1539)-LEN(SUBSTITUTE(AL1539,"K",""))</f>
        <v>49</v>
      </c>
      <c r="AY1539" s="31">
        <f t="shared" ref="AY1539:AY1586" si="1046">LEN(AL1539)-LEN(SUBSTITUTE(AL1539,"L",""))</f>
        <v>46</v>
      </c>
      <c r="AZ1539" s="31">
        <f t="shared" ref="AZ1539:AZ1586" si="1047">LEN(AL1539)-LEN(SUBSTITUTE(AL1539,"M",""))</f>
        <v>11</v>
      </c>
      <c r="BA1539" s="31">
        <f t="shared" ref="BA1539:BA1586" si="1048">LEN(AL1539)-LEN(SUBSTITUTE(AL1539,"N",""))</f>
        <v>23</v>
      </c>
      <c r="BB1539" s="31">
        <f t="shared" ref="BB1539:BB1586" si="1049">LEN(AL1539)-LEN(SUBSTITUTE(AL1539,"P",""))</f>
        <v>21</v>
      </c>
      <c r="BC1539" s="31">
        <f t="shared" ref="BC1539:BC1586" si="1050">LEN(AL1539)-LEN(SUBSTITUTE(AL1539,"Q",""))</f>
        <v>31</v>
      </c>
      <c r="BD1539" s="31">
        <f t="shared" ref="BD1539:BD1586" si="1051">LEN(AL1539)-LEN(SUBSTITUTE(AL1539,"R",""))</f>
        <v>27</v>
      </c>
      <c r="BE1539" s="31">
        <f t="shared" ref="BE1539:BE1586" si="1052">LEN(AL1539)-LEN(SUBSTITUTE(AL1539,"S",""))</f>
        <v>22</v>
      </c>
      <c r="BF1539" s="31">
        <f t="shared" ref="BF1539:BF1586" si="1053">LEN(AL1539)-LEN(SUBSTITUTE(AL1539,"T",""))</f>
        <v>46</v>
      </c>
      <c r="BG1539" s="31">
        <f t="shared" ref="BG1539:BG1586" si="1054">LEN(AL1539)-LEN(SUBSTITUTE(AL1539,"V",""))</f>
        <v>56</v>
      </c>
      <c r="BH1539" s="31">
        <f t="shared" ref="BH1539:BH1586" si="1055">LEN(AL1539)-LEN(SUBSTITUTE(AL1539,"W",""))</f>
        <v>1</v>
      </c>
      <c r="BI1539" s="31">
        <f t="shared" ref="BI1539:BI1586" si="1056">LEN(AL1539)-LEN(SUBSTITUTE(AL1539,"Y",""))</f>
        <v>9</v>
      </c>
      <c r="BJ1539" s="6">
        <f t="shared" ref="BJ1539:BJ1586" si="1057">SUM(AP1539:BI1539)</f>
        <v>635</v>
      </c>
      <c r="BL1539" s="31">
        <f t="shared" ref="BL1539:BL1586" si="1058">(AP1539/$BJ1539)*$AN1539</f>
        <v>1.2010527584774089E-10</v>
      </c>
      <c r="BM1539" s="31">
        <f t="shared" ref="BM1539:BM1586" si="1059">(AQ1539/$BJ1539)*$AN1539</f>
        <v>1.7406561717063897E-12</v>
      </c>
      <c r="BN1539" s="31">
        <f t="shared" ref="BN1539:BN1586" si="1060">(AR1539/$BJ1539)*$AN1539</f>
        <v>9.3995433272145038E-11</v>
      </c>
      <c r="BO1539" s="31">
        <f t="shared" ref="BO1539:BO1586" si="1061">(AS1539/$BJ1539)*$AN1539</f>
        <v>8.8773464757025877E-11</v>
      </c>
      <c r="BP1539" s="31">
        <f t="shared" ref="BP1539:BP1586" si="1062">(AT1539/$BJ1539)*$AN1539</f>
        <v>3.3072467262421406E-11</v>
      </c>
      <c r="BQ1539" s="31">
        <f t="shared" ref="BQ1539:BQ1586" si="1063">(AU1539/$BJ1539)*$AN1539</f>
        <v>9.3995433272145038E-11</v>
      </c>
      <c r="BR1539" s="31">
        <f t="shared" ref="BR1539:BR1586" si="1064">(AV1539/$BJ1539)*$AN1539</f>
        <v>1.0443937030238338E-11</v>
      </c>
      <c r="BS1539" s="31">
        <f t="shared" ref="BS1539:BS1586" si="1065">(AW1539/$BJ1539)*$AN1539</f>
        <v>6.7885590696549198E-11</v>
      </c>
      <c r="BT1539" s="31">
        <f t="shared" ref="BT1539:BT1586" si="1066">(AX1539/$BJ1539)*$AN1539</f>
        <v>8.5292152413613091E-11</v>
      </c>
      <c r="BU1539" s="31">
        <f t="shared" ref="BU1539:BU1586" si="1067">(AY1539/$BJ1539)*$AN1539</f>
        <v>8.0070183898493918E-11</v>
      </c>
      <c r="BV1539" s="31">
        <f t="shared" ref="BV1539:BV1586" si="1068">(AZ1539/$BJ1539)*$AN1539</f>
        <v>1.9147217888770286E-11</v>
      </c>
      <c r="BW1539" s="31">
        <f t="shared" ref="BW1539:BW1586" si="1069">(BA1539/$BJ1539)*$AN1539</f>
        <v>4.0035091949246959E-11</v>
      </c>
      <c r="BX1539" s="31">
        <f t="shared" ref="BX1539:BX1586" si="1070">(BB1539/$BJ1539)*$AN1539</f>
        <v>3.6553779605834186E-11</v>
      </c>
      <c r="BY1539" s="31">
        <f t="shared" ref="BY1539:BY1586" si="1071">(BC1539/$BJ1539)*$AN1539</f>
        <v>5.3960341322898079E-11</v>
      </c>
      <c r="BZ1539" s="31">
        <f t="shared" ref="BZ1539:BZ1586" si="1072">(BD1539/$BJ1539)*$AN1539</f>
        <v>4.6997716636072519E-11</v>
      </c>
      <c r="CA1539" s="31">
        <f t="shared" ref="CA1539:CA1586" si="1073">(BE1539/$BJ1539)*$AN1539</f>
        <v>3.8294435777540572E-11</v>
      </c>
      <c r="CB1539" s="31">
        <f t="shared" ref="CB1539:CB1586" si="1074">(BF1539/$BJ1539)*$AN1539</f>
        <v>8.0070183898493918E-11</v>
      </c>
      <c r="CC1539" s="31">
        <f t="shared" ref="CC1539:CC1586" si="1075">(BG1539/$BJ1539)*$AN1539</f>
        <v>9.7476745615557824E-11</v>
      </c>
      <c r="CD1539" s="31">
        <f t="shared" ref="CD1539:CD1586" si="1076">(BH1539/$BJ1539)*$AN1539</f>
        <v>1.7406561717063897E-12</v>
      </c>
      <c r="CE1539" s="31">
        <f t="shared" ref="CE1539:CE1586" si="1077">(BI1539/$BJ1539)*$AN1539</f>
        <v>1.5665905545357506E-11</v>
      </c>
    </row>
    <row r="1540" spans="35:83" x14ac:dyDescent="0.2">
      <c r="AI1540" s="29" t="s">
        <v>3196</v>
      </c>
      <c r="AJ1540" s="30">
        <v>24173</v>
      </c>
      <c r="AK1540">
        <v>233</v>
      </c>
      <c r="AL1540" t="s">
        <v>3197</v>
      </c>
      <c r="AM1540">
        <v>1.11300894168603E-8</v>
      </c>
      <c r="AN1540">
        <f t="shared" si="1035"/>
        <v>1.1130089416860299E-9</v>
      </c>
      <c r="AO1540">
        <f t="shared" si="1036"/>
        <v>4.906434922279713E-3</v>
      </c>
      <c r="AP1540" s="31">
        <f t="shared" si="1037"/>
        <v>38</v>
      </c>
      <c r="AQ1540" s="31">
        <f t="shared" si="1038"/>
        <v>1</v>
      </c>
      <c r="AR1540" s="31">
        <f t="shared" si="1039"/>
        <v>15</v>
      </c>
      <c r="AS1540" s="31">
        <f t="shared" si="1040"/>
        <v>11</v>
      </c>
      <c r="AT1540" s="31">
        <f t="shared" si="1041"/>
        <v>5</v>
      </c>
      <c r="AU1540" s="31">
        <f t="shared" si="1042"/>
        <v>25</v>
      </c>
      <c r="AV1540" s="31">
        <f t="shared" si="1043"/>
        <v>2</v>
      </c>
      <c r="AW1540" s="31">
        <f t="shared" si="1044"/>
        <v>15</v>
      </c>
      <c r="AX1540" s="31">
        <f t="shared" si="1045"/>
        <v>22</v>
      </c>
      <c r="AY1540" s="31">
        <f t="shared" si="1046"/>
        <v>14</v>
      </c>
      <c r="AZ1540" s="31">
        <f t="shared" si="1047"/>
        <v>9</v>
      </c>
      <c r="BA1540" s="31">
        <f t="shared" si="1048"/>
        <v>6</v>
      </c>
      <c r="BB1540" s="31">
        <f t="shared" si="1049"/>
        <v>10</v>
      </c>
      <c r="BC1540" s="31">
        <f t="shared" si="1050"/>
        <v>3</v>
      </c>
      <c r="BD1540" s="31">
        <f t="shared" si="1051"/>
        <v>11</v>
      </c>
      <c r="BE1540" s="31">
        <f t="shared" si="1052"/>
        <v>9</v>
      </c>
      <c r="BF1540" s="31">
        <f t="shared" si="1053"/>
        <v>10</v>
      </c>
      <c r="BG1540" s="31">
        <f t="shared" si="1054"/>
        <v>23</v>
      </c>
      <c r="BH1540" s="31">
        <f t="shared" si="1055"/>
        <v>0</v>
      </c>
      <c r="BI1540" s="31">
        <f t="shared" si="1056"/>
        <v>4</v>
      </c>
      <c r="BJ1540" s="6">
        <f t="shared" si="1057"/>
        <v>233</v>
      </c>
      <c r="BL1540" s="31">
        <f t="shared" si="1058"/>
        <v>1.8152077160544694E-10</v>
      </c>
      <c r="BM1540" s="31">
        <f t="shared" si="1059"/>
        <v>4.7768624106696566E-12</v>
      </c>
      <c r="BN1540" s="31">
        <f t="shared" si="1060"/>
        <v>7.1652936160044838E-11</v>
      </c>
      <c r="BO1540" s="31">
        <f t="shared" si="1061"/>
        <v>5.2545486517366222E-11</v>
      </c>
      <c r="BP1540" s="31">
        <f t="shared" si="1062"/>
        <v>2.3884312053348281E-11</v>
      </c>
      <c r="BQ1540" s="31">
        <f t="shared" si="1063"/>
        <v>1.1942156026674141E-10</v>
      </c>
      <c r="BR1540" s="31">
        <f t="shared" si="1064"/>
        <v>9.5537248213393132E-12</v>
      </c>
      <c r="BS1540" s="31">
        <f t="shared" si="1065"/>
        <v>7.1652936160044838E-11</v>
      </c>
      <c r="BT1540" s="31">
        <f t="shared" si="1066"/>
        <v>1.0509097303473244E-10</v>
      </c>
      <c r="BU1540" s="31">
        <f t="shared" si="1067"/>
        <v>6.6876073749375184E-11</v>
      </c>
      <c r="BV1540" s="31">
        <f t="shared" si="1068"/>
        <v>4.2991761696026913E-11</v>
      </c>
      <c r="BW1540" s="31">
        <f t="shared" si="1069"/>
        <v>2.8661174464017938E-11</v>
      </c>
      <c r="BX1540" s="31">
        <f t="shared" si="1070"/>
        <v>4.7768624106696561E-11</v>
      </c>
      <c r="BY1540" s="31">
        <f t="shared" si="1071"/>
        <v>1.4330587232008969E-11</v>
      </c>
      <c r="BZ1540" s="31">
        <f t="shared" si="1072"/>
        <v>5.2545486517366222E-11</v>
      </c>
      <c r="CA1540" s="31">
        <f t="shared" si="1073"/>
        <v>4.2991761696026913E-11</v>
      </c>
      <c r="CB1540" s="31">
        <f t="shared" si="1074"/>
        <v>4.7768624106696561E-11</v>
      </c>
      <c r="CC1540" s="31">
        <f t="shared" si="1075"/>
        <v>1.098678354454021E-10</v>
      </c>
      <c r="CD1540" s="31">
        <f t="shared" si="1076"/>
        <v>0</v>
      </c>
      <c r="CE1540" s="31">
        <f t="shared" si="1077"/>
        <v>1.9107449642678626E-11</v>
      </c>
    </row>
    <row r="1541" spans="35:83" x14ac:dyDescent="0.2">
      <c r="AI1541" s="29" t="s">
        <v>3198</v>
      </c>
      <c r="AJ1541" s="30">
        <v>25650</v>
      </c>
      <c r="AK1541">
        <v>242</v>
      </c>
      <c r="AL1541" t="s">
        <v>3199</v>
      </c>
      <c r="AM1541">
        <v>1.1428768362340904E-8</v>
      </c>
      <c r="AN1541">
        <f t="shared" si="1035"/>
        <v>1.1428768362340904E-9</v>
      </c>
      <c r="AO1541">
        <f t="shared" si="1036"/>
        <v>5.0381004241251692E-3</v>
      </c>
      <c r="AP1541" s="31">
        <f t="shared" si="1037"/>
        <v>31</v>
      </c>
      <c r="AQ1541" s="31">
        <f t="shared" si="1038"/>
        <v>0</v>
      </c>
      <c r="AR1541" s="31">
        <f t="shared" si="1039"/>
        <v>12</v>
      </c>
      <c r="AS1541" s="31">
        <f t="shared" si="1040"/>
        <v>12</v>
      </c>
      <c r="AT1541" s="31">
        <f t="shared" si="1041"/>
        <v>8</v>
      </c>
      <c r="AU1541" s="31">
        <f t="shared" si="1042"/>
        <v>28</v>
      </c>
      <c r="AV1541" s="31">
        <f t="shared" si="1043"/>
        <v>7</v>
      </c>
      <c r="AW1541" s="31">
        <f t="shared" si="1044"/>
        <v>9</v>
      </c>
      <c r="AX1541" s="31">
        <f t="shared" si="1045"/>
        <v>19</v>
      </c>
      <c r="AY1541" s="31">
        <f t="shared" si="1046"/>
        <v>13</v>
      </c>
      <c r="AZ1541" s="31">
        <f t="shared" si="1047"/>
        <v>5</v>
      </c>
      <c r="BA1541" s="31">
        <f t="shared" si="1048"/>
        <v>7</v>
      </c>
      <c r="BB1541" s="31">
        <f t="shared" si="1049"/>
        <v>10</v>
      </c>
      <c r="BC1541" s="31">
        <f t="shared" si="1050"/>
        <v>12</v>
      </c>
      <c r="BD1541" s="31">
        <f t="shared" si="1051"/>
        <v>15</v>
      </c>
      <c r="BE1541" s="31">
        <f t="shared" si="1052"/>
        <v>12</v>
      </c>
      <c r="BF1541" s="31">
        <f t="shared" si="1053"/>
        <v>11</v>
      </c>
      <c r="BG1541" s="31">
        <f t="shared" si="1054"/>
        <v>27</v>
      </c>
      <c r="BH1541" s="31">
        <f t="shared" si="1055"/>
        <v>2</v>
      </c>
      <c r="BI1541" s="31">
        <f t="shared" si="1056"/>
        <v>2</v>
      </c>
      <c r="BJ1541" s="6">
        <f t="shared" si="1057"/>
        <v>242</v>
      </c>
      <c r="BL1541" s="31">
        <f t="shared" si="1058"/>
        <v>1.4640157819527602E-10</v>
      </c>
      <c r="BM1541" s="31">
        <f t="shared" si="1059"/>
        <v>0</v>
      </c>
      <c r="BN1541" s="31">
        <f t="shared" si="1060"/>
        <v>5.6671578656235884E-11</v>
      </c>
      <c r="BO1541" s="31">
        <f t="shared" si="1061"/>
        <v>5.6671578656235884E-11</v>
      </c>
      <c r="BP1541" s="31">
        <f t="shared" si="1062"/>
        <v>3.7781052437490589E-11</v>
      </c>
      <c r="BQ1541" s="31">
        <f t="shared" si="1063"/>
        <v>1.3223368353121707E-10</v>
      </c>
      <c r="BR1541" s="31">
        <f t="shared" si="1064"/>
        <v>3.3058420882804269E-11</v>
      </c>
      <c r="BS1541" s="31">
        <f t="shared" si="1065"/>
        <v>4.2503683992176916E-11</v>
      </c>
      <c r="BT1541" s="31">
        <f t="shared" si="1066"/>
        <v>8.9729999539040159E-11</v>
      </c>
      <c r="BU1541" s="31">
        <f t="shared" si="1067"/>
        <v>6.139421021092221E-11</v>
      </c>
      <c r="BV1541" s="31">
        <f t="shared" si="1068"/>
        <v>2.3613157773431618E-11</v>
      </c>
      <c r="BW1541" s="31">
        <f t="shared" si="1069"/>
        <v>3.3058420882804269E-11</v>
      </c>
      <c r="BX1541" s="31">
        <f t="shared" si="1070"/>
        <v>4.7226315546863236E-11</v>
      </c>
      <c r="BY1541" s="31">
        <f t="shared" si="1071"/>
        <v>5.6671578656235884E-11</v>
      </c>
      <c r="BZ1541" s="31">
        <f t="shared" si="1072"/>
        <v>7.0839473320294864E-11</v>
      </c>
      <c r="CA1541" s="31">
        <f t="shared" si="1073"/>
        <v>5.6671578656235884E-11</v>
      </c>
      <c r="CB1541" s="31">
        <f t="shared" si="1074"/>
        <v>5.1948947101549563E-11</v>
      </c>
      <c r="CC1541" s="31">
        <f t="shared" si="1075"/>
        <v>1.2751105197653073E-10</v>
      </c>
      <c r="CD1541" s="31">
        <f t="shared" si="1076"/>
        <v>9.4452631093726473E-12</v>
      </c>
      <c r="CE1541" s="31">
        <f t="shared" si="1077"/>
        <v>9.4452631093726473E-12</v>
      </c>
    </row>
    <row r="1542" spans="35:83" x14ac:dyDescent="0.2">
      <c r="AI1542" s="32" t="s">
        <v>3200</v>
      </c>
      <c r="AJ1542" s="30">
        <v>21505</v>
      </c>
      <c r="AK1542">
        <v>208</v>
      </c>
      <c r="AL1542" t="s">
        <v>3201</v>
      </c>
      <c r="AM1542">
        <v>1.180538883690438E-8</v>
      </c>
      <c r="AN1542">
        <f t="shared" si="1035"/>
        <v>1.1805388836904381E-9</v>
      </c>
      <c r="AO1542">
        <f t="shared" si="1036"/>
        <v>5.2041245933510324E-3</v>
      </c>
      <c r="AP1542" s="31">
        <f t="shared" si="1037"/>
        <v>34</v>
      </c>
      <c r="AQ1542" s="31">
        <f t="shared" si="1038"/>
        <v>4</v>
      </c>
      <c r="AR1542" s="31">
        <f t="shared" si="1039"/>
        <v>10</v>
      </c>
      <c r="AS1542" s="31">
        <f t="shared" si="1040"/>
        <v>10</v>
      </c>
      <c r="AT1542" s="31">
        <f t="shared" si="1041"/>
        <v>8</v>
      </c>
      <c r="AU1542" s="31">
        <f t="shared" si="1042"/>
        <v>18</v>
      </c>
      <c r="AV1542" s="31">
        <f t="shared" si="1043"/>
        <v>1</v>
      </c>
      <c r="AW1542" s="31">
        <f t="shared" si="1044"/>
        <v>10</v>
      </c>
      <c r="AX1542" s="31">
        <f t="shared" si="1045"/>
        <v>13</v>
      </c>
      <c r="AY1542" s="31">
        <f t="shared" si="1046"/>
        <v>22</v>
      </c>
      <c r="AZ1542" s="31">
        <f t="shared" si="1047"/>
        <v>7</v>
      </c>
      <c r="BA1542" s="31">
        <f t="shared" si="1048"/>
        <v>5</v>
      </c>
      <c r="BB1542" s="31">
        <f t="shared" si="1049"/>
        <v>15</v>
      </c>
      <c r="BC1542" s="31">
        <f t="shared" si="1050"/>
        <v>4</v>
      </c>
      <c r="BD1542" s="31">
        <f t="shared" si="1051"/>
        <v>7</v>
      </c>
      <c r="BE1542" s="31">
        <f t="shared" si="1052"/>
        <v>8</v>
      </c>
      <c r="BF1542" s="31">
        <f t="shared" si="1053"/>
        <v>8</v>
      </c>
      <c r="BG1542" s="31">
        <f t="shared" si="1054"/>
        <v>22</v>
      </c>
      <c r="BH1542" s="31">
        <f t="shared" si="1055"/>
        <v>1</v>
      </c>
      <c r="BI1542" s="31">
        <f t="shared" si="1056"/>
        <v>1</v>
      </c>
      <c r="BJ1542" s="6">
        <f t="shared" si="1057"/>
        <v>208</v>
      </c>
      <c r="BL1542" s="31">
        <f t="shared" si="1058"/>
        <v>1.9297270214170623E-10</v>
      </c>
      <c r="BM1542" s="31">
        <f t="shared" si="1059"/>
        <v>2.2702670840200732E-11</v>
      </c>
      <c r="BN1542" s="31">
        <f t="shared" si="1060"/>
        <v>5.6756677100501831E-11</v>
      </c>
      <c r="BO1542" s="31">
        <f t="shared" si="1061"/>
        <v>5.6756677100501831E-11</v>
      </c>
      <c r="BP1542" s="31">
        <f t="shared" si="1062"/>
        <v>4.5405341680401465E-11</v>
      </c>
      <c r="BQ1542" s="31">
        <f t="shared" si="1063"/>
        <v>1.021620187809033E-10</v>
      </c>
      <c r="BR1542" s="31">
        <f t="shared" si="1064"/>
        <v>5.6756677100501831E-12</v>
      </c>
      <c r="BS1542" s="31">
        <f t="shared" si="1065"/>
        <v>5.6756677100501831E-11</v>
      </c>
      <c r="BT1542" s="31">
        <f t="shared" si="1066"/>
        <v>7.3783680230652381E-11</v>
      </c>
      <c r="BU1542" s="31">
        <f t="shared" si="1067"/>
        <v>1.2486468962110403E-10</v>
      </c>
      <c r="BV1542" s="31">
        <f t="shared" si="1068"/>
        <v>3.9729673970351282E-11</v>
      </c>
      <c r="BW1542" s="31">
        <f t="shared" si="1069"/>
        <v>2.8378338550250916E-11</v>
      </c>
      <c r="BX1542" s="31">
        <f t="shared" si="1070"/>
        <v>8.5135015650752734E-11</v>
      </c>
      <c r="BY1542" s="31">
        <f t="shared" si="1071"/>
        <v>2.2702670840200732E-11</v>
      </c>
      <c r="BZ1542" s="31">
        <f t="shared" si="1072"/>
        <v>3.9729673970351282E-11</v>
      </c>
      <c r="CA1542" s="31">
        <f t="shared" si="1073"/>
        <v>4.5405341680401465E-11</v>
      </c>
      <c r="CB1542" s="31">
        <f t="shared" si="1074"/>
        <v>4.5405341680401465E-11</v>
      </c>
      <c r="CC1542" s="31">
        <f t="shared" si="1075"/>
        <v>1.2486468962110403E-10</v>
      </c>
      <c r="CD1542" s="31">
        <f t="shared" si="1076"/>
        <v>5.6756677100501831E-12</v>
      </c>
      <c r="CE1542" s="31">
        <f t="shared" si="1077"/>
        <v>5.6756677100501831E-12</v>
      </c>
    </row>
    <row r="1543" spans="35:83" x14ac:dyDescent="0.2">
      <c r="AI1543" s="29" t="s">
        <v>3202</v>
      </c>
      <c r="AJ1543" s="30">
        <v>17063</v>
      </c>
      <c r="AK1543">
        <v>163</v>
      </c>
      <c r="AL1543" t="s">
        <v>3203</v>
      </c>
      <c r="AM1543">
        <v>1.1932821369321659E-8</v>
      </c>
      <c r="AN1543">
        <f t="shared" si="1035"/>
        <v>1.193282136932166E-9</v>
      </c>
      <c r="AO1543">
        <f t="shared" si="1036"/>
        <v>5.2603001912163603E-3</v>
      </c>
      <c r="AP1543" s="31">
        <f t="shared" si="1037"/>
        <v>18</v>
      </c>
      <c r="AQ1543" s="31">
        <f t="shared" si="1038"/>
        <v>0</v>
      </c>
      <c r="AR1543" s="31">
        <f t="shared" si="1039"/>
        <v>6</v>
      </c>
      <c r="AS1543" s="31">
        <f t="shared" si="1040"/>
        <v>7</v>
      </c>
      <c r="AT1543" s="31">
        <f t="shared" si="1041"/>
        <v>5</v>
      </c>
      <c r="AU1543" s="31">
        <f t="shared" si="1042"/>
        <v>26</v>
      </c>
      <c r="AV1543" s="31">
        <f t="shared" si="1043"/>
        <v>1</v>
      </c>
      <c r="AW1543" s="31">
        <f t="shared" si="1044"/>
        <v>10</v>
      </c>
      <c r="AX1543" s="31">
        <f t="shared" si="1045"/>
        <v>17</v>
      </c>
      <c r="AY1543" s="31">
        <f t="shared" si="1046"/>
        <v>9</v>
      </c>
      <c r="AZ1543" s="31">
        <f t="shared" si="1047"/>
        <v>3</v>
      </c>
      <c r="BA1543" s="31">
        <f t="shared" si="1048"/>
        <v>8</v>
      </c>
      <c r="BB1543" s="31">
        <f t="shared" si="1049"/>
        <v>3</v>
      </c>
      <c r="BC1543" s="31">
        <f t="shared" si="1050"/>
        <v>5</v>
      </c>
      <c r="BD1543" s="31">
        <f t="shared" si="1051"/>
        <v>14</v>
      </c>
      <c r="BE1543" s="31">
        <f t="shared" si="1052"/>
        <v>12</v>
      </c>
      <c r="BF1543" s="31">
        <f t="shared" si="1053"/>
        <v>2</v>
      </c>
      <c r="BG1543" s="31">
        <f t="shared" si="1054"/>
        <v>15</v>
      </c>
      <c r="BH1543" s="31">
        <f t="shared" si="1055"/>
        <v>0</v>
      </c>
      <c r="BI1543" s="31">
        <f t="shared" si="1056"/>
        <v>2</v>
      </c>
      <c r="BJ1543" s="6">
        <f t="shared" si="1057"/>
        <v>163</v>
      </c>
      <c r="BL1543" s="31">
        <f t="shared" si="1058"/>
        <v>1.3177348751398152E-10</v>
      </c>
      <c r="BM1543" s="31">
        <f t="shared" si="1059"/>
        <v>0</v>
      </c>
      <c r="BN1543" s="31">
        <f t="shared" si="1060"/>
        <v>4.3924495837993846E-11</v>
      </c>
      <c r="BO1543" s="31">
        <f t="shared" si="1061"/>
        <v>5.1245245144326149E-11</v>
      </c>
      <c r="BP1543" s="31">
        <f t="shared" si="1062"/>
        <v>3.6603746531661536E-11</v>
      </c>
      <c r="BQ1543" s="31">
        <f t="shared" si="1063"/>
        <v>1.9033948196463998E-10</v>
      </c>
      <c r="BR1543" s="31">
        <f t="shared" si="1064"/>
        <v>7.3207493063323066E-12</v>
      </c>
      <c r="BS1543" s="31">
        <f t="shared" si="1065"/>
        <v>7.3207493063323072E-11</v>
      </c>
      <c r="BT1543" s="31">
        <f t="shared" si="1066"/>
        <v>1.244527382076492E-10</v>
      </c>
      <c r="BU1543" s="31">
        <f t="shared" si="1067"/>
        <v>6.5886743756990762E-11</v>
      </c>
      <c r="BV1543" s="31">
        <f t="shared" si="1068"/>
        <v>2.1962247918996923E-11</v>
      </c>
      <c r="BW1543" s="31">
        <f t="shared" si="1069"/>
        <v>5.8565994450658453E-11</v>
      </c>
      <c r="BX1543" s="31">
        <f t="shared" si="1070"/>
        <v>2.1962247918996923E-11</v>
      </c>
      <c r="BY1543" s="31">
        <f t="shared" si="1071"/>
        <v>3.6603746531661536E-11</v>
      </c>
      <c r="BZ1543" s="31">
        <f t="shared" si="1072"/>
        <v>1.024904902886523E-10</v>
      </c>
      <c r="CA1543" s="31">
        <f t="shared" si="1073"/>
        <v>8.7848991675987692E-11</v>
      </c>
      <c r="CB1543" s="31">
        <f t="shared" si="1074"/>
        <v>1.4641498612664613E-11</v>
      </c>
      <c r="CC1543" s="31">
        <f t="shared" si="1075"/>
        <v>1.098112395949846E-10</v>
      </c>
      <c r="CD1543" s="31">
        <f t="shared" si="1076"/>
        <v>0</v>
      </c>
      <c r="CE1543" s="31">
        <f t="shared" si="1077"/>
        <v>1.4641498612664613E-11</v>
      </c>
    </row>
    <row r="1544" spans="35:83" x14ac:dyDescent="0.2">
      <c r="AI1544" s="29" t="s">
        <v>3204</v>
      </c>
      <c r="AJ1544" s="30">
        <v>14351</v>
      </c>
      <c r="AK1544">
        <v>124</v>
      </c>
      <c r="AL1544" t="s">
        <v>3205</v>
      </c>
      <c r="AM1544">
        <v>1.2031646355198162E-8</v>
      </c>
      <c r="AN1544">
        <f t="shared" si="1035"/>
        <v>1.2031646355198163E-9</v>
      </c>
      <c r="AO1544">
        <f t="shared" si="1036"/>
        <v>5.303864833308432E-3</v>
      </c>
      <c r="AP1544" s="31">
        <f t="shared" si="1037"/>
        <v>15</v>
      </c>
      <c r="AQ1544" s="31">
        <f t="shared" si="1038"/>
        <v>0</v>
      </c>
      <c r="AR1544" s="31">
        <f t="shared" si="1039"/>
        <v>11</v>
      </c>
      <c r="AS1544" s="31">
        <f t="shared" si="1040"/>
        <v>9</v>
      </c>
      <c r="AT1544" s="31">
        <f t="shared" si="1041"/>
        <v>1</v>
      </c>
      <c r="AU1544" s="31">
        <f t="shared" si="1042"/>
        <v>5</v>
      </c>
      <c r="AV1544" s="31">
        <f t="shared" si="1043"/>
        <v>2</v>
      </c>
      <c r="AW1544" s="31">
        <f t="shared" si="1044"/>
        <v>8</v>
      </c>
      <c r="AX1544" s="31">
        <f t="shared" si="1045"/>
        <v>5</v>
      </c>
      <c r="AY1544" s="31">
        <f t="shared" si="1046"/>
        <v>9</v>
      </c>
      <c r="AZ1544" s="31">
        <f t="shared" si="1047"/>
        <v>6</v>
      </c>
      <c r="BA1544" s="31">
        <f t="shared" si="1048"/>
        <v>4</v>
      </c>
      <c r="BB1544" s="31">
        <f t="shared" si="1049"/>
        <v>3</v>
      </c>
      <c r="BC1544" s="31">
        <f t="shared" si="1050"/>
        <v>7</v>
      </c>
      <c r="BD1544" s="31">
        <f t="shared" si="1051"/>
        <v>16</v>
      </c>
      <c r="BE1544" s="31">
        <f t="shared" si="1052"/>
        <v>5</v>
      </c>
      <c r="BF1544" s="31">
        <f t="shared" si="1053"/>
        <v>5</v>
      </c>
      <c r="BG1544" s="31">
        <f t="shared" si="1054"/>
        <v>7</v>
      </c>
      <c r="BH1544" s="31">
        <f t="shared" si="1055"/>
        <v>1</v>
      </c>
      <c r="BI1544" s="31">
        <f t="shared" si="1056"/>
        <v>5</v>
      </c>
      <c r="BJ1544" s="6">
        <f t="shared" si="1057"/>
        <v>124</v>
      </c>
      <c r="BL1544" s="31">
        <f t="shared" si="1058"/>
        <v>1.4554410913546167E-10</v>
      </c>
      <c r="BM1544" s="31">
        <f t="shared" si="1059"/>
        <v>0</v>
      </c>
      <c r="BN1544" s="31">
        <f t="shared" si="1060"/>
        <v>1.0673234669933854E-10</v>
      </c>
      <c r="BO1544" s="31">
        <f t="shared" si="1061"/>
        <v>8.7326465481277002E-11</v>
      </c>
      <c r="BP1544" s="31">
        <f t="shared" si="1062"/>
        <v>9.7029406090307756E-12</v>
      </c>
      <c r="BQ1544" s="31">
        <f t="shared" si="1063"/>
        <v>4.851470304515388E-11</v>
      </c>
      <c r="BR1544" s="31">
        <f t="shared" si="1064"/>
        <v>1.9405881218061551E-11</v>
      </c>
      <c r="BS1544" s="31">
        <f t="shared" si="1065"/>
        <v>7.7623524872246205E-11</v>
      </c>
      <c r="BT1544" s="31">
        <f t="shared" si="1066"/>
        <v>4.851470304515388E-11</v>
      </c>
      <c r="BU1544" s="31">
        <f t="shared" si="1067"/>
        <v>8.7326465481277002E-11</v>
      </c>
      <c r="BV1544" s="31">
        <f t="shared" si="1068"/>
        <v>5.8217643654184664E-11</v>
      </c>
      <c r="BW1544" s="31">
        <f t="shared" si="1069"/>
        <v>3.8811762436123103E-11</v>
      </c>
      <c r="BX1544" s="31">
        <f t="shared" si="1070"/>
        <v>2.9108821827092332E-11</v>
      </c>
      <c r="BY1544" s="31">
        <f t="shared" si="1071"/>
        <v>6.7920584263215434E-11</v>
      </c>
      <c r="BZ1544" s="31">
        <f t="shared" si="1072"/>
        <v>1.5524704974449241E-10</v>
      </c>
      <c r="CA1544" s="31">
        <f t="shared" si="1073"/>
        <v>4.851470304515388E-11</v>
      </c>
      <c r="CB1544" s="31">
        <f t="shared" si="1074"/>
        <v>4.851470304515388E-11</v>
      </c>
      <c r="CC1544" s="31">
        <f t="shared" si="1075"/>
        <v>6.7920584263215434E-11</v>
      </c>
      <c r="CD1544" s="31">
        <f t="shared" si="1076"/>
        <v>9.7029406090307756E-12</v>
      </c>
      <c r="CE1544" s="31">
        <f t="shared" si="1077"/>
        <v>4.851470304515388E-11</v>
      </c>
    </row>
    <row r="1545" spans="35:83" x14ac:dyDescent="0.2">
      <c r="AI1545" s="29" t="s">
        <v>3206</v>
      </c>
      <c r="AJ1545" s="30">
        <v>13289</v>
      </c>
      <c r="AK1545">
        <v>123</v>
      </c>
      <c r="AL1545" t="s">
        <v>3207</v>
      </c>
      <c r="AM1545">
        <v>1.2090816926976865E-8</v>
      </c>
      <c r="AN1545">
        <f t="shared" si="1035"/>
        <v>1.2090816926976866E-9</v>
      </c>
      <c r="AO1545">
        <f t="shared" si="1036"/>
        <v>5.3299487710804418E-3</v>
      </c>
      <c r="AP1545" s="31">
        <f t="shared" si="1037"/>
        <v>12</v>
      </c>
      <c r="AQ1545" s="31">
        <f t="shared" si="1038"/>
        <v>1</v>
      </c>
      <c r="AR1545" s="31">
        <f t="shared" si="1039"/>
        <v>7</v>
      </c>
      <c r="AS1545" s="31">
        <f t="shared" si="1040"/>
        <v>4</v>
      </c>
      <c r="AT1545" s="31">
        <f t="shared" si="1041"/>
        <v>2</v>
      </c>
      <c r="AU1545" s="31">
        <f t="shared" si="1042"/>
        <v>11</v>
      </c>
      <c r="AV1545" s="31">
        <f t="shared" si="1043"/>
        <v>3</v>
      </c>
      <c r="AW1545" s="31">
        <f t="shared" si="1044"/>
        <v>11</v>
      </c>
      <c r="AX1545" s="31">
        <f t="shared" si="1045"/>
        <v>9</v>
      </c>
      <c r="AY1545" s="31">
        <f t="shared" si="1046"/>
        <v>6</v>
      </c>
      <c r="AZ1545" s="31">
        <f t="shared" si="1047"/>
        <v>3</v>
      </c>
      <c r="BA1545" s="31">
        <f t="shared" si="1048"/>
        <v>5</v>
      </c>
      <c r="BB1545" s="31">
        <f t="shared" si="1049"/>
        <v>4</v>
      </c>
      <c r="BC1545" s="31">
        <f t="shared" si="1050"/>
        <v>3</v>
      </c>
      <c r="BD1545" s="31">
        <f t="shared" si="1051"/>
        <v>13</v>
      </c>
      <c r="BE1545" s="31">
        <f t="shared" si="1052"/>
        <v>6</v>
      </c>
      <c r="BF1545" s="31">
        <f t="shared" si="1053"/>
        <v>6</v>
      </c>
      <c r="BG1545" s="31">
        <f t="shared" si="1054"/>
        <v>17</v>
      </c>
      <c r="BH1545" s="31">
        <f t="shared" si="1055"/>
        <v>0</v>
      </c>
      <c r="BI1545" s="31">
        <f t="shared" si="1056"/>
        <v>0</v>
      </c>
      <c r="BJ1545" s="6">
        <f t="shared" si="1057"/>
        <v>123</v>
      </c>
      <c r="BL1545" s="31">
        <f t="shared" si="1058"/>
        <v>1.1795918953148163E-10</v>
      </c>
      <c r="BM1545" s="31">
        <f t="shared" si="1059"/>
        <v>9.8299324609568034E-12</v>
      </c>
      <c r="BN1545" s="31">
        <f t="shared" si="1060"/>
        <v>6.8809527226697608E-11</v>
      </c>
      <c r="BO1545" s="31">
        <f t="shared" si="1061"/>
        <v>3.9319729843827214E-11</v>
      </c>
      <c r="BP1545" s="31">
        <f t="shared" si="1062"/>
        <v>1.9659864921913607E-11</v>
      </c>
      <c r="BQ1545" s="31">
        <f t="shared" si="1063"/>
        <v>1.0812925707052482E-10</v>
      </c>
      <c r="BR1545" s="31">
        <f t="shared" si="1064"/>
        <v>2.9489797382870407E-11</v>
      </c>
      <c r="BS1545" s="31">
        <f t="shared" si="1065"/>
        <v>1.0812925707052482E-10</v>
      </c>
      <c r="BT1545" s="31">
        <f t="shared" si="1066"/>
        <v>8.8469392148611208E-11</v>
      </c>
      <c r="BU1545" s="31">
        <f t="shared" si="1067"/>
        <v>5.8979594765740814E-11</v>
      </c>
      <c r="BV1545" s="31">
        <f t="shared" si="1068"/>
        <v>2.9489797382870407E-11</v>
      </c>
      <c r="BW1545" s="31">
        <f t="shared" si="1069"/>
        <v>4.9149662304784007E-11</v>
      </c>
      <c r="BX1545" s="31">
        <f t="shared" si="1070"/>
        <v>3.9319729843827214E-11</v>
      </c>
      <c r="BY1545" s="31">
        <f t="shared" si="1071"/>
        <v>2.9489797382870407E-11</v>
      </c>
      <c r="BZ1545" s="31">
        <f t="shared" si="1072"/>
        <v>1.2778912199243843E-10</v>
      </c>
      <c r="CA1545" s="31">
        <f t="shared" si="1073"/>
        <v>5.8979594765740814E-11</v>
      </c>
      <c r="CB1545" s="31">
        <f t="shared" si="1074"/>
        <v>5.8979594765740814E-11</v>
      </c>
      <c r="CC1545" s="31">
        <f t="shared" si="1075"/>
        <v>1.6710885183626564E-10</v>
      </c>
      <c r="CD1545" s="31">
        <f t="shared" si="1076"/>
        <v>0</v>
      </c>
      <c r="CE1545" s="31">
        <f t="shared" si="1077"/>
        <v>0</v>
      </c>
    </row>
    <row r="1546" spans="35:83" x14ac:dyDescent="0.2">
      <c r="AI1546" s="29" t="s">
        <v>3208</v>
      </c>
      <c r="AJ1546" s="30">
        <v>13678</v>
      </c>
      <c r="AK1546">
        <v>122</v>
      </c>
      <c r="AL1546" t="s">
        <v>3209</v>
      </c>
      <c r="AM1546">
        <v>1.2155982179027248E-8</v>
      </c>
      <c r="AN1546">
        <f t="shared" si="1035"/>
        <v>1.2155982179027249E-9</v>
      </c>
      <c r="AO1546">
        <f t="shared" si="1036"/>
        <v>5.3586753209224234E-3</v>
      </c>
      <c r="AP1546" s="31">
        <f t="shared" si="1037"/>
        <v>12</v>
      </c>
      <c r="AQ1546" s="31">
        <f t="shared" si="1038"/>
        <v>1</v>
      </c>
      <c r="AR1546" s="31">
        <f t="shared" si="1039"/>
        <v>6</v>
      </c>
      <c r="AS1546" s="31">
        <f t="shared" si="1040"/>
        <v>5</v>
      </c>
      <c r="AT1546" s="31">
        <f t="shared" si="1041"/>
        <v>0</v>
      </c>
      <c r="AU1546" s="31">
        <f t="shared" si="1042"/>
        <v>10</v>
      </c>
      <c r="AV1546" s="31">
        <f t="shared" si="1043"/>
        <v>3</v>
      </c>
      <c r="AW1546" s="31">
        <f t="shared" si="1044"/>
        <v>11</v>
      </c>
      <c r="AX1546" s="31">
        <f t="shared" si="1045"/>
        <v>12</v>
      </c>
      <c r="AY1546" s="31">
        <f t="shared" si="1046"/>
        <v>9</v>
      </c>
      <c r="AZ1546" s="31">
        <f t="shared" si="1047"/>
        <v>3</v>
      </c>
      <c r="BA1546" s="31">
        <f t="shared" si="1048"/>
        <v>5</v>
      </c>
      <c r="BB1546" s="31">
        <f t="shared" si="1049"/>
        <v>5</v>
      </c>
      <c r="BC1546" s="31">
        <f t="shared" si="1050"/>
        <v>4</v>
      </c>
      <c r="BD1546" s="31">
        <f t="shared" si="1051"/>
        <v>15</v>
      </c>
      <c r="BE1546" s="31">
        <f t="shared" si="1052"/>
        <v>1</v>
      </c>
      <c r="BF1546" s="31">
        <f t="shared" si="1053"/>
        <v>9</v>
      </c>
      <c r="BG1546" s="31">
        <f t="shared" si="1054"/>
        <v>8</v>
      </c>
      <c r="BH1546" s="31">
        <f t="shared" si="1055"/>
        <v>0</v>
      </c>
      <c r="BI1546" s="31">
        <f t="shared" si="1056"/>
        <v>3</v>
      </c>
      <c r="BJ1546" s="6">
        <f t="shared" si="1057"/>
        <v>122</v>
      </c>
      <c r="BL1546" s="31">
        <f t="shared" si="1058"/>
        <v>1.1956703782649754E-10</v>
      </c>
      <c r="BM1546" s="31">
        <f t="shared" si="1059"/>
        <v>9.9639198188747943E-12</v>
      </c>
      <c r="BN1546" s="31">
        <f t="shared" si="1060"/>
        <v>5.9783518913248769E-11</v>
      </c>
      <c r="BO1546" s="31">
        <f t="shared" si="1061"/>
        <v>4.9819599094373964E-11</v>
      </c>
      <c r="BP1546" s="31">
        <f t="shared" si="1062"/>
        <v>0</v>
      </c>
      <c r="BQ1546" s="31">
        <f t="shared" si="1063"/>
        <v>9.9639198188747927E-11</v>
      </c>
      <c r="BR1546" s="31">
        <f t="shared" si="1064"/>
        <v>2.9891759456624385E-11</v>
      </c>
      <c r="BS1546" s="31">
        <f t="shared" si="1065"/>
        <v>1.0960311800762273E-10</v>
      </c>
      <c r="BT1546" s="31">
        <f t="shared" si="1066"/>
        <v>1.1956703782649754E-10</v>
      </c>
      <c r="BU1546" s="31">
        <f t="shared" si="1067"/>
        <v>8.9675278369873147E-11</v>
      </c>
      <c r="BV1546" s="31">
        <f t="shared" si="1068"/>
        <v>2.9891759456624385E-11</v>
      </c>
      <c r="BW1546" s="31">
        <f t="shared" si="1069"/>
        <v>4.9819599094373964E-11</v>
      </c>
      <c r="BX1546" s="31">
        <f t="shared" si="1070"/>
        <v>4.9819599094373964E-11</v>
      </c>
      <c r="BY1546" s="31">
        <f t="shared" si="1071"/>
        <v>3.9855679275499177E-11</v>
      </c>
      <c r="BZ1546" s="31">
        <f t="shared" si="1072"/>
        <v>1.4945879728312192E-10</v>
      </c>
      <c r="CA1546" s="31">
        <f t="shared" si="1073"/>
        <v>9.9639198188747943E-12</v>
      </c>
      <c r="CB1546" s="31">
        <f t="shared" si="1074"/>
        <v>8.9675278369873147E-11</v>
      </c>
      <c r="CC1546" s="31">
        <f t="shared" si="1075"/>
        <v>7.9711358550998355E-11</v>
      </c>
      <c r="CD1546" s="31">
        <f t="shared" si="1076"/>
        <v>0</v>
      </c>
      <c r="CE1546" s="31">
        <f t="shared" si="1077"/>
        <v>2.9891759456624385E-11</v>
      </c>
    </row>
    <row r="1547" spans="35:83" x14ac:dyDescent="0.2">
      <c r="AI1547" s="29" t="s">
        <v>3210</v>
      </c>
      <c r="AJ1547" s="30">
        <v>15516</v>
      </c>
      <c r="AK1547">
        <v>143</v>
      </c>
      <c r="AL1547" t="s">
        <v>3211</v>
      </c>
      <c r="AM1547">
        <v>1.222627386352577E-8</v>
      </c>
      <c r="AN1547">
        <f t="shared" si="1035"/>
        <v>1.222627386352577E-9</v>
      </c>
      <c r="AO1547">
        <f t="shared" si="1036"/>
        <v>5.3896617364535488E-3</v>
      </c>
      <c r="AP1547" s="31">
        <f t="shared" si="1037"/>
        <v>30</v>
      </c>
      <c r="AQ1547" s="31">
        <f t="shared" si="1038"/>
        <v>0</v>
      </c>
      <c r="AR1547" s="31">
        <f t="shared" si="1039"/>
        <v>7</v>
      </c>
      <c r="AS1547" s="31">
        <f t="shared" si="1040"/>
        <v>15</v>
      </c>
      <c r="AT1547" s="31">
        <f t="shared" si="1041"/>
        <v>3</v>
      </c>
      <c r="AU1547" s="31">
        <f t="shared" si="1042"/>
        <v>7</v>
      </c>
      <c r="AV1547" s="31">
        <f t="shared" si="1043"/>
        <v>1</v>
      </c>
      <c r="AW1547" s="31">
        <f t="shared" si="1044"/>
        <v>6</v>
      </c>
      <c r="AX1547" s="31">
        <f t="shared" si="1045"/>
        <v>9</v>
      </c>
      <c r="AY1547" s="31">
        <f t="shared" si="1046"/>
        <v>7</v>
      </c>
      <c r="AZ1547" s="31">
        <f t="shared" si="1047"/>
        <v>1</v>
      </c>
      <c r="BA1547" s="31">
        <f t="shared" si="1048"/>
        <v>8</v>
      </c>
      <c r="BB1547" s="31">
        <f t="shared" si="1049"/>
        <v>9</v>
      </c>
      <c r="BC1547" s="31">
        <f t="shared" si="1050"/>
        <v>4</v>
      </c>
      <c r="BD1547" s="31">
        <f t="shared" si="1051"/>
        <v>16</v>
      </c>
      <c r="BE1547" s="31">
        <f t="shared" si="1052"/>
        <v>9</v>
      </c>
      <c r="BF1547" s="31">
        <f t="shared" si="1053"/>
        <v>1</v>
      </c>
      <c r="BG1547" s="31">
        <f t="shared" si="1054"/>
        <v>7</v>
      </c>
      <c r="BH1547" s="31">
        <f t="shared" si="1055"/>
        <v>1</v>
      </c>
      <c r="BI1547" s="31">
        <f t="shared" si="1056"/>
        <v>2</v>
      </c>
      <c r="BJ1547" s="6">
        <f t="shared" si="1057"/>
        <v>143</v>
      </c>
      <c r="BL1547" s="31">
        <f t="shared" si="1058"/>
        <v>2.5649525587816301E-10</v>
      </c>
      <c r="BM1547" s="31">
        <f t="shared" si="1059"/>
        <v>0</v>
      </c>
      <c r="BN1547" s="31">
        <f t="shared" si="1060"/>
        <v>5.9848893038238033E-11</v>
      </c>
      <c r="BO1547" s="31">
        <f t="shared" si="1061"/>
        <v>1.2824762793908151E-10</v>
      </c>
      <c r="BP1547" s="31">
        <f t="shared" si="1062"/>
        <v>2.5649525587816302E-11</v>
      </c>
      <c r="BQ1547" s="31">
        <f t="shared" si="1063"/>
        <v>5.9848893038238033E-11</v>
      </c>
      <c r="BR1547" s="31">
        <f t="shared" si="1064"/>
        <v>8.5498418626054341E-12</v>
      </c>
      <c r="BS1547" s="31">
        <f t="shared" si="1065"/>
        <v>5.1299051175632605E-11</v>
      </c>
      <c r="BT1547" s="31">
        <f t="shared" si="1066"/>
        <v>7.6948576763448914E-11</v>
      </c>
      <c r="BU1547" s="31">
        <f t="shared" si="1067"/>
        <v>5.9848893038238033E-11</v>
      </c>
      <c r="BV1547" s="31">
        <f t="shared" si="1068"/>
        <v>8.5498418626054341E-12</v>
      </c>
      <c r="BW1547" s="31">
        <f t="shared" si="1069"/>
        <v>6.8398734900843473E-11</v>
      </c>
      <c r="BX1547" s="31">
        <f t="shared" si="1070"/>
        <v>7.6948576763448914E-11</v>
      </c>
      <c r="BY1547" s="31">
        <f t="shared" si="1071"/>
        <v>3.4199367450421737E-11</v>
      </c>
      <c r="BZ1547" s="31">
        <f t="shared" si="1072"/>
        <v>1.3679746980168695E-10</v>
      </c>
      <c r="CA1547" s="31">
        <f t="shared" si="1073"/>
        <v>7.6948576763448914E-11</v>
      </c>
      <c r="CB1547" s="31">
        <f t="shared" si="1074"/>
        <v>8.5498418626054341E-12</v>
      </c>
      <c r="CC1547" s="31">
        <f t="shared" si="1075"/>
        <v>5.9848893038238033E-11</v>
      </c>
      <c r="CD1547" s="31">
        <f t="shared" si="1076"/>
        <v>8.5498418626054341E-12</v>
      </c>
      <c r="CE1547" s="31">
        <f t="shared" si="1077"/>
        <v>1.7099683725210868E-11</v>
      </c>
    </row>
    <row r="1548" spans="35:83" x14ac:dyDescent="0.2">
      <c r="AI1548" s="29" t="s">
        <v>3212</v>
      </c>
      <c r="AJ1548" s="30">
        <v>8526</v>
      </c>
      <c r="AK1548">
        <v>75</v>
      </c>
      <c r="AL1548" t="s">
        <v>3213</v>
      </c>
      <c r="AM1548">
        <v>1.2270840330400927E-8</v>
      </c>
      <c r="AN1548">
        <f t="shared" si="1035"/>
        <v>1.2270840330400929E-9</v>
      </c>
      <c r="AO1548">
        <f t="shared" si="1036"/>
        <v>5.4093078022890723E-3</v>
      </c>
      <c r="AP1548" s="31">
        <f t="shared" si="1037"/>
        <v>4</v>
      </c>
      <c r="AQ1548" s="31">
        <f t="shared" si="1038"/>
        <v>0</v>
      </c>
      <c r="AR1548" s="31">
        <f t="shared" si="1039"/>
        <v>6</v>
      </c>
      <c r="AS1548" s="31">
        <f t="shared" si="1040"/>
        <v>2</v>
      </c>
      <c r="AT1548" s="31">
        <f t="shared" si="1041"/>
        <v>4</v>
      </c>
      <c r="AU1548" s="31">
        <f t="shared" si="1042"/>
        <v>8</v>
      </c>
      <c r="AV1548" s="31">
        <f t="shared" si="1043"/>
        <v>3</v>
      </c>
      <c r="AW1548" s="31">
        <f t="shared" si="1044"/>
        <v>3</v>
      </c>
      <c r="AX1548" s="31">
        <f t="shared" si="1045"/>
        <v>8</v>
      </c>
      <c r="AY1548" s="31">
        <f t="shared" si="1046"/>
        <v>5</v>
      </c>
      <c r="AZ1548" s="31">
        <f t="shared" si="1047"/>
        <v>2</v>
      </c>
      <c r="BA1548" s="31">
        <f t="shared" si="1048"/>
        <v>2</v>
      </c>
      <c r="BB1548" s="31">
        <f t="shared" si="1049"/>
        <v>3</v>
      </c>
      <c r="BC1548" s="31">
        <f t="shared" si="1050"/>
        <v>4</v>
      </c>
      <c r="BD1548" s="31">
        <f t="shared" si="1051"/>
        <v>5</v>
      </c>
      <c r="BE1548" s="31">
        <f t="shared" si="1052"/>
        <v>2</v>
      </c>
      <c r="BF1548" s="31">
        <f t="shared" si="1053"/>
        <v>6</v>
      </c>
      <c r="BG1548" s="31">
        <f t="shared" si="1054"/>
        <v>5</v>
      </c>
      <c r="BH1548" s="31">
        <f t="shared" si="1055"/>
        <v>2</v>
      </c>
      <c r="BI1548" s="31">
        <f t="shared" si="1056"/>
        <v>1</v>
      </c>
      <c r="BJ1548" s="6">
        <f t="shared" si="1057"/>
        <v>75</v>
      </c>
      <c r="BL1548" s="31">
        <f t="shared" si="1058"/>
        <v>6.5444481762138294E-11</v>
      </c>
      <c r="BM1548" s="31">
        <f t="shared" si="1059"/>
        <v>0</v>
      </c>
      <c r="BN1548" s="31">
        <f t="shared" si="1060"/>
        <v>9.8166722643207427E-11</v>
      </c>
      <c r="BO1548" s="31">
        <f t="shared" si="1061"/>
        <v>3.2722240881069147E-11</v>
      </c>
      <c r="BP1548" s="31">
        <f t="shared" si="1062"/>
        <v>6.5444481762138294E-11</v>
      </c>
      <c r="BQ1548" s="31">
        <f t="shared" si="1063"/>
        <v>1.3088896352427659E-10</v>
      </c>
      <c r="BR1548" s="31">
        <f t="shared" si="1064"/>
        <v>4.9083361321603714E-11</v>
      </c>
      <c r="BS1548" s="31">
        <f t="shared" si="1065"/>
        <v>4.9083361321603714E-11</v>
      </c>
      <c r="BT1548" s="31">
        <f t="shared" si="1066"/>
        <v>1.3088896352427659E-10</v>
      </c>
      <c r="BU1548" s="31">
        <f t="shared" si="1067"/>
        <v>8.1805602202672854E-11</v>
      </c>
      <c r="BV1548" s="31">
        <f t="shared" si="1068"/>
        <v>3.2722240881069147E-11</v>
      </c>
      <c r="BW1548" s="31">
        <f t="shared" si="1069"/>
        <v>3.2722240881069147E-11</v>
      </c>
      <c r="BX1548" s="31">
        <f t="shared" si="1070"/>
        <v>4.9083361321603714E-11</v>
      </c>
      <c r="BY1548" s="31">
        <f t="shared" si="1071"/>
        <v>6.5444481762138294E-11</v>
      </c>
      <c r="BZ1548" s="31">
        <f t="shared" si="1072"/>
        <v>8.1805602202672854E-11</v>
      </c>
      <c r="CA1548" s="31">
        <f t="shared" si="1073"/>
        <v>3.2722240881069147E-11</v>
      </c>
      <c r="CB1548" s="31">
        <f t="shared" si="1074"/>
        <v>9.8166722643207427E-11</v>
      </c>
      <c r="CC1548" s="31">
        <f t="shared" si="1075"/>
        <v>8.1805602202672854E-11</v>
      </c>
      <c r="CD1548" s="31">
        <f t="shared" si="1076"/>
        <v>3.2722240881069147E-11</v>
      </c>
      <c r="CE1548" s="31">
        <f t="shared" si="1077"/>
        <v>1.6361120440534573E-11</v>
      </c>
    </row>
    <row r="1549" spans="35:83" x14ac:dyDescent="0.2">
      <c r="AI1549" s="29" t="s">
        <v>3214</v>
      </c>
      <c r="AJ1549" s="30">
        <v>13991</v>
      </c>
      <c r="AK1549">
        <v>123</v>
      </c>
      <c r="AL1549" t="s">
        <v>3215</v>
      </c>
      <c r="AM1549">
        <v>1.240852317562946E-8</v>
      </c>
      <c r="AN1549">
        <f t="shared" si="1035"/>
        <v>1.2408523175629461E-9</v>
      </c>
      <c r="AO1549">
        <f t="shared" si="1036"/>
        <v>5.4700020065067655E-3</v>
      </c>
      <c r="AP1549" s="31">
        <f t="shared" si="1037"/>
        <v>5</v>
      </c>
      <c r="AQ1549" s="31">
        <f t="shared" si="1038"/>
        <v>1</v>
      </c>
      <c r="AR1549" s="31">
        <f t="shared" si="1039"/>
        <v>3</v>
      </c>
      <c r="AS1549" s="31">
        <f t="shared" si="1040"/>
        <v>5</v>
      </c>
      <c r="AT1549" s="31">
        <f t="shared" si="1041"/>
        <v>0</v>
      </c>
      <c r="AU1549" s="31">
        <f t="shared" si="1042"/>
        <v>10</v>
      </c>
      <c r="AV1549" s="31">
        <f t="shared" si="1043"/>
        <v>3</v>
      </c>
      <c r="AW1549" s="31">
        <f t="shared" si="1044"/>
        <v>4</v>
      </c>
      <c r="AX1549" s="31">
        <f t="shared" si="1045"/>
        <v>13</v>
      </c>
      <c r="AY1549" s="31">
        <f t="shared" si="1046"/>
        <v>9</v>
      </c>
      <c r="AZ1549" s="31">
        <f t="shared" si="1047"/>
        <v>2</v>
      </c>
      <c r="BA1549" s="31">
        <f t="shared" si="1048"/>
        <v>5</v>
      </c>
      <c r="BB1549" s="31">
        <f t="shared" si="1049"/>
        <v>8</v>
      </c>
      <c r="BC1549" s="31">
        <f t="shared" si="1050"/>
        <v>8</v>
      </c>
      <c r="BD1549" s="31">
        <f t="shared" si="1051"/>
        <v>16</v>
      </c>
      <c r="BE1549" s="31">
        <f t="shared" si="1052"/>
        <v>6</v>
      </c>
      <c r="BF1549" s="31">
        <f t="shared" si="1053"/>
        <v>7</v>
      </c>
      <c r="BG1549" s="31">
        <f t="shared" si="1054"/>
        <v>14</v>
      </c>
      <c r="BH1549" s="31">
        <f t="shared" si="1055"/>
        <v>0</v>
      </c>
      <c r="BI1549" s="31">
        <f t="shared" si="1056"/>
        <v>4</v>
      </c>
      <c r="BJ1549" s="6">
        <f t="shared" si="1057"/>
        <v>123</v>
      </c>
      <c r="BL1549" s="31">
        <f t="shared" si="1058"/>
        <v>5.0441151120444962E-11</v>
      </c>
      <c r="BM1549" s="31">
        <f t="shared" si="1059"/>
        <v>1.0088230224088994E-11</v>
      </c>
      <c r="BN1549" s="31">
        <f t="shared" si="1060"/>
        <v>3.0264690672266977E-11</v>
      </c>
      <c r="BO1549" s="31">
        <f t="shared" si="1061"/>
        <v>5.0441151120444962E-11</v>
      </c>
      <c r="BP1549" s="31">
        <f t="shared" si="1062"/>
        <v>0</v>
      </c>
      <c r="BQ1549" s="31">
        <f t="shared" si="1063"/>
        <v>1.0088230224088992E-10</v>
      </c>
      <c r="BR1549" s="31">
        <f t="shared" si="1064"/>
        <v>3.0264690672266977E-11</v>
      </c>
      <c r="BS1549" s="31">
        <f t="shared" si="1065"/>
        <v>4.0352920896355976E-11</v>
      </c>
      <c r="BT1549" s="31">
        <f t="shared" si="1066"/>
        <v>1.3114699291315692E-10</v>
      </c>
      <c r="BU1549" s="31">
        <f t="shared" si="1067"/>
        <v>9.0794072016800932E-11</v>
      </c>
      <c r="BV1549" s="31">
        <f t="shared" si="1068"/>
        <v>2.0176460448177988E-11</v>
      </c>
      <c r="BW1549" s="31">
        <f t="shared" si="1069"/>
        <v>5.0441151120444962E-11</v>
      </c>
      <c r="BX1549" s="31">
        <f t="shared" si="1070"/>
        <v>8.0705841792711953E-11</v>
      </c>
      <c r="BY1549" s="31">
        <f t="shared" si="1071"/>
        <v>8.0705841792711953E-11</v>
      </c>
      <c r="BZ1549" s="31">
        <f t="shared" si="1072"/>
        <v>1.6141168358542391E-10</v>
      </c>
      <c r="CA1549" s="31">
        <f t="shared" si="1073"/>
        <v>6.0529381344533955E-11</v>
      </c>
      <c r="CB1549" s="31">
        <f t="shared" si="1074"/>
        <v>7.0617611568622947E-11</v>
      </c>
      <c r="CC1549" s="31">
        <f t="shared" si="1075"/>
        <v>1.4123522313724589E-10</v>
      </c>
      <c r="CD1549" s="31">
        <f t="shared" si="1076"/>
        <v>0</v>
      </c>
      <c r="CE1549" s="31">
        <f t="shared" si="1077"/>
        <v>4.0352920896355976E-11</v>
      </c>
    </row>
    <row r="1550" spans="35:83" x14ac:dyDescent="0.2">
      <c r="AI1550" s="29" t="s">
        <v>3216</v>
      </c>
      <c r="AJ1550" s="30">
        <v>52161</v>
      </c>
      <c r="AK1550">
        <v>484</v>
      </c>
      <c r="AL1550" t="s">
        <v>3217</v>
      </c>
      <c r="AM1550">
        <v>1.2767946413331475E-8</v>
      </c>
      <c r="AN1550">
        <f t="shared" si="1035"/>
        <v>1.2767946413331476E-9</v>
      </c>
      <c r="AO1550">
        <f t="shared" si="1036"/>
        <v>5.6284451833125701E-3</v>
      </c>
      <c r="AP1550" s="31">
        <f t="shared" si="1037"/>
        <v>46</v>
      </c>
      <c r="AQ1550" s="31">
        <f t="shared" si="1038"/>
        <v>0</v>
      </c>
      <c r="AR1550" s="31">
        <f t="shared" si="1039"/>
        <v>33</v>
      </c>
      <c r="AS1550" s="31">
        <f t="shared" si="1040"/>
        <v>34</v>
      </c>
      <c r="AT1550" s="31">
        <f t="shared" si="1041"/>
        <v>18</v>
      </c>
      <c r="AU1550" s="31">
        <f t="shared" si="1042"/>
        <v>45</v>
      </c>
      <c r="AV1550" s="31">
        <f t="shared" si="1043"/>
        <v>7</v>
      </c>
      <c r="AW1550" s="31">
        <f t="shared" si="1044"/>
        <v>32</v>
      </c>
      <c r="AX1550" s="31">
        <f t="shared" si="1045"/>
        <v>20</v>
      </c>
      <c r="AY1550" s="31">
        <f t="shared" si="1046"/>
        <v>36</v>
      </c>
      <c r="AZ1550" s="31">
        <f t="shared" si="1047"/>
        <v>12</v>
      </c>
      <c r="BA1550" s="31">
        <f t="shared" si="1048"/>
        <v>13</v>
      </c>
      <c r="BB1550" s="31">
        <f t="shared" si="1049"/>
        <v>24</v>
      </c>
      <c r="BC1550" s="31">
        <f t="shared" si="1050"/>
        <v>22</v>
      </c>
      <c r="BD1550" s="31">
        <f t="shared" si="1051"/>
        <v>27</v>
      </c>
      <c r="BE1550" s="31">
        <f t="shared" si="1052"/>
        <v>28</v>
      </c>
      <c r="BF1550" s="31">
        <f t="shared" si="1053"/>
        <v>30</v>
      </c>
      <c r="BG1550" s="31">
        <f t="shared" si="1054"/>
        <v>46</v>
      </c>
      <c r="BH1550" s="31">
        <f t="shared" si="1055"/>
        <v>0</v>
      </c>
      <c r="BI1550" s="31">
        <f t="shared" si="1056"/>
        <v>11</v>
      </c>
      <c r="BJ1550" s="6">
        <f t="shared" si="1057"/>
        <v>484</v>
      </c>
      <c r="BL1550" s="31">
        <f t="shared" si="1058"/>
        <v>1.2134825103579503E-10</v>
      </c>
      <c r="BM1550" s="31">
        <f t="shared" si="1059"/>
        <v>0</v>
      </c>
      <c r="BN1550" s="31">
        <f t="shared" si="1060"/>
        <v>8.705418009089643E-11</v>
      </c>
      <c r="BO1550" s="31">
        <f t="shared" si="1061"/>
        <v>8.9692185548196325E-11</v>
      </c>
      <c r="BP1550" s="31">
        <f t="shared" si="1062"/>
        <v>4.7484098231398052E-11</v>
      </c>
      <c r="BQ1550" s="31">
        <f t="shared" si="1063"/>
        <v>1.1871024557849512E-10</v>
      </c>
      <c r="BR1550" s="31">
        <f t="shared" si="1064"/>
        <v>1.8466038201099245E-11</v>
      </c>
      <c r="BS1550" s="31">
        <f t="shared" si="1065"/>
        <v>8.4416174633596535E-11</v>
      </c>
      <c r="BT1550" s="31">
        <f t="shared" si="1066"/>
        <v>5.2760109145997836E-11</v>
      </c>
      <c r="BU1550" s="31">
        <f t="shared" si="1067"/>
        <v>9.4968196462796103E-11</v>
      </c>
      <c r="BV1550" s="31">
        <f t="shared" si="1068"/>
        <v>3.1656065487598705E-11</v>
      </c>
      <c r="BW1550" s="31">
        <f t="shared" si="1069"/>
        <v>3.4294070944898594E-11</v>
      </c>
      <c r="BX1550" s="31">
        <f t="shared" si="1070"/>
        <v>6.3312130975197411E-11</v>
      </c>
      <c r="BY1550" s="31">
        <f t="shared" si="1071"/>
        <v>5.803612006059762E-11</v>
      </c>
      <c r="BZ1550" s="31">
        <f t="shared" si="1072"/>
        <v>7.1226147347097084E-11</v>
      </c>
      <c r="CA1550" s="31">
        <f t="shared" si="1073"/>
        <v>7.3864152804396979E-11</v>
      </c>
      <c r="CB1550" s="31">
        <f t="shared" si="1074"/>
        <v>7.9140163718996757E-11</v>
      </c>
      <c r="CC1550" s="31">
        <f t="shared" si="1075"/>
        <v>1.2134825103579503E-10</v>
      </c>
      <c r="CD1550" s="31">
        <f t="shared" si="1076"/>
        <v>0</v>
      </c>
      <c r="CE1550" s="31">
        <f t="shared" si="1077"/>
        <v>2.901806003029881E-11</v>
      </c>
    </row>
    <row r="1551" spans="35:83" x14ac:dyDescent="0.2">
      <c r="AI1551" s="29" t="s">
        <v>3218</v>
      </c>
      <c r="AJ1551" s="30">
        <v>13728</v>
      </c>
      <c r="AK1551">
        <v>126</v>
      </c>
      <c r="AL1551" t="s">
        <v>3219</v>
      </c>
      <c r="AM1551">
        <v>1.2931122454423317E-8</v>
      </c>
      <c r="AN1551">
        <f t="shared" si="1035"/>
        <v>1.2931122454423318E-9</v>
      </c>
      <c r="AO1551">
        <f t="shared" si="1036"/>
        <v>5.7003774559571691E-3</v>
      </c>
      <c r="AP1551" s="31">
        <f t="shared" si="1037"/>
        <v>18</v>
      </c>
      <c r="AQ1551" s="31">
        <f t="shared" si="1038"/>
        <v>0</v>
      </c>
      <c r="AR1551" s="31">
        <f t="shared" si="1039"/>
        <v>3</v>
      </c>
      <c r="AS1551" s="31">
        <f t="shared" si="1040"/>
        <v>9</v>
      </c>
      <c r="AT1551" s="31">
        <f t="shared" si="1041"/>
        <v>3</v>
      </c>
      <c r="AU1551" s="31">
        <f t="shared" si="1042"/>
        <v>7</v>
      </c>
      <c r="AV1551" s="31">
        <f t="shared" si="1043"/>
        <v>1</v>
      </c>
      <c r="AW1551" s="31">
        <f t="shared" si="1044"/>
        <v>8</v>
      </c>
      <c r="AX1551" s="31">
        <f t="shared" si="1045"/>
        <v>13</v>
      </c>
      <c r="AY1551" s="31">
        <f t="shared" si="1046"/>
        <v>9</v>
      </c>
      <c r="AZ1551" s="31">
        <f t="shared" si="1047"/>
        <v>3</v>
      </c>
      <c r="BA1551" s="31">
        <f t="shared" si="1048"/>
        <v>6</v>
      </c>
      <c r="BB1551" s="31">
        <f t="shared" si="1049"/>
        <v>3</v>
      </c>
      <c r="BC1551" s="31">
        <f t="shared" si="1050"/>
        <v>3</v>
      </c>
      <c r="BD1551" s="31">
        <f t="shared" si="1051"/>
        <v>12</v>
      </c>
      <c r="BE1551" s="31">
        <f t="shared" si="1052"/>
        <v>10</v>
      </c>
      <c r="BF1551" s="31">
        <f t="shared" si="1053"/>
        <v>4</v>
      </c>
      <c r="BG1551" s="31">
        <f t="shared" si="1054"/>
        <v>13</v>
      </c>
      <c r="BH1551" s="31">
        <f t="shared" si="1055"/>
        <v>0</v>
      </c>
      <c r="BI1551" s="31">
        <f t="shared" si="1056"/>
        <v>1</v>
      </c>
      <c r="BJ1551" s="6">
        <f t="shared" si="1057"/>
        <v>126</v>
      </c>
      <c r="BL1551" s="31">
        <f t="shared" si="1058"/>
        <v>1.8473032077747597E-10</v>
      </c>
      <c r="BM1551" s="31">
        <f t="shared" si="1059"/>
        <v>0</v>
      </c>
      <c r="BN1551" s="31">
        <f t="shared" si="1060"/>
        <v>3.0788386796245993E-11</v>
      </c>
      <c r="BO1551" s="31">
        <f t="shared" si="1061"/>
        <v>9.2365160388737986E-11</v>
      </c>
      <c r="BP1551" s="31">
        <f t="shared" si="1062"/>
        <v>3.0788386796245993E-11</v>
      </c>
      <c r="BQ1551" s="31">
        <f t="shared" si="1063"/>
        <v>7.1839569191240653E-11</v>
      </c>
      <c r="BR1551" s="31">
        <f t="shared" si="1064"/>
        <v>1.0262795598748665E-11</v>
      </c>
      <c r="BS1551" s="31">
        <f t="shared" si="1065"/>
        <v>8.2102364789989319E-11</v>
      </c>
      <c r="BT1551" s="31">
        <f t="shared" si="1066"/>
        <v>1.3341634278373263E-10</v>
      </c>
      <c r="BU1551" s="31">
        <f t="shared" si="1067"/>
        <v>9.2365160388737986E-11</v>
      </c>
      <c r="BV1551" s="31">
        <f t="shared" si="1068"/>
        <v>3.0788386796245993E-11</v>
      </c>
      <c r="BW1551" s="31">
        <f t="shared" si="1069"/>
        <v>6.1576773592491986E-11</v>
      </c>
      <c r="BX1551" s="31">
        <f t="shared" si="1070"/>
        <v>3.0788386796245993E-11</v>
      </c>
      <c r="BY1551" s="31">
        <f t="shared" si="1071"/>
        <v>3.0788386796245993E-11</v>
      </c>
      <c r="BZ1551" s="31">
        <f t="shared" si="1072"/>
        <v>1.2315354718498397E-10</v>
      </c>
      <c r="CA1551" s="31">
        <f t="shared" si="1073"/>
        <v>1.0262795598748664E-10</v>
      </c>
      <c r="CB1551" s="31">
        <f t="shared" si="1074"/>
        <v>4.105118239499466E-11</v>
      </c>
      <c r="CC1551" s="31">
        <f t="shared" si="1075"/>
        <v>1.3341634278373263E-10</v>
      </c>
      <c r="CD1551" s="31">
        <f t="shared" si="1076"/>
        <v>0</v>
      </c>
      <c r="CE1551" s="31">
        <f t="shared" si="1077"/>
        <v>1.0262795598748665E-11</v>
      </c>
    </row>
    <row r="1552" spans="35:83" x14ac:dyDescent="0.2">
      <c r="AI1552" s="29" t="s">
        <v>3220</v>
      </c>
      <c r="AJ1552" s="30">
        <v>76553</v>
      </c>
      <c r="AK1552">
        <v>690</v>
      </c>
      <c r="AL1552" t="s">
        <v>3221</v>
      </c>
      <c r="AM1552">
        <v>1.3251266984683141E-8</v>
      </c>
      <c r="AN1552">
        <f t="shared" si="1035"/>
        <v>1.3251266984683141E-9</v>
      </c>
      <c r="AO1552">
        <f t="shared" si="1036"/>
        <v>5.8415055497768086E-3</v>
      </c>
      <c r="AP1552" s="31">
        <f t="shared" si="1037"/>
        <v>63</v>
      </c>
      <c r="AQ1552" s="31">
        <f t="shared" si="1038"/>
        <v>6</v>
      </c>
      <c r="AR1552" s="31">
        <f t="shared" si="1039"/>
        <v>47</v>
      </c>
      <c r="AS1552" s="31">
        <f t="shared" si="1040"/>
        <v>63</v>
      </c>
      <c r="AT1552" s="31">
        <f t="shared" si="1041"/>
        <v>28</v>
      </c>
      <c r="AU1552" s="31">
        <f t="shared" si="1042"/>
        <v>55</v>
      </c>
      <c r="AV1552" s="31">
        <f t="shared" si="1043"/>
        <v>11</v>
      </c>
      <c r="AW1552" s="31">
        <f t="shared" si="1044"/>
        <v>42</v>
      </c>
      <c r="AX1552" s="31">
        <f t="shared" si="1045"/>
        <v>40</v>
      </c>
      <c r="AY1552" s="31">
        <f t="shared" si="1046"/>
        <v>49</v>
      </c>
      <c r="AZ1552" s="31">
        <f t="shared" si="1047"/>
        <v>27</v>
      </c>
      <c r="BA1552" s="31">
        <f t="shared" si="1048"/>
        <v>21</v>
      </c>
      <c r="BB1552" s="31">
        <f t="shared" si="1049"/>
        <v>33</v>
      </c>
      <c r="BC1552" s="31">
        <f t="shared" si="1050"/>
        <v>22</v>
      </c>
      <c r="BD1552" s="31">
        <f t="shared" si="1051"/>
        <v>41</v>
      </c>
      <c r="BE1552" s="31">
        <f t="shared" si="1052"/>
        <v>31</v>
      </c>
      <c r="BF1552" s="31">
        <f t="shared" si="1053"/>
        <v>35</v>
      </c>
      <c r="BG1552" s="31">
        <f t="shared" si="1054"/>
        <v>53</v>
      </c>
      <c r="BH1552" s="31">
        <f t="shared" si="1055"/>
        <v>4</v>
      </c>
      <c r="BI1552" s="31">
        <f t="shared" si="1056"/>
        <v>19</v>
      </c>
      <c r="BJ1552" s="6">
        <f t="shared" si="1057"/>
        <v>690</v>
      </c>
      <c r="BL1552" s="31">
        <f t="shared" si="1058"/>
        <v>1.209898289905852E-10</v>
      </c>
      <c r="BM1552" s="31">
        <f t="shared" si="1059"/>
        <v>1.152284085624621E-11</v>
      </c>
      <c r="BN1552" s="31">
        <f t="shared" si="1060"/>
        <v>9.0262253373928646E-11</v>
      </c>
      <c r="BO1552" s="31">
        <f t="shared" si="1061"/>
        <v>1.209898289905852E-10</v>
      </c>
      <c r="BP1552" s="31">
        <f t="shared" si="1062"/>
        <v>5.3773257329148974E-11</v>
      </c>
      <c r="BQ1552" s="31">
        <f t="shared" si="1063"/>
        <v>1.0562604118225691E-10</v>
      </c>
      <c r="BR1552" s="31">
        <f t="shared" si="1064"/>
        <v>2.1125208236451383E-11</v>
      </c>
      <c r="BS1552" s="31">
        <f t="shared" si="1065"/>
        <v>8.0659885993723478E-11</v>
      </c>
      <c r="BT1552" s="31">
        <f t="shared" si="1066"/>
        <v>7.6818939041641397E-11</v>
      </c>
      <c r="BU1552" s="31">
        <f t="shared" si="1067"/>
        <v>9.4103200326010713E-11</v>
      </c>
      <c r="BV1552" s="31">
        <f t="shared" si="1068"/>
        <v>5.1852783853107947E-11</v>
      </c>
      <c r="BW1552" s="31">
        <f t="shared" si="1069"/>
        <v>4.0329942996861739E-11</v>
      </c>
      <c r="BX1552" s="31">
        <f t="shared" si="1070"/>
        <v>6.3375624709354162E-11</v>
      </c>
      <c r="BY1552" s="31">
        <f t="shared" si="1071"/>
        <v>4.2250416472902766E-11</v>
      </c>
      <c r="BZ1552" s="31">
        <f t="shared" si="1072"/>
        <v>7.8739412517682431E-11</v>
      </c>
      <c r="CA1552" s="31">
        <f t="shared" si="1073"/>
        <v>5.9534677757272082E-11</v>
      </c>
      <c r="CB1552" s="31">
        <f t="shared" si="1074"/>
        <v>6.7216571661436229E-11</v>
      </c>
      <c r="CC1552" s="31">
        <f t="shared" si="1075"/>
        <v>1.0178509423017486E-10</v>
      </c>
      <c r="CD1552" s="31">
        <f t="shared" si="1076"/>
        <v>7.6818939041641394E-12</v>
      </c>
      <c r="CE1552" s="31">
        <f t="shared" si="1077"/>
        <v>3.6488996044779665E-11</v>
      </c>
    </row>
    <row r="1553" spans="35:83" x14ac:dyDescent="0.2">
      <c r="AI1553" s="29" t="s">
        <v>3222</v>
      </c>
      <c r="AJ1553" s="30">
        <v>27380</v>
      </c>
      <c r="AK1553">
        <v>250</v>
      </c>
      <c r="AL1553" t="s">
        <v>3223</v>
      </c>
      <c r="AM1553">
        <v>1.3340324649424539E-8</v>
      </c>
      <c r="AN1553">
        <f t="shared" si="1035"/>
        <v>1.334032464942454E-9</v>
      </c>
      <c r="AO1553">
        <f t="shared" si="1036"/>
        <v>5.8807645008973584E-3</v>
      </c>
      <c r="AP1553" s="31">
        <f t="shared" si="1037"/>
        <v>28</v>
      </c>
      <c r="AQ1553" s="31">
        <f t="shared" si="1038"/>
        <v>1</v>
      </c>
      <c r="AR1553" s="31">
        <f t="shared" si="1039"/>
        <v>17</v>
      </c>
      <c r="AS1553" s="31">
        <f t="shared" si="1040"/>
        <v>15</v>
      </c>
      <c r="AT1553" s="31">
        <f t="shared" si="1041"/>
        <v>10</v>
      </c>
      <c r="AU1553" s="31">
        <f t="shared" si="1042"/>
        <v>21</v>
      </c>
      <c r="AV1553" s="31">
        <f t="shared" si="1043"/>
        <v>6</v>
      </c>
      <c r="AW1553" s="31">
        <f t="shared" si="1044"/>
        <v>17</v>
      </c>
      <c r="AX1553" s="31">
        <f t="shared" si="1045"/>
        <v>12</v>
      </c>
      <c r="AY1553" s="31">
        <f t="shared" si="1046"/>
        <v>22</v>
      </c>
      <c r="AZ1553" s="31">
        <f t="shared" si="1047"/>
        <v>7</v>
      </c>
      <c r="BA1553" s="31">
        <f t="shared" si="1048"/>
        <v>9</v>
      </c>
      <c r="BB1553" s="31">
        <f t="shared" si="1049"/>
        <v>11</v>
      </c>
      <c r="BC1553" s="31">
        <f t="shared" si="1050"/>
        <v>11</v>
      </c>
      <c r="BD1553" s="31">
        <f t="shared" si="1051"/>
        <v>16</v>
      </c>
      <c r="BE1553" s="31">
        <f t="shared" si="1052"/>
        <v>11</v>
      </c>
      <c r="BF1553" s="31">
        <f t="shared" si="1053"/>
        <v>15</v>
      </c>
      <c r="BG1553" s="31">
        <f t="shared" si="1054"/>
        <v>15</v>
      </c>
      <c r="BH1553" s="31">
        <f t="shared" si="1055"/>
        <v>3</v>
      </c>
      <c r="BI1553" s="31">
        <f t="shared" si="1056"/>
        <v>3</v>
      </c>
      <c r="BJ1553" s="6">
        <f t="shared" si="1057"/>
        <v>250</v>
      </c>
      <c r="BL1553" s="31">
        <f t="shared" si="1058"/>
        <v>1.4941163607355486E-10</v>
      </c>
      <c r="BM1553" s="31">
        <f t="shared" si="1059"/>
        <v>5.3361298597698162E-12</v>
      </c>
      <c r="BN1553" s="31">
        <f t="shared" si="1060"/>
        <v>9.0714207616086881E-11</v>
      </c>
      <c r="BO1553" s="31">
        <f t="shared" si="1061"/>
        <v>8.0041947896547237E-11</v>
      </c>
      <c r="BP1553" s="31">
        <f t="shared" si="1062"/>
        <v>5.336129859769816E-11</v>
      </c>
      <c r="BQ1553" s="31">
        <f t="shared" si="1063"/>
        <v>1.1205872705516614E-10</v>
      </c>
      <c r="BR1553" s="31">
        <f t="shared" si="1064"/>
        <v>3.2016779158618899E-11</v>
      </c>
      <c r="BS1553" s="31">
        <f t="shared" si="1065"/>
        <v>9.0714207616086881E-11</v>
      </c>
      <c r="BT1553" s="31">
        <f t="shared" si="1066"/>
        <v>6.4033558317237798E-11</v>
      </c>
      <c r="BU1553" s="31">
        <f t="shared" si="1067"/>
        <v>1.1739485691493595E-10</v>
      </c>
      <c r="BV1553" s="31">
        <f t="shared" si="1068"/>
        <v>3.7352909018388714E-11</v>
      </c>
      <c r="BW1553" s="31">
        <f t="shared" si="1069"/>
        <v>4.8025168737928339E-11</v>
      </c>
      <c r="BX1553" s="31">
        <f t="shared" si="1070"/>
        <v>5.8697428457467976E-11</v>
      </c>
      <c r="BY1553" s="31">
        <f t="shared" si="1071"/>
        <v>5.8697428457467976E-11</v>
      </c>
      <c r="BZ1553" s="31">
        <f t="shared" si="1072"/>
        <v>8.5378077756317059E-11</v>
      </c>
      <c r="CA1553" s="31">
        <f t="shared" si="1073"/>
        <v>5.8697428457467976E-11</v>
      </c>
      <c r="CB1553" s="31">
        <f t="shared" si="1074"/>
        <v>8.0041947896547237E-11</v>
      </c>
      <c r="CC1553" s="31">
        <f t="shared" si="1075"/>
        <v>8.0041947896547237E-11</v>
      </c>
      <c r="CD1553" s="31">
        <f t="shared" si="1076"/>
        <v>1.6008389579309449E-11</v>
      </c>
      <c r="CE1553" s="31">
        <f t="shared" si="1077"/>
        <v>1.6008389579309449E-11</v>
      </c>
    </row>
    <row r="1554" spans="35:83" x14ac:dyDescent="0.2">
      <c r="AI1554" s="29" t="s">
        <v>3224</v>
      </c>
      <c r="AJ1554" s="30">
        <v>17791</v>
      </c>
      <c r="AK1554">
        <v>156</v>
      </c>
      <c r="AL1554" t="s">
        <v>3225</v>
      </c>
      <c r="AM1554">
        <v>1.3397190452654149E-8</v>
      </c>
      <c r="AN1554">
        <f t="shared" si="1035"/>
        <v>1.3397190452654149E-9</v>
      </c>
      <c r="AO1554">
        <f t="shared" si="1036"/>
        <v>5.9058324363289094E-3</v>
      </c>
      <c r="AP1554" s="31">
        <f t="shared" si="1037"/>
        <v>19</v>
      </c>
      <c r="AQ1554" s="31">
        <f t="shared" si="1038"/>
        <v>0</v>
      </c>
      <c r="AR1554" s="31">
        <f t="shared" si="1039"/>
        <v>8</v>
      </c>
      <c r="AS1554" s="31">
        <f t="shared" si="1040"/>
        <v>12</v>
      </c>
      <c r="AT1554" s="31">
        <f t="shared" si="1041"/>
        <v>3</v>
      </c>
      <c r="AU1554" s="31">
        <f t="shared" si="1042"/>
        <v>7</v>
      </c>
      <c r="AV1554" s="31">
        <f t="shared" si="1043"/>
        <v>4</v>
      </c>
      <c r="AW1554" s="31">
        <f t="shared" si="1044"/>
        <v>6</v>
      </c>
      <c r="AX1554" s="31">
        <f t="shared" si="1045"/>
        <v>9</v>
      </c>
      <c r="AY1554" s="31">
        <f t="shared" si="1046"/>
        <v>12</v>
      </c>
      <c r="AZ1554" s="31">
        <f t="shared" si="1047"/>
        <v>5</v>
      </c>
      <c r="BA1554" s="31">
        <f t="shared" si="1048"/>
        <v>6</v>
      </c>
      <c r="BB1554" s="31">
        <f t="shared" si="1049"/>
        <v>7</v>
      </c>
      <c r="BC1554" s="31">
        <f t="shared" si="1050"/>
        <v>2</v>
      </c>
      <c r="BD1554" s="31">
        <f t="shared" si="1051"/>
        <v>22</v>
      </c>
      <c r="BE1554" s="31">
        <f t="shared" si="1052"/>
        <v>12</v>
      </c>
      <c r="BF1554" s="31">
        <f t="shared" si="1053"/>
        <v>2</v>
      </c>
      <c r="BG1554" s="31">
        <f t="shared" si="1054"/>
        <v>14</v>
      </c>
      <c r="BH1554" s="31">
        <f t="shared" si="1055"/>
        <v>2</v>
      </c>
      <c r="BI1554" s="31">
        <f t="shared" si="1056"/>
        <v>4</v>
      </c>
      <c r="BJ1554" s="6">
        <f t="shared" si="1057"/>
        <v>156</v>
      </c>
      <c r="BL1554" s="31">
        <f t="shared" si="1058"/>
        <v>1.6317090935924926E-10</v>
      </c>
      <c r="BM1554" s="31">
        <f t="shared" si="1059"/>
        <v>0</v>
      </c>
      <c r="BN1554" s="31">
        <f t="shared" si="1060"/>
        <v>6.8703540782841787E-11</v>
      </c>
      <c r="BO1554" s="31">
        <f t="shared" si="1061"/>
        <v>1.030553111742627E-10</v>
      </c>
      <c r="BP1554" s="31">
        <f t="shared" si="1062"/>
        <v>2.5763827793565675E-11</v>
      </c>
      <c r="BQ1554" s="31">
        <f t="shared" si="1063"/>
        <v>6.0115598184986562E-11</v>
      </c>
      <c r="BR1554" s="31">
        <f t="shared" si="1064"/>
        <v>3.4351770391420894E-11</v>
      </c>
      <c r="BS1554" s="31">
        <f t="shared" si="1065"/>
        <v>5.152765558713135E-11</v>
      </c>
      <c r="BT1554" s="31">
        <f t="shared" si="1066"/>
        <v>7.7291483380697025E-11</v>
      </c>
      <c r="BU1554" s="31">
        <f t="shared" si="1067"/>
        <v>1.030553111742627E-10</v>
      </c>
      <c r="BV1554" s="31">
        <f t="shared" si="1068"/>
        <v>4.2939712989276119E-11</v>
      </c>
      <c r="BW1554" s="31">
        <f t="shared" si="1069"/>
        <v>5.152765558713135E-11</v>
      </c>
      <c r="BX1554" s="31">
        <f t="shared" si="1070"/>
        <v>6.0115598184986562E-11</v>
      </c>
      <c r="BY1554" s="31">
        <f t="shared" si="1071"/>
        <v>1.7175885195710447E-11</v>
      </c>
      <c r="BZ1554" s="31">
        <f t="shared" si="1072"/>
        <v>1.8893473715281492E-10</v>
      </c>
      <c r="CA1554" s="31">
        <f t="shared" si="1073"/>
        <v>1.030553111742627E-10</v>
      </c>
      <c r="CB1554" s="31">
        <f t="shared" si="1074"/>
        <v>1.7175885195710447E-11</v>
      </c>
      <c r="CC1554" s="31">
        <f t="shared" si="1075"/>
        <v>1.2023119636997312E-10</v>
      </c>
      <c r="CD1554" s="31">
        <f t="shared" si="1076"/>
        <v>1.7175885195710447E-11</v>
      </c>
      <c r="CE1554" s="31">
        <f t="shared" si="1077"/>
        <v>3.4351770391420894E-11</v>
      </c>
    </row>
    <row r="1555" spans="35:83" x14ac:dyDescent="0.2">
      <c r="AI1555" s="29" t="s">
        <v>3226</v>
      </c>
      <c r="AJ1555" s="30">
        <v>10416</v>
      </c>
      <c r="AK1555">
        <v>95</v>
      </c>
      <c r="AL1555" t="s">
        <v>3227</v>
      </c>
      <c r="AM1555">
        <v>1.3645399929763845E-8</v>
      </c>
      <c r="AN1555">
        <f t="shared" si="1035"/>
        <v>1.3645399929763845E-9</v>
      </c>
      <c r="AO1555">
        <f t="shared" si="1036"/>
        <v>6.015249674674452E-3</v>
      </c>
      <c r="AP1555" s="31">
        <f t="shared" si="1037"/>
        <v>7</v>
      </c>
      <c r="AQ1555" s="31">
        <f t="shared" si="1038"/>
        <v>1</v>
      </c>
      <c r="AR1555" s="31">
        <f t="shared" si="1039"/>
        <v>2</v>
      </c>
      <c r="AS1555" s="31">
        <f t="shared" si="1040"/>
        <v>4</v>
      </c>
      <c r="AT1555" s="31">
        <f t="shared" si="1041"/>
        <v>1</v>
      </c>
      <c r="AU1555" s="31">
        <f t="shared" si="1042"/>
        <v>8</v>
      </c>
      <c r="AV1555" s="31">
        <f t="shared" si="1043"/>
        <v>3</v>
      </c>
      <c r="AW1555" s="31">
        <f t="shared" si="1044"/>
        <v>2</v>
      </c>
      <c r="AX1555" s="31">
        <f t="shared" si="1045"/>
        <v>10</v>
      </c>
      <c r="AY1555" s="31">
        <f t="shared" si="1046"/>
        <v>13</v>
      </c>
      <c r="AZ1555" s="31">
        <f t="shared" si="1047"/>
        <v>1</v>
      </c>
      <c r="BA1555" s="31">
        <f t="shared" si="1048"/>
        <v>8</v>
      </c>
      <c r="BB1555" s="31">
        <f t="shared" si="1049"/>
        <v>1</v>
      </c>
      <c r="BC1555" s="31">
        <f t="shared" si="1050"/>
        <v>2</v>
      </c>
      <c r="BD1555" s="31">
        <f t="shared" si="1051"/>
        <v>8</v>
      </c>
      <c r="BE1555" s="31">
        <f t="shared" si="1052"/>
        <v>6</v>
      </c>
      <c r="BF1555" s="31">
        <f t="shared" si="1053"/>
        <v>8</v>
      </c>
      <c r="BG1555" s="31">
        <f t="shared" si="1054"/>
        <v>9</v>
      </c>
      <c r="BH1555" s="31">
        <f t="shared" si="1055"/>
        <v>1</v>
      </c>
      <c r="BI1555" s="31">
        <f t="shared" si="1056"/>
        <v>0</v>
      </c>
      <c r="BJ1555" s="6">
        <f t="shared" si="1057"/>
        <v>95</v>
      </c>
      <c r="BL1555" s="31">
        <f t="shared" si="1058"/>
        <v>1.0054505211404938E-10</v>
      </c>
      <c r="BM1555" s="31">
        <f t="shared" si="1059"/>
        <v>1.4363578873435627E-11</v>
      </c>
      <c r="BN1555" s="31">
        <f t="shared" si="1060"/>
        <v>2.8727157746871254E-11</v>
      </c>
      <c r="BO1555" s="31">
        <f t="shared" si="1061"/>
        <v>5.7454315493742507E-11</v>
      </c>
      <c r="BP1555" s="31">
        <f t="shared" si="1062"/>
        <v>1.4363578873435627E-11</v>
      </c>
      <c r="BQ1555" s="31">
        <f t="shared" si="1063"/>
        <v>1.1490863098748501E-10</v>
      </c>
      <c r="BR1555" s="31">
        <f t="shared" si="1064"/>
        <v>4.3090736620306879E-11</v>
      </c>
      <c r="BS1555" s="31">
        <f t="shared" si="1065"/>
        <v>2.8727157746871254E-11</v>
      </c>
      <c r="BT1555" s="31">
        <f t="shared" si="1066"/>
        <v>1.4363578873435625E-10</v>
      </c>
      <c r="BU1555" s="31">
        <f t="shared" si="1067"/>
        <v>1.8672652535466316E-10</v>
      </c>
      <c r="BV1555" s="31">
        <f t="shared" si="1068"/>
        <v>1.4363578873435627E-11</v>
      </c>
      <c r="BW1555" s="31">
        <f t="shared" si="1069"/>
        <v>1.1490863098748501E-10</v>
      </c>
      <c r="BX1555" s="31">
        <f t="shared" si="1070"/>
        <v>1.4363578873435627E-11</v>
      </c>
      <c r="BY1555" s="31">
        <f t="shared" si="1071"/>
        <v>2.8727157746871254E-11</v>
      </c>
      <c r="BZ1555" s="31">
        <f t="shared" si="1072"/>
        <v>1.1490863098748501E-10</v>
      </c>
      <c r="CA1555" s="31">
        <f t="shared" si="1073"/>
        <v>8.6181473240613758E-11</v>
      </c>
      <c r="CB1555" s="31">
        <f t="shared" si="1074"/>
        <v>1.1490863098748501E-10</v>
      </c>
      <c r="CC1555" s="31">
        <f t="shared" si="1075"/>
        <v>1.2927220986092065E-10</v>
      </c>
      <c r="CD1555" s="31">
        <f t="shared" si="1076"/>
        <v>1.4363578873435627E-11</v>
      </c>
      <c r="CE1555" s="31">
        <f t="shared" si="1077"/>
        <v>0</v>
      </c>
    </row>
    <row r="1556" spans="35:83" x14ac:dyDescent="0.2">
      <c r="AI1556" s="29" t="s">
        <v>3228</v>
      </c>
      <c r="AJ1556" s="30">
        <v>30543</v>
      </c>
      <c r="AK1556">
        <v>278</v>
      </c>
      <c r="AL1556" t="s">
        <v>3229</v>
      </c>
      <c r="AM1556">
        <v>1.3793709172170489E-8</v>
      </c>
      <c r="AN1556">
        <f t="shared" si="1035"/>
        <v>1.379370917217049E-9</v>
      </c>
      <c r="AO1556">
        <f t="shared" si="1036"/>
        <v>6.080628273083419E-3</v>
      </c>
      <c r="AP1556" s="31">
        <f t="shared" si="1037"/>
        <v>24</v>
      </c>
      <c r="AQ1556" s="31">
        <f t="shared" si="1038"/>
        <v>1</v>
      </c>
      <c r="AR1556" s="31">
        <f t="shared" si="1039"/>
        <v>12</v>
      </c>
      <c r="AS1556" s="31">
        <f t="shared" si="1040"/>
        <v>8</v>
      </c>
      <c r="AT1556" s="31">
        <f t="shared" si="1041"/>
        <v>4</v>
      </c>
      <c r="AU1556" s="31">
        <f t="shared" si="1042"/>
        <v>33</v>
      </c>
      <c r="AV1556" s="31">
        <f t="shared" si="1043"/>
        <v>8</v>
      </c>
      <c r="AW1556" s="31">
        <f t="shared" si="1044"/>
        <v>14</v>
      </c>
      <c r="AX1556" s="31">
        <f t="shared" si="1045"/>
        <v>25</v>
      </c>
      <c r="AY1556" s="31">
        <f t="shared" si="1046"/>
        <v>16</v>
      </c>
      <c r="AZ1556" s="31">
        <f t="shared" si="1047"/>
        <v>6</v>
      </c>
      <c r="BA1556" s="31">
        <f t="shared" si="1048"/>
        <v>15</v>
      </c>
      <c r="BB1556" s="31">
        <f t="shared" si="1049"/>
        <v>15</v>
      </c>
      <c r="BC1556" s="31">
        <f t="shared" si="1050"/>
        <v>8</v>
      </c>
      <c r="BD1556" s="31">
        <f t="shared" si="1051"/>
        <v>30</v>
      </c>
      <c r="BE1556" s="31">
        <f t="shared" si="1052"/>
        <v>17</v>
      </c>
      <c r="BF1556" s="31">
        <f t="shared" si="1053"/>
        <v>14</v>
      </c>
      <c r="BG1556" s="31">
        <f t="shared" si="1054"/>
        <v>17</v>
      </c>
      <c r="BH1556" s="31">
        <f t="shared" si="1055"/>
        <v>4</v>
      </c>
      <c r="BI1556" s="31">
        <f t="shared" si="1056"/>
        <v>7</v>
      </c>
      <c r="BJ1556" s="6">
        <f t="shared" si="1057"/>
        <v>278</v>
      </c>
      <c r="BL1556" s="31">
        <f t="shared" si="1058"/>
        <v>1.1908238134247905E-10</v>
      </c>
      <c r="BM1556" s="31">
        <f t="shared" si="1059"/>
        <v>4.9617658892699607E-12</v>
      </c>
      <c r="BN1556" s="31">
        <f t="shared" si="1060"/>
        <v>5.9541190671239526E-11</v>
      </c>
      <c r="BO1556" s="31">
        <f t="shared" si="1061"/>
        <v>3.9694127114159686E-11</v>
      </c>
      <c r="BP1556" s="31">
        <f t="shared" si="1062"/>
        <v>1.9847063557079843E-11</v>
      </c>
      <c r="BQ1556" s="31">
        <f t="shared" si="1063"/>
        <v>1.6373827434590868E-10</v>
      </c>
      <c r="BR1556" s="31">
        <f t="shared" si="1064"/>
        <v>3.9694127114159686E-11</v>
      </c>
      <c r="BS1556" s="31">
        <f t="shared" si="1065"/>
        <v>6.9464722449779442E-11</v>
      </c>
      <c r="BT1556" s="31">
        <f t="shared" si="1066"/>
        <v>1.2404414723174901E-10</v>
      </c>
      <c r="BU1556" s="31">
        <f t="shared" si="1067"/>
        <v>7.9388254228319372E-11</v>
      </c>
      <c r="BV1556" s="31">
        <f t="shared" si="1068"/>
        <v>2.9770595335619763E-11</v>
      </c>
      <c r="BW1556" s="31">
        <f t="shared" si="1069"/>
        <v>7.4426488339049401E-11</v>
      </c>
      <c r="BX1556" s="31">
        <f t="shared" si="1070"/>
        <v>7.4426488339049401E-11</v>
      </c>
      <c r="BY1556" s="31">
        <f t="shared" si="1071"/>
        <v>3.9694127114159686E-11</v>
      </c>
      <c r="BZ1556" s="31">
        <f t="shared" si="1072"/>
        <v>1.488529766780988E-10</v>
      </c>
      <c r="CA1556" s="31">
        <f t="shared" si="1073"/>
        <v>8.435002011758933E-11</v>
      </c>
      <c r="CB1556" s="31">
        <f t="shared" si="1074"/>
        <v>6.9464722449779442E-11</v>
      </c>
      <c r="CC1556" s="31">
        <f t="shared" si="1075"/>
        <v>8.435002011758933E-11</v>
      </c>
      <c r="CD1556" s="31">
        <f t="shared" si="1076"/>
        <v>1.9847063557079843E-11</v>
      </c>
      <c r="CE1556" s="31">
        <f t="shared" si="1077"/>
        <v>3.4732361224889721E-11</v>
      </c>
    </row>
    <row r="1557" spans="35:83" x14ac:dyDescent="0.2">
      <c r="AI1557" s="29" t="s">
        <v>3230</v>
      </c>
      <c r="AJ1557" s="30">
        <v>17615</v>
      </c>
      <c r="AK1557">
        <v>159</v>
      </c>
      <c r="AL1557" t="s">
        <v>3231</v>
      </c>
      <c r="AM1557">
        <v>1.3824889120533125E-8</v>
      </c>
      <c r="AN1557">
        <f t="shared" si="1035"/>
        <v>1.3824889120533127E-9</v>
      </c>
      <c r="AO1557">
        <f t="shared" si="1036"/>
        <v>6.0943732109533322E-3</v>
      </c>
      <c r="AP1557" s="31">
        <f t="shared" si="1037"/>
        <v>16</v>
      </c>
      <c r="AQ1557" s="31">
        <f t="shared" si="1038"/>
        <v>1</v>
      </c>
      <c r="AR1557" s="31">
        <f t="shared" si="1039"/>
        <v>5</v>
      </c>
      <c r="AS1557" s="31">
        <f t="shared" si="1040"/>
        <v>8</v>
      </c>
      <c r="AT1557" s="31">
        <f t="shared" si="1041"/>
        <v>4</v>
      </c>
      <c r="AU1557" s="31">
        <f t="shared" si="1042"/>
        <v>14</v>
      </c>
      <c r="AV1557" s="31">
        <f t="shared" si="1043"/>
        <v>5</v>
      </c>
      <c r="AW1557" s="31">
        <f t="shared" si="1044"/>
        <v>8</v>
      </c>
      <c r="AX1557" s="31">
        <f t="shared" si="1045"/>
        <v>17</v>
      </c>
      <c r="AY1557" s="31">
        <f t="shared" si="1046"/>
        <v>10</v>
      </c>
      <c r="AZ1557" s="31">
        <f t="shared" si="1047"/>
        <v>6</v>
      </c>
      <c r="BA1557" s="31">
        <f t="shared" si="1048"/>
        <v>7</v>
      </c>
      <c r="BB1557" s="31">
        <f t="shared" si="1049"/>
        <v>9</v>
      </c>
      <c r="BC1557" s="31">
        <f t="shared" si="1050"/>
        <v>4</v>
      </c>
      <c r="BD1557" s="31">
        <f t="shared" si="1051"/>
        <v>12</v>
      </c>
      <c r="BE1557" s="31">
        <f t="shared" si="1052"/>
        <v>2</v>
      </c>
      <c r="BF1557" s="31">
        <f t="shared" si="1053"/>
        <v>11</v>
      </c>
      <c r="BG1557" s="31">
        <f t="shared" si="1054"/>
        <v>15</v>
      </c>
      <c r="BH1557" s="31">
        <f t="shared" si="1055"/>
        <v>1</v>
      </c>
      <c r="BI1557" s="31">
        <f t="shared" si="1056"/>
        <v>4</v>
      </c>
      <c r="BJ1557" s="6">
        <f t="shared" si="1057"/>
        <v>159</v>
      </c>
      <c r="BL1557" s="31">
        <f t="shared" si="1058"/>
        <v>1.3911838108712582E-10</v>
      </c>
      <c r="BM1557" s="31">
        <f t="shared" si="1059"/>
        <v>8.6948988179453637E-12</v>
      </c>
      <c r="BN1557" s="31">
        <f t="shared" si="1060"/>
        <v>4.347449408972681E-11</v>
      </c>
      <c r="BO1557" s="31">
        <f t="shared" si="1061"/>
        <v>6.9559190543562909E-11</v>
      </c>
      <c r="BP1557" s="31">
        <f t="shared" si="1062"/>
        <v>3.4779595271781455E-11</v>
      </c>
      <c r="BQ1557" s="31">
        <f t="shared" si="1063"/>
        <v>1.2172858345123508E-10</v>
      </c>
      <c r="BR1557" s="31">
        <f t="shared" si="1064"/>
        <v>4.347449408972681E-11</v>
      </c>
      <c r="BS1557" s="31">
        <f t="shared" si="1065"/>
        <v>6.9559190543562909E-11</v>
      </c>
      <c r="BT1557" s="31">
        <f t="shared" si="1066"/>
        <v>1.4781327990507116E-10</v>
      </c>
      <c r="BU1557" s="31">
        <f t="shared" si="1067"/>
        <v>8.694898817945362E-11</v>
      </c>
      <c r="BV1557" s="31">
        <f t="shared" si="1068"/>
        <v>5.2169392907672172E-11</v>
      </c>
      <c r="BW1557" s="31">
        <f t="shared" si="1069"/>
        <v>6.0864291725617541E-11</v>
      </c>
      <c r="BX1557" s="31">
        <f t="shared" si="1070"/>
        <v>7.8254089361508265E-11</v>
      </c>
      <c r="BY1557" s="31">
        <f t="shared" si="1071"/>
        <v>3.4779595271781455E-11</v>
      </c>
      <c r="BZ1557" s="31">
        <f t="shared" si="1072"/>
        <v>1.0433878581534434E-10</v>
      </c>
      <c r="CA1557" s="31">
        <f t="shared" si="1073"/>
        <v>1.7389797635890727E-11</v>
      </c>
      <c r="CB1557" s="31">
        <f t="shared" si="1074"/>
        <v>9.5643886997398989E-11</v>
      </c>
      <c r="CC1557" s="31">
        <f t="shared" si="1075"/>
        <v>1.3042348226918045E-10</v>
      </c>
      <c r="CD1557" s="31">
        <f t="shared" si="1076"/>
        <v>8.6948988179453637E-12</v>
      </c>
      <c r="CE1557" s="31">
        <f t="shared" si="1077"/>
        <v>3.4779595271781455E-11</v>
      </c>
    </row>
    <row r="1558" spans="35:83" x14ac:dyDescent="0.2">
      <c r="AI1558" s="29" t="s">
        <v>3232</v>
      </c>
      <c r="AJ1558" s="30">
        <v>19034</v>
      </c>
      <c r="AK1558">
        <v>176</v>
      </c>
      <c r="AL1558" t="s">
        <v>3233</v>
      </c>
      <c r="AM1558">
        <v>1.4451156956905869E-8</v>
      </c>
      <c r="AN1558">
        <f t="shared" si="1035"/>
        <v>1.4451156956905871E-9</v>
      </c>
      <c r="AO1558">
        <f t="shared" si="1036"/>
        <v>6.3704484757598377E-3</v>
      </c>
      <c r="AP1558" s="31">
        <f t="shared" si="1037"/>
        <v>22</v>
      </c>
      <c r="AQ1558" s="31">
        <f t="shared" si="1038"/>
        <v>2</v>
      </c>
      <c r="AR1558" s="31">
        <f t="shared" si="1039"/>
        <v>12</v>
      </c>
      <c r="AS1558" s="31">
        <f t="shared" si="1040"/>
        <v>9</v>
      </c>
      <c r="AT1558" s="31">
        <f t="shared" si="1041"/>
        <v>4</v>
      </c>
      <c r="AU1558" s="31">
        <f t="shared" si="1042"/>
        <v>11</v>
      </c>
      <c r="AV1558" s="31">
        <f t="shared" si="1043"/>
        <v>5</v>
      </c>
      <c r="AW1558" s="31">
        <f t="shared" si="1044"/>
        <v>7</v>
      </c>
      <c r="AX1558" s="31">
        <f t="shared" si="1045"/>
        <v>10</v>
      </c>
      <c r="AY1558" s="31">
        <f t="shared" si="1046"/>
        <v>12</v>
      </c>
      <c r="AZ1558" s="31">
        <f t="shared" si="1047"/>
        <v>3</v>
      </c>
      <c r="BA1558" s="31">
        <f t="shared" si="1048"/>
        <v>8</v>
      </c>
      <c r="BB1558" s="31">
        <f t="shared" si="1049"/>
        <v>10</v>
      </c>
      <c r="BC1558" s="31">
        <f t="shared" si="1050"/>
        <v>4</v>
      </c>
      <c r="BD1558" s="31">
        <f t="shared" si="1051"/>
        <v>11</v>
      </c>
      <c r="BE1558" s="31">
        <f t="shared" si="1052"/>
        <v>13</v>
      </c>
      <c r="BF1558" s="31">
        <f t="shared" si="1053"/>
        <v>14</v>
      </c>
      <c r="BG1558" s="31">
        <f t="shared" si="1054"/>
        <v>13</v>
      </c>
      <c r="BH1558" s="31">
        <f t="shared" si="1055"/>
        <v>2</v>
      </c>
      <c r="BI1558" s="31">
        <f t="shared" si="1056"/>
        <v>4</v>
      </c>
      <c r="BJ1558" s="6">
        <f t="shared" si="1057"/>
        <v>176</v>
      </c>
      <c r="BL1558" s="31">
        <f t="shared" si="1058"/>
        <v>1.8063946196132338E-10</v>
      </c>
      <c r="BM1558" s="31">
        <f t="shared" si="1059"/>
        <v>1.6421769269211217E-11</v>
      </c>
      <c r="BN1558" s="31">
        <f t="shared" si="1060"/>
        <v>9.8530615615267287E-11</v>
      </c>
      <c r="BO1558" s="31">
        <f t="shared" si="1061"/>
        <v>7.3897961711450475E-11</v>
      </c>
      <c r="BP1558" s="31">
        <f t="shared" si="1062"/>
        <v>3.2843538538422433E-11</v>
      </c>
      <c r="BQ1558" s="31">
        <f t="shared" si="1063"/>
        <v>9.0319730980661691E-11</v>
      </c>
      <c r="BR1558" s="31">
        <f t="shared" si="1064"/>
        <v>4.1054423173028041E-11</v>
      </c>
      <c r="BS1558" s="31">
        <f t="shared" si="1065"/>
        <v>5.7476192442239258E-11</v>
      </c>
      <c r="BT1558" s="31">
        <f t="shared" si="1066"/>
        <v>8.2108846346056083E-11</v>
      </c>
      <c r="BU1558" s="31">
        <f t="shared" si="1067"/>
        <v>9.8530615615267287E-11</v>
      </c>
      <c r="BV1558" s="31">
        <f t="shared" si="1068"/>
        <v>2.4632653903816822E-11</v>
      </c>
      <c r="BW1558" s="31">
        <f t="shared" si="1069"/>
        <v>6.5687077076844866E-11</v>
      </c>
      <c r="BX1558" s="31">
        <f t="shared" si="1070"/>
        <v>8.2108846346056083E-11</v>
      </c>
      <c r="BY1558" s="31">
        <f t="shared" si="1071"/>
        <v>3.2843538538422433E-11</v>
      </c>
      <c r="BZ1558" s="31">
        <f t="shared" si="1072"/>
        <v>9.0319730980661691E-11</v>
      </c>
      <c r="CA1558" s="31">
        <f t="shared" si="1073"/>
        <v>1.0674150024987291E-10</v>
      </c>
      <c r="CB1558" s="31">
        <f t="shared" si="1074"/>
        <v>1.1495238488447852E-10</v>
      </c>
      <c r="CC1558" s="31">
        <f t="shared" si="1075"/>
        <v>1.0674150024987291E-10</v>
      </c>
      <c r="CD1558" s="31">
        <f t="shared" si="1076"/>
        <v>1.6421769269211217E-11</v>
      </c>
      <c r="CE1558" s="31">
        <f t="shared" si="1077"/>
        <v>3.2843538538422433E-11</v>
      </c>
    </row>
    <row r="1559" spans="35:83" x14ac:dyDescent="0.2">
      <c r="AI1559" s="29" t="s">
        <v>3234</v>
      </c>
      <c r="AJ1559" s="30">
        <v>11221</v>
      </c>
      <c r="AK1559">
        <v>105</v>
      </c>
      <c r="AL1559" t="s">
        <v>3235</v>
      </c>
      <c r="AM1559">
        <v>1.4459306678388888E-8</v>
      </c>
      <c r="AN1559">
        <f t="shared" si="1035"/>
        <v>1.445930667838889E-9</v>
      </c>
      <c r="AO1559">
        <f t="shared" si="1036"/>
        <v>6.3740410864382892E-3</v>
      </c>
      <c r="AP1559" s="31">
        <f t="shared" si="1037"/>
        <v>10</v>
      </c>
      <c r="AQ1559" s="31">
        <f t="shared" si="1038"/>
        <v>0</v>
      </c>
      <c r="AR1559" s="31">
        <f t="shared" si="1039"/>
        <v>6</v>
      </c>
      <c r="AS1559" s="31">
        <f t="shared" si="1040"/>
        <v>5</v>
      </c>
      <c r="AT1559" s="31">
        <f t="shared" si="1041"/>
        <v>1</v>
      </c>
      <c r="AU1559" s="31">
        <f t="shared" si="1042"/>
        <v>12</v>
      </c>
      <c r="AV1559" s="31">
        <f t="shared" si="1043"/>
        <v>2</v>
      </c>
      <c r="AW1559" s="31">
        <f t="shared" si="1044"/>
        <v>10</v>
      </c>
      <c r="AX1559" s="31">
        <f t="shared" si="1045"/>
        <v>14</v>
      </c>
      <c r="AY1559" s="31">
        <f t="shared" si="1046"/>
        <v>3</v>
      </c>
      <c r="AZ1559" s="31">
        <f t="shared" si="1047"/>
        <v>2</v>
      </c>
      <c r="BA1559" s="31">
        <f t="shared" si="1048"/>
        <v>3</v>
      </c>
      <c r="BB1559" s="31">
        <f t="shared" si="1049"/>
        <v>5</v>
      </c>
      <c r="BC1559" s="31">
        <f t="shared" si="1050"/>
        <v>4</v>
      </c>
      <c r="BD1559" s="31">
        <f t="shared" si="1051"/>
        <v>8</v>
      </c>
      <c r="BE1559" s="31">
        <f t="shared" si="1052"/>
        <v>5</v>
      </c>
      <c r="BF1559" s="31">
        <f t="shared" si="1053"/>
        <v>5</v>
      </c>
      <c r="BG1559" s="31">
        <f t="shared" si="1054"/>
        <v>10</v>
      </c>
      <c r="BH1559" s="31">
        <f t="shared" si="1055"/>
        <v>0</v>
      </c>
      <c r="BI1559" s="31">
        <f t="shared" si="1056"/>
        <v>0</v>
      </c>
      <c r="BJ1559" s="6">
        <f t="shared" si="1057"/>
        <v>105</v>
      </c>
      <c r="BL1559" s="31">
        <f t="shared" si="1058"/>
        <v>1.3770768265132277E-10</v>
      </c>
      <c r="BM1559" s="31">
        <f t="shared" si="1059"/>
        <v>0</v>
      </c>
      <c r="BN1559" s="31">
        <f t="shared" si="1060"/>
        <v>8.2624609590793654E-11</v>
      </c>
      <c r="BO1559" s="31">
        <f t="shared" si="1061"/>
        <v>6.8853841325661383E-11</v>
      </c>
      <c r="BP1559" s="31">
        <f t="shared" si="1062"/>
        <v>1.3770768265132278E-11</v>
      </c>
      <c r="BQ1559" s="31">
        <f t="shared" si="1063"/>
        <v>1.6524921918158731E-10</v>
      </c>
      <c r="BR1559" s="31">
        <f t="shared" si="1064"/>
        <v>2.7541536530264556E-11</v>
      </c>
      <c r="BS1559" s="31">
        <f t="shared" si="1065"/>
        <v>1.3770768265132277E-10</v>
      </c>
      <c r="BT1559" s="31">
        <f t="shared" si="1066"/>
        <v>1.9279075571185185E-10</v>
      </c>
      <c r="BU1559" s="31">
        <f t="shared" si="1067"/>
        <v>4.1312304795396827E-11</v>
      </c>
      <c r="BV1559" s="31">
        <f t="shared" si="1068"/>
        <v>2.7541536530264556E-11</v>
      </c>
      <c r="BW1559" s="31">
        <f t="shared" si="1069"/>
        <v>4.1312304795396827E-11</v>
      </c>
      <c r="BX1559" s="31">
        <f t="shared" si="1070"/>
        <v>6.8853841325661383E-11</v>
      </c>
      <c r="BY1559" s="31">
        <f t="shared" si="1071"/>
        <v>5.5083073060529111E-11</v>
      </c>
      <c r="BZ1559" s="31">
        <f t="shared" si="1072"/>
        <v>1.1016614612105822E-10</v>
      </c>
      <c r="CA1559" s="31">
        <f t="shared" si="1073"/>
        <v>6.8853841325661383E-11</v>
      </c>
      <c r="CB1559" s="31">
        <f t="shared" si="1074"/>
        <v>6.8853841325661383E-11</v>
      </c>
      <c r="CC1559" s="31">
        <f t="shared" si="1075"/>
        <v>1.3770768265132277E-10</v>
      </c>
      <c r="CD1559" s="31">
        <f t="shared" si="1076"/>
        <v>0</v>
      </c>
      <c r="CE1559" s="31">
        <f t="shared" si="1077"/>
        <v>0</v>
      </c>
    </row>
    <row r="1560" spans="35:83" x14ac:dyDescent="0.2">
      <c r="AI1560" s="29" t="s">
        <v>3236</v>
      </c>
      <c r="AJ1560" s="30">
        <v>22802</v>
      </c>
      <c r="AK1560">
        <v>209</v>
      </c>
      <c r="AL1560" t="s">
        <v>3237</v>
      </c>
      <c r="AM1560">
        <v>1.449663535032935E-8</v>
      </c>
      <c r="AN1560">
        <f t="shared" si="1035"/>
        <v>1.4496635350329351E-9</v>
      </c>
      <c r="AO1560">
        <f t="shared" si="1036"/>
        <v>6.3904965427020602E-3</v>
      </c>
      <c r="AP1560" s="31">
        <f t="shared" si="1037"/>
        <v>30</v>
      </c>
      <c r="AQ1560" s="31">
        <f t="shared" si="1038"/>
        <v>0</v>
      </c>
      <c r="AR1560" s="31">
        <f t="shared" si="1039"/>
        <v>14</v>
      </c>
      <c r="AS1560" s="31">
        <f t="shared" si="1040"/>
        <v>25</v>
      </c>
      <c r="AT1560" s="31">
        <f t="shared" si="1041"/>
        <v>4</v>
      </c>
      <c r="AU1560" s="31">
        <f t="shared" si="1042"/>
        <v>10</v>
      </c>
      <c r="AV1560" s="31">
        <f t="shared" si="1043"/>
        <v>3</v>
      </c>
      <c r="AW1560" s="31">
        <f t="shared" si="1044"/>
        <v>12</v>
      </c>
      <c r="AX1560" s="31">
        <f t="shared" si="1045"/>
        <v>12</v>
      </c>
      <c r="AY1560" s="31">
        <f t="shared" si="1046"/>
        <v>15</v>
      </c>
      <c r="AZ1560" s="31">
        <f t="shared" si="1047"/>
        <v>3</v>
      </c>
      <c r="BA1560" s="31">
        <f t="shared" si="1048"/>
        <v>14</v>
      </c>
      <c r="BB1560" s="31">
        <f t="shared" si="1049"/>
        <v>7</v>
      </c>
      <c r="BC1560" s="31">
        <f t="shared" si="1050"/>
        <v>5</v>
      </c>
      <c r="BD1560" s="31">
        <f t="shared" si="1051"/>
        <v>14</v>
      </c>
      <c r="BE1560" s="31">
        <f t="shared" si="1052"/>
        <v>10</v>
      </c>
      <c r="BF1560" s="31">
        <f t="shared" si="1053"/>
        <v>7</v>
      </c>
      <c r="BG1560" s="31">
        <f t="shared" si="1054"/>
        <v>21</v>
      </c>
      <c r="BH1560" s="31">
        <f t="shared" si="1055"/>
        <v>0</v>
      </c>
      <c r="BI1560" s="31">
        <f t="shared" si="1056"/>
        <v>3</v>
      </c>
      <c r="BJ1560" s="6">
        <f t="shared" si="1057"/>
        <v>209</v>
      </c>
      <c r="BL1560" s="31">
        <f t="shared" si="1058"/>
        <v>2.0808567488511029E-10</v>
      </c>
      <c r="BM1560" s="31">
        <f t="shared" si="1059"/>
        <v>0</v>
      </c>
      <c r="BN1560" s="31">
        <f t="shared" si="1060"/>
        <v>9.7106648279718147E-11</v>
      </c>
      <c r="BO1560" s="31">
        <f t="shared" si="1061"/>
        <v>1.7340472907092526E-10</v>
      </c>
      <c r="BP1560" s="31">
        <f t="shared" si="1062"/>
        <v>2.774475665134804E-11</v>
      </c>
      <c r="BQ1560" s="31">
        <f t="shared" si="1063"/>
        <v>6.9361891628370098E-11</v>
      </c>
      <c r="BR1560" s="31">
        <f t="shared" si="1064"/>
        <v>2.0808567488511031E-11</v>
      </c>
      <c r="BS1560" s="31">
        <f t="shared" si="1065"/>
        <v>8.3234269954044122E-11</v>
      </c>
      <c r="BT1560" s="31">
        <f t="shared" si="1066"/>
        <v>8.3234269954044122E-11</v>
      </c>
      <c r="BU1560" s="31">
        <f t="shared" si="1067"/>
        <v>1.0404283744255515E-10</v>
      </c>
      <c r="BV1560" s="31">
        <f t="shared" si="1068"/>
        <v>2.0808567488511031E-11</v>
      </c>
      <c r="BW1560" s="31">
        <f t="shared" si="1069"/>
        <v>9.7106648279718147E-11</v>
      </c>
      <c r="BX1560" s="31">
        <f t="shared" si="1070"/>
        <v>4.8553324139859074E-11</v>
      </c>
      <c r="BY1560" s="31">
        <f t="shared" si="1071"/>
        <v>3.4680945814185049E-11</v>
      </c>
      <c r="BZ1560" s="31">
        <f t="shared" si="1072"/>
        <v>9.7106648279718147E-11</v>
      </c>
      <c r="CA1560" s="31">
        <f t="shared" si="1073"/>
        <v>6.9361891628370098E-11</v>
      </c>
      <c r="CB1560" s="31">
        <f t="shared" si="1074"/>
        <v>4.8553324139859074E-11</v>
      </c>
      <c r="CC1560" s="31">
        <f t="shared" si="1075"/>
        <v>1.4565997241957721E-10</v>
      </c>
      <c r="CD1560" s="31">
        <f t="shared" si="1076"/>
        <v>0</v>
      </c>
      <c r="CE1560" s="31">
        <f t="shared" si="1077"/>
        <v>2.0808567488511031E-11</v>
      </c>
    </row>
    <row r="1561" spans="35:83" x14ac:dyDescent="0.2">
      <c r="AI1561" s="29" t="s">
        <v>3238</v>
      </c>
      <c r="AJ1561" s="30">
        <v>25862</v>
      </c>
      <c r="AK1561">
        <v>247</v>
      </c>
      <c r="AL1561" t="s">
        <v>3239</v>
      </c>
      <c r="AM1561">
        <v>1.4554643926464971E-8</v>
      </c>
      <c r="AN1561">
        <f t="shared" si="1035"/>
        <v>1.4554643926464971E-9</v>
      </c>
      <c r="AO1561">
        <f t="shared" si="1036"/>
        <v>6.4160682423608593E-3</v>
      </c>
      <c r="AP1561" s="31">
        <f t="shared" si="1037"/>
        <v>40</v>
      </c>
      <c r="AQ1561" s="31">
        <f t="shared" si="1038"/>
        <v>0</v>
      </c>
      <c r="AR1561" s="31">
        <f t="shared" si="1039"/>
        <v>7</v>
      </c>
      <c r="AS1561" s="31">
        <f t="shared" si="1040"/>
        <v>11</v>
      </c>
      <c r="AT1561" s="31">
        <f t="shared" si="1041"/>
        <v>6</v>
      </c>
      <c r="AU1561" s="31">
        <f t="shared" si="1042"/>
        <v>24</v>
      </c>
      <c r="AV1561" s="31">
        <f t="shared" si="1043"/>
        <v>4</v>
      </c>
      <c r="AW1561" s="31">
        <f t="shared" si="1044"/>
        <v>16</v>
      </c>
      <c r="AX1561" s="31">
        <f t="shared" si="1045"/>
        <v>11</v>
      </c>
      <c r="AY1561" s="31">
        <f t="shared" si="1046"/>
        <v>22</v>
      </c>
      <c r="AZ1561" s="31">
        <f t="shared" si="1047"/>
        <v>3</v>
      </c>
      <c r="BA1561" s="31">
        <f t="shared" si="1048"/>
        <v>8</v>
      </c>
      <c r="BB1561" s="31">
        <f t="shared" si="1049"/>
        <v>12</v>
      </c>
      <c r="BC1561" s="31">
        <f t="shared" si="1050"/>
        <v>9</v>
      </c>
      <c r="BD1561" s="31">
        <f t="shared" si="1051"/>
        <v>9</v>
      </c>
      <c r="BE1561" s="31">
        <f t="shared" si="1052"/>
        <v>17</v>
      </c>
      <c r="BF1561" s="31">
        <f t="shared" si="1053"/>
        <v>12</v>
      </c>
      <c r="BG1561" s="31">
        <f t="shared" si="1054"/>
        <v>23</v>
      </c>
      <c r="BH1561" s="31">
        <f t="shared" si="1055"/>
        <v>6</v>
      </c>
      <c r="BI1561" s="31">
        <f t="shared" si="1056"/>
        <v>7</v>
      </c>
      <c r="BJ1561" s="6">
        <f t="shared" si="1057"/>
        <v>247</v>
      </c>
      <c r="BL1561" s="31">
        <f t="shared" si="1058"/>
        <v>2.3570273565125461E-10</v>
      </c>
      <c r="BM1561" s="31">
        <f t="shared" si="1059"/>
        <v>0</v>
      </c>
      <c r="BN1561" s="31">
        <f t="shared" si="1060"/>
        <v>4.1247978738969557E-11</v>
      </c>
      <c r="BO1561" s="31">
        <f t="shared" si="1061"/>
        <v>6.4818252304095014E-11</v>
      </c>
      <c r="BP1561" s="31">
        <f t="shared" si="1062"/>
        <v>3.5355410347688188E-11</v>
      </c>
      <c r="BQ1561" s="31">
        <f t="shared" si="1063"/>
        <v>1.4142164139075275E-10</v>
      </c>
      <c r="BR1561" s="31">
        <f t="shared" si="1064"/>
        <v>2.357027356512546E-11</v>
      </c>
      <c r="BS1561" s="31">
        <f t="shared" si="1065"/>
        <v>9.428109426050184E-11</v>
      </c>
      <c r="BT1561" s="31">
        <f t="shared" si="1066"/>
        <v>6.4818252304095014E-11</v>
      </c>
      <c r="BU1561" s="31">
        <f t="shared" si="1067"/>
        <v>1.2963650460819003E-10</v>
      </c>
      <c r="BV1561" s="31">
        <f t="shared" si="1068"/>
        <v>1.7677705173844094E-11</v>
      </c>
      <c r="BW1561" s="31">
        <f t="shared" si="1069"/>
        <v>4.714054713025092E-11</v>
      </c>
      <c r="BX1561" s="31">
        <f t="shared" si="1070"/>
        <v>7.0710820695376376E-11</v>
      </c>
      <c r="BY1561" s="31">
        <f t="shared" si="1071"/>
        <v>5.3033115521532282E-11</v>
      </c>
      <c r="BZ1561" s="31">
        <f t="shared" si="1072"/>
        <v>5.3033115521532282E-11</v>
      </c>
      <c r="CA1561" s="31">
        <f t="shared" si="1073"/>
        <v>1.001736626517832E-10</v>
      </c>
      <c r="CB1561" s="31">
        <f t="shared" si="1074"/>
        <v>7.0710820695376376E-11</v>
      </c>
      <c r="CC1561" s="31">
        <f t="shared" si="1075"/>
        <v>1.355290729994714E-10</v>
      </c>
      <c r="CD1561" s="31">
        <f t="shared" si="1076"/>
        <v>3.5355410347688188E-11</v>
      </c>
      <c r="CE1561" s="31">
        <f t="shared" si="1077"/>
        <v>4.1247978738969557E-11</v>
      </c>
    </row>
    <row r="1562" spans="35:83" x14ac:dyDescent="0.2">
      <c r="AI1562" s="29" t="s">
        <v>3240</v>
      </c>
      <c r="AJ1562" s="30">
        <v>52172</v>
      </c>
      <c r="AK1562">
        <v>470</v>
      </c>
      <c r="AL1562" t="s">
        <v>3241</v>
      </c>
      <c r="AM1562">
        <v>1.4685784711180245E-8</v>
      </c>
      <c r="AN1562">
        <f t="shared" si="1035"/>
        <v>1.4685784711180247E-9</v>
      </c>
      <c r="AO1562">
        <f t="shared" si="1036"/>
        <v>6.473878534961698E-3</v>
      </c>
      <c r="AP1562" s="31">
        <f t="shared" si="1037"/>
        <v>39</v>
      </c>
      <c r="AQ1562" s="31">
        <f t="shared" si="1038"/>
        <v>4</v>
      </c>
      <c r="AR1562" s="31">
        <f t="shared" si="1039"/>
        <v>36</v>
      </c>
      <c r="AS1562" s="31">
        <f t="shared" si="1040"/>
        <v>32</v>
      </c>
      <c r="AT1562" s="31">
        <f t="shared" si="1041"/>
        <v>22</v>
      </c>
      <c r="AU1562" s="31">
        <f t="shared" si="1042"/>
        <v>38</v>
      </c>
      <c r="AV1562" s="31">
        <f t="shared" si="1043"/>
        <v>11</v>
      </c>
      <c r="AW1562" s="31">
        <f t="shared" si="1044"/>
        <v>28</v>
      </c>
      <c r="AX1562" s="31">
        <f t="shared" si="1045"/>
        <v>23</v>
      </c>
      <c r="AY1562" s="31">
        <f t="shared" si="1046"/>
        <v>38</v>
      </c>
      <c r="AZ1562" s="31">
        <f t="shared" si="1047"/>
        <v>16</v>
      </c>
      <c r="BA1562" s="31">
        <f t="shared" si="1048"/>
        <v>16</v>
      </c>
      <c r="BB1562" s="31">
        <f t="shared" si="1049"/>
        <v>28</v>
      </c>
      <c r="BC1562" s="31">
        <f t="shared" si="1050"/>
        <v>8</v>
      </c>
      <c r="BD1562" s="31">
        <f t="shared" si="1051"/>
        <v>21</v>
      </c>
      <c r="BE1562" s="31">
        <f t="shared" si="1052"/>
        <v>32</v>
      </c>
      <c r="BF1562" s="31">
        <f t="shared" si="1053"/>
        <v>26</v>
      </c>
      <c r="BG1562" s="31">
        <f t="shared" si="1054"/>
        <v>25</v>
      </c>
      <c r="BH1562" s="31">
        <f t="shared" si="1055"/>
        <v>5</v>
      </c>
      <c r="BI1562" s="31">
        <f t="shared" si="1056"/>
        <v>22</v>
      </c>
      <c r="BJ1562" s="6">
        <f t="shared" si="1057"/>
        <v>470</v>
      </c>
      <c r="BL1562" s="31">
        <f t="shared" si="1058"/>
        <v>1.2186076675234672E-10</v>
      </c>
      <c r="BM1562" s="31">
        <f t="shared" si="1059"/>
        <v>1.2498540179727869E-11</v>
      </c>
      <c r="BN1562" s="31">
        <f t="shared" si="1060"/>
        <v>1.1248686161755082E-10</v>
      </c>
      <c r="BO1562" s="31">
        <f t="shared" si="1061"/>
        <v>9.9988321437822952E-11</v>
      </c>
      <c r="BP1562" s="31">
        <f t="shared" si="1062"/>
        <v>6.8741970988503282E-11</v>
      </c>
      <c r="BQ1562" s="31">
        <f t="shared" si="1063"/>
        <v>1.1873613170741478E-10</v>
      </c>
      <c r="BR1562" s="31">
        <f t="shared" si="1064"/>
        <v>3.4370985494251641E-11</v>
      </c>
      <c r="BS1562" s="31">
        <f t="shared" si="1065"/>
        <v>8.7489781258095094E-11</v>
      </c>
      <c r="BT1562" s="31">
        <f t="shared" si="1066"/>
        <v>7.1866606033435246E-11</v>
      </c>
      <c r="BU1562" s="31">
        <f t="shared" si="1067"/>
        <v>1.1873613170741478E-10</v>
      </c>
      <c r="BV1562" s="31">
        <f t="shared" si="1068"/>
        <v>4.9994160718911476E-11</v>
      </c>
      <c r="BW1562" s="31">
        <f t="shared" si="1069"/>
        <v>4.9994160718911476E-11</v>
      </c>
      <c r="BX1562" s="31">
        <f t="shared" si="1070"/>
        <v>8.7489781258095094E-11</v>
      </c>
      <c r="BY1562" s="31">
        <f t="shared" si="1071"/>
        <v>2.4997080359455738E-11</v>
      </c>
      <c r="BZ1562" s="31">
        <f t="shared" si="1072"/>
        <v>6.5617335943571318E-11</v>
      </c>
      <c r="CA1562" s="31">
        <f t="shared" si="1073"/>
        <v>9.9988321437822952E-11</v>
      </c>
      <c r="CB1562" s="31">
        <f t="shared" si="1074"/>
        <v>8.1240511168231153E-11</v>
      </c>
      <c r="CC1562" s="31">
        <f t="shared" si="1075"/>
        <v>7.8115876123299188E-11</v>
      </c>
      <c r="CD1562" s="31">
        <f t="shared" si="1076"/>
        <v>1.5623175224659835E-11</v>
      </c>
      <c r="CE1562" s="31">
        <f t="shared" si="1077"/>
        <v>6.8741970988503282E-11</v>
      </c>
    </row>
    <row r="1563" spans="35:83" x14ac:dyDescent="0.2">
      <c r="AI1563" s="32" t="s">
        <v>3242</v>
      </c>
      <c r="AJ1563" s="30">
        <v>41388</v>
      </c>
      <c r="AK1563">
        <v>397</v>
      </c>
      <c r="AL1563" t="s">
        <v>3243</v>
      </c>
      <c r="AM1563">
        <v>1.4702149371251038E-8</v>
      </c>
      <c r="AN1563">
        <f t="shared" si="1035"/>
        <v>1.4702149371251039E-9</v>
      </c>
      <c r="AO1563">
        <f t="shared" si="1036"/>
        <v>6.4810925057264736E-3</v>
      </c>
      <c r="AP1563" s="31">
        <f t="shared" si="1037"/>
        <v>66</v>
      </c>
      <c r="AQ1563" s="31">
        <f t="shared" si="1038"/>
        <v>2</v>
      </c>
      <c r="AR1563" s="31">
        <f t="shared" si="1039"/>
        <v>25</v>
      </c>
      <c r="AS1563" s="31">
        <f t="shared" si="1040"/>
        <v>26</v>
      </c>
      <c r="AT1563" s="31">
        <f t="shared" si="1041"/>
        <v>15</v>
      </c>
      <c r="AU1563" s="31">
        <f t="shared" si="1042"/>
        <v>36</v>
      </c>
      <c r="AV1563" s="31">
        <f t="shared" si="1043"/>
        <v>10</v>
      </c>
      <c r="AW1563" s="31">
        <f t="shared" si="1044"/>
        <v>15</v>
      </c>
      <c r="AX1563" s="31">
        <f t="shared" si="1045"/>
        <v>32</v>
      </c>
      <c r="AY1563" s="31">
        <f t="shared" si="1046"/>
        <v>40</v>
      </c>
      <c r="AZ1563" s="31">
        <f t="shared" si="1047"/>
        <v>7</v>
      </c>
      <c r="BA1563" s="31">
        <f t="shared" si="1048"/>
        <v>13</v>
      </c>
      <c r="BB1563" s="31">
        <f t="shared" si="1049"/>
        <v>19</v>
      </c>
      <c r="BC1563" s="31">
        <f t="shared" si="1050"/>
        <v>3</v>
      </c>
      <c r="BD1563" s="31">
        <f t="shared" si="1051"/>
        <v>13</v>
      </c>
      <c r="BE1563" s="31">
        <f t="shared" si="1052"/>
        <v>13</v>
      </c>
      <c r="BF1563" s="31">
        <f t="shared" si="1053"/>
        <v>19</v>
      </c>
      <c r="BG1563" s="31">
        <f t="shared" si="1054"/>
        <v>39</v>
      </c>
      <c r="BH1563" s="31">
        <f t="shared" si="1055"/>
        <v>2</v>
      </c>
      <c r="BI1563" s="31">
        <f t="shared" si="1056"/>
        <v>2</v>
      </c>
      <c r="BJ1563" s="6">
        <f t="shared" si="1057"/>
        <v>397</v>
      </c>
      <c r="BL1563" s="31">
        <f t="shared" si="1058"/>
        <v>2.4441860415681826E-10</v>
      </c>
      <c r="BM1563" s="31">
        <f t="shared" si="1059"/>
        <v>7.4066243683884333E-12</v>
      </c>
      <c r="BN1563" s="31">
        <f t="shared" si="1060"/>
        <v>9.258280460485541E-11</v>
      </c>
      <c r="BO1563" s="31">
        <f t="shared" si="1061"/>
        <v>9.628611678904962E-11</v>
      </c>
      <c r="BP1563" s="31">
        <f t="shared" si="1062"/>
        <v>5.554968276291325E-11</v>
      </c>
      <c r="BQ1563" s="31">
        <f t="shared" si="1063"/>
        <v>1.3331923863099177E-10</v>
      </c>
      <c r="BR1563" s="31">
        <f t="shared" si="1064"/>
        <v>3.7033121841942167E-11</v>
      </c>
      <c r="BS1563" s="31">
        <f t="shared" si="1065"/>
        <v>5.554968276291325E-11</v>
      </c>
      <c r="BT1563" s="31">
        <f t="shared" si="1066"/>
        <v>1.1850598989421493E-10</v>
      </c>
      <c r="BU1563" s="31">
        <f t="shared" si="1067"/>
        <v>1.4813248736776867E-10</v>
      </c>
      <c r="BV1563" s="31">
        <f t="shared" si="1068"/>
        <v>2.5923185289359517E-11</v>
      </c>
      <c r="BW1563" s="31">
        <f t="shared" si="1069"/>
        <v>4.814305839452481E-11</v>
      </c>
      <c r="BX1563" s="31">
        <f t="shared" si="1070"/>
        <v>7.036293149969011E-11</v>
      </c>
      <c r="BY1563" s="31">
        <f t="shared" si="1071"/>
        <v>1.1109936552582648E-11</v>
      </c>
      <c r="BZ1563" s="31">
        <f t="shared" si="1072"/>
        <v>4.814305839452481E-11</v>
      </c>
      <c r="CA1563" s="31">
        <f t="shared" si="1073"/>
        <v>4.814305839452481E-11</v>
      </c>
      <c r="CB1563" s="31">
        <f t="shared" si="1074"/>
        <v>7.036293149969011E-11</v>
      </c>
      <c r="CC1563" s="31">
        <f t="shared" si="1075"/>
        <v>1.4442917518357444E-10</v>
      </c>
      <c r="CD1563" s="31">
        <f t="shared" si="1076"/>
        <v>7.4066243683884333E-12</v>
      </c>
      <c r="CE1563" s="31">
        <f t="shared" si="1077"/>
        <v>7.4066243683884333E-12</v>
      </c>
    </row>
    <row r="1564" spans="35:83" x14ac:dyDescent="0.2">
      <c r="AI1564" s="29" t="s">
        <v>3244</v>
      </c>
      <c r="AJ1564" s="30">
        <v>25785</v>
      </c>
      <c r="AK1564">
        <v>231</v>
      </c>
      <c r="AL1564" t="s">
        <v>3245</v>
      </c>
      <c r="AM1564">
        <v>1.4830606046996223E-8</v>
      </c>
      <c r="AN1564">
        <f t="shared" si="1035"/>
        <v>1.4830606046996223E-9</v>
      </c>
      <c r="AO1564">
        <f t="shared" si="1036"/>
        <v>6.5377195727940023E-3</v>
      </c>
      <c r="AP1564" s="31">
        <f t="shared" si="1037"/>
        <v>25</v>
      </c>
      <c r="AQ1564" s="31">
        <f t="shared" si="1038"/>
        <v>3</v>
      </c>
      <c r="AR1564" s="31">
        <f t="shared" si="1039"/>
        <v>10</v>
      </c>
      <c r="AS1564" s="31">
        <f t="shared" si="1040"/>
        <v>14</v>
      </c>
      <c r="AT1564" s="31">
        <f t="shared" si="1041"/>
        <v>4</v>
      </c>
      <c r="AU1564" s="31">
        <f t="shared" si="1042"/>
        <v>21</v>
      </c>
      <c r="AV1564" s="31">
        <f t="shared" si="1043"/>
        <v>4</v>
      </c>
      <c r="AW1564" s="31">
        <f t="shared" si="1044"/>
        <v>21</v>
      </c>
      <c r="AX1564" s="31">
        <f t="shared" si="1045"/>
        <v>15</v>
      </c>
      <c r="AY1564" s="31">
        <f t="shared" si="1046"/>
        <v>18</v>
      </c>
      <c r="AZ1564" s="31">
        <f t="shared" si="1047"/>
        <v>7</v>
      </c>
      <c r="BA1564" s="31">
        <f t="shared" si="1048"/>
        <v>4</v>
      </c>
      <c r="BB1564" s="31">
        <f t="shared" si="1049"/>
        <v>8</v>
      </c>
      <c r="BC1564" s="31">
        <f t="shared" si="1050"/>
        <v>11</v>
      </c>
      <c r="BD1564" s="31">
        <f t="shared" si="1051"/>
        <v>24</v>
      </c>
      <c r="BE1564" s="31">
        <f t="shared" si="1052"/>
        <v>9</v>
      </c>
      <c r="BF1564" s="31">
        <f t="shared" si="1053"/>
        <v>9</v>
      </c>
      <c r="BG1564" s="31">
        <f t="shared" si="1054"/>
        <v>15</v>
      </c>
      <c r="BH1564" s="31">
        <f t="shared" si="1055"/>
        <v>4</v>
      </c>
      <c r="BI1564" s="31">
        <f t="shared" si="1056"/>
        <v>5</v>
      </c>
      <c r="BJ1564" s="6">
        <f t="shared" si="1057"/>
        <v>231</v>
      </c>
      <c r="BL1564" s="31">
        <f t="shared" si="1058"/>
        <v>1.6050439444801108E-10</v>
      </c>
      <c r="BM1564" s="31">
        <f t="shared" si="1059"/>
        <v>1.9260527333761329E-11</v>
      </c>
      <c r="BN1564" s="31">
        <f t="shared" si="1060"/>
        <v>6.4201757779204429E-11</v>
      </c>
      <c r="BO1564" s="31">
        <f t="shared" si="1061"/>
        <v>8.9882460890886201E-11</v>
      </c>
      <c r="BP1564" s="31">
        <f t="shared" si="1062"/>
        <v>2.5680703111681772E-11</v>
      </c>
      <c r="BQ1564" s="31">
        <f t="shared" si="1063"/>
        <v>1.3482369133632931E-10</v>
      </c>
      <c r="BR1564" s="31">
        <f t="shared" si="1064"/>
        <v>2.5680703111681772E-11</v>
      </c>
      <c r="BS1564" s="31">
        <f t="shared" si="1065"/>
        <v>1.3482369133632931E-10</v>
      </c>
      <c r="BT1564" s="31">
        <f t="shared" si="1066"/>
        <v>9.6302636668806638E-11</v>
      </c>
      <c r="BU1564" s="31">
        <f t="shared" si="1067"/>
        <v>1.1556316400256797E-10</v>
      </c>
      <c r="BV1564" s="31">
        <f t="shared" si="1068"/>
        <v>4.4941230445443101E-11</v>
      </c>
      <c r="BW1564" s="31">
        <f t="shared" si="1069"/>
        <v>2.5680703111681772E-11</v>
      </c>
      <c r="BX1564" s="31">
        <f t="shared" si="1070"/>
        <v>5.1361406223363544E-11</v>
      </c>
      <c r="BY1564" s="31">
        <f t="shared" si="1071"/>
        <v>7.0621933557124866E-11</v>
      </c>
      <c r="BZ1564" s="31">
        <f t="shared" si="1072"/>
        <v>1.5408421867009063E-10</v>
      </c>
      <c r="CA1564" s="31">
        <f t="shared" si="1073"/>
        <v>5.7781582001283986E-11</v>
      </c>
      <c r="CB1564" s="31">
        <f t="shared" si="1074"/>
        <v>5.7781582001283986E-11</v>
      </c>
      <c r="CC1564" s="31">
        <f t="shared" si="1075"/>
        <v>9.6302636668806638E-11</v>
      </c>
      <c r="CD1564" s="31">
        <f t="shared" si="1076"/>
        <v>2.5680703111681772E-11</v>
      </c>
      <c r="CE1564" s="31">
        <f t="shared" si="1077"/>
        <v>3.2100878889602215E-11</v>
      </c>
    </row>
    <row r="1565" spans="35:83" x14ac:dyDescent="0.2">
      <c r="AI1565" s="29" t="s">
        <v>3246</v>
      </c>
      <c r="AJ1565" s="30">
        <v>26513</v>
      </c>
      <c r="AK1565">
        <v>258</v>
      </c>
      <c r="AL1565" t="s">
        <v>3247</v>
      </c>
      <c r="AM1565">
        <v>1.5091879719669892E-8</v>
      </c>
      <c r="AN1565">
        <f t="shared" si="1035"/>
        <v>1.5091879719669893E-9</v>
      </c>
      <c r="AO1565">
        <f t="shared" si="1036"/>
        <v>6.6528958507074991E-3</v>
      </c>
      <c r="AP1565" s="31">
        <f t="shared" si="1037"/>
        <v>13</v>
      </c>
      <c r="AQ1565" s="31">
        <f t="shared" si="1038"/>
        <v>0</v>
      </c>
      <c r="AR1565" s="31">
        <f t="shared" si="1039"/>
        <v>21</v>
      </c>
      <c r="AS1565" s="31">
        <f t="shared" si="1040"/>
        <v>13</v>
      </c>
      <c r="AT1565" s="31">
        <f t="shared" si="1041"/>
        <v>23</v>
      </c>
      <c r="AU1565" s="31">
        <f t="shared" si="1042"/>
        <v>69</v>
      </c>
      <c r="AV1565" s="31">
        <f t="shared" si="1043"/>
        <v>2</v>
      </c>
      <c r="AW1565" s="31">
        <f t="shared" si="1044"/>
        <v>5</v>
      </c>
      <c r="AX1565" s="31">
        <f t="shared" si="1045"/>
        <v>7</v>
      </c>
      <c r="AY1565" s="31">
        <f t="shared" si="1046"/>
        <v>13</v>
      </c>
      <c r="AZ1565" s="31">
        <f t="shared" si="1047"/>
        <v>3</v>
      </c>
      <c r="BA1565" s="31">
        <f t="shared" si="1048"/>
        <v>7</v>
      </c>
      <c r="BB1565" s="31">
        <f t="shared" si="1049"/>
        <v>10</v>
      </c>
      <c r="BC1565" s="31">
        <f t="shared" si="1050"/>
        <v>10</v>
      </c>
      <c r="BD1565" s="31">
        <f t="shared" si="1051"/>
        <v>24</v>
      </c>
      <c r="BE1565" s="31">
        <f t="shared" si="1052"/>
        <v>13</v>
      </c>
      <c r="BF1565" s="31">
        <f t="shared" si="1053"/>
        <v>7</v>
      </c>
      <c r="BG1565" s="31">
        <f t="shared" si="1054"/>
        <v>16</v>
      </c>
      <c r="BH1565" s="31">
        <f t="shared" si="1055"/>
        <v>0</v>
      </c>
      <c r="BI1565" s="31">
        <f t="shared" si="1056"/>
        <v>2</v>
      </c>
      <c r="BJ1565" s="6">
        <f t="shared" si="1057"/>
        <v>258</v>
      </c>
      <c r="BL1565" s="31">
        <f t="shared" si="1058"/>
        <v>7.604435517663124E-11</v>
      </c>
      <c r="BM1565" s="31">
        <f t="shared" si="1059"/>
        <v>0</v>
      </c>
      <c r="BN1565" s="31">
        <f t="shared" si="1060"/>
        <v>1.2284088143917355E-10</v>
      </c>
      <c r="BO1565" s="31">
        <f t="shared" si="1061"/>
        <v>7.604435517663124E-11</v>
      </c>
      <c r="BP1565" s="31">
        <f t="shared" si="1062"/>
        <v>1.3454001300480913E-10</v>
      </c>
      <c r="BQ1565" s="31">
        <f t="shared" si="1063"/>
        <v>4.0362003901442735E-10</v>
      </c>
      <c r="BR1565" s="31">
        <f t="shared" si="1064"/>
        <v>1.1699131565635575E-11</v>
      </c>
      <c r="BS1565" s="31">
        <f t="shared" si="1065"/>
        <v>2.924782891408894E-11</v>
      </c>
      <c r="BT1565" s="31">
        <f t="shared" si="1066"/>
        <v>4.0946960479724515E-11</v>
      </c>
      <c r="BU1565" s="31">
        <f t="shared" si="1067"/>
        <v>7.604435517663124E-11</v>
      </c>
      <c r="BV1565" s="31">
        <f t="shared" si="1068"/>
        <v>1.7548697348453362E-11</v>
      </c>
      <c r="BW1565" s="31">
        <f t="shared" si="1069"/>
        <v>4.0946960479724515E-11</v>
      </c>
      <c r="BX1565" s="31">
        <f t="shared" si="1070"/>
        <v>5.8495657828177881E-11</v>
      </c>
      <c r="BY1565" s="31">
        <f t="shared" si="1071"/>
        <v>5.8495657828177881E-11</v>
      </c>
      <c r="BZ1565" s="31">
        <f t="shared" si="1072"/>
        <v>1.403895787876269E-10</v>
      </c>
      <c r="CA1565" s="31">
        <f t="shared" si="1073"/>
        <v>7.604435517663124E-11</v>
      </c>
      <c r="CB1565" s="31">
        <f t="shared" si="1074"/>
        <v>4.0946960479724515E-11</v>
      </c>
      <c r="CC1565" s="31">
        <f t="shared" si="1075"/>
        <v>9.3593052525084599E-11</v>
      </c>
      <c r="CD1565" s="31">
        <f t="shared" si="1076"/>
        <v>0</v>
      </c>
      <c r="CE1565" s="31">
        <f t="shared" si="1077"/>
        <v>1.1699131565635575E-11</v>
      </c>
    </row>
    <row r="1566" spans="35:83" x14ac:dyDescent="0.2">
      <c r="AI1566" s="29" t="s">
        <v>3248</v>
      </c>
      <c r="AJ1566" s="30">
        <v>23367</v>
      </c>
      <c r="AK1566">
        <v>204</v>
      </c>
      <c r="AL1566" t="s">
        <v>3249</v>
      </c>
      <c r="AM1566">
        <v>1.5284839292983448E-8</v>
      </c>
      <c r="AN1566">
        <f t="shared" si="1035"/>
        <v>1.5284839292983449E-9</v>
      </c>
      <c r="AO1566">
        <f t="shared" si="1036"/>
        <v>6.737957484413663E-3</v>
      </c>
      <c r="AP1566" s="31">
        <f t="shared" si="1037"/>
        <v>11</v>
      </c>
      <c r="AQ1566" s="31">
        <f t="shared" si="1038"/>
        <v>1</v>
      </c>
      <c r="AR1566" s="31">
        <f t="shared" si="1039"/>
        <v>12</v>
      </c>
      <c r="AS1566" s="31">
        <f t="shared" si="1040"/>
        <v>11</v>
      </c>
      <c r="AT1566" s="31">
        <f t="shared" si="1041"/>
        <v>5</v>
      </c>
      <c r="AU1566" s="31">
        <f t="shared" si="1042"/>
        <v>15</v>
      </c>
      <c r="AV1566" s="31">
        <f t="shared" si="1043"/>
        <v>4</v>
      </c>
      <c r="AW1566" s="31">
        <f t="shared" si="1044"/>
        <v>12</v>
      </c>
      <c r="AX1566" s="31">
        <f t="shared" si="1045"/>
        <v>17</v>
      </c>
      <c r="AY1566" s="31">
        <f t="shared" si="1046"/>
        <v>15</v>
      </c>
      <c r="AZ1566" s="31">
        <f t="shared" si="1047"/>
        <v>5</v>
      </c>
      <c r="BA1566" s="31">
        <f t="shared" si="1048"/>
        <v>8</v>
      </c>
      <c r="BB1566" s="31">
        <f t="shared" si="1049"/>
        <v>11</v>
      </c>
      <c r="BC1566" s="31">
        <f t="shared" si="1050"/>
        <v>9</v>
      </c>
      <c r="BD1566" s="31">
        <f t="shared" si="1051"/>
        <v>21</v>
      </c>
      <c r="BE1566" s="31">
        <f t="shared" si="1052"/>
        <v>15</v>
      </c>
      <c r="BF1566" s="31">
        <f t="shared" si="1053"/>
        <v>6</v>
      </c>
      <c r="BG1566" s="31">
        <f t="shared" si="1054"/>
        <v>15</v>
      </c>
      <c r="BH1566" s="31">
        <f t="shared" si="1055"/>
        <v>1</v>
      </c>
      <c r="BI1566" s="31">
        <f t="shared" si="1056"/>
        <v>10</v>
      </c>
      <c r="BJ1566" s="6">
        <f t="shared" si="1057"/>
        <v>204</v>
      </c>
      <c r="BL1566" s="31">
        <f t="shared" si="1058"/>
        <v>8.2418251089616634E-11</v>
      </c>
      <c r="BM1566" s="31">
        <f t="shared" si="1059"/>
        <v>7.4925682808742393E-12</v>
      </c>
      <c r="BN1566" s="31">
        <f t="shared" si="1060"/>
        <v>8.9910819370490879E-11</v>
      </c>
      <c r="BO1566" s="31">
        <f t="shared" si="1061"/>
        <v>8.2418251089616634E-11</v>
      </c>
      <c r="BP1566" s="31">
        <f t="shared" si="1062"/>
        <v>3.7462841404371195E-11</v>
      </c>
      <c r="BQ1566" s="31">
        <f t="shared" si="1063"/>
        <v>1.123885242131136E-10</v>
      </c>
      <c r="BR1566" s="31">
        <f t="shared" si="1064"/>
        <v>2.9970273123496957E-11</v>
      </c>
      <c r="BS1566" s="31">
        <f t="shared" si="1065"/>
        <v>8.9910819370490879E-11</v>
      </c>
      <c r="BT1566" s="31">
        <f t="shared" si="1066"/>
        <v>1.2737366077486207E-10</v>
      </c>
      <c r="BU1566" s="31">
        <f t="shared" si="1067"/>
        <v>1.123885242131136E-10</v>
      </c>
      <c r="BV1566" s="31">
        <f t="shared" si="1068"/>
        <v>3.7462841404371195E-11</v>
      </c>
      <c r="BW1566" s="31">
        <f t="shared" si="1069"/>
        <v>5.9940546246993915E-11</v>
      </c>
      <c r="BX1566" s="31">
        <f t="shared" si="1070"/>
        <v>8.2418251089616634E-11</v>
      </c>
      <c r="BY1566" s="31">
        <f t="shared" si="1071"/>
        <v>6.7433114527868159E-11</v>
      </c>
      <c r="BZ1566" s="31">
        <f t="shared" si="1072"/>
        <v>1.5734393389835902E-10</v>
      </c>
      <c r="CA1566" s="31">
        <f t="shared" si="1073"/>
        <v>1.123885242131136E-10</v>
      </c>
      <c r="CB1566" s="31">
        <f t="shared" si="1074"/>
        <v>4.4955409685245439E-11</v>
      </c>
      <c r="CC1566" s="31">
        <f t="shared" si="1075"/>
        <v>1.123885242131136E-10</v>
      </c>
      <c r="CD1566" s="31">
        <f t="shared" si="1076"/>
        <v>7.4925682808742393E-12</v>
      </c>
      <c r="CE1566" s="31">
        <f t="shared" si="1077"/>
        <v>7.492568280874239E-11</v>
      </c>
    </row>
    <row r="1567" spans="35:83" x14ac:dyDescent="0.2">
      <c r="AI1567" s="29" t="s">
        <v>3250</v>
      </c>
      <c r="AJ1567" s="30">
        <v>61709</v>
      </c>
      <c r="AK1567">
        <v>568</v>
      </c>
      <c r="AL1567" t="s">
        <v>3251</v>
      </c>
      <c r="AM1567">
        <v>1.5295169066463648E-8</v>
      </c>
      <c r="AN1567">
        <f t="shared" si="1035"/>
        <v>1.5295169066463649E-9</v>
      </c>
      <c r="AO1567">
        <f t="shared" si="1036"/>
        <v>6.7425111191100487E-3</v>
      </c>
      <c r="AP1567" s="31">
        <f t="shared" si="1037"/>
        <v>50</v>
      </c>
      <c r="AQ1567" s="31">
        <f t="shared" si="1038"/>
        <v>0</v>
      </c>
      <c r="AR1567" s="31">
        <f t="shared" si="1039"/>
        <v>39</v>
      </c>
      <c r="AS1567" s="31">
        <f t="shared" si="1040"/>
        <v>48</v>
      </c>
      <c r="AT1567" s="31">
        <f t="shared" si="1041"/>
        <v>19</v>
      </c>
      <c r="AU1567" s="31">
        <f t="shared" si="1042"/>
        <v>58</v>
      </c>
      <c r="AV1567" s="31">
        <f t="shared" si="1043"/>
        <v>8</v>
      </c>
      <c r="AW1567" s="31">
        <f t="shared" si="1044"/>
        <v>31</v>
      </c>
      <c r="AX1567" s="31">
        <f t="shared" si="1045"/>
        <v>27</v>
      </c>
      <c r="AY1567" s="31">
        <f t="shared" si="1046"/>
        <v>41</v>
      </c>
      <c r="AZ1567" s="31">
        <f t="shared" si="1047"/>
        <v>16</v>
      </c>
      <c r="BA1567" s="31">
        <f t="shared" si="1048"/>
        <v>19</v>
      </c>
      <c r="BB1567" s="31">
        <f t="shared" si="1049"/>
        <v>20</v>
      </c>
      <c r="BC1567" s="31">
        <f t="shared" si="1050"/>
        <v>27</v>
      </c>
      <c r="BD1567" s="31">
        <f t="shared" si="1051"/>
        <v>39</v>
      </c>
      <c r="BE1567" s="31">
        <f t="shared" si="1052"/>
        <v>34</v>
      </c>
      <c r="BF1567" s="31">
        <f t="shared" si="1053"/>
        <v>22</v>
      </c>
      <c r="BG1567" s="31">
        <f t="shared" si="1054"/>
        <v>60</v>
      </c>
      <c r="BH1567" s="31">
        <f t="shared" si="1055"/>
        <v>5</v>
      </c>
      <c r="BI1567" s="31">
        <f t="shared" si="1056"/>
        <v>5</v>
      </c>
      <c r="BJ1567" s="6">
        <f t="shared" si="1057"/>
        <v>568</v>
      </c>
      <c r="BL1567" s="31">
        <f t="shared" si="1058"/>
        <v>1.3464057276816591E-10</v>
      </c>
      <c r="BM1567" s="31">
        <f t="shared" si="1059"/>
        <v>0</v>
      </c>
      <c r="BN1567" s="31">
        <f t="shared" si="1060"/>
        <v>1.0501964675916943E-10</v>
      </c>
      <c r="BO1567" s="31">
        <f t="shared" si="1061"/>
        <v>1.2925494985743929E-10</v>
      </c>
      <c r="BP1567" s="31">
        <f t="shared" si="1062"/>
        <v>5.1163417651903046E-11</v>
      </c>
      <c r="BQ1567" s="31">
        <f t="shared" si="1063"/>
        <v>1.5618306441107248E-10</v>
      </c>
      <c r="BR1567" s="31">
        <f t="shared" si="1064"/>
        <v>2.1542491642906548E-11</v>
      </c>
      <c r="BS1567" s="31">
        <f t="shared" si="1065"/>
        <v>8.347715511626287E-11</v>
      </c>
      <c r="BT1567" s="31">
        <f t="shared" si="1066"/>
        <v>7.2705909294809597E-11</v>
      </c>
      <c r="BU1567" s="31">
        <f t="shared" si="1067"/>
        <v>1.1040526966989606E-10</v>
      </c>
      <c r="BV1567" s="31">
        <f t="shared" si="1068"/>
        <v>4.3084983285813096E-11</v>
      </c>
      <c r="BW1567" s="31">
        <f t="shared" si="1069"/>
        <v>5.1163417651903046E-11</v>
      </c>
      <c r="BX1567" s="31">
        <f t="shared" si="1070"/>
        <v>5.3856229107266374E-11</v>
      </c>
      <c r="BY1567" s="31">
        <f t="shared" si="1071"/>
        <v>7.2705909294809597E-11</v>
      </c>
      <c r="BZ1567" s="31">
        <f t="shared" si="1072"/>
        <v>1.0501964675916943E-10</v>
      </c>
      <c r="CA1567" s="31">
        <f t="shared" si="1073"/>
        <v>9.1555589482352821E-11</v>
      </c>
      <c r="CB1567" s="31">
        <f t="shared" si="1074"/>
        <v>5.9241852017993004E-11</v>
      </c>
      <c r="CC1567" s="31">
        <f t="shared" si="1075"/>
        <v>1.6156868732179912E-10</v>
      </c>
      <c r="CD1567" s="31">
        <f t="shared" si="1076"/>
        <v>1.3464057276816594E-11</v>
      </c>
      <c r="CE1567" s="31">
        <f t="shared" si="1077"/>
        <v>1.3464057276816594E-11</v>
      </c>
    </row>
    <row r="1568" spans="35:83" x14ac:dyDescent="0.2">
      <c r="AI1568" s="29" t="s">
        <v>3252</v>
      </c>
      <c r="AJ1568" s="30">
        <v>38606</v>
      </c>
      <c r="AK1568">
        <v>366</v>
      </c>
      <c r="AL1568" t="s">
        <v>3253</v>
      </c>
      <c r="AM1568">
        <v>1.5332578661819989E-8</v>
      </c>
      <c r="AN1568">
        <f t="shared" si="1035"/>
        <v>1.5332578661819989E-9</v>
      </c>
      <c r="AO1568">
        <f t="shared" si="1036"/>
        <v>6.7590022485349982E-3</v>
      </c>
      <c r="AP1568" s="31">
        <f t="shared" si="1037"/>
        <v>44</v>
      </c>
      <c r="AQ1568" s="31">
        <f t="shared" si="1038"/>
        <v>0</v>
      </c>
      <c r="AR1568" s="31">
        <f t="shared" si="1039"/>
        <v>21</v>
      </c>
      <c r="AS1568" s="31">
        <f t="shared" si="1040"/>
        <v>11</v>
      </c>
      <c r="AT1568" s="31">
        <f t="shared" si="1041"/>
        <v>21</v>
      </c>
      <c r="AU1568" s="31">
        <f t="shared" si="1042"/>
        <v>43</v>
      </c>
      <c r="AV1568" s="31">
        <f t="shared" si="1043"/>
        <v>6</v>
      </c>
      <c r="AW1568" s="31">
        <f t="shared" si="1044"/>
        <v>11</v>
      </c>
      <c r="AX1568" s="31">
        <f t="shared" si="1045"/>
        <v>15</v>
      </c>
      <c r="AY1568" s="31">
        <f t="shared" si="1046"/>
        <v>20</v>
      </c>
      <c r="AZ1568" s="31">
        <f t="shared" si="1047"/>
        <v>9</v>
      </c>
      <c r="BA1568" s="31">
        <f t="shared" si="1048"/>
        <v>22</v>
      </c>
      <c r="BB1568" s="31">
        <f t="shared" si="1049"/>
        <v>33</v>
      </c>
      <c r="BC1568" s="31">
        <f t="shared" si="1050"/>
        <v>9</v>
      </c>
      <c r="BD1568" s="31">
        <f t="shared" si="1051"/>
        <v>17</v>
      </c>
      <c r="BE1568" s="31">
        <f t="shared" si="1052"/>
        <v>25</v>
      </c>
      <c r="BF1568" s="31">
        <f t="shared" si="1053"/>
        <v>13</v>
      </c>
      <c r="BG1568" s="31">
        <f t="shared" si="1054"/>
        <v>30</v>
      </c>
      <c r="BH1568" s="31">
        <f t="shared" si="1055"/>
        <v>2</v>
      </c>
      <c r="BI1568" s="31">
        <f t="shared" si="1056"/>
        <v>14</v>
      </c>
      <c r="BJ1568" s="6">
        <f t="shared" si="1057"/>
        <v>366</v>
      </c>
      <c r="BL1568" s="31">
        <f t="shared" si="1058"/>
        <v>1.8432608227324578E-10</v>
      </c>
      <c r="BM1568" s="31">
        <f t="shared" si="1059"/>
        <v>0</v>
      </c>
      <c r="BN1568" s="31">
        <f t="shared" si="1060"/>
        <v>8.7973811994049118E-11</v>
      </c>
      <c r="BO1568" s="31">
        <f t="shared" si="1061"/>
        <v>4.6081520568311444E-11</v>
      </c>
      <c r="BP1568" s="31">
        <f t="shared" si="1062"/>
        <v>8.7973811994049118E-11</v>
      </c>
      <c r="BQ1568" s="31">
        <f t="shared" si="1063"/>
        <v>1.8013685313067202E-10</v>
      </c>
      <c r="BR1568" s="31">
        <f t="shared" si="1064"/>
        <v>2.5135374855442607E-11</v>
      </c>
      <c r="BS1568" s="31">
        <f t="shared" si="1065"/>
        <v>4.6081520568311444E-11</v>
      </c>
      <c r="BT1568" s="31">
        <f t="shared" si="1066"/>
        <v>6.2838437138606515E-11</v>
      </c>
      <c r="BU1568" s="31">
        <f t="shared" si="1067"/>
        <v>8.3784582851475349E-11</v>
      </c>
      <c r="BV1568" s="31">
        <f t="shared" si="1068"/>
        <v>3.7703062283163905E-11</v>
      </c>
      <c r="BW1568" s="31">
        <f t="shared" si="1069"/>
        <v>9.2163041136622888E-11</v>
      </c>
      <c r="BX1568" s="31">
        <f t="shared" si="1070"/>
        <v>1.3824456170493433E-10</v>
      </c>
      <c r="BY1568" s="31">
        <f t="shared" si="1071"/>
        <v>3.7703062283163905E-11</v>
      </c>
      <c r="BZ1568" s="31">
        <f t="shared" si="1072"/>
        <v>7.1216895423754054E-11</v>
      </c>
      <c r="CA1568" s="31">
        <f t="shared" si="1073"/>
        <v>1.047307285643442E-10</v>
      </c>
      <c r="CB1568" s="31">
        <f t="shared" si="1074"/>
        <v>5.4459978853458976E-11</v>
      </c>
      <c r="CC1568" s="31">
        <f t="shared" si="1075"/>
        <v>1.2567687427721303E-10</v>
      </c>
      <c r="CD1568" s="31">
        <f t="shared" si="1076"/>
        <v>8.3784582851475355E-12</v>
      </c>
      <c r="CE1568" s="31">
        <f t="shared" si="1077"/>
        <v>5.8649207996032746E-11</v>
      </c>
    </row>
    <row r="1569" spans="35:83" x14ac:dyDescent="0.2">
      <c r="AI1569" s="32" t="s">
        <v>3254</v>
      </c>
      <c r="AJ1569" s="30">
        <v>25938</v>
      </c>
      <c r="AK1569">
        <v>228</v>
      </c>
      <c r="AL1569" t="s">
        <v>3255</v>
      </c>
      <c r="AM1569">
        <v>1.6066519266612438E-8</v>
      </c>
      <c r="AN1569">
        <f t="shared" si="1035"/>
        <v>1.6066519266612438E-9</v>
      </c>
      <c r="AO1569">
        <f t="shared" si="1036"/>
        <v>7.0825424897102193E-3</v>
      </c>
      <c r="AP1569" s="31">
        <f t="shared" si="1037"/>
        <v>15</v>
      </c>
      <c r="AQ1569" s="31">
        <f t="shared" si="1038"/>
        <v>0</v>
      </c>
      <c r="AR1569" s="31">
        <f t="shared" si="1039"/>
        <v>12</v>
      </c>
      <c r="AS1569" s="31">
        <f t="shared" si="1040"/>
        <v>23</v>
      </c>
      <c r="AT1569" s="31">
        <f t="shared" si="1041"/>
        <v>7</v>
      </c>
      <c r="AU1569" s="31">
        <f t="shared" si="1042"/>
        <v>18</v>
      </c>
      <c r="AV1569" s="31">
        <f t="shared" si="1043"/>
        <v>6</v>
      </c>
      <c r="AW1569" s="31">
        <f t="shared" si="1044"/>
        <v>8</v>
      </c>
      <c r="AX1569" s="31">
        <f t="shared" si="1045"/>
        <v>17</v>
      </c>
      <c r="AY1569" s="31">
        <f t="shared" si="1046"/>
        <v>26</v>
      </c>
      <c r="AZ1569" s="31">
        <f t="shared" si="1047"/>
        <v>2</v>
      </c>
      <c r="BA1569" s="31">
        <f t="shared" si="1048"/>
        <v>9</v>
      </c>
      <c r="BB1569" s="31">
        <f t="shared" si="1049"/>
        <v>12</v>
      </c>
      <c r="BC1569" s="31">
        <f t="shared" si="1050"/>
        <v>5</v>
      </c>
      <c r="BD1569" s="31">
        <f t="shared" si="1051"/>
        <v>15</v>
      </c>
      <c r="BE1569" s="31">
        <f t="shared" si="1052"/>
        <v>10</v>
      </c>
      <c r="BF1569" s="31">
        <f t="shared" si="1053"/>
        <v>16</v>
      </c>
      <c r="BG1569" s="31">
        <f t="shared" si="1054"/>
        <v>14</v>
      </c>
      <c r="BH1569" s="31">
        <f t="shared" si="1055"/>
        <v>7</v>
      </c>
      <c r="BI1569" s="31">
        <f t="shared" si="1056"/>
        <v>6</v>
      </c>
      <c r="BJ1569" s="6">
        <f t="shared" si="1057"/>
        <v>228</v>
      </c>
      <c r="BL1569" s="31">
        <f t="shared" si="1058"/>
        <v>1.0570078464876603E-10</v>
      </c>
      <c r="BM1569" s="31">
        <f t="shared" si="1059"/>
        <v>0</v>
      </c>
      <c r="BN1569" s="31">
        <f t="shared" si="1060"/>
        <v>8.4560627719012824E-11</v>
      </c>
      <c r="BO1569" s="31">
        <f t="shared" si="1061"/>
        <v>1.6207453646144125E-10</v>
      </c>
      <c r="BP1569" s="31">
        <f t="shared" si="1062"/>
        <v>4.9327032836090813E-11</v>
      </c>
      <c r="BQ1569" s="31">
        <f t="shared" si="1063"/>
        <v>1.2684094157851923E-10</v>
      </c>
      <c r="BR1569" s="31">
        <f t="shared" si="1064"/>
        <v>4.2280313859506412E-11</v>
      </c>
      <c r="BS1569" s="31">
        <f t="shared" si="1065"/>
        <v>5.6373751812675221E-11</v>
      </c>
      <c r="BT1569" s="31">
        <f t="shared" si="1066"/>
        <v>1.1979422260193484E-10</v>
      </c>
      <c r="BU1569" s="31">
        <f t="shared" si="1067"/>
        <v>1.8321469339119446E-10</v>
      </c>
      <c r="BV1569" s="31">
        <f t="shared" si="1068"/>
        <v>1.4093437953168805E-11</v>
      </c>
      <c r="BW1569" s="31">
        <f t="shared" si="1069"/>
        <v>6.3420470789259615E-11</v>
      </c>
      <c r="BX1569" s="31">
        <f t="shared" si="1070"/>
        <v>8.4560627719012824E-11</v>
      </c>
      <c r="BY1569" s="31">
        <f t="shared" si="1071"/>
        <v>3.5233594882922011E-11</v>
      </c>
      <c r="BZ1569" s="31">
        <f t="shared" si="1072"/>
        <v>1.0570078464876603E-10</v>
      </c>
      <c r="CA1569" s="31">
        <f t="shared" si="1073"/>
        <v>7.0467189765844022E-11</v>
      </c>
      <c r="CB1569" s="31">
        <f t="shared" si="1074"/>
        <v>1.1274750362535044E-10</v>
      </c>
      <c r="CC1569" s="31">
        <f t="shared" si="1075"/>
        <v>9.8654065672181626E-11</v>
      </c>
      <c r="CD1569" s="31">
        <f t="shared" si="1076"/>
        <v>4.9327032836090813E-11</v>
      </c>
      <c r="CE1569" s="31">
        <f t="shared" si="1077"/>
        <v>4.2280313859506412E-11</v>
      </c>
    </row>
    <row r="1570" spans="35:83" x14ac:dyDescent="0.2">
      <c r="AI1570" s="29" t="s">
        <v>3256</v>
      </c>
      <c r="AJ1570" s="30">
        <v>23377</v>
      </c>
      <c r="AK1570">
        <v>220</v>
      </c>
      <c r="AL1570" t="s">
        <v>3257</v>
      </c>
      <c r="AM1570">
        <v>1.6216990919215807E-8</v>
      </c>
      <c r="AN1570">
        <f t="shared" si="1035"/>
        <v>1.6216990919215809E-9</v>
      </c>
      <c r="AO1570">
        <f t="shared" si="1036"/>
        <v>7.1488743351694256E-3</v>
      </c>
      <c r="AP1570" s="31">
        <f t="shared" si="1037"/>
        <v>29</v>
      </c>
      <c r="AQ1570" s="31">
        <f t="shared" si="1038"/>
        <v>0</v>
      </c>
      <c r="AR1570" s="31">
        <f t="shared" si="1039"/>
        <v>15</v>
      </c>
      <c r="AS1570" s="31">
        <f t="shared" si="1040"/>
        <v>17</v>
      </c>
      <c r="AT1570" s="31">
        <f t="shared" si="1041"/>
        <v>4</v>
      </c>
      <c r="AU1570" s="31">
        <f t="shared" si="1042"/>
        <v>14</v>
      </c>
      <c r="AV1570" s="31">
        <f t="shared" si="1043"/>
        <v>9</v>
      </c>
      <c r="AW1570" s="31">
        <f t="shared" si="1044"/>
        <v>15</v>
      </c>
      <c r="AX1570" s="31">
        <f t="shared" si="1045"/>
        <v>17</v>
      </c>
      <c r="AY1570" s="31">
        <f t="shared" si="1046"/>
        <v>19</v>
      </c>
      <c r="AZ1570" s="31">
        <f t="shared" si="1047"/>
        <v>5</v>
      </c>
      <c r="BA1570" s="31">
        <f t="shared" si="1048"/>
        <v>7</v>
      </c>
      <c r="BB1570" s="31">
        <f t="shared" si="1049"/>
        <v>10</v>
      </c>
      <c r="BC1570" s="31">
        <f t="shared" si="1050"/>
        <v>3</v>
      </c>
      <c r="BD1570" s="31">
        <f t="shared" si="1051"/>
        <v>7</v>
      </c>
      <c r="BE1570" s="31">
        <f t="shared" si="1052"/>
        <v>15</v>
      </c>
      <c r="BF1570" s="31">
        <f t="shared" si="1053"/>
        <v>10</v>
      </c>
      <c r="BG1570" s="31">
        <f t="shared" si="1054"/>
        <v>22</v>
      </c>
      <c r="BH1570" s="31">
        <f t="shared" si="1055"/>
        <v>0</v>
      </c>
      <c r="BI1570" s="31">
        <f t="shared" si="1056"/>
        <v>2</v>
      </c>
      <c r="BJ1570" s="6">
        <f t="shared" si="1057"/>
        <v>220</v>
      </c>
      <c r="BL1570" s="31">
        <f t="shared" si="1058"/>
        <v>2.1376942575329927E-10</v>
      </c>
      <c r="BM1570" s="31">
        <f t="shared" si="1059"/>
        <v>0</v>
      </c>
      <c r="BN1570" s="31">
        <f t="shared" si="1060"/>
        <v>1.1057039263101687E-10</v>
      </c>
      <c r="BO1570" s="31">
        <f t="shared" si="1061"/>
        <v>1.2531311164848579E-10</v>
      </c>
      <c r="BP1570" s="31">
        <f t="shared" si="1062"/>
        <v>2.9485438034937831E-11</v>
      </c>
      <c r="BQ1570" s="31">
        <f t="shared" si="1063"/>
        <v>1.0319903312228241E-10</v>
      </c>
      <c r="BR1570" s="31">
        <f t="shared" si="1064"/>
        <v>6.6342235578610129E-11</v>
      </c>
      <c r="BS1570" s="31">
        <f t="shared" si="1065"/>
        <v>1.1057039263101687E-10</v>
      </c>
      <c r="BT1570" s="31">
        <f t="shared" si="1066"/>
        <v>1.2531311164848579E-10</v>
      </c>
      <c r="BU1570" s="31">
        <f t="shared" si="1067"/>
        <v>1.400558306659547E-10</v>
      </c>
      <c r="BV1570" s="31">
        <f t="shared" si="1068"/>
        <v>3.6856797543672292E-11</v>
      </c>
      <c r="BW1570" s="31">
        <f t="shared" si="1069"/>
        <v>5.1599516561141207E-11</v>
      </c>
      <c r="BX1570" s="31">
        <f t="shared" si="1070"/>
        <v>7.3713595087344583E-11</v>
      </c>
      <c r="BY1570" s="31">
        <f t="shared" si="1071"/>
        <v>2.2114078526203373E-11</v>
      </c>
      <c r="BZ1570" s="31">
        <f t="shared" si="1072"/>
        <v>5.1599516561141207E-11</v>
      </c>
      <c r="CA1570" s="31">
        <f t="shared" si="1073"/>
        <v>1.1057039263101687E-10</v>
      </c>
      <c r="CB1570" s="31">
        <f t="shared" si="1074"/>
        <v>7.3713595087344583E-11</v>
      </c>
      <c r="CC1570" s="31">
        <f t="shared" si="1075"/>
        <v>1.621699091921581E-10</v>
      </c>
      <c r="CD1570" s="31">
        <f t="shared" si="1076"/>
        <v>0</v>
      </c>
      <c r="CE1570" s="31">
        <f t="shared" si="1077"/>
        <v>1.4742719017468915E-11</v>
      </c>
    </row>
    <row r="1571" spans="35:83" x14ac:dyDescent="0.2">
      <c r="AI1571" s="29" t="s">
        <v>3258</v>
      </c>
      <c r="AJ1571" s="30">
        <v>22281</v>
      </c>
      <c r="AK1571">
        <v>207</v>
      </c>
      <c r="AL1571" t="s">
        <v>3259</v>
      </c>
      <c r="AM1571">
        <v>1.660895037830438E-8</v>
      </c>
      <c r="AN1571">
        <f t="shared" si="1035"/>
        <v>1.6608950378304382E-9</v>
      </c>
      <c r="AO1571">
        <f t="shared" si="1036"/>
        <v>7.3216603305161308E-3</v>
      </c>
      <c r="AP1571" s="31">
        <f t="shared" si="1037"/>
        <v>24</v>
      </c>
      <c r="AQ1571" s="31">
        <f t="shared" si="1038"/>
        <v>0</v>
      </c>
      <c r="AR1571" s="31">
        <f t="shared" si="1039"/>
        <v>11</v>
      </c>
      <c r="AS1571" s="31">
        <f t="shared" si="1040"/>
        <v>10</v>
      </c>
      <c r="AT1571" s="31">
        <f t="shared" si="1041"/>
        <v>6</v>
      </c>
      <c r="AU1571" s="31">
        <f t="shared" si="1042"/>
        <v>20</v>
      </c>
      <c r="AV1571" s="31">
        <f t="shared" si="1043"/>
        <v>4</v>
      </c>
      <c r="AW1571" s="31">
        <f t="shared" si="1044"/>
        <v>8</v>
      </c>
      <c r="AX1571" s="31">
        <f t="shared" si="1045"/>
        <v>17</v>
      </c>
      <c r="AY1571" s="31">
        <f t="shared" si="1046"/>
        <v>22</v>
      </c>
      <c r="AZ1571" s="31">
        <f t="shared" si="1047"/>
        <v>2</v>
      </c>
      <c r="BA1571" s="31">
        <f t="shared" si="1048"/>
        <v>8</v>
      </c>
      <c r="BB1571" s="31">
        <f t="shared" si="1049"/>
        <v>6</v>
      </c>
      <c r="BC1571" s="31">
        <f t="shared" si="1050"/>
        <v>5</v>
      </c>
      <c r="BD1571" s="31">
        <f t="shared" si="1051"/>
        <v>19</v>
      </c>
      <c r="BE1571" s="31">
        <f t="shared" si="1052"/>
        <v>12</v>
      </c>
      <c r="BF1571" s="31">
        <f t="shared" si="1053"/>
        <v>10</v>
      </c>
      <c r="BG1571" s="31">
        <f t="shared" si="1054"/>
        <v>21</v>
      </c>
      <c r="BH1571" s="31">
        <f t="shared" si="1055"/>
        <v>1</v>
      </c>
      <c r="BI1571" s="31">
        <f t="shared" si="1056"/>
        <v>1</v>
      </c>
      <c r="BJ1571" s="6">
        <f t="shared" si="1057"/>
        <v>207</v>
      </c>
      <c r="BL1571" s="31">
        <f t="shared" si="1058"/>
        <v>1.9256754061802183E-10</v>
      </c>
      <c r="BM1571" s="31">
        <f t="shared" si="1059"/>
        <v>0</v>
      </c>
      <c r="BN1571" s="31">
        <f t="shared" si="1060"/>
        <v>8.8260122783260004E-11</v>
      </c>
      <c r="BO1571" s="31">
        <f t="shared" si="1061"/>
        <v>8.0236475257509092E-11</v>
      </c>
      <c r="BP1571" s="31">
        <f t="shared" si="1062"/>
        <v>4.8141885154505458E-11</v>
      </c>
      <c r="BQ1571" s="31">
        <f t="shared" si="1063"/>
        <v>1.6047295051501818E-10</v>
      </c>
      <c r="BR1571" s="31">
        <f t="shared" si="1064"/>
        <v>3.2094590103003634E-11</v>
      </c>
      <c r="BS1571" s="31">
        <f t="shared" si="1065"/>
        <v>6.4189180206007269E-11</v>
      </c>
      <c r="BT1571" s="31">
        <f t="shared" si="1066"/>
        <v>1.3640200793776545E-10</v>
      </c>
      <c r="BU1571" s="31">
        <f t="shared" si="1067"/>
        <v>1.7652024556652001E-10</v>
      </c>
      <c r="BV1571" s="31">
        <f t="shared" si="1068"/>
        <v>1.6047295051501817E-11</v>
      </c>
      <c r="BW1571" s="31">
        <f t="shared" si="1069"/>
        <v>6.4189180206007269E-11</v>
      </c>
      <c r="BX1571" s="31">
        <f t="shared" si="1070"/>
        <v>4.8141885154505458E-11</v>
      </c>
      <c r="BY1571" s="31">
        <f t="shared" si="1071"/>
        <v>4.0118237628754546E-11</v>
      </c>
      <c r="BZ1571" s="31">
        <f t="shared" si="1072"/>
        <v>1.5244930298926727E-10</v>
      </c>
      <c r="CA1571" s="31">
        <f t="shared" si="1073"/>
        <v>9.6283770309010916E-11</v>
      </c>
      <c r="CB1571" s="31">
        <f t="shared" si="1074"/>
        <v>8.0236475257509092E-11</v>
      </c>
      <c r="CC1571" s="31">
        <f t="shared" si="1075"/>
        <v>1.684965980407691E-10</v>
      </c>
      <c r="CD1571" s="31">
        <f t="shared" si="1076"/>
        <v>8.0236475257509086E-12</v>
      </c>
      <c r="CE1571" s="31">
        <f t="shared" si="1077"/>
        <v>8.0236475257509086E-12</v>
      </c>
    </row>
    <row r="1572" spans="35:83" x14ac:dyDescent="0.2">
      <c r="AI1572" s="29" t="s">
        <v>3260</v>
      </c>
      <c r="AJ1572" s="30">
        <v>40145</v>
      </c>
      <c r="AK1572">
        <v>383</v>
      </c>
      <c r="AL1572" t="s">
        <v>3261</v>
      </c>
      <c r="AM1572">
        <v>1.6999667312218501E-8</v>
      </c>
      <c r="AN1572">
        <f t="shared" si="1035"/>
        <v>1.6999667312218502E-9</v>
      </c>
      <c r="AO1572">
        <f t="shared" si="1036"/>
        <v>7.493898588223055E-3</v>
      </c>
      <c r="AP1572" s="31">
        <f t="shared" si="1037"/>
        <v>56</v>
      </c>
      <c r="AQ1572" s="31">
        <f t="shared" si="1038"/>
        <v>6</v>
      </c>
      <c r="AR1572" s="31">
        <f t="shared" si="1039"/>
        <v>24</v>
      </c>
      <c r="AS1572" s="31">
        <f t="shared" si="1040"/>
        <v>17</v>
      </c>
      <c r="AT1572" s="31">
        <f t="shared" si="1041"/>
        <v>11</v>
      </c>
      <c r="AU1572" s="31">
        <f t="shared" si="1042"/>
        <v>32</v>
      </c>
      <c r="AV1572" s="31">
        <f t="shared" si="1043"/>
        <v>9</v>
      </c>
      <c r="AW1572" s="31">
        <f t="shared" si="1044"/>
        <v>18</v>
      </c>
      <c r="AX1572" s="31">
        <f t="shared" si="1045"/>
        <v>25</v>
      </c>
      <c r="AY1572" s="31">
        <f t="shared" si="1046"/>
        <v>37</v>
      </c>
      <c r="AZ1572" s="31">
        <f t="shared" si="1047"/>
        <v>17</v>
      </c>
      <c r="BA1572" s="31">
        <f t="shared" si="1048"/>
        <v>21</v>
      </c>
      <c r="BB1572" s="31">
        <f t="shared" si="1049"/>
        <v>16</v>
      </c>
      <c r="BC1572" s="31">
        <f t="shared" si="1050"/>
        <v>7</v>
      </c>
      <c r="BD1572" s="31">
        <f t="shared" si="1051"/>
        <v>7</v>
      </c>
      <c r="BE1572" s="31">
        <f t="shared" si="1052"/>
        <v>21</v>
      </c>
      <c r="BF1572" s="31">
        <f t="shared" si="1053"/>
        <v>20</v>
      </c>
      <c r="BG1572" s="31">
        <f t="shared" si="1054"/>
        <v>30</v>
      </c>
      <c r="BH1572" s="31">
        <f t="shared" si="1055"/>
        <v>0</v>
      </c>
      <c r="BI1572" s="31">
        <f t="shared" si="1056"/>
        <v>9</v>
      </c>
      <c r="BJ1572" s="6">
        <f t="shared" si="1057"/>
        <v>383</v>
      </c>
      <c r="BL1572" s="31">
        <f t="shared" si="1058"/>
        <v>2.4855910430397809E-10</v>
      </c>
      <c r="BM1572" s="31">
        <f t="shared" si="1059"/>
        <v>2.663133260399765E-11</v>
      </c>
      <c r="BN1572" s="31">
        <f t="shared" si="1060"/>
        <v>1.065253304159906E-10</v>
      </c>
      <c r="BO1572" s="31">
        <f t="shared" si="1061"/>
        <v>7.5455442377993347E-11</v>
      </c>
      <c r="BP1572" s="31">
        <f t="shared" si="1062"/>
        <v>4.8824109773995697E-11</v>
      </c>
      <c r="BQ1572" s="31">
        <f t="shared" si="1063"/>
        <v>1.4203377388798749E-10</v>
      </c>
      <c r="BR1572" s="31">
        <f t="shared" si="1064"/>
        <v>3.9946998905996476E-11</v>
      </c>
      <c r="BS1572" s="31">
        <f t="shared" si="1065"/>
        <v>7.9893997811992951E-11</v>
      </c>
      <c r="BT1572" s="31">
        <f t="shared" si="1066"/>
        <v>1.1096388584999023E-10</v>
      </c>
      <c r="BU1572" s="31">
        <f t="shared" si="1067"/>
        <v>1.6422655105798553E-10</v>
      </c>
      <c r="BV1572" s="31">
        <f t="shared" si="1068"/>
        <v>7.5455442377993347E-11</v>
      </c>
      <c r="BW1572" s="31">
        <f t="shared" si="1069"/>
        <v>9.320966411399179E-11</v>
      </c>
      <c r="BX1572" s="31">
        <f t="shared" si="1070"/>
        <v>7.1016886943993743E-11</v>
      </c>
      <c r="BY1572" s="31">
        <f t="shared" si="1071"/>
        <v>3.1069888037997261E-11</v>
      </c>
      <c r="BZ1572" s="31">
        <f t="shared" si="1072"/>
        <v>3.1069888037997261E-11</v>
      </c>
      <c r="CA1572" s="31">
        <f t="shared" si="1073"/>
        <v>9.320966411399179E-11</v>
      </c>
      <c r="CB1572" s="31">
        <f t="shared" si="1074"/>
        <v>8.8771108679992173E-11</v>
      </c>
      <c r="CC1572" s="31">
        <f t="shared" si="1075"/>
        <v>1.3315666301998828E-10</v>
      </c>
      <c r="CD1572" s="31">
        <f t="shared" si="1076"/>
        <v>0</v>
      </c>
      <c r="CE1572" s="31">
        <f t="shared" si="1077"/>
        <v>3.9946998905996476E-11</v>
      </c>
    </row>
    <row r="1573" spans="35:83" x14ac:dyDescent="0.2">
      <c r="AI1573" s="29" t="s">
        <v>3262</v>
      </c>
      <c r="AJ1573" s="30">
        <v>19626</v>
      </c>
      <c r="AK1573">
        <v>182</v>
      </c>
      <c r="AL1573" t="s">
        <v>3263</v>
      </c>
      <c r="AM1573">
        <v>1.7185205828714563E-8</v>
      </c>
      <c r="AN1573">
        <f t="shared" si="1035"/>
        <v>1.7185205828714565E-9</v>
      </c>
      <c r="AO1573">
        <f t="shared" si="1036"/>
        <v>7.5756888257197319E-3</v>
      </c>
      <c r="AP1573" s="31">
        <f t="shared" si="1037"/>
        <v>29</v>
      </c>
      <c r="AQ1573" s="31">
        <f t="shared" si="1038"/>
        <v>0</v>
      </c>
      <c r="AR1573" s="31">
        <f t="shared" si="1039"/>
        <v>9</v>
      </c>
      <c r="AS1573" s="31">
        <f t="shared" si="1040"/>
        <v>9</v>
      </c>
      <c r="AT1573" s="31">
        <f t="shared" si="1041"/>
        <v>5</v>
      </c>
      <c r="AU1573" s="31">
        <f t="shared" si="1042"/>
        <v>16</v>
      </c>
      <c r="AV1573" s="31">
        <f t="shared" si="1043"/>
        <v>2</v>
      </c>
      <c r="AW1573" s="31">
        <f t="shared" si="1044"/>
        <v>5</v>
      </c>
      <c r="AX1573" s="31">
        <f t="shared" si="1045"/>
        <v>12</v>
      </c>
      <c r="AY1573" s="31">
        <f t="shared" si="1046"/>
        <v>11</v>
      </c>
      <c r="AZ1573" s="31">
        <f t="shared" si="1047"/>
        <v>1</v>
      </c>
      <c r="BA1573" s="31">
        <f t="shared" si="1048"/>
        <v>2</v>
      </c>
      <c r="BB1573" s="31">
        <f t="shared" si="1049"/>
        <v>6</v>
      </c>
      <c r="BC1573" s="31">
        <f t="shared" si="1050"/>
        <v>9</v>
      </c>
      <c r="BD1573" s="31">
        <f t="shared" si="1051"/>
        <v>20</v>
      </c>
      <c r="BE1573" s="31">
        <f t="shared" si="1052"/>
        <v>11</v>
      </c>
      <c r="BF1573" s="31">
        <f t="shared" si="1053"/>
        <v>12</v>
      </c>
      <c r="BG1573" s="31">
        <f t="shared" si="1054"/>
        <v>17</v>
      </c>
      <c r="BH1573" s="31">
        <f t="shared" si="1055"/>
        <v>1</v>
      </c>
      <c r="BI1573" s="31">
        <f t="shared" si="1056"/>
        <v>5</v>
      </c>
      <c r="BJ1573" s="6">
        <f t="shared" si="1057"/>
        <v>182</v>
      </c>
      <c r="BL1573" s="31">
        <f t="shared" si="1058"/>
        <v>2.7383020276523205E-10</v>
      </c>
      <c r="BM1573" s="31">
        <f t="shared" si="1059"/>
        <v>0</v>
      </c>
      <c r="BN1573" s="31">
        <f t="shared" si="1060"/>
        <v>8.4981787065072015E-11</v>
      </c>
      <c r="BO1573" s="31">
        <f t="shared" si="1061"/>
        <v>8.4981787065072015E-11</v>
      </c>
      <c r="BP1573" s="31">
        <f t="shared" si="1062"/>
        <v>4.7212103925040011E-11</v>
      </c>
      <c r="BQ1573" s="31">
        <f t="shared" si="1063"/>
        <v>1.5107873256012804E-10</v>
      </c>
      <c r="BR1573" s="31">
        <f t="shared" si="1064"/>
        <v>1.8884841570016005E-11</v>
      </c>
      <c r="BS1573" s="31">
        <f t="shared" si="1065"/>
        <v>4.7212103925040011E-11</v>
      </c>
      <c r="BT1573" s="31">
        <f t="shared" si="1066"/>
        <v>1.1330904942009604E-10</v>
      </c>
      <c r="BU1573" s="31">
        <f t="shared" si="1067"/>
        <v>1.0386662863508803E-10</v>
      </c>
      <c r="BV1573" s="31">
        <f t="shared" si="1068"/>
        <v>9.4424207850080026E-12</v>
      </c>
      <c r="BW1573" s="31">
        <f t="shared" si="1069"/>
        <v>1.8884841570016005E-11</v>
      </c>
      <c r="BX1573" s="31">
        <f t="shared" si="1070"/>
        <v>5.6654524710048019E-11</v>
      </c>
      <c r="BY1573" s="31">
        <f t="shared" si="1071"/>
        <v>8.4981787065072015E-11</v>
      </c>
      <c r="BZ1573" s="31">
        <f t="shared" si="1072"/>
        <v>1.8884841570016005E-10</v>
      </c>
      <c r="CA1573" s="31">
        <f t="shared" si="1073"/>
        <v>1.0386662863508803E-10</v>
      </c>
      <c r="CB1573" s="31">
        <f t="shared" si="1074"/>
        <v>1.1330904942009604E-10</v>
      </c>
      <c r="CC1573" s="31">
        <f t="shared" si="1075"/>
        <v>1.6052115334513604E-10</v>
      </c>
      <c r="CD1573" s="31">
        <f t="shared" si="1076"/>
        <v>9.4424207850080026E-12</v>
      </c>
      <c r="CE1573" s="31">
        <f t="shared" si="1077"/>
        <v>4.7212103925040011E-11</v>
      </c>
    </row>
    <row r="1574" spans="35:83" x14ac:dyDescent="0.2">
      <c r="AI1574" s="29" t="s">
        <v>3264</v>
      </c>
      <c r="AJ1574" s="30">
        <v>14122</v>
      </c>
      <c r="AK1574">
        <v>124</v>
      </c>
      <c r="AL1574" t="s">
        <v>3265</v>
      </c>
      <c r="AM1574">
        <v>1.7837287897416275E-8</v>
      </c>
      <c r="AN1574">
        <f t="shared" si="1035"/>
        <v>1.7837287897416276E-9</v>
      </c>
      <c r="AO1574">
        <f t="shared" si="1036"/>
        <v>7.8631436802354474E-3</v>
      </c>
      <c r="AP1574" s="31">
        <f t="shared" si="1037"/>
        <v>9</v>
      </c>
      <c r="AQ1574" s="31">
        <f t="shared" si="1038"/>
        <v>1</v>
      </c>
      <c r="AR1574" s="31">
        <f t="shared" si="1039"/>
        <v>4</v>
      </c>
      <c r="AS1574" s="31">
        <f t="shared" si="1040"/>
        <v>10</v>
      </c>
      <c r="AT1574" s="31">
        <f t="shared" si="1041"/>
        <v>5</v>
      </c>
      <c r="AU1574" s="31">
        <f t="shared" si="1042"/>
        <v>10</v>
      </c>
      <c r="AV1574" s="31">
        <f t="shared" si="1043"/>
        <v>0</v>
      </c>
      <c r="AW1574" s="31">
        <f t="shared" si="1044"/>
        <v>10</v>
      </c>
      <c r="AX1574" s="31">
        <f t="shared" si="1045"/>
        <v>8</v>
      </c>
      <c r="AY1574" s="31">
        <f t="shared" si="1046"/>
        <v>7</v>
      </c>
      <c r="AZ1574" s="31">
        <f t="shared" si="1047"/>
        <v>1</v>
      </c>
      <c r="BA1574" s="31">
        <f t="shared" si="1048"/>
        <v>3</v>
      </c>
      <c r="BB1574" s="31">
        <f t="shared" si="1049"/>
        <v>4</v>
      </c>
      <c r="BC1574" s="31">
        <f t="shared" si="1050"/>
        <v>5</v>
      </c>
      <c r="BD1574" s="31">
        <f t="shared" si="1051"/>
        <v>18</v>
      </c>
      <c r="BE1574" s="31">
        <f t="shared" si="1052"/>
        <v>8</v>
      </c>
      <c r="BF1574" s="31">
        <f t="shared" si="1053"/>
        <v>3</v>
      </c>
      <c r="BG1574" s="31">
        <f t="shared" si="1054"/>
        <v>14</v>
      </c>
      <c r="BH1574" s="31">
        <f t="shared" si="1055"/>
        <v>0</v>
      </c>
      <c r="BI1574" s="31">
        <f t="shared" si="1056"/>
        <v>4</v>
      </c>
      <c r="BJ1574" s="6">
        <f t="shared" si="1057"/>
        <v>124</v>
      </c>
      <c r="BL1574" s="31">
        <f t="shared" si="1058"/>
        <v>1.2946418635221491E-10</v>
      </c>
      <c r="BM1574" s="31">
        <f t="shared" si="1059"/>
        <v>1.4384909594690546E-11</v>
      </c>
      <c r="BN1574" s="31">
        <f t="shared" si="1060"/>
        <v>5.7539638378762183E-11</v>
      </c>
      <c r="BO1574" s="31">
        <f t="shared" si="1061"/>
        <v>1.4384909594690544E-10</v>
      </c>
      <c r="BP1574" s="31">
        <f t="shared" si="1062"/>
        <v>7.1924547973452721E-11</v>
      </c>
      <c r="BQ1574" s="31">
        <f t="shared" si="1063"/>
        <v>1.4384909594690544E-10</v>
      </c>
      <c r="BR1574" s="31">
        <f t="shared" si="1064"/>
        <v>0</v>
      </c>
      <c r="BS1574" s="31">
        <f t="shared" si="1065"/>
        <v>1.4384909594690544E-10</v>
      </c>
      <c r="BT1574" s="31">
        <f t="shared" si="1066"/>
        <v>1.1507927675752437E-10</v>
      </c>
      <c r="BU1574" s="31">
        <f t="shared" si="1067"/>
        <v>1.0069436716283381E-10</v>
      </c>
      <c r="BV1574" s="31">
        <f t="shared" si="1068"/>
        <v>1.4384909594690546E-11</v>
      </c>
      <c r="BW1574" s="31">
        <f t="shared" si="1069"/>
        <v>4.3154728784071633E-11</v>
      </c>
      <c r="BX1574" s="31">
        <f t="shared" si="1070"/>
        <v>5.7539638378762183E-11</v>
      </c>
      <c r="BY1574" s="31">
        <f t="shared" si="1071"/>
        <v>7.1924547973452721E-11</v>
      </c>
      <c r="BZ1574" s="31">
        <f t="shared" si="1072"/>
        <v>2.5892837270442982E-10</v>
      </c>
      <c r="CA1574" s="31">
        <f t="shared" si="1073"/>
        <v>1.1507927675752437E-10</v>
      </c>
      <c r="CB1574" s="31">
        <f t="shared" si="1074"/>
        <v>4.3154728784071633E-11</v>
      </c>
      <c r="CC1574" s="31">
        <f t="shared" si="1075"/>
        <v>2.0138873432566762E-10</v>
      </c>
      <c r="CD1574" s="31">
        <f t="shared" si="1076"/>
        <v>0</v>
      </c>
      <c r="CE1574" s="31">
        <f t="shared" si="1077"/>
        <v>5.7539638378762183E-11</v>
      </c>
    </row>
    <row r="1575" spans="35:83" x14ac:dyDescent="0.2">
      <c r="AI1575" s="29" t="s">
        <v>3266</v>
      </c>
      <c r="AJ1575" s="30">
        <v>15888</v>
      </c>
      <c r="AK1575">
        <v>143</v>
      </c>
      <c r="AL1575" t="s">
        <v>3267</v>
      </c>
      <c r="AM1575">
        <v>1.7857344055435315E-8</v>
      </c>
      <c r="AN1575">
        <f t="shared" si="1035"/>
        <v>1.7857344055435316E-9</v>
      </c>
      <c r="AO1575">
        <f t="shared" si="1036"/>
        <v>7.8719849599795527E-3</v>
      </c>
      <c r="AP1575" s="31">
        <f t="shared" si="1037"/>
        <v>18</v>
      </c>
      <c r="AQ1575" s="31">
        <f t="shared" si="1038"/>
        <v>0</v>
      </c>
      <c r="AR1575" s="31">
        <f t="shared" si="1039"/>
        <v>3</v>
      </c>
      <c r="AS1575" s="31">
        <f t="shared" si="1040"/>
        <v>9</v>
      </c>
      <c r="AT1575" s="31">
        <f t="shared" si="1041"/>
        <v>6</v>
      </c>
      <c r="AU1575" s="31">
        <f t="shared" si="1042"/>
        <v>14</v>
      </c>
      <c r="AV1575" s="31">
        <f t="shared" si="1043"/>
        <v>3</v>
      </c>
      <c r="AW1575" s="31">
        <f t="shared" si="1044"/>
        <v>11</v>
      </c>
      <c r="AX1575" s="31">
        <f t="shared" si="1045"/>
        <v>11</v>
      </c>
      <c r="AY1575" s="31">
        <f t="shared" si="1046"/>
        <v>8</v>
      </c>
      <c r="AZ1575" s="31">
        <f t="shared" si="1047"/>
        <v>3</v>
      </c>
      <c r="BA1575" s="31">
        <f t="shared" si="1048"/>
        <v>2</v>
      </c>
      <c r="BB1575" s="31">
        <f t="shared" si="1049"/>
        <v>11</v>
      </c>
      <c r="BC1575" s="31">
        <f t="shared" si="1050"/>
        <v>3</v>
      </c>
      <c r="BD1575" s="31">
        <f t="shared" si="1051"/>
        <v>18</v>
      </c>
      <c r="BE1575" s="31">
        <f t="shared" si="1052"/>
        <v>4</v>
      </c>
      <c r="BF1575" s="31">
        <f t="shared" si="1053"/>
        <v>5</v>
      </c>
      <c r="BG1575" s="31">
        <f t="shared" si="1054"/>
        <v>10</v>
      </c>
      <c r="BH1575" s="31">
        <f t="shared" si="1055"/>
        <v>2</v>
      </c>
      <c r="BI1575" s="31">
        <f t="shared" si="1056"/>
        <v>2</v>
      </c>
      <c r="BJ1575" s="6">
        <f t="shared" si="1057"/>
        <v>143</v>
      </c>
      <c r="BL1575" s="31">
        <f t="shared" si="1058"/>
        <v>2.2477775734114385E-10</v>
      </c>
      <c r="BM1575" s="31">
        <f t="shared" si="1059"/>
        <v>0</v>
      </c>
      <c r="BN1575" s="31">
        <f t="shared" si="1060"/>
        <v>3.7462959556857305E-11</v>
      </c>
      <c r="BO1575" s="31">
        <f t="shared" si="1061"/>
        <v>1.1238887867057193E-10</v>
      </c>
      <c r="BP1575" s="31">
        <f t="shared" si="1062"/>
        <v>7.4925919113714609E-11</v>
      </c>
      <c r="BQ1575" s="31">
        <f t="shared" si="1063"/>
        <v>1.7482714459866743E-10</v>
      </c>
      <c r="BR1575" s="31">
        <f t="shared" si="1064"/>
        <v>3.7462959556857305E-11</v>
      </c>
      <c r="BS1575" s="31">
        <f t="shared" si="1065"/>
        <v>1.3736418504181014E-10</v>
      </c>
      <c r="BT1575" s="31">
        <f t="shared" si="1066"/>
        <v>1.3736418504181014E-10</v>
      </c>
      <c r="BU1575" s="31">
        <f t="shared" si="1067"/>
        <v>9.9901225484952821E-11</v>
      </c>
      <c r="BV1575" s="31">
        <f t="shared" si="1068"/>
        <v>3.7462959556857305E-11</v>
      </c>
      <c r="BW1575" s="31">
        <f t="shared" si="1069"/>
        <v>2.4975306371238205E-11</v>
      </c>
      <c r="BX1575" s="31">
        <f t="shared" si="1070"/>
        <v>1.3736418504181014E-10</v>
      </c>
      <c r="BY1575" s="31">
        <f t="shared" si="1071"/>
        <v>3.7462959556857305E-11</v>
      </c>
      <c r="BZ1575" s="31">
        <f t="shared" si="1072"/>
        <v>2.2477775734114385E-10</v>
      </c>
      <c r="CA1575" s="31">
        <f t="shared" si="1073"/>
        <v>4.995061274247641E-11</v>
      </c>
      <c r="CB1575" s="31">
        <f t="shared" si="1074"/>
        <v>6.2438265928095516E-11</v>
      </c>
      <c r="CC1575" s="31">
        <f t="shared" si="1075"/>
        <v>1.2487653185619103E-10</v>
      </c>
      <c r="CD1575" s="31">
        <f t="shared" si="1076"/>
        <v>2.4975306371238205E-11</v>
      </c>
      <c r="CE1575" s="31">
        <f t="shared" si="1077"/>
        <v>2.4975306371238205E-11</v>
      </c>
    </row>
    <row r="1576" spans="35:83" x14ac:dyDescent="0.2">
      <c r="AI1576" s="29" t="s">
        <v>3268</v>
      </c>
      <c r="AJ1576" s="30">
        <v>10264</v>
      </c>
      <c r="AK1576">
        <v>95</v>
      </c>
      <c r="AL1576" t="s">
        <v>3269</v>
      </c>
      <c r="AM1576">
        <v>1.7870007032401941E-8</v>
      </c>
      <c r="AN1576">
        <f t="shared" si="1035"/>
        <v>1.7870007032401942E-9</v>
      </c>
      <c r="AO1576">
        <f t="shared" si="1036"/>
        <v>7.8775671318815112E-3</v>
      </c>
      <c r="AP1576" s="31">
        <f t="shared" si="1037"/>
        <v>7</v>
      </c>
      <c r="AQ1576" s="31">
        <f t="shared" si="1038"/>
        <v>0</v>
      </c>
      <c r="AR1576" s="31">
        <f t="shared" si="1039"/>
        <v>8</v>
      </c>
      <c r="AS1576" s="31">
        <f t="shared" si="1040"/>
        <v>9</v>
      </c>
      <c r="AT1576" s="31">
        <f t="shared" si="1041"/>
        <v>2</v>
      </c>
      <c r="AU1576" s="31">
        <f t="shared" si="1042"/>
        <v>11</v>
      </c>
      <c r="AV1576" s="31">
        <f t="shared" si="1043"/>
        <v>2</v>
      </c>
      <c r="AW1576" s="31">
        <f t="shared" si="1044"/>
        <v>8</v>
      </c>
      <c r="AX1576" s="31">
        <f t="shared" si="1045"/>
        <v>7</v>
      </c>
      <c r="AY1576" s="31">
        <f t="shared" si="1046"/>
        <v>7</v>
      </c>
      <c r="AZ1576" s="31">
        <f t="shared" si="1047"/>
        <v>2</v>
      </c>
      <c r="BA1576" s="31">
        <f t="shared" si="1048"/>
        <v>2</v>
      </c>
      <c r="BB1576" s="31">
        <f t="shared" si="1049"/>
        <v>4</v>
      </c>
      <c r="BC1576" s="31">
        <f t="shared" si="1050"/>
        <v>1</v>
      </c>
      <c r="BD1576" s="31">
        <f t="shared" si="1051"/>
        <v>6</v>
      </c>
      <c r="BE1576" s="31">
        <f t="shared" si="1052"/>
        <v>4</v>
      </c>
      <c r="BF1576" s="31">
        <f t="shared" si="1053"/>
        <v>4</v>
      </c>
      <c r="BG1576" s="31">
        <f t="shared" si="1054"/>
        <v>10</v>
      </c>
      <c r="BH1576" s="31">
        <f t="shared" si="1055"/>
        <v>1</v>
      </c>
      <c r="BI1576" s="31">
        <f t="shared" si="1056"/>
        <v>0</v>
      </c>
      <c r="BJ1576" s="6">
        <f t="shared" si="1057"/>
        <v>95</v>
      </c>
      <c r="BL1576" s="31">
        <f t="shared" si="1058"/>
        <v>1.3167373602822483E-10</v>
      </c>
      <c r="BM1576" s="31">
        <f t="shared" si="1059"/>
        <v>0</v>
      </c>
      <c r="BN1576" s="31">
        <f t="shared" si="1060"/>
        <v>1.5048426974654266E-10</v>
      </c>
      <c r="BO1576" s="31">
        <f t="shared" si="1061"/>
        <v>1.6929480346486052E-10</v>
      </c>
      <c r="BP1576" s="31">
        <f t="shared" si="1062"/>
        <v>3.7621067436635665E-11</v>
      </c>
      <c r="BQ1576" s="31">
        <f t="shared" si="1063"/>
        <v>2.0691587090149617E-10</v>
      </c>
      <c r="BR1576" s="31">
        <f t="shared" si="1064"/>
        <v>3.7621067436635665E-11</v>
      </c>
      <c r="BS1576" s="31">
        <f t="shared" si="1065"/>
        <v>1.5048426974654266E-10</v>
      </c>
      <c r="BT1576" s="31">
        <f t="shared" si="1066"/>
        <v>1.3167373602822483E-10</v>
      </c>
      <c r="BU1576" s="31">
        <f t="shared" si="1067"/>
        <v>1.3167373602822483E-10</v>
      </c>
      <c r="BV1576" s="31">
        <f t="shared" si="1068"/>
        <v>3.7621067436635665E-11</v>
      </c>
      <c r="BW1576" s="31">
        <f t="shared" si="1069"/>
        <v>3.7621067436635665E-11</v>
      </c>
      <c r="BX1576" s="31">
        <f t="shared" si="1070"/>
        <v>7.524213487327133E-11</v>
      </c>
      <c r="BY1576" s="31">
        <f t="shared" si="1071"/>
        <v>1.8810533718317833E-11</v>
      </c>
      <c r="BZ1576" s="31">
        <f t="shared" si="1072"/>
        <v>1.12863202309907E-10</v>
      </c>
      <c r="CA1576" s="31">
        <f t="shared" si="1073"/>
        <v>7.524213487327133E-11</v>
      </c>
      <c r="CB1576" s="31">
        <f t="shared" si="1074"/>
        <v>7.524213487327133E-11</v>
      </c>
      <c r="CC1576" s="31">
        <f t="shared" si="1075"/>
        <v>1.8810533718317832E-10</v>
      </c>
      <c r="CD1576" s="31">
        <f t="shared" si="1076"/>
        <v>1.8810533718317833E-11</v>
      </c>
      <c r="CE1576" s="31">
        <f t="shared" si="1077"/>
        <v>0</v>
      </c>
    </row>
    <row r="1577" spans="35:83" x14ac:dyDescent="0.2">
      <c r="AI1577" s="29" t="s">
        <v>3270</v>
      </c>
      <c r="AJ1577" s="30">
        <v>58122</v>
      </c>
      <c r="AK1577">
        <v>546</v>
      </c>
      <c r="AL1577" t="s">
        <v>3271</v>
      </c>
      <c r="AM1577">
        <v>1.8013798729438553E-8</v>
      </c>
      <c r="AN1577">
        <f t="shared" si="1035"/>
        <v>1.8013798729438554E-9</v>
      </c>
      <c r="AO1577">
        <f t="shared" si="1036"/>
        <v>7.9409542779726797E-3</v>
      </c>
      <c r="AP1577" s="31">
        <f t="shared" si="1037"/>
        <v>64</v>
      </c>
      <c r="AQ1577" s="31">
        <f t="shared" si="1038"/>
        <v>0</v>
      </c>
      <c r="AR1577" s="31">
        <f t="shared" si="1039"/>
        <v>41</v>
      </c>
      <c r="AS1577" s="31">
        <f t="shared" si="1040"/>
        <v>43</v>
      </c>
      <c r="AT1577" s="31">
        <f t="shared" si="1041"/>
        <v>12</v>
      </c>
      <c r="AU1577" s="31">
        <f t="shared" si="1042"/>
        <v>55</v>
      </c>
      <c r="AV1577" s="31">
        <f t="shared" si="1043"/>
        <v>1</v>
      </c>
      <c r="AW1577" s="31">
        <f t="shared" si="1044"/>
        <v>36</v>
      </c>
      <c r="AX1577" s="31">
        <f t="shared" si="1045"/>
        <v>40</v>
      </c>
      <c r="AY1577" s="31">
        <f t="shared" si="1046"/>
        <v>46</v>
      </c>
      <c r="AZ1577" s="31">
        <f t="shared" si="1047"/>
        <v>15</v>
      </c>
      <c r="BA1577" s="31">
        <f t="shared" si="1048"/>
        <v>17</v>
      </c>
      <c r="BB1577" s="31">
        <f t="shared" si="1049"/>
        <v>17</v>
      </c>
      <c r="BC1577" s="31">
        <f t="shared" si="1050"/>
        <v>17</v>
      </c>
      <c r="BD1577" s="31">
        <f t="shared" si="1051"/>
        <v>31</v>
      </c>
      <c r="BE1577" s="31">
        <f t="shared" si="1052"/>
        <v>21</v>
      </c>
      <c r="BF1577" s="31">
        <f t="shared" si="1053"/>
        <v>30</v>
      </c>
      <c r="BG1577" s="31">
        <f t="shared" si="1054"/>
        <v>53</v>
      </c>
      <c r="BH1577" s="31">
        <f t="shared" si="1055"/>
        <v>0</v>
      </c>
      <c r="BI1577" s="31">
        <f t="shared" si="1056"/>
        <v>7</v>
      </c>
      <c r="BJ1577" s="6">
        <f t="shared" si="1057"/>
        <v>546</v>
      </c>
      <c r="BL1577" s="31">
        <f t="shared" si="1058"/>
        <v>2.1115075433774131E-10</v>
      </c>
      <c r="BM1577" s="31">
        <f t="shared" si="1059"/>
        <v>0</v>
      </c>
      <c r="BN1577" s="31">
        <f t="shared" si="1060"/>
        <v>1.3526845199761552E-10</v>
      </c>
      <c r="BO1577" s="31">
        <f t="shared" si="1061"/>
        <v>1.4186691307066994E-10</v>
      </c>
      <c r="BP1577" s="31">
        <f t="shared" si="1062"/>
        <v>3.9590766438326495E-11</v>
      </c>
      <c r="BQ1577" s="31">
        <f t="shared" si="1063"/>
        <v>1.8145767950899644E-10</v>
      </c>
      <c r="BR1577" s="31">
        <f t="shared" si="1064"/>
        <v>3.2992305365272079E-12</v>
      </c>
      <c r="BS1577" s="31">
        <f t="shared" si="1065"/>
        <v>1.1877229931497948E-10</v>
      </c>
      <c r="BT1577" s="31">
        <f t="shared" si="1066"/>
        <v>1.3196922146108833E-10</v>
      </c>
      <c r="BU1577" s="31">
        <f t="shared" si="1067"/>
        <v>1.5176460468025157E-10</v>
      </c>
      <c r="BV1577" s="31">
        <f t="shared" si="1068"/>
        <v>4.9488458047908114E-11</v>
      </c>
      <c r="BW1577" s="31">
        <f t="shared" si="1069"/>
        <v>5.6086919120962533E-11</v>
      </c>
      <c r="BX1577" s="31">
        <f t="shared" si="1070"/>
        <v>5.6086919120962533E-11</v>
      </c>
      <c r="BY1577" s="31">
        <f t="shared" si="1071"/>
        <v>5.6086919120962533E-11</v>
      </c>
      <c r="BZ1577" s="31">
        <f t="shared" si="1072"/>
        <v>1.0227614663234343E-10</v>
      </c>
      <c r="CA1577" s="31">
        <f t="shared" si="1073"/>
        <v>6.9283841267071371E-11</v>
      </c>
      <c r="CB1577" s="31">
        <f t="shared" si="1074"/>
        <v>9.8976916095816228E-11</v>
      </c>
      <c r="CC1577" s="31">
        <f t="shared" si="1075"/>
        <v>1.7485921843594202E-10</v>
      </c>
      <c r="CD1577" s="31">
        <f t="shared" si="1076"/>
        <v>0</v>
      </c>
      <c r="CE1577" s="31">
        <f t="shared" si="1077"/>
        <v>2.3094613755690454E-11</v>
      </c>
    </row>
    <row r="1578" spans="35:83" x14ac:dyDescent="0.2">
      <c r="AI1578" s="29" t="s">
        <v>3272</v>
      </c>
      <c r="AJ1578" s="30">
        <v>9426</v>
      </c>
      <c r="AK1578">
        <v>83</v>
      </c>
      <c r="AL1578" t="s">
        <v>3273</v>
      </c>
      <c r="AM1578">
        <v>1.8403470339643212E-8</v>
      </c>
      <c r="AN1578">
        <f t="shared" si="1035"/>
        <v>1.8403470339643214E-9</v>
      </c>
      <c r="AO1578">
        <f t="shared" si="1036"/>
        <v>8.1127317296104794E-3</v>
      </c>
      <c r="AP1578" s="31">
        <f t="shared" si="1037"/>
        <v>7</v>
      </c>
      <c r="AQ1578" s="31">
        <f t="shared" si="1038"/>
        <v>1</v>
      </c>
      <c r="AR1578" s="31">
        <f t="shared" si="1039"/>
        <v>4</v>
      </c>
      <c r="AS1578" s="31">
        <f t="shared" si="1040"/>
        <v>7</v>
      </c>
      <c r="AT1578" s="31">
        <f t="shared" si="1041"/>
        <v>0</v>
      </c>
      <c r="AU1578" s="31">
        <f t="shared" si="1042"/>
        <v>3</v>
      </c>
      <c r="AV1578" s="31">
        <f t="shared" si="1043"/>
        <v>4</v>
      </c>
      <c r="AW1578" s="31">
        <f t="shared" si="1044"/>
        <v>4</v>
      </c>
      <c r="AX1578" s="31">
        <f t="shared" si="1045"/>
        <v>12</v>
      </c>
      <c r="AY1578" s="31">
        <f t="shared" si="1046"/>
        <v>6</v>
      </c>
      <c r="AZ1578" s="31">
        <f t="shared" si="1047"/>
        <v>1</v>
      </c>
      <c r="BA1578" s="31">
        <f t="shared" si="1048"/>
        <v>1</v>
      </c>
      <c r="BB1578" s="31">
        <f t="shared" si="1049"/>
        <v>3</v>
      </c>
      <c r="BC1578" s="31">
        <f t="shared" si="1050"/>
        <v>1</v>
      </c>
      <c r="BD1578" s="31">
        <f t="shared" si="1051"/>
        <v>5</v>
      </c>
      <c r="BE1578" s="31">
        <f t="shared" si="1052"/>
        <v>5</v>
      </c>
      <c r="BF1578" s="31">
        <f t="shared" si="1053"/>
        <v>5</v>
      </c>
      <c r="BG1578" s="31">
        <f t="shared" si="1054"/>
        <v>10</v>
      </c>
      <c r="BH1578" s="31">
        <f t="shared" si="1055"/>
        <v>1</v>
      </c>
      <c r="BI1578" s="31">
        <f t="shared" si="1056"/>
        <v>3</v>
      </c>
      <c r="BJ1578" s="6">
        <f t="shared" si="1057"/>
        <v>83</v>
      </c>
      <c r="BL1578" s="31">
        <f t="shared" si="1058"/>
        <v>1.5520999081626806E-10</v>
      </c>
      <c r="BM1578" s="31">
        <f t="shared" si="1059"/>
        <v>2.2172855830895438E-11</v>
      </c>
      <c r="BN1578" s="31">
        <f t="shared" si="1060"/>
        <v>8.8691423323581753E-11</v>
      </c>
      <c r="BO1578" s="31">
        <f t="shared" si="1061"/>
        <v>1.5520999081626806E-10</v>
      </c>
      <c r="BP1578" s="31">
        <f t="shared" si="1062"/>
        <v>0</v>
      </c>
      <c r="BQ1578" s="31">
        <f t="shared" si="1063"/>
        <v>6.6518567492686312E-11</v>
      </c>
      <c r="BR1578" s="31">
        <f t="shared" si="1064"/>
        <v>8.8691423323581753E-11</v>
      </c>
      <c r="BS1578" s="31">
        <f t="shared" si="1065"/>
        <v>8.8691423323581753E-11</v>
      </c>
      <c r="BT1578" s="31">
        <f t="shared" si="1066"/>
        <v>2.6607426997074525E-10</v>
      </c>
      <c r="BU1578" s="31">
        <f t="shared" si="1067"/>
        <v>1.3303713498537262E-10</v>
      </c>
      <c r="BV1578" s="31">
        <f t="shared" si="1068"/>
        <v>2.2172855830895438E-11</v>
      </c>
      <c r="BW1578" s="31">
        <f t="shared" si="1069"/>
        <v>2.2172855830895438E-11</v>
      </c>
      <c r="BX1578" s="31">
        <f t="shared" si="1070"/>
        <v>6.6518567492686312E-11</v>
      </c>
      <c r="BY1578" s="31">
        <f t="shared" si="1071"/>
        <v>2.2172855830895438E-11</v>
      </c>
      <c r="BZ1578" s="31">
        <f t="shared" si="1072"/>
        <v>1.1086427915447719E-10</v>
      </c>
      <c r="CA1578" s="31">
        <f t="shared" si="1073"/>
        <v>1.1086427915447719E-10</v>
      </c>
      <c r="CB1578" s="31">
        <f t="shared" si="1074"/>
        <v>1.1086427915447719E-10</v>
      </c>
      <c r="CC1578" s="31">
        <f t="shared" si="1075"/>
        <v>2.2172855830895439E-10</v>
      </c>
      <c r="CD1578" s="31">
        <f t="shared" si="1076"/>
        <v>2.2172855830895438E-11</v>
      </c>
      <c r="CE1578" s="31">
        <f t="shared" si="1077"/>
        <v>6.6518567492686312E-11</v>
      </c>
    </row>
    <row r="1579" spans="35:83" x14ac:dyDescent="0.2">
      <c r="AI1579" s="29" t="s">
        <v>3274</v>
      </c>
      <c r="AJ1579" s="30">
        <v>19363</v>
      </c>
      <c r="AK1579">
        <v>177</v>
      </c>
      <c r="AL1579" t="s">
        <v>3275</v>
      </c>
      <c r="AM1579">
        <v>1.8771559959605164E-8</v>
      </c>
      <c r="AN1579">
        <f t="shared" si="1035"/>
        <v>1.8771559959605165E-9</v>
      </c>
      <c r="AO1579">
        <f t="shared" si="1036"/>
        <v>8.2749952746970258E-3</v>
      </c>
      <c r="AP1579" s="31">
        <f t="shared" si="1037"/>
        <v>10</v>
      </c>
      <c r="AQ1579" s="31">
        <f t="shared" si="1038"/>
        <v>0</v>
      </c>
      <c r="AR1579" s="31">
        <f t="shared" si="1039"/>
        <v>7</v>
      </c>
      <c r="AS1579" s="31">
        <f t="shared" si="1040"/>
        <v>9</v>
      </c>
      <c r="AT1579" s="31">
        <f t="shared" si="1041"/>
        <v>4</v>
      </c>
      <c r="AU1579" s="31">
        <f t="shared" si="1042"/>
        <v>20</v>
      </c>
      <c r="AV1579" s="31">
        <f t="shared" si="1043"/>
        <v>1</v>
      </c>
      <c r="AW1579" s="31">
        <f t="shared" si="1044"/>
        <v>14</v>
      </c>
      <c r="AX1579" s="31">
        <f t="shared" si="1045"/>
        <v>17</v>
      </c>
      <c r="AY1579" s="31">
        <f t="shared" si="1046"/>
        <v>11</v>
      </c>
      <c r="AZ1579" s="31">
        <f t="shared" si="1047"/>
        <v>3</v>
      </c>
      <c r="BA1579" s="31">
        <f t="shared" si="1048"/>
        <v>4</v>
      </c>
      <c r="BB1579" s="31">
        <f t="shared" si="1049"/>
        <v>10</v>
      </c>
      <c r="BC1579" s="31">
        <f t="shared" si="1050"/>
        <v>11</v>
      </c>
      <c r="BD1579" s="31">
        <f t="shared" si="1051"/>
        <v>10</v>
      </c>
      <c r="BE1579" s="31">
        <f t="shared" si="1052"/>
        <v>12</v>
      </c>
      <c r="BF1579" s="31">
        <f t="shared" si="1053"/>
        <v>13</v>
      </c>
      <c r="BG1579" s="31">
        <f t="shared" si="1054"/>
        <v>13</v>
      </c>
      <c r="BH1579" s="31">
        <f t="shared" si="1055"/>
        <v>2</v>
      </c>
      <c r="BI1579" s="31">
        <f t="shared" si="1056"/>
        <v>6</v>
      </c>
      <c r="BJ1579" s="6">
        <f t="shared" si="1057"/>
        <v>177</v>
      </c>
      <c r="BL1579" s="31">
        <f t="shared" si="1058"/>
        <v>1.0605401107121562E-10</v>
      </c>
      <c r="BM1579" s="31">
        <f t="shared" si="1059"/>
        <v>0</v>
      </c>
      <c r="BN1579" s="31">
        <f t="shared" si="1060"/>
        <v>7.4237807749850949E-11</v>
      </c>
      <c r="BO1579" s="31">
        <f t="shared" si="1061"/>
        <v>9.544860996409407E-11</v>
      </c>
      <c r="BP1579" s="31">
        <f t="shared" si="1062"/>
        <v>4.2421604428486248E-11</v>
      </c>
      <c r="BQ1579" s="31">
        <f t="shared" si="1063"/>
        <v>2.1210802214243123E-10</v>
      </c>
      <c r="BR1579" s="31">
        <f t="shared" si="1064"/>
        <v>1.0605401107121562E-11</v>
      </c>
      <c r="BS1579" s="31">
        <f t="shared" si="1065"/>
        <v>1.484756154997019E-10</v>
      </c>
      <c r="BT1579" s="31">
        <f t="shared" si="1066"/>
        <v>1.8029181882106657E-10</v>
      </c>
      <c r="BU1579" s="31">
        <f t="shared" si="1067"/>
        <v>1.166594121783372E-10</v>
      </c>
      <c r="BV1579" s="31">
        <f t="shared" si="1068"/>
        <v>3.1816203321364688E-11</v>
      </c>
      <c r="BW1579" s="31">
        <f t="shared" si="1069"/>
        <v>4.2421604428486248E-11</v>
      </c>
      <c r="BX1579" s="31">
        <f t="shared" si="1070"/>
        <v>1.0605401107121562E-10</v>
      </c>
      <c r="BY1579" s="31">
        <f t="shared" si="1071"/>
        <v>1.166594121783372E-10</v>
      </c>
      <c r="BZ1579" s="31">
        <f t="shared" si="1072"/>
        <v>1.0605401107121562E-10</v>
      </c>
      <c r="CA1579" s="31">
        <f t="shared" si="1073"/>
        <v>1.2726481328545875E-10</v>
      </c>
      <c r="CB1579" s="31">
        <f t="shared" si="1074"/>
        <v>1.3787021439258032E-10</v>
      </c>
      <c r="CC1579" s="31">
        <f t="shared" si="1075"/>
        <v>1.3787021439258032E-10</v>
      </c>
      <c r="CD1579" s="31">
        <f t="shared" si="1076"/>
        <v>2.1210802214243124E-11</v>
      </c>
      <c r="CE1579" s="31">
        <f t="shared" si="1077"/>
        <v>6.3632406642729376E-11</v>
      </c>
    </row>
    <row r="1580" spans="35:83" x14ac:dyDescent="0.2">
      <c r="AI1580" s="29" t="s">
        <v>3276</v>
      </c>
      <c r="AJ1580" s="30">
        <v>6470</v>
      </c>
      <c r="AK1580">
        <v>55</v>
      </c>
      <c r="AL1580" t="s">
        <v>3277</v>
      </c>
      <c r="AM1580">
        <v>2.0709789017071255E-8</v>
      </c>
      <c r="AN1580">
        <f t="shared" si="1035"/>
        <v>2.0709789017071257E-9</v>
      </c>
      <c r="AO1580">
        <f t="shared" si="1036"/>
        <v>9.1294174072383064E-3</v>
      </c>
      <c r="AP1580" s="31">
        <f t="shared" si="1037"/>
        <v>3</v>
      </c>
      <c r="AQ1580" s="31">
        <f t="shared" si="1038"/>
        <v>0</v>
      </c>
      <c r="AR1580" s="31">
        <f t="shared" si="1039"/>
        <v>2</v>
      </c>
      <c r="AS1580" s="31">
        <f t="shared" si="1040"/>
        <v>3</v>
      </c>
      <c r="AT1580" s="31">
        <f t="shared" si="1041"/>
        <v>3</v>
      </c>
      <c r="AU1580" s="31">
        <f t="shared" si="1042"/>
        <v>1</v>
      </c>
      <c r="AV1580" s="31">
        <f t="shared" si="1043"/>
        <v>1</v>
      </c>
      <c r="AW1580" s="31">
        <f t="shared" si="1044"/>
        <v>2</v>
      </c>
      <c r="AX1580" s="31">
        <f t="shared" si="1045"/>
        <v>9</v>
      </c>
      <c r="AY1580" s="31">
        <f t="shared" si="1046"/>
        <v>2</v>
      </c>
      <c r="AZ1580" s="31">
        <f t="shared" si="1047"/>
        <v>2</v>
      </c>
      <c r="BA1580" s="31">
        <f t="shared" si="1048"/>
        <v>2</v>
      </c>
      <c r="BB1580" s="31">
        <f t="shared" si="1049"/>
        <v>3</v>
      </c>
      <c r="BC1580" s="31">
        <f t="shared" si="1050"/>
        <v>1</v>
      </c>
      <c r="BD1580" s="31">
        <f t="shared" si="1051"/>
        <v>5</v>
      </c>
      <c r="BE1580" s="31">
        <f t="shared" si="1052"/>
        <v>3</v>
      </c>
      <c r="BF1580" s="31">
        <f t="shared" si="1053"/>
        <v>5</v>
      </c>
      <c r="BG1580" s="31">
        <f t="shared" si="1054"/>
        <v>6</v>
      </c>
      <c r="BH1580" s="31">
        <f t="shared" si="1055"/>
        <v>0</v>
      </c>
      <c r="BI1580" s="31">
        <f t="shared" si="1056"/>
        <v>2</v>
      </c>
      <c r="BJ1580" s="6">
        <f t="shared" si="1057"/>
        <v>55</v>
      </c>
      <c r="BL1580" s="31">
        <f t="shared" si="1058"/>
        <v>1.1296248554766139E-10</v>
      </c>
      <c r="BM1580" s="31">
        <f t="shared" si="1059"/>
        <v>0</v>
      </c>
      <c r="BN1580" s="31">
        <f t="shared" si="1060"/>
        <v>7.5308323698440927E-11</v>
      </c>
      <c r="BO1580" s="31">
        <f t="shared" si="1061"/>
        <v>1.1296248554766139E-10</v>
      </c>
      <c r="BP1580" s="31">
        <f t="shared" si="1062"/>
        <v>1.1296248554766139E-10</v>
      </c>
      <c r="BQ1580" s="31">
        <f t="shared" si="1063"/>
        <v>3.7654161849220464E-11</v>
      </c>
      <c r="BR1580" s="31">
        <f t="shared" si="1064"/>
        <v>3.7654161849220464E-11</v>
      </c>
      <c r="BS1580" s="31">
        <f t="shared" si="1065"/>
        <v>7.5308323698440927E-11</v>
      </c>
      <c r="BT1580" s="31">
        <f t="shared" si="1066"/>
        <v>3.3888745664298422E-10</v>
      </c>
      <c r="BU1580" s="31">
        <f t="shared" si="1067"/>
        <v>7.5308323698440927E-11</v>
      </c>
      <c r="BV1580" s="31">
        <f t="shared" si="1068"/>
        <v>7.5308323698440927E-11</v>
      </c>
      <c r="BW1580" s="31">
        <f t="shared" si="1069"/>
        <v>7.5308323698440927E-11</v>
      </c>
      <c r="BX1580" s="31">
        <f t="shared" si="1070"/>
        <v>1.1296248554766139E-10</v>
      </c>
      <c r="BY1580" s="31">
        <f t="shared" si="1071"/>
        <v>3.7654161849220464E-11</v>
      </c>
      <c r="BZ1580" s="31">
        <f t="shared" si="1072"/>
        <v>1.8827080924610234E-10</v>
      </c>
      <c r="CA1580" s="31">
        <f t="shared" si="1073"/>
        <v>1.1296248554766139E-10</v>
      </c>
      <c r="CB1580" s="31">
        <f t="shared" si="1074"/>
        <v>1.8827080924610234E-10</v>
      </c>
      <c r="CC1580" s="31">
        <f t="shared" si="1075"/>
        <v>2.2592497109532278E-10</v>
      </c>
      <c r="CD1580" s="31">
        <f t="shared" si="1076"/>
        <v>0</v>
      </c>
      <c r="CE1580" s="31">
        <f t="shared" si="1077"/>
        <v>7.5308323698440927E-11</v>
      </c>
    </row>
    <row r="1581" spans="35:83" x14ac:dyDescent="0.2">
      <c r="AI1581" s="29" t="s">
        <v>3278</v>
      </c>
      <c r="AJ1581" s="30">
        <v>43095</v>
      </c>
      <c r="AK1581">
        <v>397</v>
      </c>
      <c r="AL1581" t="s">
        <v>3279</v>
      </c>
      <c r="AM1581">
        <v>2.134353213842925E-8</v>
      </c>
      <c r="AN1581">
        <f t="shared" si="1035"/>
        <v>2.134353213842925E-9</v>
      </c>
      <c r="AO1581">
        <f t="shared" si="1036"/>
        <v>9.408787973450931E-3</v>
      </c>
      <c r="AP1581" s="31">
        <f t="shared" si="1037"/>
        <v>34</v>
      </c>
      <c r="AQ1581" s="31">
        <f t="shared" si="1038"/>
        <v>2</v>
      </c>
      <c r="AR1581" s="31">
        <f t="shared" si="1039"/>
        <v>25</v>
      </c>
      <c r="AS1581" s="31">
        <f t="shared" si="1040"/>
        <v>34</v>
      </c>
      <c r="AT1581" s="31">
        <f t="shared" si="1041"/>
        <v>14</v>
      </c>
      <c r="AU1581" s="31">
        <f t="shared" si="1042"/>
        <v>38</v>
      </c>
      <c r="AV1581" s="31">
        <f t="shared" si="1043"/>
        <v>10</v>
      </c>
      <c r="AW1581" s="31">
        <f t="shared" si="1044"/>
        <v>28</v>
      </c>
      <c r="AX1581" s="31">
        <f t="shared" si="1045"/>
        <v>21</v>
      </c>
      <c r="AY1581" s="31">
        <f t="shared" si="1046"/>
        <v>27</v>
      </c>
      <c r="AZ1581" s="31">
        <f t="shared" si="1047"/>
        <v>12</v>
      </c>
      <c r="BA1581" s="31">
        <f t="shared" si="1048"/>
        <v>10</v>
      </c>
      <c r="BB1581" s="31">
        <f t="shared" si="1049"/>
        <v>22</v>
      </c>
      <c r="BC1581" s="31">
        <f t="shared" si="1050"/>
        <v>9</v>
      </c>
      <c r="BD1581" s="31">
        <f t="shared" si="1051"/>
        <v>21</v>
      </c>
      <c r="BE1581" s="31">
        <f t="shared" si="1052"/>
        <v>14</v>
      </c>
      <c r="BF1581" s="31">
        <f t="shared" si="1053"/>
        <v>29</v>
      </c>
      <c r="BG1581" s="31">
        <f t="shared" si="1054"/>
        <v>38</v>
      </c>
      <c r="BH1581" s="31">
        <f t="shared" si="1055"/>
        <v>0</v>
      </c>
      <c r="BI1581" s="31">
        <f t="shared" si="1056"/>
        <v>9</v>
      </c>
      <c r="BJ1581" s="6">
        <f t="shared" si="1057"/>
        <v>397</v>
      </c>
      <c r="BL1581" s="31">
        <f t="shared" si="1058"/>
        <v>1.8279095534171148E-10</v>
      </c>
      <c r="BM1581" s="31">
        <f t="shared" si="1059"/>
        <v>1.0752409137747733E-11</v>
      </c>
      <c r="BN1581" s="31">
        <f t="shared" si="1060"/>
        <v>1.3440511422184668E-10</v>
      </c>
      <c r="BO1581" s="31">
        <f t="shared" si="1061"/>
        <v>1.8279095534171148E-10</v>
      </c>
      <c r="BP1581" s="31">
        <f t="shared" si="1062"/>
        <v>7.5266863964234133E-11</v>
      </c>
      <c r="BQ1581" s="31">
        <f t="shared" si="1063"/>
        <v>2.0429577361720693E-10</v>
      </c>
      <c r="BR1581" s="31">
        <f t="shared" si="1064"/>
        <v>5.3762045688738665E-11</v>
      </c>
      <c r="BS1581" s="31">
        <f t="shared" si="1065"/>
        <v>1.5053372792846827E-10</v>
      </c>
      <c r="BT1581" s="31">
        <f t="shared" si="1066"/>
        <v>1.1290029594635119E-10</v>
      </c>
      <c r="BU1581" s="31">
        <f t="shared" si="1067"/>
        <v>1.451575233595944E-10</v>
      </c>
      <c r="BV1581" s="31">
        <f t="shared" si="1068"/>
        <v>6.4514454826486393E-11</v>
      </c>
      <c r="BW1581" s="31">
        <f t="shared" si="1069"/>
        <v>5.3762045688738665E-11</v>
      </c>
      <c r="BX1581" s="31">
        <f t="shared" si="1070"/>
        <v>1.1827650051522506E-10</v>
      </c>
      <c r="BY1581" s="31">
        <f t="shared" si="1071"/>
        <v>4.8385841119864794E-11</v>
      </c>
      <c r="BZ1581" s="31">
        <f t="shared" si="1072"/>
        <v>1.1290029594635119E-10</v>
      </c>
      <c r="CA1581" s="31">
        <f t="shared" si="1073"/>
        <v>7.5266863964234133E-11</v>
      </c>
      <c r="CB1581" s="31">
        <f t="shared" si="1074"/>
        <v>1.5590993249734213E-10</v>
      </c>
      <c r="CC1581" s="31">
        <f t="shared" si="1075"/>
        <v>2.0429577361720693E-10</v>
      </c>
      <c r="CD1581" s="31">
        <f t="shared" si="1076"/>
        <v>0</v>
      </c>
      <c r="CE1581" s="31">
        <f t="shared" si="1077"/>
        <v>4.8385841119864794E-11</v>
      </c>
    </row>
    <row r="1582" spans="35:83" x14ac:dyDescent="0.2">
      <c r="AI1582" s="29" t="s">
        <v>3280</v>
      </c>
      <c r="AJ1582" s="30">
        <v>12506</v>
      </c>
      <c r="AK1582">
        <v>123</v>
      </c>
      <c r="AL1582" t="s">
        <v>3281</v>
      </c>
      <c r="AM1582">
        <v>2.2841317963988971E-8</v>
      </c>
      <c r="AN1582">
        <f t="shared" si="1035"/>
        <v>2.2841317963988971E-9</v>
      </c>
      <c r="AO1582">
        <f t="shared" si="1036"/>
        <v>1.0069051193752607E-2</v>
      </c>
      <c r="AP1582" s="31">
        <f t="shared" si="1037"/>
        <v>26</v>
      </c>
      <c r="AQ1582" s="31">
        <f t="shared" si="1038"/>
        <v>0</v>
      </c>
      <c r="AR1582" s="31">
        <f t="shared" si="1039"/>
        <v>6</v>
      </c>
      <c r="AS1582" s="31">
        <f t="shared" si="1040"/>
        <v>15</v>
      </c>
      <c r="AT1582" s="31">
        <f t="shared" si="1041"/>
        <v>1</v>
      </c>
      <c r="AU1582" s="31">
        <f t="shared" si="1042"/>
        <v>11</v>
      </c>
      <c r="AV1582" s="31">
        <f t="shared" si="1043"/>
        <v>0</v>
      </c>
      <c r="AW1582" s="31">
        <f t="shared" si="1044"/>
        <v>6</v>
      </c>
      <c r="AX1582" s="31">
        <f t="shared" si="1045"/>
        <v>15</v>
      </c>
      <c r="AY1582" s="31">
        <f t="shared" si="1046"/>
        <v>14</v>
      </c>
      <c r="AZ1582" s="31">
        <f t="shared" si="1047"/>
        <v>1</v>
      </c>
      <c r="BA1582" s="31">
        <f t="shared" si="1048"/>
        <v>1</v>
      </c>
      <c r="BB1582" s="31">
        <f t="shared" si="1049"/>
        <v>3</v>
      </c>
      <c r="BC1582" s="31">
        <f t="shared" si="1050"/>
        <v>1</v>
      </c>
      <c r="BD1582" s="31">
        <f t="shared" si="1051"/>
        <v>1</v>
      </c>
      <c r="BE1582" s="31">
        <f t="shared" si="1052"/>
        <v>4</v>
      </c>
      <c r="BF1582" s="31">
        <f t="shared" si="1053"/>
        <v>6</v>
      </c>
      <c r="BG1582" s="31">
        <f t="shared" si="1054"/>
        <v>11</v>
      </c>
      <c r="BH1582" s="31">
        <f t="shared" si="1055"/>
        <v>1</v>
      </c>
      <c r="BI1582" s="31">
        <f t="shared" si="1056"/>
        <v>0</v>
      </c>
      <c r="BJ1582" s="6">
        <f t="shared" si="1057"/>
        <v>123</v>
      </c>
      <c r="BL1582" s="31">
        <f t="shared" si="1058"/>
        <v>4.8282460736887263E-10</v>
      </c>
      <c r="BM1582" s="31">
        <f t="shared" si="1059"/>
        <v>0</v>
      </c>
      <c r="BN1582" s="31">
        <f t="shared" si="1060"/>
        <v>1.1142106323897059E-10</v>
      </c>
      <c r="BO1582" s="31">
        <f t="shared" si="1061"/>
        <v>2.7855265809742648E-10</v>
      </c>
      <c r="BP1582" s="31">
        <f t="shared" si="1062"/>
        <v>1.8570177206495102E-11</v>
      </c>
      <c r="BQ1582" s="31">
        <f t="shared" si="1063"/>
        <v>2.0427194927144608E-10</v>
      </c>
      <c r="BR1582" s="31">
        <f t="shared" si="1064"/>
        <v>0</v>
      </c>
      <c r="BS1582" s="31">
        <f t="shared" si="1065"/>
        <v>1.1142106323897059E-10</v>
      </c>
      <c r="BT1582" s="31">
        <f t="shared" si="1066"/>
        <v>2.7855265809742648E-10</v>
      </c>
      <c r="BU1582" s="31">
        <f t="shared" si="1067"/>
        <v>2.5998248089093137E-10</v>
      </c>
      <c r="BV1582" s="31">
        <f t="shared" si="1068"/>
        <v>1.8570177206495102E-11</v>
      </c>
      <c r="BW1582" s="31">
        <f t="shared" si="1069"/>
        <v>1.8570177206495102E-11</v>
      </c>
      <c r="BX1582" s="31">
        <f t="shared" si="1070"/>
        <v>5.5710531619485297E-11</v>
      </c>
      <c r="BY1582" s="31">
        <f t="shared" si="1071"/>
        <v>1.8570177206495102E-11</v>
      </c>
      <c r="BZ1582" s="31">
        <f t="shared" si="1072"/>
        <v>1.8570177206495102E-11</v>
      </c>
      <c r="CA1582" s="31">
        <f t="shared" si="1073"/>
        <v>7.4280708825980408E-11</v>
      </c>
      <c r="CB1582" s="31">
        <f t="shared" si="1074"/>
        <v>1.1142106323897059E-10</v>
      </c>
      <c r="CC1582" s="31">
        <f t="shared" si="1075"/>
        <v>2.0427194927144608E-10</v>
      </c>
      <c r="CD1582" s="31">
        <f t="shared" si="1076"/>
        <v>1.8570177206495102E-11</v>
      </c>
      <c r="CE1582" s="31">
        <f t="shared" si="1077"/>
        <v>0</v>
      </c>
    </row>
    <row r="1583" spans="35:83" x14ac:dyDescent="0.2">
      <c r="AI1583" s="32" t="s">
        <v>3282</v>
      </c>
      <c r="AJ1583" s="30">
        <v>45743</v>
      </c>
      <c r="AK1583">
        <v>429</v>
      </c>
      <c r="AL1583" t="s">
        <v>3283</v>
      </c>
      <c r="AM1583">
        <v>2.631831943971367E-8</v>
      </c>
      <c r="AN1583">
        <f t="shared" si="1035"/>
        <v>2.6318319439713673E-9</v>
      </c>
      <c r="AO1583">
        <f t="shared" si="1036"/>
        <v>1.1601804510133972E-2</v>
      </c>
      <c r="AP1583" s="31">
        <f t="shared" si="1037"/>
        <v>47</v>
      </c>
      <c r="AQ1583" s="31">
        <f t="shared" si="1038"/>
        <v>3</v>
      </c>
      <c r="AR1583" s="31">
        <f t="shared" si="1039"/>
        <v>29</v>
      </c>
      <c r="AS1583" s="31">
        <f t="shared" si="1040"/>
        <v>30</v>
      </c>
      <c r="AT1583" s="31">
        <f t="shared" si="1041"/>
        <v>12</v>
      </c>
      <c r="AU1583" s="31">
        <f t="shared" si="1042"/>
        <v>43</v>
      </c>
      <c r="AV1583" s="31">
        <f t="shared" si="1043"/>
        <v>7</v>
      </c>
      <c r="AW1583" s="31">
        <f t="shared" si="1044"/>
        <v>27</v>
      </c>
      <c r="AX1583" s="31">
        <f t="shared" si="1045"/>
        <v>26</v>
      </c>
      <c r="AY1583" s="31">
        <f t="shared" si="1046"/>
        <v>34</v>
      </c>
      <c r="AZ1583" s="31">
        <f t="shared" si="1047"/>
        <v>10</v>
      </c>
      <c r="BA1583" s="31">
        <f t="shared" si="1048"/>
        <v>21</v>
      </c>
      <c r="BB1583" s="31">
        <f t="shared" si="1049"/>
        <v>11</v>
      </c>
      <c r="BC1583" s="31">
        <f t="shared" si="1050"/>
        <v>10</v>
      </c>
      <c r="BD1583" s="31">
        <f t="shared" si="1051"/>
        <v>17</v>
      </c>
      <c r="BE1583" s="31">
        <f t="shared" si="1052"/>
        <v>30</v>
      </c>
      <c r="BF1583" s="31">
        <f t="shared" si="1053"/>
        <v>22</v>
      </c>
      <c r="BG1583" s="31">
        <f t="shared" si="1054"/>
        <v>36</v>
      </c>
      <c r="BH1583" s="31">
        <f t="shared" si="1055"/>
        <v>2</v>
      </c>
      <c r="BI1583" s="31">
        <f t="shared" si="1056"/>
        <v>12</v>
      </c>
      <c r="BJ1583" s="6">
        <f t="shared" si="1057"/>
        <v>429</v>
      </c>
      <c r="BL1583" s="31">
        <f t="shared" si="1058"/>
        <v>2.8833590062157168E-10</v>
      </c>
      <c r="BM1583" s="31">
        <f t="shared" si="1059"/>
        <v>1.8404419188610961E-11</v>
      </c>
      <c r="BN1583" s="31">
        <f t="shared" si="1060"/>
        <v>1.7790938548990595E-10</v>
      </c>
      <c r="BO1583" s="31">
        <f t="shared" si="1061"/>
        <v>1.8404419188610962E-10</v>
      </c>
      <c r="BP1583" s="31">
        <f t="shared" si="1062"/>
        <v>7.3617676754443845E-11</v>
      </c>
      <c r="BQ1583" s="31">
        <f t="shared" si="1063"/>
        <v>2.637966750367571E-10</v>
      </c>
      <c r="BR1583" s="31">
        <f t="shared" si="1064"/>
        <v>4.2943644773425569E-11</v>
      </c>
      <c r="BS1583" s="31">
        <f t="shared" si="1065"/>
        <v>1.6563977269749865E-10</v>
      </c>
      <c r="BT1583" s="31">
        <f t="shared" si="1066"/>
        <v>1.5950496630129498E-10</v>
      </c>
      <c r="BU1583" s="31">
        <f t="shared" si="1067"/>
        <v>2.085834174709242E-10</v>
      </c>
      <c r="BV1583" s="31">
        <f t="shared" si="1068"/>
        <v>6.134806396203654E-11</v>
      </c>
      <c r="BW1583" s="31">
        <f t="shared" si="1069"/>
        <v>1.2883093432027673E-10</v>
      </c>
      <c r="BX1583" s="31">
        <f t="shared" si="1070"/>
        <v>6.7482870358240186E-11</v>
      </c>
      <c r="BY1583" s="31">
        <f t="shared" si="1071"/>
        <v>6.134806396203654E-11</v>
      </c>
      <c r="BZ1583" s="31">
        <f t="shared" si="1072"/>
        <v>1.042917087354621E-10</v>
      </c>
      <c r="CA1583" s="31">
        <f t="shared" si="1073"/>
        <v>1.8404419188610962E-10</v>
      </c>
      <c r="CB1583" s="31">
        <f t="shared" si="1074"/>
        <v>1.3496574071648037E-10</v>
      </c>
      <c r="CC1583" s="31">
        <f t="shared" si="1075"/>
        <v>2.2085303026333152E-10</v>
      </c>
      <c r="CD1583" s="31">
        <f t="shared" si="1076"/>
        <v>1.2269612792407307E-11</v>
      </c>
      <c r="CE1583" s="31">
        <f t="shared" si="1077"/>
        <v>7.3617676754443845E-11</v>
      </c>
    </row>
    <row r="1584" spans="35:83" x14ac:dyDescent="0.2">
      <c r="AI1584" s="29" t="s">
        <v>3284</v>
      </c>
      <c r="AJ1584" s="30">
        <v>51445</v>
      </c>
      <c r="AK1584">
        <v>475</v>
      </c>
      <c r="AL1584" t="s">
        <v>3285</v>
      </c>
      <c r="AM1584">
        <v>3.5019662738236631E-8</v>
      </c>
      <c r="AN1584">
        <f t="shared" si="1035"/>
        <v>3.5019662738236633E-9</v>
      </c>
      <c r="AO1584">
        <f t="shared" si="1036"/>
        <v>1.5437584532345222E-2</v>
      </c>
      <c r="AP1584" s="31">
        <f t="shared" si="1037"/>
        <v>55</v>
      </c>
      <c r="AQ1584" s="31">
        <f t="shared" si="1038"/>
        <v>2</v>
      </c>
      <c r="AR1584" s="31">
        <f t="shared" si="1039"/>
        <v>29</v>
      </c>
      <c r="AS1584" s="31">
        <f t="shared" si="1040"/>
        <v>37</v>
      </c>
      <c r="AT1584" s="31">
        <f t="shared" si="1041"/>
        <v>16</v>
      </c>
      <c r="AU1584" s="31">
        <f t="shared" si="1042"/>
        <v>31</v>
      </c>
      <c r="AV1584" s="31">
        <f t="shared" si="1043"/>
        <v>7</v>
      </c>
      <c r="AW1584" s="31">
        <f t="shared" si="1044"/>
        <v>24</v>
      </c>
      <c r="AX1584" s="31">
        <f t="shared" si="1045"/>
        <v>34</v>
      </c>
      <c r="AY1584" s="31">
        <f t="shared" si="1046"/>
        <v>39</v>
      </c>
      <c r="AZ1584" s="31">
        <f t="shared" si="1047"/>
        <v>8</v>
      </c>
      <c r="BA1584" s="31">
        <f t="shared" si="1048"/>
        <v>11</v>
      </c>
      <c r="BB1584" s="31">
        <f t="shared" si="1049"/>
        <v>31</v>
      </c>
      <c r="BC1584" s="31">
        <f t="shared" si="1050"/>
        <v>12</v>
      </c>
      <c r="BD1584" s="31">
        <f t="shared" si="1051"/>
        <v>29</v>
      </c>
      <c r="BE1584" s="31">
        <f t="shared" si="1052"/>
        <v>20</v>
      </c>
      <c r="BF1584" s="31">
        <f t="shared" si="1053"/>
        <v>32</v>
      </c>
      <c r="BG1584" s="31">
        <f t="shared" si="1054"/>
        <v>51</v>
      </c>
      <c r="BH1584" s="31">
        <f t="shared" si="1055"/>
        <v>3</v>
      </c>
      <c r="BI1584" s="31">
        <f t="shared" si="1056"/>
        <v>4</v>
      </c>
      <c r="BJ1584" s="6">
        <f t="shared" si="1057"/>
        <v>475</v>
      </c>
      <c r="BL1584" s="31">
        <f t="shared" si="1058"/>
        <v>4.0549083170589782E-10</v>
      </c>
      <c r="BM1584" s="31">
        <f t="shared" si="1059"/>
        <v>1.4745121152941739E-11</v>
      </c>
      <c r="BN1584" s="31">
        <f t="shared" si="1060"/>
        <v>2.1380425671765521E-10</v>
      </c>
      <c r="BO1584" s="31">
        <f t="shared" si="1061"/>
        <v>2.7278474132942223E-10</v>
      </c>
      <c r="BP1584" s="31">
        <f t="shared" si="1062"/>
        <v>1.1796096922353391E-10</v>
      </c>
      <c r="BQ1584" s="31">
        <f t="shared" si="1063"/>
        <v>2.2854937787059697E-10</v>
      </c>
      <c r="BR1584" s="31">
        <f t="shared" si="1064"/>
        <v>5.1607924035296088E-11</v>
      </c>
      <c r="BS1584" s="31">
        <f t="shared" si="1065"/>
        <v>1.7694145383530088E-10</v>
      </c>
      <c r="BT1584" s="31">
        <f t="shared" si="1066"/>
        <v>2.5066705960000958E-10</v>
      </c>
      <c r="BU1584" s="31">
        <f t="shared" si="1067"/>
        <v>2.8752986248236394E-10</v>
      </c>
      <c r="BV1584" s="31">
        <f t="shared" si="1068"/>
        <v>5.8980484611766956E-11</v>
      </c>
      <c r="BW1584" s="31">
        <f t="shared" si="1069"/>
        <v>8.1098166341179572E-11</v>
      </c>
      <c r="BX1584" s="31">
        <f t="shared" si="1070"/>
        <v>2.2854937787059697E-10</v>
      </c>
      <c r="BY1584" s="31">
        <f t="shared" si="1071"/>
        <v>8.847072691765044E-11</v>
      </c>
      <c r="BZ1584" s="31">
        <f t="shared" si="1072"/>
        <v>2.1380425671765521E-10</v>
      </c>
      <c r="CA1584" s="31">
        <f t="shared" si="1073"/>
        <v>1.4745121152941741E-10</v>
      </c>
      <c r="CB1584" s="31">
        <f t="shared" si="1074"/>
        <v>2.3592193844706782E-10</v>
      </c>
      <c r="CC1584" s="31">
        <f t="shared" si="1075"/>
        <v>3.760005894000144E-10</v>
      </c>
      <c r="CD1584" s="31">
        <f t="shared" si="1076"/>
        <v>2.211768172941261E-11</v>
      </c>
      <c r="CE1584" s="31">
        <f t="shared" si="1077"/>
        <v>2.9490242305883478E-11</v>
      </c>
    </row>
    <row r="1585" spans="35:84" x14ac:dyDescent="0.2">
      <c r="AI1585" s="29" t="s">
        <v>3286</v>
      </c>
      <c r="AJ1585" s="30">
        <v>60926</v>
      </c>
      <c r="AK1585">
        <v>568</v>
      </c>
      <c r="AL1585" t="s">
        <v>3287</v>
      </c>
      <c r="AM1585">
        <v>4.5416076868607418E-8</v>
      </c>
      <c r="AN1585">
        <f t="shared" si="1035"/>
        <v>4.5416076868607423E-9</v>
      </c>
      <c r="AO1585">
        <f t="shared" si="1036"/>
        <v>2.0020596172706583E-2</v>
      </c>
      <c r="AP1585" s="31">
        <f t="shared" si="1037"/>
        <v>85</v>
      </c>
      <c r="AQ1585" s="31">
        <f t="shared" si="1038"/>
        <v>7</v>
      </c>
      <c r="AR1585" s="31">
        <f t="shared" si="1039"/>
        <v>24</v>
      </c>
      <c r="AS1585" s="31">
        <f t="shared" si="1040"/>
        <v>39</v>
      </c>
      <c r="AT1585" s="31">
        <f t="shared" si="1041"/>
        <v>18</v>
      </c>
      <c r="AU1585" s="31">
        <f t="shared" si="1042"/>
        <v>46</v>
      </c>
      <c r="AV1585" s="31">
        <f t="shared" si="1043"/>
        <v>12</v>
      </c>
      <c r="AW1585" s="31">
        <f t="shared" si="1044"/>
        <v>28</v>
      </c>
      <c r="AX1585" s="31">
        <f t="shared" si="1045"/>
        <v>36</v>
      </c>
      <c r="AY1585" s="31">
        <f t="shared" si="1046"/>
        <v>50</v>
      </c>
      <c r="AZ1585" s="31">
        <f t="shared" si="1047"/>
        <v>12</v>
      </c>
      <c r="BA1585" s="31">
        <f t="shared" si="1048"/>
        <v>34</v>
      </c>
      <c r="BB1585" s="31">
        <f t="shared" si="1049"/>
        <v>27</v>
      </c>
      <c r="BC1585" s="31">
        <f t="shared" si="1050"/>
        <v>10</v>
      </c>
      <c r="BD1585" s="31">
        <f t="shared" si="1051"/>
        <v>17</v>
      </c>
      <c r="BE1585" s="31">
        <f t="shared" si="1052"/>
        <v>24</v>
      </c>
      <c r="BF1585" s="31">
        <f t="shared" si="1053"/>
        <v>26</v>
      </c>
      <c r="BG1585" s="31">
        <f t="shared" si="1054"/>
        <v>44</v>
      </c>
      <c r="BH1585" s="31">
        <f t="shared" si="1055"/>
        <v>7</v>
      </c>
      <c r="BI1585" s="31">
        <f t="shared" si="1056"/>
        <v>22</v>
      </c>
      <c r="BJ1585" s="6">
        <f t="shared" si="1057"/>
        <v>568</v>
      </c>
      <c r="BL1585" s="31">
        <f t="shared" si="1058"/>
        <v>6.7964199539289273E-10</v>
      </c>
      <c r="BM1585" s="31">
        <f t="shared" si="1059"/>
        <v>5.5970517267649987E-11</v>
      </c>
      <c r="BN1585" s="31">
        <f t="shared" si="1060"/>
        <v>1.9189891634622854E-10</v>
      </c>
      <c r="BO1585" s="31">
        <f t="shared" si="1061"/>
        <v>3.1183573906262143E-10</v>
      </c>
      <c r="BP1585" s="31">
        <f t="shared" si="1062"/>
        <v>1.4392418725967141E-10</v>
      </c>
      <c r="BQ1585" s="31">
        <f t="shared" si="1063"/>
        <v>3.6780625633027141E-10</v>
      </c>
      <c r="BR1585" s="31">
        <f t="shared" si="1064"/>
        <v>9.5949458173114271E-11</v>
      </c>
      <c r="BS1585" s="31">
        <f t="shared" si="1065"/>
        <v>2.2388206907059995E-10</v>
      </c>
      <c r="BT1585" s="31">
        <f t="shared" si="1066"/>
        <v>2.8784837451934281E-10</v>
      </c>
      <c r="BU1585" s="31">
        <f t="shared" si="1067"/>
        <v>3.9978940905464276E-10</v>
      </c>
      <c r="BV1585" s="31">
        <f t="shared" si="1068"/>
        <v>9.5949458173114271E-11</v>
      </c>
      <c r="BW1585" s="31">
        <f t="shared" si="1069"/>
        <v>2.7185679815715708E-10</v>
      </c>
      <c r="BX1585" s="31">
        <f t="shared" si="1070"/>
        <v>2.1588628088950711E-10</v>
      </c>
      <c r="BY1585" s="31">
        <f t="shared" si="1071"/>
        <v>7.9957881810928568E-11</v>
      </c>
      <c r="BZ1585" s="31">
        <f t="shared" si="1072"/>
        <v>1.3592839907857854E-10</v>
      </c>
      <c r="CA1585" s="31">
        <f t="shared" si="1073"/>
        <v>1.9189891634622854E-10</v>
      </c>
      <c r="CB1585" s="31">
        <f t="shared" si="1074"/>
        <v>2.0789049270841427E-10</v>
      </c>
      <c r="CC1585" s="31">
        <f t="shared" si="1075"/>
        <v>3.5181467996808563E-10</v>
      </c>
      <c r="CD1585" s="31">
        <f t="shared" si="1076"/>
        <v>5.5970517267649987E-11</v>
      </c>
      <c r="CE1585" s="31">
        <f t="shared" si="1077"/>
        <v>1.7590733998404281E-10</v>
      </c>
    </row>
    <row r="1586" spans="35:84" ht="16" thickBot="1" x14ac:dyDescent="0.25">
      <c r="AI1586" s="35" t="s">
        <v>3288</v>
      </c>
      <c r="AJ1586" s="36">
        <v>36102</v>
      </c>
      <c r="AK1586">
        <v>337</v>
      </c>
      <c r="AL1586" t="s">
        <v>3289</v>
      </c>
      <c r="AM1586">
        <v>5.174828101785856E-8</v>
      </c>
      <c r="AN1586">
        <f t="shared" si="1035"/>
        <v>5.1748281017858563E-9</v>
      </c>
      <c r="AO1586">
        <f t="shared" si="1036"/>
        <v>2.2811997607975056E-2</v>
      </c>
      <c r="AP1586" s="31">
        <f t="shared" si="1037"/>
        <v>35</v>
      </c>
      <c r="AQ1586" s="31">
        <f t="shared" si="1038"/>
        <v>3</v>
      </c>
      <c r="AR1586" s="31">
        <f t="shared" si="1039"/>
        <v>27</v>
      </c>
      <c r="AS1586" s="31">
        <f t="shared" si="1040"/>
        <v>13</v>
      </c>
      <c r="AT1586" s="31">
        <f t="shared" si="1041"/>
        <v>9</v>
      </c>
      <c r="AU1586" s="31">
        <f t="shared" si="1042"/>
        <v>25</v>
      </c>
      <c r="AV1586" s="31">
        <f t="shared" si="1043"/>
        <v>8</v>
      </c>
      <c r="AW1586" s="31">
        <f t="shared" si="1044"/>
        <v>19</v>
      </c>
      <c r="AX1586" s="31">
        <f t="shared" si="1045"/>
        <v>18</v>
      </c>
      <c r="AY1586" s="31">
        <f t="shared" si="1046"/>
        <v>27</v>
      </c>
      <c r="AZ1586" s="31">
        <f t="shared" si="1047"/>
        <v>8</v>
      </c>
      <c r="BA1586" s="31">
        <f t="shared" si="1048"/>
        <v>13</v>
      </c>
      <c r="BB1586" s="31">
        <f t="shared" si="1049"/>
        <v>13</v>
      </c>
      <c r="BC1586" s="31">
        <f t="shared" si="1050"/>
        <v>6</v>
      </c>
      <c r="BD1586" s="31">
        <f t="shared" si="1051"/>
        <v>19</v>
      </c>
      <c r="BE1586" s="31">
        <f t="shared" si="1052"/>
        <v>22</v>
      </c>
      <c r="BF1586" s="31">
        <f t="shared" si="1053"/>
        <v>31</v>
      </c>
      <c r="BG1586" s="31">
        <f t="shared" si="1054"/>
        <v>34</v>
      </c>
      <c r="BH1586" s="31">
        <f t="shared" si="1055"/>
        <v>2</v>
      </c>
      <c r="BI1586" s="31">
        <f t="shared" si="1056"/>
        <v>5</v>
      </c>
      <c r="BJ1586" s="6">
        <f t="shared" si="1057"/>
        <v>337</v>
      </c>
      <c r="BL1586" s="31">
        <f t="shared" si="1058"/>
        <v>5.3744505508161712E-10</v>
      </c>
      <c r="BM1586" s="31">
        <f t="shared" si="1059"/>
        <v>4.6066719006995752E-11</v>
      </c>
      <c r="BN1586" s="31">
        <f t="shared" si="1060"/>
        <v>4.146004710629618E-10</v>
      </c>
      <c r="BO1586" s="31">
        <f t="shared" si="1061"/>
        <v>1.9962244903031492E-10</v>
      </c>
      <c r="BP1586" s="31">
        <f t="shared" si="1062"/>
        <v>1.3820015702098726E-10</v>
      </c>
      <c r="BQ1586" s="31">
        <f t="shared" si="1063"/>
        <v>3.8388932505829793E-10</v>
      </c>
      <c r="BR1586" s="31">
        <f t="shared" si="1064"/>
        <v>1.2284458401865535E-10</v>
      </c>
      <c r="BS1586" s="31">
        <f t="shared" si="1065"/>
        <v>2.9175588704430642E-10</v>
      </c>
      <c r="BT1586" s="31">
        <f t="shared" si="1066"/>
        <v>2.7640031404197451E-10</v>
      </c>
      <c r="BU1586" s="31">
        <f t="shared" si="1067"/>
        <v>4.146004710629618E-10</v>
      </c>
      <c r="BV1586" s="31">
        <f t="shared" si="1068"/>
        <v>1.2284458401865535E-10</v>
      </c>
      <c r="BW1586" s="31">
        <f t="shared" si="1069"/>
        <v>1.9962244903031492E-10</v>
      </c>
      <c r="BX1586" s="31">
        <f t="shared" si="1070"/>
        <v>1.9962244903031492E-10</v>
      </c>
      <c r="BY1586" s="31">
        <f t="shared" si="1071"/>
        <v>9.2133438013991505E-11</v>
      </c>
      <c r="BZ1586" s="31">
        <f t="shared" si="1072"/>
        <v>2.9175588704430642E-10</v>
      </c>
      <c r="CA1586" s="31">
        <f t="shared" si="1073"/>
        <v>3.378226060513022E-10</v>
      </c>
      <c r="CB1586" s="31">
        <f t="shared" si="1074"/>
        <v>4.7602276307228949E-10</v>
      </c>
      <c r="CC1586" s="31">
        <f t="shared" si="1075"/>
        <v>5.2208948207928521E-10</v>
      </c>
      <c r="CD1586" s="31">
        <f t="shared" si="1076"/>
        <v>3.0711146004663837E-11</v>
      </c>
      <c r="CE1586" s="31">
        <f t="shared" si="1077"/>
        <v>7.6777865011659596E-11</v>
      </c>
    </row>
    <row r="1587" spans="35:84" x14ac:dyDescent="0.2">
      <c r="AO1587">
        <f>SUM(AO2:AO1586)</f>
        <v>0.99999999999999978</v>
      </c>
      <c r="AP1587" s="31">
        <f>SUM(AP2:AP1586)</f>
        <v>57161</v>
      </c>
      <c r="AQ1587" s="31">
        <f t="shared" ref="AQ1587:BI1587" si="1078">SUM(AQ2:AQ1586)</f>
        <v>4609</v>
      </c>
      <c r="AR1587" s="31">
        <f t="shared" si="1078"/>
        <v>32746</v>
      </c>
      <c r="AS1587" s="31">
        <f t="shared" si="1078"/>
        <v>32446</v>
      </c>
      <c r="AT1587" s="31">
        <f t="shared" si="1078"/>
        <v>21269</v>
      </c>
      <c r="AU1587" s="31">
        <f t="shared" si="1078"/>
        <v>41887</v>
      </c>
      <c r="AV1587" s="31">
        <f t="shared" si="1078"/>
        <v>13173</v>
      </c>
      <c r="AW1587" s="31">
        <f t="shared" si="1078"/>
        <v>36335</v>
      </c>
      <c r="AX1587" s="31">
        <f t="shared" si="1078"/>
        <v>28629</v>
      </c>
      <c r="AY1587" s="31">
        <f t="shared" si="1078"/>
        <v>55278</v>
      </c>
      <c r="AZ1587" s="31">
        <f t="shared" si="1078"/>
        <v>13455</v>
      </c>
      <c r="BA1587" s="31">
        <f t="shared" si="1078"/>
        <v>21445</v>
      </c>
      <c r="BB1587" s="31">
        <f t="shared" si="1078"/>
        <v>26718</v>
      </c>
      <c r="BC1587" s="31">
        <f t="shared" si="1078"/>
        <v>21456</v>
      </c>
      <c r="BD1587" s="31">
        <f t="shared" si="1078"/>
        <v>32116</v>
      </c>
      <c r="BE1587" s="31">
        <f t="shared" si="1078"/>
        <v>37161</v>
      </c>
      <c r="BF1587" s="31">
        <f t="shared" si="1078"/>
        <v>28532</v>
      </c>
      <c r="BG1587" s="31">
        <f t="shared" si="1078"/>
        <v>35125</v>
      </c>
      <c r="BH1587" s="31">
        <f t="shared" si="1078"/>
        <v>6925</v>
      </c>
      <c r="BI1587" s="31">
        <f t="shared" si="1078"/>
        <v>14821</v>
      </c>
      <c r="BL1587" s="37">
        <f>SUM(BL2:BL1586)</f>
        <v>2.4497387289009811E-8</v>
      </c>
      <c r="BM1587" s="37">
        <f t="shared" ref="BM1587:CE1587" si="1079">SUM(BM2:BM1586)</f>
        <v>1.4877853001717788E-9</v>
      </c>
      <c r="BN1587" s="37">
        <f t="shared" si="1079"/>
        <v>1.3288130597486416E-8</v>
      </c>
      <c r="BO1587" s="37">
        <f t="shared" si="1079"/>
        <v>1.4403665173241455E-8</v>
      </c>
      <c r="BP1587" s="37">
        <f t="shared" si="1079"/>
        <v>7.2489332935222638E-9</v>
      </c>
      <c r="BQ1587" s="37">
        <f t="shared" si="1079"/>
        <v>1.88562750946833E-8</v>
      </c>
      <c r="BR1587" s="37">
        <f t="shared" si="1079"/>
        <v>4.7556735877274065E-9</v>
      </c>
      <c r="BS1587" s="37">
        <f t="shared" si="1079"/>
        <v>1.3462584481403853E-8</v>
      </c>
      <c r="BT1587" s="37">
        <f t="shared" si="1079"/>
        <v>1.4725737794668109E-8</v>
      </c>
      <c r="BU1587" s="37">
        <f t="shared" si="1079"/>
        <v>1.8658268482899059E-8</v>
      </c>
      <c r="BV1587" s="37">
        <f t="shared" si="1079"/>
        <v>5.4193909402451378E-9</v>
      </c>
      <c r="BW1587" s="37">
        <f t="shared" si="1079"/>
        <v>8.3793090209506926E-9</v>
      </c>
      <c r="BX1587" s="37">
        <f t="shared" si="1079"/>
        <v>1.0384282242995382E-8</v>
      </c>
      <c r="BY1587" s="37">
        <f t="shared" si="1079"/>
        <v>7.4037155015746954E-9</v>
      </c>
      <c r="BZ1587" s="37">
        <f t="shared" si="1079"/>
        <v>1.4417060429746778E-8</v>
      </c>
      <c r="CA1587" s="37">
        <f t="shared" si="1079"/>
        <v>1.2872860488691451E-8</v>
      </c>
      <c r="CB1587" s="37">
        <f t="shared" si="1079"/>
        <v>1.1874755116901995E-8</v>
      </c>
      <c r="CC1587" s="37">
        <f t="shared" si="1079"/>
        <v>1.7548023939944408E-8</v>
      </c>
      <c r="CD1587" s="37">
        <f t="shared" si="1079"/>
        <v>1.9645591107199206E-9</v>
      </c>
      <c r="CE1587" s="37">
        <f t="shared" si="1079"/>
        <v>5.1983776880698719E-9</v>
      </c>
      <c r="CF1587" s="37">
        <f>SUM(BL1587:CE1587)</f>
        <v>2.2684677557465372E-7</v>
      </c>
    </row>
    <row r="1588" spans="35:84" x14ac:dyDescent="0.2">
      <c r="AM1588" s="150" t="s">
        <v>3290</v>
      </c>
      <c r="AN1588" s="149">
        <f>SUM(AN2:AN1586)</f>
        <v>2.2684677557465378E-7</v>
      </c>
    </row>
    <row r="1589" spans="35:84" x14ac:dyDescent="0.2">
      <c r="AM1589" s="150"/>
      <c r="AN1589" s="149"/>
      <c r="BL1589" s="6">
        <f>BL1587/$CF$1587</f>
        <v>0.10799089926207872</v>
      </c>
      <c r="BM1589" s="6">
        <f t="shared" ref="BM1589:CE1589" si="1080">BM1587/$CF$1587</f>
        <v>6.5585472678766762E-3</v>
      </c>
      <c r="BN1589" s="6">
        <f t="shared" si="1080"/>
        <v>5.8577559957925802E-2</v>
      </c>
      <c r="BO1589" s="6">
        <f t="shared" si="1080"/>
        <v>6.349512853666861E-2</v>
      </c>
      <c r="BP1589" s="6">
        <f t="shared" si="1080"/>
        <v>3.1955196520466696E-2</v>
      </c>
      <c r="BQ1589" s="6">
        <f t="shared" si="1080"/>
        <v>8.3123399250071464E-2</v>
      </c>
      <c r="BR1589" s="6">
        <f t="shared" si="1080"/>
        <v>2.0964254729564567E-2</v>
      </c>
      <c r="BS1589" s="6">
        <f t="shared" si="1080"/>
        <v>5.9346598369318271E-2</v>
      </c>
      <c r="BT1589" s="6">
        <f t="shared" si="1080"/>
        <v>6.4914909005713284E-2</v>
      </c>
      <c r="BU1589" s="6">
        <f t="shared" si="1080"/>
        <v>8.2250534245565013E-2</v>
      </c>
      <c r="BV1589" s="6">
        <f t="shared" si="1080"/>
        <v>2.3890094653171094E-2</v>
      </c>
      <c r="BW1589" s="6">
        <f t="shared" si="1080"/>
        <v>3.6938188782820583E-2</v>
      </c>
      <c r="BX1589" s="6">
        <f t="shared" si="1080"/>
        <v>4.5776635866609378E-2</v>
      </c>
      <c r="BY1589" s="6">
        <f t="shared" si="1080"/>
        <v>3.2637517032452518E-2</v>
      </c>
      <c r="BZ1589" s="6">
        <f t="shared" si="1080"/>
        <v>6.3554178335685538E-2</v>
      </c>
      <c r="CA1589" s="6">
        <f t="shared" si="1080"/>
        <v>5.6746940555278381E-2</v>
      </c>
      <c r="CB1589" s="6">
        <f t="shared" si="1080"/>
        <v>5.2347030663409601E-2</v>
      </c>
      <c r="CC1589" s="6">
        <f t="shared" si="1080"/>
        <v>7.7356285516914799E-2</v>
      </c>
      <c r="CD1589" s="6">
        <f t="shared" si="1080"/>
        <v>8.6602910962399714E-3</v>
      </c>
      <c r="CE1589" s="6">
        <f t="shared" si="1080"/>
        <v>2.2915810352169282E-2</v>
      </c>
    </row>
  </sheetData>
  <mergeCells count="14">
    <mergeCell ref="A4:D5"/>
    <mergeCell ref="B6:U12"/>
    <mergeCell ref="A6:A12"/>
    <mergeCell ref="A24:D25"/>
    <mergeCell ref="AN1588:AN1589"/>
    <mergeCell ref="Y7:Y8"/>
    <mergeCell ref="AA7:AA8"/>
    <mergeCell ref="AB7:AB8"/>
    <mergeCell ref="Z7:Z8"/>
    <mergeCell ref="AM1588:AM1589"/>
    <mergeCell ref="A26:A32"/>
    <mergeCell ref="B26:U32"/>
    <mergeCell ref="W7:W8"/>
    <mergeCell ref="X7:X8"/>
  </mergeCells>
  <conditionalFormatting sqref="AI2:AI1586">
    <cfRule type="expression" dxfId="0" priority="1">
      <formula>NOT(ISERROR(MATCH(AI2,$V$3:$V$19,0)))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27F0-D385-42D5-B7C0-7AB7B17C0EA1}">
  <dimension ref="A5:M16"/>
  <sheetViews>
    <sheetView workbookViewId="0">
      <selection activeCell="D15" sqref="D15:D16"/>
    </sheetView>
  </sheetViews>
  <sheetFormatPr baseColWidth="10" defaultColWidth="8.83203125" defaultRowHeight="15" x14ac:dyDescent="0.2"/>
  <cols>
    <col min="1" max="1" width="33.5" customWidth="1"/>
    <col min="2" max="2" width="68.83203125" customWidth="1"/>
    <col min="3" max="3" width="54.1640625" customWidth="1"/>
    <col min="4" max="4" width="16.33203125" customWidth="1"/>
    <col min="5" max="5" width="27" customWidth="1"/>
    <col min="13" max="13" width="15.83203125" customWidth="1"/>
  </cols>
  <sheetData>
    <row r="5" spans="1:13" ht="51.75" customHeight="1" x14ac:dyDescent="0.2">
      <c r="A5" s="109" t="s">
        <v>3666</v>
      </c>
      <c r="B5" s="38" t="s">
        <v>3331</v>
      </c>
      <c r="C5" s="38" t="s">
        <v>3332</v>
      </c>
    </row>
    <row r="6" spans="1:13" x14ac:dyDescent="0.2">
      <c r="K6">
        <v>2.6389999999999998</v>
      </c>
      <c r="L6" t="s">
        <v>3661</v>
      </c>
      <c r="M6" t="e" cm="1">
        <f t="array" ref="M6">_xlfn.XLOOKUP(L6,[1]iZM4_489_Excel_readable!#REF!,[1]iZM4_489_Excel_readable!#REF!)</f>
        <v>#REF!</v>
      </c>
    </row>
    <row r="7" spans="1:13" x14ac:dyDescent="0.2">
      <c r="K7">
        <v>2.911</v>
      </c>
      <c r="L7" t="s">
        <v>3662</v>
      </c>
      <c r="M7" t="e" cm="1">
        <f t="array" ref="M7">_xlfn.XLOOKUP(L7,[1]iZM4_489_Excel_readable!#REF!,[1]iZM4_489_Excel_readable!#REF!)</f>
        <v>#REF!</v>
      </c>
    </row>
    <row r="8" spans="1:13" x14ac:dyDescent="0.2">
      <c r="B8" t="s">
        <v>3341</v>
      </c>
      <c r="K8">
        <v>2.6389999999999998</v>
      </c>
      <c r="L8" t="s">
        <v>3663</v>
      </c>
      <c r="M8" t="e" cm="1">
        <f t="array" ref="M8">_xlfn.XLOOKUP(L8,[1]iZM4_489_Excel_readable!#REF!,[1]iZM4_489_Excel_readable!#REF!)</f>
        <v>#REF!</v>
      </c>
    </row>
    <row r="9" spans="1:13" x14ac:dyDescent="0.2">
      <c r="K9">
        <v>2.911</v>
      </c>
      <c r="L9" t="s">
        <v>3664</v>
      </c>
      <c r="M9" t="e" cm="1">
        <f t="array" ref="M9">_xlfn.XLOOKUP(L9,[1]iZM4_489_Excel_readable!#REF!,[1]iZM4_489_Excel_readable!#REF!)</f>
        <v>#REF!</v>
      </c>
    </row>
    <row r="11" spans="1:13" x14ac:dyDescent="0.2">
      <c r="A11" s="110" t="s">
        <v>3669</v>
      </c>
    </row>
    <row r="12" spans="1:13" ht="16" x14ac:dyDescent="0.2">
      <c r="A12" s="23" t="s">
        <v>3658</v>
      </c>
      <c r="B12" s="21" t="str">
        <f>_xlfn.CONCAT(H15:H16) &amp; " --&gt; BIO-PEPTIDOGLYCAN"</f>
        <v>0.492201 BIO-gdpmann_c + 0.507799 BIO-udpg_c --&gt; BIO-PEPTIDOGLYCAN</v>
      </c>
      <c r="C12" s="21"/>
      <c r="D12" s="21"/>
      <c r="E12" s="21"/>
      <c r="F12" s="21"/>
      <c r="G12" s="21"/>
    </row>
    <row r="14" spans="1:13" x14ac:dyDescent="0.2">
      <c r="C14" s="110" t="s">
        <v>3504</v>
      </c>
      <c r="D14" s="119" t="s">
        <v>3541</v>
      </c>
      <c r="E14" s="110" t="s">
        <v>3459</v>
      </c>
      <c r="F14" s="110" t="s">
        <v>51</v>
      </c>
      <c r="G14" s="110" t="s">
        <v>3506</v>
      </c>
    </row>
    <row r="15" spans="1:13" x14ac:dyDescent="0.2">
      <c r="A15" t="s">
        <v>3659</v>
      </c>
      <c r="B15" t="str">
        <f>"MET-" &amp; C15 &amp; " --&gt; " &amp; ROUND(F15/1000,6) &amp; " BIO-" &amp; C15 &amp; " + MET-gdp_c"</f>
        <v>MET-gdpmann_c --&gt; 0.603326 BIO-gdpmann_c + MET-gdp_c</v>
      </c>
      <c r="C15" t="s">
        <v>3661</v>
      </c>
      <c r="D15" s="121">
        <f>-(0.0549*K6)</f>
        <v>-0.14488109999999998</v>
      </c>
      <c r="E15" s="1" t="s">
        <v>3667</v>
      </c>
      <c r="F15" s="123">
        <v>603.32600000000002</v>
      </c>
      <c r="G15" s="125">
        <f>D15*F15/SUMPRODUCT($D$15:$D$16,$F$15:$F$16)</f>
        <v>0.49220059728568122</v>
      </c>
      <c r="H15" t="str">
        <f>ROUND(G15,6)&amp;" BIO-"&amp;C15 &amp; " + "</f>
        <v xml:space="preserve">0.492201 BIO-gdpmann_c + </v>
      </c>
    </row>
    <row r="16" spans="1:13" x14ac:dyDescent="0.2">
      <c r="A16" t="s">
        <v>3660</v>
      </c>
      <c r="B16" t="str">
        <f>"MET-" &amp; C16 &amp; " --&gt; " &amp; ROUND(F16/1000,6) &amp; " BIO-" &amp; C16 &amp; " + MET-udp_c"</f>
        <v>MET-udpg_c --&gt; 0.564286 BIO-udpg_c + MET-udp_c</v>
      </c>
      <c r="C16" t="s">
        <v>3662</v>
      </c>
      <c r="D16" s="121">
        <f>-(0.0549*K7)</f>
        <v>-0.15981389999999998</v>
      </c>
      <c r="E16" s="1" t="s">
        <v>3668</v>
      </c>
      <c r="F16" s="123">
        <v>564.28599999999994</v>
      </c>
      <c r="G16" s="125">
        <f>D16*F16/SUMPRODUCT($D$15:$D$16,$F$15:$F$16)</f>
        <v>0.50779940271431867</v>
      </c>
      <c r="H16" t="str">
        <f>ROUND(G16,6)&amp;" BIO-"&amp;C16</f>
        <v>0.507799 BIO-udpg_c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D5A8-98D3-4304-8904-90A0AA7566AD}">
  <dimension ref="A3:N14"/>
  <sheetViews>
    <sheetView workbookViewId="0">
      <selection activeCell="A16" sqref="A16:I18"/>
    </sheetView>
  </sheetViews>
  <sheetFormatPr baseColWidth="10" defaultColWidth="8.83203125" defaultRowHeight="15" x14ac:dyDescent="0.2"/>
  <cols>
    <col min="1" max="1" width="30" customWidth="1"/>
    <col min="2" max="2" width="77.5" customWidth="1"/>
    <col min="3" max="3" width="39.33203125" customWidth="1"/>
    <col min="4" max="4" width="15.83203125" customWidth="1"/>
    <col min="5" max="5" width="18.83203125" customWidth="1"/>
    <col min="6" max="6" width="17.5" customWidth="1"/>
    <col min="7" max="7" width="13.33203125" customWidth="1"/>
  </cols>
  <sheetData>
    <row r="3" spans="1:14" x14ac:dyDescent="0.2">
      <c r="G3" t="s">
        <v>3648</v>
      </c>
      <c r="H3" t="s">
        <v>3649</v>
      </c>
      <c r="K3" t="s">
        <v>3652</v>
      </c>
      <c r="L3">
        <v>-4</v>
      </c>
      <c r="M3" t="s">
        <v>3651</v>
      </c>
      <c r="N3" t="s">
        <v>3653</v>
      </c>
    </row>
    <row r="4" spans="1:14" x14ac:dyDescent="0.2">
      <c r="G4" t="s">
        <v>3621</v>
      </c>
      <c r="H4" s="126" t="s">
        <v>3650</v>
      </c>
      <c r="K4" s="126" t="s">
        <v>3644</v>
      </c>
      <c r="L4" s="126">
        <v>-3</v>
      </c>
      <c r="M4" s="126" t="s">
        <v>3651</v>
      </c>
      <c r="N4" s="126" t="s">
        <v>3646</v>
      </c>
    </row>
    <row r="8" spans="1:14" ht="48.75" customHeight="1" x14ac:dyDescent="0.2">
      <c r="A8" s="109" t="s">
        <v>3665</v>
      </c>
      <c r="B8" s="39" t="s">
        <v>3333</v>
      </c>
      <c r="C8" s="39" t="s">
        <v>3334</v>
      </c>
    </row>
    <row r="11" spans="1:14" x14ac:dyDescent="0.2">
      <c r="B11" t="s">
        <v>3341</v>
      </c>
      <c r="L11" t="s">
        <v>3648</v>
      </c>
    </row>
    <row r="12" spans="1:14" x14ac:dyDescent="0.2">
      <c r="L12" t="s">
        <v>3621</v>
      </c>
    </row>
    <row r="13" spans="1:14" x14ac:dyDescent="0.2">
      <c r="A13" s="110" t="s">
        <v>3657</v>
      </c>
      <c r="L13" t="s">
        <v>3656</v>
      </c>
    </row>
    <row r="14" spans="1:14" ht="16" x14ac:dyDescent="0.2">
      <c r="A14" s="23" t="s">
        <v>3654</v>
      </c>
      <c r="B14" s="21" t="str">
        <f>" PEPTIDO_ZM_c --&gt; BIO-PEPTIDOGLYCAN"</f>
        <v xml:space="preserve"> PEPTIDO_ZM_c --&gt; BIO-PEPTIDOGLYCAN</v>
      </c>
      <c r="C14" s="21"/>
      <c r="D14" s="21"/>
      <c r="E14" s="21"/>
      <c r="F14" s="21"/>
      <c r="G14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E0B4-7EAC-4538-B481-06027074AAD5}">
  <dimension ref="A4:R41"/>
  <sheetViews>
    <sheetView topLeftCell="B9" workbookViewId="0">
      <selection activeCell="A11" sqref="A11:A13"/>
    </sheetView>
  </sheetViews>
  <sheetFormatPr baseColWidth="10" defaultColWidth="8.83203125" defaultRowHeight="15" x14ac:dyDescent="0.2"/>
  <cols>
    <col min="1" max="1" width="37.5" customWidth="1"/>
    <col min="2" max="2" width="49" customWidth="1"/>
    <col min="3" max="3" width="98.5" customWidth="1"/>
    <col min="4" max="4" width="20.5" customWidth="1"/>
    <col min="5" max="5" width="18.5" customWidth="1"/>
    <col min="7" max="7" width="16.5" customWidth="1"/>
    <col min="8" max="8" width="38.33203125" customWidth="1"/>
  </cols>
  <sheetData>
    <row r="4" spans="1:18" ht="102" customHeight="1" x14ac:dyDescent="0.2">
      <c r="A4" s="109" t="s">
        <v>3602</v>
      </c>
      <c r="B4" s="39" t="s">
        <v>3335</v>
      </c>
      <c r="C4" s="39" t="s">
        <v>3336</v>
      </c>
    </row>
    <row r="5" spans="1:18" x14ac:dyDescent="0.2">
      <c r="M5">
        <v>1.5100000000000001E-2</v>
      </c>
      <c r="N5" t="s">
        <v>3601</v>
      </c>
    </row>
    <row r="6" spans="1:18" x14ac:dyDescent="0.2">
      <c r="B6" t="s">
        <v>3341</v>
      </c>
      <c r="M6">
        <v>1.7600000000000001E-3</v>
      </c>
      <c r="N6" t="s">
        <v>3604</v>
      </c>
    </row>
    <row r="7" spans="1:18" x14ac:dyDescent="0.2">
      <c r="M7">
        <v>1.7600000000000001E-2</v>
      </c>
      <c r="N7" t="s">
        <v>3605</v>
      </c>
      <c r="R7" t="s">
        <v>3603</v>
      </c>
    </row>
    <row r="8" spans="1:18" x14ac:dyDescent="0.2">
      <c r="M8">
        <v>1.5100000000000001E-2</v>
      </c>
      <c r="N8" t="s">
        <v>3606</v>
      </c>
    </row>
    <row r="9" spans="1:18" x14ac:dyDescent="0.2">
      <c r="M9">
        <v>1.5100000000000001E-2</v>
      </c>
      <c r="N9" t="s">
        <v>3607</v>
      </c>
    </row>
    <row r="10" spans="1:18" x14ac:dyDescent="0.2">
      <c r="A10" s="110" t="s">
        <v>3569</v>
      </c>
      <c r="M10">
        <v>1.35E-4</v>
      </c>
      <c r="N10" t="s">
        <v>3608</v>
      </c>
    </row>
    <row r="11" spans="1:18" ht="15" customHeight="1" x14ac:dyDescent="0.2">
      <c r="A11" s="130" t="s">
        <v>3655</v>
      </c>
      <c r="B11" s="129" t="str">
        <f>_xlfn.CONCAT(H16:H40) &amp; " --&gt; BIO-SMALL_MOLECULES"</f>
        <v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+  --&gt; BIO-SMALL_MOLECULES</v>
      </c>
      <c r="C11" s="129"/>
      <c r="D11" s="129"/>
      <c r="E11" s="129"/>
      <c r="F11" s="129"/>
      <c r="G11" s="129"/>
      <c r="M11">
        <v>0.33400000000000002</v>
      </c>
      <c r="N11" t="s">
        <v>3609</v>
      </c>
    </row>
    <row r="12" spans="1:18" x14ac:dyDescent="0.2">
      <c r="A12" s="130"/>
      <c r="B12" s="129"/>
      <c r="C12" s="129"/>
      <c r="D12" s="129"/>
      <c r="E12" s="129"/>
      <c r="F12" s="129"/>
      <c r="G12" s="129"/>
    </row>
    <row r="13" spans="1:18" x14ac:dyDescent="0.2">
      <c r="A13" s="130"/>
      <c r="B13" s="129"/>
      <c r="C13" s="129"/>
      <c r="D13" s="129"/>
      <c r="E13" s="129"/>
      <c r="F13" s="129"/>
      <c r="G13" s="129"/>
    </row>
    <row r="15" spans="1:18" x14ac:dyDescent="0.2">
      <c r="C15" s="110" t="s">
        <v>3504</v>
      </c>
      <c r="D15" s="119" t="s">
        <v>3541</v>
      </c>
      <c r="E15" s="110" t="s">
        <v>3459</v>
      </c>
      <c r="F15" s="110" t="s">
        <v>51</v>
      </c>
      <c r="G15" s="110" t="s">
        <v>3506</v>
      </c>
      <c r="M15">
        <v>0.33400000000000002</v>
      </c>
      <c r="N15" t="s">
        <v>3610</v>
      </c>
    </row>
    <row r="16" spans="1:18" x14ac:dyDescent="0.2">
      <c r="A16" t="s">
        <v>3576</v>
      </c>
      <c r="B16" t="str">
        <f>"MET-" &amp; C16 &amp; " --&gt; " &amp; ROUND(F16/1000,6) &amp; " BIO-" &amp;C16</f>
        <v>MET-10fthf_c --&gt; 0.47343 BIO-10fthf_c</v>
      </c>
      <c r="C16" s="120" t="s">
        <v>3601</v>
      </c>
      <c r="D16" s="121">
        <f t="shared" ref="D16:D22" si="0">-(M5*0.0428)</f>
        <v>-6.4627999999999994E-4</v>
      </c>
      <c r="E16" s="122" t="s">
        <v>3622</v>
      </c>
      <c r="F16" s="123">
        <v>473.43</v>
      </c>
      <c r="G16" s="125">
        <f>D16*F16/SUMPRODUCT($D$16:$D$40,$F$16:$F$40)</f>
        <v>7.1267605019603034E-3</v>
      </c>
      <c r="H16" t="str">
        <f>ROUND(G16,6) &amp; " BIO-" &amp; C16&amp; " + "</f>
        <v xml:space="preserve">0.007127 BIO-10fthf_c + </v>
      </c>
      <c r="M16">
        <v>3.8899999999999997E-2</v>
      </c>
      <c r="N16" t="s">
        <v>3611</v>
      </c>
    </row>
    <row r="17" spans="1:14" x14ac:dyDescent="0.2">
      <c r="A17" t="s">
        <v>3577</v>
      </c>
      <c r="B17" t="str">
        <f t="shared" ref="B17:B40" si="1">"MET-" &amp; C17 &amp; " --&gt; " &amp; ROUND(F17/1000,6) &amp; " BIO-" &amp;C17</f>
        <v>MET-2fe2s_c --&gt; 0.17582 BIO-2fe2s_c</v>
      </c>
      <c r="C17" s="1" t="s">
        <v>3604</v>
      </c>
      <c r="D17" s="121">
        <f t="shared" si="0"/>
        <v>-7.5327999999999994E-5</v>
      </c>
      <c r="E17" s="122" t="s">
        <v>3623</v>
      </c>
      <c r="F17" s="122">
        <v>175.82</v>
      </c>
      <c r="G17" s="125">
        <f t="shared" ref="G17:G40" si="2">D17*F17/SUMPRODUCT($D$16:$D$40,$F$16:$F$40)</f>
        <v>3.0848949960646536E-4</v>
      </c>
      <c r="H17" t="str">
        <f t="shared" ref="H17:H40" si="3">ROUND(G17,6) &amp; " BIO-" &amp; C17&amp; " + "</f>
        <v xml:space="preserve">0.000308 BIO-2fe2s_c + </v>
      </c>
      <c r="M17">
        <v>1.5100000000000001E-2</v>
      </c>
      <c r="N17" t="s">
        <v>3571</v>
      </c>
    </row>
    <row r="18" spans="1:14" x14ac:dyDescent="0.2">
      <c r="A18" t="s">
        <v>3578</v>
      </c>
      <c r="B18" t="str">
        <f t="shared" si="1"/>
        <v>MET-4fe4s_c --&gt; 0.35164 BIO-4fe4s_c</v>
      </c>
      <c r="C18" s="1" t="s">
        <v>3605</v>
      </c>
      <c r="D18" s="121">
        <f t="shared" si="0"/>
        <v>-7.5328000000000005E-4</v>
      </c>
      <c r="E18" s="122" t="s">
        <v>3624</v>
      </c>
      <c r="F18" s="122">
        <v>351.64</v>
      </c>
      <c r="G18" s="125">
        <f t="shared" si="2"/>
        <v>6.1697899921293077E-3</v>
      </c>
      <c r="H18" t="str">
        <f t="shared" si="3"/>
        <v xml:space="preserve">0.00617 BIO-4fe4s_c + </v>
      </c>
      <c r="M18">
        <v>0.43099999999999999</v>
      </c>
      <c r="N18" t="s">
        <v>3612</v>
      </c>
    </row>
    <row r="19" spans="1:14" x14ac:dyDescent="0.2">
      <c r="A19" t="s">
        <v>3579</v>
      </c>
      <c r="B19" t="str">
        <f t="shared" si="1"/>
        <v>MET-5mthf_c --&gt; 0.45845 BIO-5mthf_c</v>
      </c>
      <c r="C19" s="1" t="s">
        <v>3606</v>
      </c>
      <c r="D19" s="121">
        <f t="shared" si="0"/>
        <v>-6.4627999999999994E-4</v>
      </c>
      <c r="E19" s="122" t="s">
        <v>3625</v>
      </c>
      <c r="F19" s="123">
        <v>458.45</v>
      </c>
      <c r="G19" s="125">
        <f t="shared" si="2"/>
        <v>6.9012596416021402E-3</v>
      </c>
      <c r="H19" t="str">
        <f t="shared" si="3"/>
        <v xml:space="preserve">0.006901 BIO-5mthf_c + </v>
      </c>
      <c r="M19">
        <v>12.53</v>
      </c>
      <c r="N19" t="s">
        <v>3613</v>
      </c>
    </row>
    <row r="20" spans="1:14" x14ac:dyDescent="0.2">
      <c r="A20" t="s">
        <v>3580</v>
      </c>
      <c r="B20" t="str">
        <f t="shared" si="1"/>
        <v>MET-amet_c --&gt; 0.39945 BIO-amet_c</v>
      </c>
      <c r="C20" s="1" t="s">
        <v>3607</v>
      </c>
      <c r="D20" s="121">
        <f t="shared" si="0"/>
        <v>-6.4627999999999994E-4</v>
      </c>
      <c r="E20" s="122" t="s">
        <v>3626</v>
      </c>
      <c r="F20" s="123">
        <v>399.45</v>
      </c>
      <c r="G20" s="125">
        <f t="shared" si="2"/>
        <v>6.0131053851848072E-3</v>
      </c>
      <c r="H20" t="str">
        <f t="shared" si="3"/>
        <v xml:space="preserve">0.006013 BIO-amet_c + </v>
      </c>
      <c r="M20">
        <v>0.55700000000000005</v>
      </c>
      <c r="N20" t="s">
        <v>3614</v>
      </c>
    </row>
    <row r="21" spans="1:14" x14ac:dyDescent="0.2">
      <c r="A21" t="s">
        <v>3581</v>
      </c>
      <c r="B21" t="str">
        <f t="shared" si="1"/>
        <v>MET-btn_c --&gt; 0.24331 BIO-btn_c</v>
      </c>
      <c r="C21" s="1" t="s">
        <v>3608</v>
      </c>
      <c r="D21" s="121">
        <f t="shared" si="0"/>
        <v>-5.7779999999999996E-6</v>
      </c>
      <c r="E21" s="122" t="s">
        <v>3627</v>
      </c>
      <c r="F21" s="123">
        <v>243.31</v>
      </c>
      <c r="G21" s="125">
        <f t="shared" si="2"/>
        <v>3.27456163850058E-5</v>
      </c>
      <c r="H21" t="str">
        <f t="shared" si="3"/>
        <v xml:space="preserve">0.000033 BIO-btn_c + </v>
      </c>
      <c r="M21">
        <v>1.5100000000000001E-2</v>
      </c>
      <c r="N21" t="s">
        <v>3615</v>
      </c>
    </row>
    <row r="22" spans="1:14" x14ac:dyDescent="0.2">
      <c r="A22" t="s">
        <v>3582</v>
      </c>
      <c r="B22" t="str">
        <f t="shared" si="1"/>
        <v>MET-ca2_c --&gt; 0.04008 BIO-ca2_c</v>
      </c>
      <c r="C22" s="1" t="s">
        <v>3609</v>
      </c>
      <c r="D22" s="121">
        <f t="shared" si="0"/>
        <v>-1.4295199999999999E-2</v>
      </c>
      <c r="E22" s="122" t="s">
        <v>3628</v>
      </c>
      <c r="F22" s="123">
        <v>40.08</v>
      </c>
      <c r="G22" s="125">
        <f t="shared" si="2"/>
        <v>1.3345462282486294E-2</v>
      </c>
      <c r="H22" t="str">
        <f t="shared" si="3"/>
        <v xml:space="preserve">0.013345 BIO-ca2_c + </v>
      </c>
      <c r="M22">
        <v>4.46E-4</v>
      </c>
      <c r="N22" t="s">
        <v>3616</v>
      </c>
    </row>
    <row r="23" spans="1:14" x14ac:dyDescent="0.2">
      <c r="A23" t="s">
        <v>3583</v>
      </c>
      <c r="B23" t="str">
        <f t="shared" si="1"/>
        <v>MET-cl_c --&gt; 0.03545 BIO-cl_c</v>
      </c>
      <c r="C23" s="1" t="s">
        <v>3610</v>
      </c>
      <c r="D23" s="121">
        <f t="shared" ref="D23:D40" si="4">-(M15*0.0428)</f>
        <v>-1.4295199999999999E-2</v>
      </c>
      <c r="E23" s="122" t="s">
        <v>3629</v>
      </c>
      <c r="F23" s="123">
        <v>35.450000000000003</v>
      </c>
      <c r="G23" s="125">
        <f t="shared" si="2"/>
        <v>1.1803808331191094E-2</v>
      </c>
      <c r="H23" t="str">
        <f t="shared" si="3"/>
        <v xml:space="preserve">0.011804 BIO-cl_c + </v>
      </c>
      <c r="M23">
        <v>0.124</v>
      </c>
      <c r="N23" t="s">
        <v>3570</v>
      </c>
    </row>
    <row r="24" spans="1:14" x14ac:dyDescent="0.2">
      <c r="A24" t="s">
        <v>3584</v>
      </c>
      <c r="B24" t="str">
        <f t="shared" si="1"/>
        <v>MET-coa_c --&gt; 0.76754 BIO-coa_c</v>
      </c>
      <c r="C24" s="1" t="s">
        <v>3611</v>
      </c>
      <c r="D24" s="121">
        <f t="shared" si="4"/>
        <v>-1.6649199999999999E-3</v>
      </c>
      <c r="E24" s="122" t="s">
        <v>3630</v>
      </c>
      <c r="F24" s="123">
        <v>767.54</v>
      </c>
      <c r="G24" s="125">
        <f t="shared" si="2"/>
        <v>2.9765286125328059E-2</v>
      </c>
      <c r="H24" t="str">
        <f t="shared" si="3"/>
        <v xml:space="preserve">0.029765 BIO-coa_c + </v>
      </c>
      <c r="M24">
        <v>3.0099999999999998E-2</v>
      </c>
      <c r="N24" t="s">
        <v>3572</v>
      </c>
    </row>
    <row r="25" spans="1:14" x14ac:dyDescent="0.2">
      <c r="A25" t="s">
        <v>3585</v>
      </c>
      <c r="B25" t="str">
        <f t="shared" si="1"/>
        <v>MET-fad_c --&gt; 0.78354 BIO-fad_c</v>
      </c>
      <c r="C25" s="1" t="s">
        <v>3571</v>
      </c>
      <c r="D25" s="121">
        <f t="shared" si="4"/>
        <v>-6.4627999999999994E-4</v>
      </c>
      <c r="E25" s="122" t="s">
        <v>3631</v>
      </c>
      <c r="F25" s="123">
        <v>783.54</v>
      </c>
      <c r="G25" s="125">
        <f t="shared" si="2"/>
        <v>1.1794989594461642E-2</v>
      </c>
      <c r="H25" t="str">
        <f t="shared" si="3"/>
        <v xml:space="preserve">0.011795 BIO-fad_c + </v>
      </c>
      <c r="M25">
        <v>0.83499999999999996</v>
      </c>
      <c r="N25" t="s">
        <v>3617</v>
      </c>
    </row>
    <row r="26" spans="1:14" x14ac:dyDescent="0.2">
      <c r="A26" t="s">
        <v>3586</v>
      </c>
      <c r="B26" t="str">
        <f t="shared" si="1"/>
        <v>MET-fe2_c --&gt; 0.05585 BIO-fe2_c</v>
      </c>
      <c r="C26" s="1" t="s">
        <v>3612</v>
      </c>
      <c r="D26" s="121">
        <f t="shared" si="4"/>
        <v>-1.8446799999999999E-2</v>
      </c>
      <c r="E26" s="1" t="s">
        <v>3645</v>
      </c>
      <c r="F26" s="123">
        <v>55.85</v>
      </c>
      <c r="G26" s="125">
        <f t="shared" si="2"/>
        <v>2.3997162375363527E-2</v>
      </c>
      <c r="H26" t="str">
        <f t="shared" si="3"/>
        <v xml:space="preserve">0.023997 BIO-fe2_c + </v>
      </c>
      <c r="M26">
        <v>2.2450000000000001</v>
      </c>
      <c r="N26" t="s">
        <v>3618</v>
      </c>
    </row>
    <row r="27" spans="1:14" x14ac:dyDescent="0.2">
      <c r="A27" t="s">
        <v>3587</v>
      </c>
      <c r="B27" t="str">
        <f t="shared" si="1"/>
        <v>MET-k_c --&gt; 0.0391 BIO-k_c</v>
      </c>
      <c r="C27" s="1" t="s">
        <v>3613</v>
      </c>
      <c r="D27" s="121">
        <f t="shared" si="4"/>
        <v>-0.53628399999999998</v>
      </c>
      <c r="E27" s="122" t="s">
        <v>72</v>
      </c>
      <c r="F27" s="123">
        <v>39.1</v>
      </c>
      <c r="G27" s="125">
        <f t="shared" si="2"/>
        <v>0.48841306293270736</v>
      </c>
      <c r="H27" t="str">
        <f t="shared" si="3"/>
        <v xml:space="preserve">0.488413 BIO-k_c + </v>
      </c>
      <c r="M27">
        <v>1.5100000000000001E-2</v>
      </c>
      <c r="N27" t="s">
        <v>3619</v>
      </c>
    </row>
    <row r="28" spans="1:14" x14ac:dyDescent="0.2">
      <c r="A28" t="s">
        <v>3588</v>
      </c>
      <c r="B28" t="str">
        <f t="shared" si="1"/>
        <v>MET-mg2_c --&gt; 0.02431 BIO-mg2_c</v>
      </c>
      <c r="C28" s="1" t="s">
        <v>3614</v>
      </c>
      <c r="D28" s="121">
        <f t="shared" si="4"/>
        <v>-2.3839600000000002E-2</v>
      </c>
      <c r="E28" s="122" t="s">
        <v>3632</v>
      </c>
      <c r="F28" s="123">
        <v>24.31</v>
      </c>
      <c r="G28" s="125">
        <f t="shared" si="2"/>
        <v>1.3498937810351877E-2</v>
      </c>
      <c r="H28" t="str">
        <f t="shared" si="3"/>
        <v xml:space="preserve">0.013499 BIO-mg2_c + </v>
      </c>
      <c r="M28">
        <v>1.5100000000000001E-2</v>
      </c>
      <c r="N28" t="s">
        <v>3573</v>
      </c>
    </row>
    <row r="29" spans="1:14" x14ac:dyDescent="0.2">
      <c r="A29" t="s">
        <v>3589</v>
      </c>
      <c r="B29" t="str">
        <f t="shared" si="1"/>
        <v>MET-mlthf_c --&gt; 0.45516 BIO-mlthf_c</v>
      </c>
      <c r="C29" s="1" t="s">
        <v>3615</v>
      </c>
      <c r="D29" s="121">
        <f t="shared" si="4"/>
        <v>-6.4627999999999994E-4</v>
      </c>
      <c r="E29" s="122" t="s">
        <v>3633</v>
      </c>
      <c r="F29" s="123">
        <v>455.16</v>
      </c>
      <c r="G29" s="125">
        <f t="shared" si="2"/>
        <v>6.8517337517103941E-3</v>
      </c>
      <c r="H29" t="str">
        <f t="shared" si="3"/>
        <v xml:space="preserve">0.006852 BIO-mlthf_c + </v>
      </c>
      <c r="M29">
        <v>0.27800000000000002</v>
      </c>
      <c r="N29" t="s">
        <v>3620</v>
      </c>
    </row>
    <row r="30" spans="1:14" x14ac:dyDescent="0.2">
      <c r="A30" t="s">
        <v>3590</v>
      </c>
      <c r="B30" t="str">
        <f t="shared" si="1"/>
        <v>MET-mobd_c --&gt; 0.15995 BIO-mobd_c</v>
      </c>
      <c r="C30" s="1" t="s">
        <v>3616</v>
      </c>
      <c r="D30" s="121">
        <f t="shared" si="4"/>
        <v>-1.9088799999999999E-5</v>
      </c>
      <c r="E30" s="122" t="s">
        <v>3634</v>
      </c>
      <c r="F30" s="123">
        <v>159.94999999999999</v>
      </c>
      <c r="G30" s="125">
        <f t="shared" si="2"/>
        <v>7.1117838026740101E-5</v>
      </c>
      <c r="H30" t="str">
        <f t="shared" si="3"/>
        <v xml:space="preserve">0.000071 BIO-mobd_c + </v>
      </c>
      <c r="M30">
        <v>1.5100000000000001E-2</v>
      </c>
      <c r="N30" t="s">
        <v>3574</v>
      </c>
    </row>
    <row r="31" spans="1:14" x14ac:dyDescent="0.2">
      <c r="A31" t="s">
        <v>3591</v>
      </c>
      <c r="B31" t="str">
        <f t="shared" si="1"/>
        <v>MET-nad_c --&gt; 0.6621 BIO-nad_c</v>
      </c>
      <c r="C31" s="1" t="s">
        <v>3570</v>
      </c>
      <c r="D31" s="121">
        <f t="shared" si="4"/>
        <v>-5.3071999999999998E-3</v>
      </c>
      <c r="E31" s="122" t="s">
        <v>3635</v>
      </c>
      <c r="F31" s="123">
        <v>662.1</v>
      </c>
      <c r="G31" s="125">
        <f t="shared" si="2"/>
        <v>8.1847367508772695E-2</v>
      </c>
      <c r="H31" t="str">
        <f t="shared" si="3"/>
        <v xml:space="preserve">0.081847 BIO-nad_c + </v>
      </c>
      <c r="M31">
        <v>1.5100000000000001E-2</v>
      </c>
      <c r="N31" t="s">
        <v>3575</v>
      </c>
    </row>
    <row r="32" spans="1:14" x14ac:dyDescent="0.2">
      <c r="A32" t="s">
        <v>3592</v>
      </c>
      <c r="B32" t="str">
        <f t="shared" si="1"/>
        <v>MET-nadp_c --&gt; 0.74038 BIO-nadp_c</v>
      </c>
      <c r="C32" s="1" t="s">
        <v>3572</v>
      </c>
      <c r="D32" s="121">
        <f t="shared" si="4"/>
        <v>-1.2882799999999999E-3</v>
      </c>
      <c r="E32" s="122" t="s">
        <v>3636</v>
      </c>
      <c r="F32" s="123">
        <v>740.38</v>
      </c>
      <c r="G32" s="125">
        <f t="shared" si="2"/>
        <v>2.2216754535665701E-2</v>
      </c>
      <c r="H32" t="str">
        <f t="shared" si="3"/>
        <v xml:space="preserve">0.022217 BIO-nadp_c + </v>
      </c>
      <c r="M32">
        <v>3.7299999999999998E-3</v>
      </c>
      <c r="N32" t="s">
        <v>3621</v>
      </c>
    </row>
    <row r="33" spans="1:8" x14ac:dyDescent="0.2">
      <c r="A33" t="s">
        <v>3593</v>
      </c>
      <c r="B33" t="str">
        <f t="shared" si="1"/>
        <v>MET-nh4_c --&gt; 0.01804 BIO-nh4_c</v>
      </c>
      <c r="C33" s="1" t="s">
        <v>3617</v>
      </c>
      <c r="D33" s="121">
        <f t="shared" si="4"/>
        <v>-3.5737999999999999E-2</v>
      </c>
      <c r="E33" s="122" t="s">
        <v>3637</v>
      </c>
      <c r="F33" s="123">
        <v>18.04</v>
      </c>
      <c r="G33" s="125">
        <f t="shared" si="2"/>
        <v>1.5016974773955383E-2</v>
      </c>
      <c r="H33" t="str">
        <f t="shared" si="3"/>
        <v xml:space="preserve">0.015017 BIO-nh4_c + </v>
      </c>
    </row>
    <row r="34" spans="1:8" x14ac:dyDescent="0.2">
      <c r="A34" t="s">
        <v>3594</v>
      </c>
      <c r="B34" t="str">
        <f t="shared" si="1"/>
        <v>MET-ptrc_c --&gt; 0.09017 BIO-ptrc_c</v>
      </c>
      <c r="C34" s="1" t="s">
        <v>3618</v>
      </c>
      <c r="D34" s="121">
        <f t="shared" si="4"/>
        <v>-9.6086000000000005E-2</v>
      </c>
      <c r="E34" s="122" t="s">
        <v>3638</v>
      </c>
      <c r="F34" s="123">
        <v>90.17</v>
      </c>
      <c r="G34" s="125">
        <f t="shared" si="2"/>
        <v>0.20180775797629791</v>
      </c>
      <c r="H34" t="str">
        <f t="shared" si="3"/>
        <v xml:space="preserve">0.201808 BIO-ptrc_c + </v>
      </c>
    </row>
    <row r="35" spans="1:8" x14ac:dyDescent="0.2">
      <c r="A35" t="s">
        <v>3595</v>
      </c>
      <c r="B35" t="str">
        <f t="shared" si="1"/>
        <v>MET-pydx5p_c --&gt; 0.24513 BIO-pydx5p_c</v>
      </c>
      <c r="C35" s="1" t="s">
        <v>3619</v>
      </c>
      <c r="D35" s="121">
        <f t="shared" si="4"/>
        <v>-6.4627999999999994E-4</v>
      </c>
      <c r="E35" s="122" t="s">
        <v>3639</v>
      </c>
      <c r="F35" s="123">
        <v>245.13</v>
      </c>
      <c r="G35" s="125">
        <f t="shared" si="2"/>
        <v>3.6900551334844204E-3</v>
      </c>
      <c r="H35" t="str">
        <f t="shared" si="3"/>
        <v xml:space="preserve">0.00369 BIO-pydx5p_c + </v>
      </c>
    </row>
    <row r="36" spans="1:8" x14ac:dyDescent="0.2">
      <c r="A36" t="s">
        <v>3596</v>
      </c>
      <c r="B36" t="str">
        <f t="shared" si="1"/>
        <v>MET-ribflv_c --&gt; 0.37636 BIO-ribflv_c</v>
      </c>
      <c r="C36" s="1" t="s">
        <v>3573</v>
      </c>
      <c r="D36" s="121">
        <f t="shared" si="4"/>
        <v>-6.4627999999999994E-4</v>
      </c>
      <c r="E36" s="122" t="s">
        <v>3640</v>
      </c>
      <c r="F36" s="123">
        <v>376.36</v>
      </c>
      <c r="G36" s="125">
        <f t="shared" si="2"/>
        <v>5.665520948224193E-3</v>
      </c>
      <c r="H36" t="str">
        <f t="shared" si="3"/>
        <v xml:space="preserve">0.005666 BIO-ribflv_c + </v>
      </c>
    </row>
    <row r="37" spans="1:8" x14ac:dyDescent="0.2">
      <c r="A37" t="s">
        <v>3597</v>
      </c>
      <c r="B37" t="str">
        <f t="shared" si="1"/>
        <v>MET-so4_c --&gt; 0.09808 BIO-so4_c</v>
      </c>
      <c r="C37" s="1" t="s">
        <v>3620</v>
      </c>
      <c r="D37" s="121">
        <f t="shared" si="4"/>
        <v>-1.18984E-2</v>
      </c>
      <c r="E37" s="122" t="s">
        <v>3641</v>
      </c>
      <c r="F37" s="123">
        <v>98.08</v>
      </c>
      <c r="G37" s="125">
        <f t="shared" si="2"/>
        <v>2.718220576102429E-2</v>
      </c>
      <c r="H37" t="str">
        <f t="shared" si="3"/>
        <v xml:space="preserve">0.027182 BIO-so4_c + </v>
      </c>
    </row>
    <row r="38" spans="1:8" x14ac:dyDescent="0.2">
      <c r="A38" t="s">
        <v>3598</v>
      </c>
      <c r="B38" t="str">
        <f t="shared" si="1"/>
        <v>MET-thf_c --&gt; 0.4434 BIO-thf_c</v>
      </c>
      <c r="C38" s="1" t="s">
        <v>3574</v>
      </c>
      <c r="D38" s="121">
        <f t="shared" si="4"/>
        <v>-6.4627999999999994E-4</v>
      </c>
      <c r="E38" s="122" t="s">
        <v>3642</v>
      </c>
      <c r="F38" s="123">
        <v>443.4</v>
      </c>
      <c r="G38" s="125">
        <f t="shared" si="2"/>
        <v>6.6747050389058538E-3</v>
      </c>
      <c r="H38" t="str">
        <f t="shared" si="3"/>
        <v xml:space="preserve">0.006675 BIO-thf_c + </v>
      </c>
    </row>
    <row r="39" spans="1:8" x14ac:dyDescent="0.2">
      <c r="A39" t="s">
        <v>3599</v>
      </c>
      <c r="B39" t="str">
        <f t="shared" si="1"/>
        <v>MET-thmpp_c --&gt; 0.42229 BIO-thmpp_c</v>
      </c>
      <c r="C39" s="1" t="s">
        <v>3575</v>
      </c>
      <c r="D39" s="121">
        <f t="shared" si="4"/>
        <v>-6.4627999999999994E-4</v>
      </c>
      <c r="E39" s="122" t="s">
        <v>3643</v>
      </c>
      <c r="F39" s="123">
        <v>422.29</v>
      </c>
      <c r="G39" s="125">
        <f t="shared" si="2"/>
        <v>6.3569264566521264E-3</v>
      </c>
      <c r="H39" t="str">
        <f t="shared" si="3"/>
        <v xml:space="preserve">0.006357 BIO-thmpp_c + </v>
      </c>
    </row>
    <row r="40" spans="1:8" x14ac:dyDescent="0.2">
      <c r="A40" t="s">
        <v>3600</v>
      </c>
      <c r="B40" t="str">
        <f t="shared" si="1"/>
        <v>MET-udcpdp_c --&gt; 0.92726 BIO-udcpdp_c</v>
      </c>
      <c r="C40" s="1" t="s">
        <v>3621</v>
      </c>
      <c r="D40" s="121">
        <f t="shared" si="4"/>
        <v>-1.5964399999999999E-4</v>
      </c>
      <c r="E40" s="123" t="s">
        <v>3647</v>
      </c>
      <c r="F40" s="123">
        <v>927.26</v>
      </c>
      <c r="G40" s="125">
        <f t="shared" si="2"/>
        <v>3.4480201885224485E-3</v>
      </c>
      <c r="H40" t="str">
        <f t="shared" si="3"/>
        <v xml:space="preserve">0.003448 BIO-udcpdp_c + </v>
      </c>
    </row>
    <row r="41" spans="1:8" x14ac:dyDescent="0.2">
      <c r="G41" s="108">
        <f>SUM(G16:G40)</f>
        <v>0.99999999999999978</v>
      </c>
    </row>
  </sheetData>
  <mergeCells count="2">
    <mergeCell ref="B11:G13"/>
    <mergeCell ref="A11:A13"/>
  </mergeCells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36B-27E8-4275-8129-C749CA14BDAE}">
  <dimension ref="A16:I41"/>
  <sheetViews>
    <sheetView topLeftCell="A16" workbookViewId="0">
      <selection activeCell="A24" sqref="A24:K41"/>
    </sheetView>
  </sheetViews>
  <sheetFormatPr baseColWidth="10" defaultColWidth="8.83203125" defaultRowHeight="15" x14ac:dyDescent="0.2"/>
  <cols>
    <col min="1" max="1" width="18.83203125" customWidth="1"/>
    <col min="2" max="2" width="52.5" customWidth="1"/>
    <col min="3" max="3" width="56.33203125" customWidth="1"/>
    <col min="4" max="4" width="26.5" customWidth="1"/>
    <col min="5" max="5" width="19.1640625" customWidth="1"/>
    <col min="6" max="6" width="14.5" customWidth="1"/>
    <col min="7" max="7" width="21.5" customWidth="1"/>
    <col min="8" max="8" width="27.5" customWidth="1"/>
  </cols>
  <sheetData>
    <row r="16" spans="3:3" x14ac:dyDescent="0.2">
      <c r="C16" t="s">
        <v>3548</v>
      </c>
    </row>
    <row r="17" spans="1:9" ht="93.75" customHeight="1" x14ac:dyDescent="0.2">
      <c r="A17" s="23" t="s">
        <v>3540</v>
      </c>
      <c r="B17" s="39" t="s">
        <v>3339</v>
      </c>
      <c r="C17" s="39" t="s">
        <v>3340</v>
      </c>
    </row>
    <row r="20" spans="1:9" x14ac:dyDescent="0.2">
      <c r="B20" t="s">
        <v>3341</v>
      </c>
    </row>
    <row r="25" spans="1:9" x14ac:dyDescent="0.2">
      <c r="A25" s="119" t="s">
        <v>3522</v>
      </c>
    </row>
    <row r="26" spans="1:9" x14ac:dyDescent="0.2">
      <c r="A26" t="s">
        <v>3523</v>
      </c>
      <c r="B26" t="str">
        <f>_xlfn.CONCAT(H28:H31) &amp; " --&gt; BIO-dna"</f>
        <v>0.272104 BIO-datp_c + 0.21677 BIO-dctp_c + 0.246877 BIO-dgtp_c + 0.264248 BIO-dttp_c +  --&gt; BIO-dna</v>
      </c>
    </row>
    <row r="27" spans="1:9" x14ac:dyDescent="0.2">
      <c r="C27" s="119" t="s">
        <v>3504</v>
      </c>
      <c r="D27" s="119" t="s">
        <v>3541</v>
      </c>
      <c r="E27" s="119" t="s">
        <v>3459</v>
      </c>
      <c r="F27" s="119" t="s">
        <v>51</v>
      </c>
      <c r="G27" s="119" t="s">
        <v>3506</v>
      </c>
      <c r="H27" s="119"/>
      <c r="I27" s="119" t="s">
        <v>3524</v>
      </c>
    </row>
    <row r="28" spans="1:9" x14ac:dyDescent="0.2">
      <c r="A28" t="s">
        <v>3525</v>
      </c>
      <c r="B28" t="str">
        <f>"MET-" &amp; C28 &amp; " --&gt; " &amp; ROUND(I28/1000,6) &amp; " BIO-" &amp; C28 &amp; " + MET-ppi_c"</f>
        <v>MET-datp_c --&gt; 0.312199 BIO-datp_c + MET-ppi_c</v>
      </c>
      <c r="C28" s="1" t="s">
        <v>3526</v>
      </c>
      <c r="D28" s="1">
        <f>-(0.869*0.0297)</f>
        <v>-2.58093E-2</v>
      </c>
      <c r="E28" s="1" t="s">
        <v>3527</v>
      </c>
      <c r="F28" s="1">
        <v>487.14986299999998</v>
      </c>
      <c r="G28" s="124" cm="1">
        <f t="array" ref="G28">((D28/1000)*I28)/ SUMPRODUCT((($D$28:$D$31)/1000),$I$28:$I$31)</f>
        <v>0.27210397528370817</v>
      </c>
      <c r="H28" t="str">
        <f>ROUND(G28,6) &amp; " BIO-" &amp; C28 &amp; " + "</f>
        <v xml:space="preserve">0.272104 BIO-datp_c + </v>
      </c>
      <c r="I28">
        <v>312.19860099999994</v>
      </c>
    </row>
    <row r="29" spans="1:9" x14ac:dyDescent="0.2">
      <c r="A29" t="s">
        <v>3528</v>
      </c>
      <c r="B29" t="s">
        <v>3529</v>
      </c>
      <c r="C29" s="1" t="s">
        <v>3530</v>
      </c>
      <c r="D29" s="1">
        <f>-(0.75*0.0297)</f>
        <v>-2.2275E-2</v>
      </c>
      <c r="E29" s="1" t="s">
        <v>3531</v>
      </c>
      <c r="F29" s="1">
        <v>463.12516299999999</v>
      </c>
      <c r="G29" s="124" cm="1">
        <f t="array" ref="G29">((D29/1000)*I29)/ SUMPRODUCT((($D$28:$D$31)/1000),$I$28:$I$31)</f>
        <v>0.2167704436936416</v>
      </c>
      <c r="H29" t="str">
        <f t="shared" ref="H29:H31" si="0">ROUND(G29,6) &amp; " BIO-" &amp; C29 &amp; " + "</f>
        <v xml:space="preserve">0.21677 BIO-dctp_c + </v>
      </c>
      <c r="I29">
        <v>288.173901</v>
      </c>
    </row>
    <row r="30" spans="1:9" x14ac:dyDescent="0.2">
      <c r="A30" t="s">
        <v>3532</v>
      </c>
      <c r="B30" t="s">
        <v>3533</v>
      </c>
      <c r="C30" s="1" t="s">
        <v>3534</v>
      </c>
      <c r="D30" s="1">
        <f>-(0.75*0.0297)</f>
        <v>-2.2275E-2</v>
      </c>
      <c r="E30" s="1" t="s">
        <v>3535</v>
      </c>
      <c r="F30" s="1">
        <v>503.14926300000002</v>
      </c>
      <c r="G30" s="124" cm="1">
        <f t="array" ref="G30">((D30/1000)*I30)/ SUMPRODUCT((($D$28:$D$31)/1000),$I$28:$I$31)</f>
        <v>0.24687740995717797</v>
      </c>
      <c r="H30" t="str">
        <f t="shared" si="0"/>
        <v xml:space="preserve">0.246877 BIO-dgtp_c + </v>
      </c>
      <c r="I30">
        <v>328.19800099999998</v>
      </c>
    </row>
    <row r="31" spans="1:9" x14ac:dyDescent="0.2">
      <c r="A31" t="s">
        <v>3536</v>
      </c>
      <c r="B31" t="s">
        <v>3537</v>
      </c>
      <c r="C31" s="1" t="s">
        <v>3538</v>
      </c>
      <c r="D31" s="1">
        <f>-(0.869*0.0297)</f>
        <v>-2.58093E-2</v>
      </c>
      <c r="E31" s="1" t="s">
        <v>3539</v>
      </c>
      <c r="F31" s="1">
        <v>478.136503</v>
      </c>
      <c r="G31" s="124" cm="1">
        <f t="array" ref="G31">((D31/1000)*I31)/ SUMPRODUCT((($D$28:$D$31)/1000),$I$28:$I$31)</f>
        <v>0.26424817106547227</v>
      </c>
      <c r="H31" t="str">
        <f t="shared" si="0"/>
        <v xml:space="preserve">0.264248 BIO-dttp_c + </v>
      </c>
      <c r="I31">
        <v>303.18524100000002</v>
      </c>
    </row>
    <row r="35" spans="1:2" x14ac:dyDescent="0.2">
      <c r="A35" s="14" t="s">
        <v>3542</v>
      </c>
      <c r="B35" s="14"/>
    </row>
    <row r="36" spans="1:2" x14ac:dyDescent="0.2">
      <c r="A36" s="14" t="s">
        <v>3504</v>
      </c>
      <c r="B36" s="14" t="s">
        <v>3541</v>
      </c>
    </row>
    <row r="37" spans="1:2" x14ac:dyDescent="0.2">
      <c r="A37" s="14" t="s">
        <v>3543</v>
      </c>
      <c r="B37" s="117">
        <v>-3.238</v>
      </c>
    </row>
    <row r="38" spans="1:2" x14ac:dyDescent="0.2">
      <c r="A38" s="14" t="s">
        <v>3544</v>
      </c>
      <c r="B38" s="117">
        <v>3.238</v>
      </c>
    </row>
    <row r="39" spans="1:2" x14ac:dyDescent="0.2">
      <c r="A39" s="14" t="s">
        <v>3545</v>
      </c>
      <c r="B39" s="117">
        <v>3.238</v>
      </c>
    </row>
    <row r="40" spans="1:2" x14ac:dyDescent="0.2">
      <c r="A40" s="14" t="s">
        <v>3546</v>
      </c>
      <c r="B40" s="117">
        <v>3.238</v>
      </c>
    </row>
    <row r="41" spans="1:2" x14ac:dyDescent="0.2">
      <c r="A41" s="14" t="s">
        <v>3547</v>
      </c>
      <c r="B41" s="117">
        <v>3.238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C0B9-20BB-4E45-9EBE-03A5CFE213E0}">
  <dimension ref="A3:I28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22" customWidth="1"/>
    <col min="2" max="2" width="90.6640625" customWidth="1"/>
    <col min="3" max="3" width="38.33203125" customWidth="1"/>
    <col min="4" max="4" width="16.33203125" customWidth="1"/>
    <col min="5" max="5" width="18.33203125" customWidth="1"/>
    <col min="7" max="7" width="14.83203125" customWidth="1"/>
    <col min="8" max="8" width="36.1640625" customWidth="1"/>
  </cols>
  <sheetData>
    <row r="3" spans="1:9" x14ac:dyDescent="0.2">
      <c r="B3" s="108"/>
    </row>
    <row r="5" spans="1:9" x14ac:dyDescent="0.2">
      <c r="C5" t="s">
        <v>3548</v>
      </c>
    </row>
    <row r="6" spans="1:9" ht="74.25" customHeight="1" x14ac:dyDescent="0.2">
      <c r="A6" s="23" t="s">
        <v>3566</v>
      </c>
      <c r="B6" s="38" t="s">
        <v>3337</v>
      </c>
      <c r="C6" s="38" t="s">
        <v>3338</v>
      </c>
    </row>
    <row r="9" spans="1:9" x14ac:dyDescent="0.2">
      <c r="B9" t="s">
        <v>3341</v>
      </c>
    </row>
    <row r="12" spans="1:9" x14ac:dyDescent="0.2">
      <c r="A12" s="119" t="s">
        <v>3549</v>
      </c>
    </row>
    <row r="13" spans="1:9" x14ac:dyDescent="0.2">
      <c r="A13" t="s">
        <v>3550</v>
      </c>
      <c r="B13" t="s">
        <v>3551</v>
      </c>
    </row>
    <row r="14" spans="1:9" x14ac:dyDescent="0.2">
      <c r="C14" s="119" t="s">
        <v>3504</v>
      </c>
      <c r="D14" s="119" t="s">
        <v>3505</v>
      </c>
      <c r="E14" s="119" t="s">
        <v>3459</v>
      </c>
      <c r="F14" s="119" t="s">
        <v>51</v>
      </c>
      <c r="G14" s="119" t="s">
        <v>3506</v>
      </c>
      <c r="H14" s="119"/>
      <c r="I14" s="119" t="s">
        <v>3524</v>
      </c>
    </row>
    <row r="15" spans="1:9" x14ac:dyDescent="0.2">
      <c r="A15" t="s">
        <v>3552</v>
      </c>
      <c r="B15" t="str">
        <f>"MET-" &amp; C15 &amp; " --&gt; " &amp; ROUND(I15/1000,6) &amp; " BIO-" &amp; C15 &amp; " + MET-ppi_c"</f>
        <v>MET-atp_c --&gt; 0.328198 BIO-atp_c + MET-ppi_c</v>
      </c>
      <c r="C15" s="1" t="s">
        <v>3553</v>
      </c>
      <c r="D15" s="1">
        <f>-(0.668*0.242)</f>
        <v>-0.16165599999999999</v>
      </c>
      <c r="E15" s="1" t="s">
        <v>3535</v>
      </c>
      <c r="F15" s="1">
        <v>503.14926300000002</v>
      </c>
      <c r="G15" s="124" cm="1">
        <f t="array" ref="G15">D15/1000 * I15 / SUMPRODUCT($D$15:$D$18/1000, $I$15:$I$18)</f>
        <v>0.21984163901450932</v>
      </c>
      <c r="H15" t="str">
        <f>ROUND(G15,6) &amp; " BIO-" &amp; C15 &amp; " + "</f>
        <v xml:space="preserve">0.219842 BIO-atp_c + </v>
      </c>
      <c r="I15">
        <v>328.19800099999998</v>
      </c>
    </row>
    <row r="16" spans="1:9" x14ac:dyDescent="0.2">
      <c r="A16" t="s">
        <v>3554</v>
      </c>
      <c r="B16" t="str">
        <f t="shared" ref="B16:B18" si="0">"MET-" &amp; C16 &amp; " --&gt; " &amp; ROUND(I16/1000,6) &amp; " BIO-" &amp; C16 &amp; " + MET-ppi_c"</f>
        <v>MET-ctp_c --&gt; 0.304173 BIO-ctp_c + MET-ppi_c</v>
      </c>
      <c r="C16" s="1" t="s">
        <v>3555</v>
      </c>
      <c r="D16" s="1">
        <f>-(0.718*0.242)</f>
        <v>-0.17375599999999999</v>
      </c>
      <c r="E16" s="1" t="s">
        <v>3556</v>
      </c>
      <c r="F16" s="1">
        <v>479.12456300000002</v>
      </c>
      <c r="G16" s="124" cm="1">
        <f t="array" ref="G16">D16/1000 * I16 / SUMPRODUCT($D$15:$D$18/1000, $I$15:$I$18)</f>
        <v>0.21899948543990522</v>
      </c>
      <c r="H16" t="str">
        <f t="shared" ref="H16:H17" si="1">ROUND(G16,6) &amp; " BIO-" &amp; C16 &amp; " + "</f>
        <v xml:space="preserve">0.218999 BIO-ctp_c + </v>
      </c>
      <c r="I16">
        <v>304.17330100000004</v>
      </c>
    </row>
    <row r="17" spans="1:9" x14ac:dyDescent="0.2">
      <c r="A17" t="s">
        <v>3557</v>
      </c>
      <c r="B17" t="str">
        <f t="shared" si="0"/>
        <v>MET-gtp_c --&gt; 0.344197 BIO-gtp_c + MET-ppi_c</v>
      </c>
      <c r="C17" s="1" t="s">
        <v>3558</v>
      </c>
      <c r="D17" s="1">
        <f>-(0.929*0.242)</f>
        <v>-0.22481800000000002</v>
      </c>
      <c r="E17" s="1" t="s">
        <v>3559</v>
      </c>
      <c r="F17" s="1">
        <v>519.14866300000006</v>
      </c>
      <c r="G17" s="124" cm="1">
        <f t="array" ref="G17">D17/1000 * I17 / SUMPRODUCT($D$15:$D$18/1000, $I$15:$I$18)</f>
        <v>0.32064233310771378</v>
      </c>
      <c r="H17" t="str">
        <f t="shared" si="1"/>
        <v xml:space="preserve">0.320642 BIO-gtp_c + </v>
      </c>
      <c r="I17">
        <v>344.19740100000001</v>
      </c>
    </row>
    <row r="18" spans="1:9" x14ac:dyDescent="0.2">
      <c r="A18" t="s">
        <v>3560</v>
      </c>
      <c r="B18" t="str">
        <f t="shared" si="0"/>
        <v>MET-utp_c --&gt; 0.305158 BIO-utp_c + MET-ppi_c</v>
      </c>
      <c r="C18" s="1" t="s">
        <v>3561</v>
      </c>
      <c r="D18" s="1">
        <f>-(0.786*0.242)</f>
        <v>-0.19021199999999999</v>
      </c>
      <c r="E18" s="1" t="s">
        <v>3562</v>
      </c>
      <c r="F18" s="1">
        <v>480.10932300000002</v>
      </c>
      <c r="G18" s="124" cm="1">
        <f t="array" ref="G18">D18/1000 * I18 / SUMPRODUCT($D$15:$D$18/1000, $I$15:$I$18)</f>
        <v>0.24051654243787163</v>
      </c>
      <c r="H18" t="str">
        <f>ROUND(G18,6) &amp; " BIO-" &amp; C18</f>
        <v>0.240517 BIO-utp_c</v>
      </c>
      <c r="I18">
        <v>305.15806099999998</v>
      </c>
    </row>
    <row r="19" spans="1:9" x14ac:dyDescent="0.2">
      <c r="A19" t="s">
        <v>3563</v>
      </c>
      <c r="B19" t="str">
        <f>_xlfn.CONCAT($H$15:$H$18) &amp; " --&gt; BIO-trna"</f>
        <v>0.219842 BIO-atp_c + 0.218999 BIO-ctp_c + 0.320642 BIO-gtp_c + 0.240517 BIO-utp_c --&gt; BIO-trna</v>
      </c>
    </row>
    <row r="20" spans="1:9" x14ac:dyDescent="0.2">
      <c r="A20" t="s">
        <v>3564</v>
      </c>
      <c r="B20" t="str">
        <f>_xlfn.CONCAT($H$15:$H$18) &amp; " --&gt; BIO-mrna"</f>
        <v>0.219842 BIO-atp_c + 0.218999 BIO-ctp_c + 0.320642 BIO-gtp_c + 0.240517 BIO-utp_c --&gt; BIO-mrna</v>
      </c>
    </row>
    <row r="21" spans="1:9" x14ac:dyDescent="0.2">
      <c r="A21" t="s">
        <v>3565</v>
      </c>
      <c r="B21" t="str">
        <f>_xlfn.CONCAT($H$15:$H$18) &amp; " --&gt; BIO-rrna"</f>
        <v>0.219842 BIO-atp_c + 0.218999 BIO-ctp_c + 0.320642 BIO-gtp_c + 0.240517 BIO-utp_c --&gt; BIO-rrna</v>
      </c>
    </row>
    <row r="27" spans="1:9" x14ac:dyDescent="0.2">
      <c r="A27" s="118" t="s">
        <v>3567</v>
      </c>
      <c r="B27" s="118"/>
    </row>
    <row r="28" spans="1:9" x14ac:dyDescent="0.2">
      <c r="A28" s="118" t="s">
        <v>3568</v>
      </c>
      <c r="B28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Notes</vt:lpstr>
      <vt:lpstr>Lipids_GSM</vt:lpstr>
      <vt:lpstr>Phospholipids_Exp</vt:lpstr>
      <vt:lpstr>Protein_GSM</vt:lpstr>
      <vt:lpstr>Carbohydrate_GSM</vt:lpstr>
      <vt:lpstr>Peptidoglycan_GSM</vt:lpstr>
      <vt:lpstr>SM_Molecule_GSM</vt:lpstr>
      <vt:lpstr>DNA_GSM</vt:lpstr>
      <vt:lpstr>RNA_GSM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2025-11-13T14:44:33Z</dcterms:created>
  <dcterms:modified xsi:type="dcterms:W3CDTF">2026-04-21T16:03:18Z</dcterms:modified>
</cp:coreProperties>
</file>