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enter squares" sheetId="1" r:id="rId4"/>
    <sheet state="visible" name="geometric" sheetId="2" r:id="rId5"/>
  </sheets>
  <definedNames/>
  <calcPr/>
</workbook>
</file>

<file path=xl/sharedStrings.xml><?xml version="1.0" encoding="utf-8"?>
<sst xmlns="http://schemas.openxmlformats.org/spreadsheetml/2006/main" count="23" uniqueCount="19">
  <si>
    <t>even</t>
  </si>
  <si>
    <t>odd</t>
  </si>
  <si>
    <t>Steps</t>
  </si>
  <si>
    <t>answer</t>
  </si>
  <si>
    <t>Num</t>
  </si>
  <si>
    <t>easy</t>
  </si>
  <si>
    <t>other</t>
  </si>
  <si>
    <t>f</t>
  </si>
  <si>
    <t>a</t>
  </si>
  <si>
    <t>x</t>
  </si>
  <si>
    <t>y</t>
  </si>
  <si>
    <t>delta</t>
  </si>
  <si>
    <t>n</t>
  </si>
  <si>
    <t>odds</t>
  </si>
  <si>
    <t>evens</t>
  </si>
  <si>
    <t>additonal evens</t>
  </si>
  <si>
    <t>remove odds</t>
  </si>
  <si>
    <t>tester</t>
  </si>
  <si>
    <t>diff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</si>
</sst>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color theme="1"/>
      <name val="Arial"/>
      <scheme val="minor"/>
    </font>
    <font>
      <sz val="9.0"/>
      <color rgb="FFA61D4C"/>
      <name val="&quot;Google Sans Mono&quot;"/>
    </font>
    <font>
      <sz val="9.0"/>
      <color rgb="FF1155CC"/>
      <name val="&quot;Google Sans Mono&quot;"/>
    </font>
    <font>
      <sz val="9.0"/>
      <color rgb="FFF4B400"/>
      <name val="&quot;Google Sans Mono&quot;"/>
    </font>
    <font>
      <sz val="9.0"/>
      <color rgb="FF000000"/>
      <name val="&quot;Google Sans Mono&quot;"/>
    </font>
    <font>
      <color theme="1"/>
      <name val="Arial"/>
    </font>
    <font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right" readingOrder="0"/>
    </xf>
    <xf borderId="0" fillId="0" fontId="1" numFmtId="0" xfId="0" applyFont="1"/>
    <xf borderId="0" fillId="2" fontId="2" numFmtId="0" xfId="0" applyFill="1" applyFont="1"/>
    <xf borderId="0" fillId="2" fontId="3" numFmtId="0" xfId="0" applyFont="1"/>
    <xf borderId="0" fillId="2" fontId="4" numFmtId="0" xfId="0" applyFont="1"/>
    <xf borderId="0" fillId="2" fontId="5" numFmtId="0" xfId="0" applyAlignment="1" applyFont="1">
      <alignment readingOrder="0"/>
    </xf>
    <xf borderId="0" fillId="0" fontId="6" numFmtId="0" xfId="0" applyAlignment="1" applyFont="1">
      <alignment horizontal="right" vertical="bottom"/>
    </xf>
    <xf borderId="0" fillId="0" fontId="6" numFmtId="0" xfId="0" applyAlignment="1" applyFont="1">
      <alignment horizontal="right" readingOrder="0" vertical="bottom"/>
    </xf>
    <xf borderId="0" fillId="0" fontId="6" numFmtId="0" xfId="0" applyAlignment="1" applyFont="1">
      <alignment vertical="bottom"/>
    </xf>
    <xf borderId="0" fillId="3" fontId="7" numFmtId="0" xfId="0" applyAlignment="1" applyFill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8" max="8" width="6.5"/>
    <col customWidth="1" min="9" max="9" width="11.25"/>
    <col customWidth="1" min="10" max="10" width="6.5"/>
    <col customWidth="1" min="11" max="11" width="8.5"/>
    <col customWidth="1" min="12" max="12" width="7.0"/>
    <col customWidth="1" min="14" max="14" width="5.88"/>
  </cols>
  <sheetData>
    <row r="1">
      <c r="A1" s="1" t="s">
        <v>0</v>
      </c>
      <c r="B1" s="1">
        <v>7625.0</v>
      </c>
      <c r="F1" s="1"/>
      <c r="G1" s="1"/>
      <c r="H1" s="2"/>
      <c r="I1" s="2"/>
      <c r="J1" s="2"/>
      <c r="K1" s="2"/>
      <c r="L1" s="1"/>
    </row>
    <row r="2">
      <c r="A2" s="1" t="s">
        <v>1</v>
      </c>
      <c r="B2" s="1">
        <v>7560.0</v>
      </c>
      <c r="F2" s="1"/>
      <c r="G2" s="1"/>
      <c r="H2" s="2"/>
      <c r="I2" s="2"/>
      <c r="J2" s="2"/>
      <c r="K2" s="2"/>
      <c r="L2" s="1"/>
    </row>
    <row r="3">
      <c r="A3" s="1"/>
      <c r="B3" s="2"/>
      <c r="C3" s="1"/>
      <c r="D3" s="1"/>
      <c r="E3" s="1"/>
      <c r="F3" s="1"/>
      <c r="G3" s="1"/>
      <c r="H3" s="2"/>
      <c r="I3" s="2"/>
      <c r="J3" s="2"/>
      <c r="K3" s="2"/>
      <c r="L3" s="1"/>
    </row>
    <row r="4">
      <c r="A4" s="1" t="s">
        <v>2</v>
      </c>
      <c r="B4" s="2" t="s">
        <v>3</v>
      </c>
      <c r="C4" s="1"/>
      <c r="D4" s="1" t="s">
        <v>4</v>
      </c>
      <c r="E4" s="1" t="s">
        <v>5</v>
      </c>
      <c r="F4" s="1" t="s">
        <v>6</v>
      </c>
      <c r="G4" s="1"/>
      <c r="H4" s="2" t="s">
        <v>7</v>
      </c>
      <c r="I4" s="2" t="s">
        <v>8</v>
      </c>
      <c r="J4" s="2" t="s">
        <v>9</v>
      </c>
      <c r="K4" s="2" t="s">
        <v>10</v>
      </c>
      <c r="L4" s="1" t="s">
        <v>11</v>
      </c>
    </row>
    <row r="5">
      <c r="A5" s="1">
        <v>65.0</v>
      </c>
      <c r="B5" s="1">
        <v>3849.0</v>
      </c>
      <c r="C5" s="1"/>
      <c r="D5" s="1">
        <v>1.0</v>
      </c>
      <c r="E5" s="3">
        <f t="shared" ref="E5:E21" si="2">D5^2+(D5-1)^2</f>
        <v>1</v>
      </c>
      <c r="F5" s="3">
        <f t="shared" ref="F5:F21" si="3">(((2*D5-1)^2)+1)/2</f>
        <v>1</v>
      </c>
      <c r="G5" s="1"/>
      <c r="H5" s="1">
        <f t="shared" ref="H5:I5" si="1">D5-1</f>
        <v>0</v>
      </c>
      <c r="I5" s="3">
        <f t="shared" si="1"/>
        <v>0</v>
      </c>
      <c r="J5" s="3">
        <f>B5</f>
        <v>3849</v>
      </c>
    </row>
    <row r="6">
      <c r="A6" s="1">
        <v>196.0</v>
      </c>
      <c r="B6" s="1">
        <v>34331.0</v>
      </c>
      <c r="C6" s="1"/>
      <c r="D6" s="1">
        <v>2.0</v>
      </c>
      <c r="E6" s="3">
        <f t="shared" si="2"/>
        <v>5</v>
      </c>
      <c r="F6" s="3">
        <f t="shared" si="3"/>
        <v>5</v>
      </c>
      <c r="G6" s="1"/>
      <c r="H6" s="1">
        <f t="shared" ref="H6:I6" si="4">D6-1</f>
        <v>1</v>
      </c>
      <c r="I6" s="3">
        <f t="shared" si="4"/>
        <v>4</v>
      </c>
      <c r="K6" s="3">
        <f t="shared" ref="K6:K19" si="6">(B6-$J$5+L6)/I6</f>
        <v>7621</v>
      </c>
      <c r="L6" s="1">
        <f t="shared" ref="L6:L10" si="7">I6/2</f>
        <v>2</v>
      </c>
      <c r="M6" s="4">
        <f t="shared" ref="M6:M19" si="8">mod(B6-$J$5,I6)</f>
        <v>2</v>
      </c>
      <c r="R6" s="3">
        <f t="shared" ref="R6:R19" si="9">B6-$J$5</f>
        <v>30482</v>
      </c>
      <c r="S6" s="3">
        <f>2^(H6+14)+2</f>
        <v>32770</v>
      </c>
    </row>
    <row r="7">
      <c r="A7" s="1">
        <v>327.0</v>
      </c>
      <c r="B7" s="1">
        <v>95175.0</v>
      </c>
      <c r="C7" s="1"/>
      <c r="D7" s="1">
        <v>3.0</v>
      </c>
      <c r="E7" s="3">
        <f t="shared" si="2"/>
        <v>13</v>
      </c>
      <c r="F7" s="3">
        <f t="shared" si="3"/>
        <v>13</v>
      </c>
      <c r="G7" s="1"/>
      <c r="H7" s="1">
        <f t="shared" ref="H7:I7" si="5">D7-1</f>
        <v>2</v>
      </c>
      <c r="I7" s="3">
        <f t="shared" si="5"/>
        <v>12</v>
      </c>
      <c r="K7" s="3">
        <f t="shared" si="6"/>
        <v>7611</v>
      </c>
      <c r="L7" s="1">
        <f t="shared" si="7"/>
        <v>6</v>
      </c>
      <c r="M7" s="4">
        <f t="shared" si="8"/>
        <v>6</v>
      </c>
      <c r="O7" s="3">
        <f t="shared" ref="O7:O19" si="11">$J$5+I7*K6</f>
        <v>95301</v>
      </c>
      <c r="P7" s="3">
        <f t="shared" ref="P7:P19" si="12">O7-B7</f>
        <v>126</v>
      </c>
      <c r="R7" s="3">
        <f t="shared" si="9"/>
        <v>91326</v>
      </c>
    </row>
    <row r="8">
      <c r="A8" s="1">
        <v>458.0</v>
      </c>
      <c r="B8" s="1">
        <v>186381.0</v>
      </c>
      <c r="C8" s="1"/>
      <c r="D8" s="1">
        <v>4.0</v>
      </c>
      <c r="E8" s="3">
        <f t="shared" si="2"/>
        <v>25</v>
      </c>
      <c r="F8" s="3">
        <f t="shared" si="3"/>
        <v>25</v>
      </c>
      <c r="G8" s="1"/>
      <c r="H8" s="1">
        <f t="shared" ref="H8:I8" si="10">D8-1</f>
        <v>3</v>
      </c>
      <c r="I8" s="3">
        <f t="shared" si="10"/>
        <v>24</v>
      </c>
      <c r="K8" s="3">
        <f t="shared" si="6"/>
        <v>7606</v>
      </c>
      <c r="L8" s="1">
        <f t="shared" si="7"/>
        <v>12</v>
      </c>
      <c r="M8" s="4">
        <f t="shared" si="8"/>
        <v>12</v>
      </c>
      <c r="O8" s="3">
        <f t="shared" si="11"/>
        <v>186513</v>
      </c>
      <c r="P8" s="3">
        <f t="shared" si="12"/>
        <v>132</v>
      </c>
      <c r="R8" s="3">
        <f t="shared" si="9"/>
        <v>182532</v>
      </c>
    </row>
    <row r="9">
      <c r="A9" s="1">
        <v>589.0</v>
      </c>
      <c r="B9" s="1">
        <v>307949.0</v>
      </c>
      <c r="C9" s="1"/>
      <c r="D9" s="1">
        <v>5.0</v>
      </c>
      <c r="E9" s="3">
        <f t="shared" si="2"/>
        <v>41</v>
      </c>
      <c r="F9" s="3">
        <f t="shared" si="3"/>
        <v>41</v>
      </c>
      <c r="G9" s="1"/>
      <c r="H9" s="1">
        <f t="shared" ref="H9:I9" si="13">D9-1</f>
        <v>4</v>
      </c>
      <c r="I9" s="3">
        <f t="shared" si="13"/>
        <v>40</v>
      </c>
      <c r="K9" s="3">
        <f t="shared" si="6"/>
        <v>7603</v>
      </c>
      <c r="L9" s="1">
        <f t="shared" si="7"/>
        <v>20</v>
      </c>
      <c r="M9" s="4">
        <f t="shared" si="8"/>
        <v>20</v>
      </c>
      <c r="O9" s="3">
        <f t="shared" si="11"/>
        <v>308089</v>
      </c>
      <c r="P9" s="3">
        <f t="shared" si="12"/>
        <v>140</v>
      </c>
      <c r="R9" s="3">
        <f t="shared" si="9"/>
        <v>304100</v>
      </c>
    </row>
    <row r="10">
      <c r="A10" s="1">
        <v>720.0</v>
      </c>
      <c r="B10" s="1">
        <v>459879.0</v>
      </c>
      <c r="C10" s="1"/>
      <c r="D10" s="1">
        <v>6.0</v>
      </c>
      <c r="E10" s="3">
        <f t="shared" si="2"/>
        <v>61</v>
      </c>
      <c r="F10" s="3">
        <f t="shared" si="3"/>
        <v>61</v>
      </c>
      <c r="G10" s="1"/>
      <c r="H10" s="1">
        <f t="shared" ref="H10:I10" si="14">D10-1</f>
        <v>5</v>
      </c>
      <c r="I10" s="3">
        <f t="shared" si="14"/>
        <v>60</v>
      </c>
      <c r="K10" s="3">
        <f t="shared" si="6"/>
        <v>7601</v>
      </c>
      <c r="L10" s="1">
        <f t="shared" si="7"/>
        <v>30</v>
      </c>
      <c r="M10" s="4">
        <f t="shared" si="8"/>
        <v>30</v>
      </c>
      <c r="O10" s="3">
        <f t="shared" si="11"/>
        <v>460029</v>
      </c>
      <c r="P10" s="3">
        <f t="shared" si="12"/>
        <v>150</v>
      </c>
      <c r="R10" s="3">
        <f t="shared" si="9"/>
        <v>456030</v>
      </c>
    </row>
    <row r="11">
      <c r="A11" s="1">
        <v>851.0</v>
      </c>
      <c r="B11" s="1">
        <v>642171.0</v>
      </c>
      <c r="C11" s="1"/>
      <c r="D11" s="1">
        <v>7.0</v>
      </c>
      <c r="E11" s="3">
        <f t="shared" si="2"/>
        <v>85</v>
      </c>
      <c r="F11" s="3">
        <f t="shared" si="3"/>
        <v>85</v>
      </c>
      <c r="G11" s="1"/>
      <c r="H11" s="1">
        <f t="shared" ref="H11:I11" si="15">D11-1</f>
        <v>6</v>
      </c>
      <c r="I11" s="3">
        <f t="shared" si="15"/>
        <v>84</v>
      </c>
      <c r="K11" s="3">
        <f t="shared" si="6"/>
        <v>7599</v>
      </c>
      <c r="L11" s="1">
        <v>-6.0</v>
      </c>
      <c r="M11" s="4">
        <f t="shared" si="8"/>
        <v>6</v>
      </c>
      <c r="O11" s="3">
        <f t="shared" si="11"/>
        <v>642333</v>
      </c>
      <c r="P11" s="3">
        <f t="shared" si="12"/>
        <v>162</v>
      </c>
      <c r="R11" s="3">
        <f t="shared" si="9"/>
        <v>638322</v>
      </c>
    </row>
    <row r="12">
      <c r="A12" s="1">
        <v>982.0</v>
      </c>
      <c r="B12" s="1">
        <v>854825.0</v>
      </c>
      <c r="C12" s="1"/>
      <c r="D12" s="1">
        <v>8.0</v>
      </c>
      <c r="E12" s="3">
        <f t="shared" si="2"/>
        <v>113</v>
      </c>
      <c r="F12" s="3">
        <f t="shared" si="3"/>
        <v>113</v>
      </c>
      <c r="G12" s="1"/>
      <c r="H12" s="1">
        <f t="shared" ref="H12:I12" si="16">D12-1</f>
        <v>7</v>
      </c>
      <c r="I12" s="3">
        <f t="shared" si="16"/>
        <v>112</v>
      </c>
      <c r="K12" s="3">
        <f t="shared" si="6"/>
        <v>7598</v>
      </c>
      <c r="L12" s="1">
        <v>0.0</v>
      </c>
      <c r="M12" s="4">
        <f t="shared" si="8"/>
        <v>0</v>
      </c>
      <c r="O12" s="3">
        <f t="shared" si="11"/>
        <v>854937</v>
      </c>
      <c r="P12" s="3">
        <f t="shared" si="12"/>
        <v>112</v>
      </c>
      <c r="R12" s="3">
        <f t="shared" si="9"/>
        <v>850976</v>
      </c>
    </row>
    <row r="13">
      <c r="A13" s="1">
        <v>1113.0</v>
      </c>
      <c r="B13" s="1">
        <v>1097841.0</v>
      </c>
      <c r="C13" s="1"/>
      <c r="D13" s="1">
        <v>9.0</v>
      </c>
      <c r="E13" s="3">
        <f t="shared" si="2"/>
        <v>145</v>
      </c>
      <c r="F13" s="3">
        <f t="shared" si="3"/>
        <v>145</v>
      </c>
      <c r="G13" s="1"/>
      <c r="H13" s="1">
        <f t="shared" ref="H13:I13" si="17">D13-1</f>
        <v>8</v>
      </c>
      <c r="I13" s="3">
        <f t="shared" si="17"/>
        <v>144</v>
      </c>
      <c r="K13" s="3">
        <f t="shared" si="6"/>
        <v>7597</v>
      </c>
      <c r="L13" s="1">
        <v>-24.0</v>
      </c>
      <c r="M13" s="4">
        <f t="shared" si="8"/>
        <v>24</v>
      </c>
      <c r="O13" s="3">
        <f t="shared" si="11"/>
        <v>1097961</v>
      </c>
      <c r="P13" s="3">
        <f t="shared" si="12"/>
        <v>120</v>
      </c>
      <c r="R13" s="3">
        <f t="shared" si="9"/>
        <v>1093992</v>
      </c>
    </row>
    <row r="14">
      <c r="A14" s="1">
        <v>1244.0</v>
      </c>
      <c r="B14" s="1">
        <v>1371219.0</v>
      </c>
      <c r="C14" s="1"/>
      <c r="D14" s="1">
        <v>10.0</v>
      </c>
      <c r="E14" s="3">
        <f t="shared" si="2"/>
        <v>181</v>
      </c>
      <c r="F14" s="3">
        <f t="shared" si="3"/>
        <v>181</v>
      </c>
      <c r="G14" s="1"/>
      <c r="H14" s="1">
        <f t="shared" ref="H14:I14" si="18">D14-1</f>
        <v>9</v>
      </c>
      <c r="I14" s="3">
        <f t="shared" si="18"/>
        <v>180</v>
      </c>
      <c r="K14" s="3">
        <f t="shared" si="6"/>
        <v>7596</v>
      </c>
      <c r="L14" s="1">
        <v>-90.0</v>
      </c>
      <c r="M14" s="4">
        <f t="shared" si="8"/>
        <v>90</v>
      </c>
      <c r="O14" s="3">
        <f t="shared" si="11"/>
        <v>1371309</v>
      </c>
      <c r="P14" s="3">
        <f t="shared" si="12"/>
        <v>90</v>
      </c>
      <c r="R14" s="3">
        <f t="shared" si="9"/>
        <v>1367370</v>
      </c>
    </row>
    <row r="15">
      <c r="A15" s="1">
        <v>1375.0</v>
      </c>
      <c r="B15" s="1">
        <v>1674959.0</v>
      </c>
      <c r="C15" s="1"/>
      <c r="D15" s="1">
        <v>11.0</v>
      </c>
      <c r="E15" s="3">
        <f t="shared" si="2"/>
        <v>221</v>
      </c>
      <c r="F15" s="3">
        <f t="shared" si="3"/>
        <v>221</v>
      </c>
      <c r="G15" s="1"/>
      <c r="H15" s="1">
        <f t="shared" ref="H15:I15" si="19">D15-1</f>
        <v>10</v>
      </c>
      <c r="I15" s="3">
        <f t="shared" si="19"/>
        <v>220</v>
      </c>
      <c r="K15" s="3">
        <f t="shared" si="6"/>
        <v>7595</v>
      </c>
      <c r="L15" s="1">
        <v>-210.0</v>
      </c>
      <c r="M15" s="4">
        <f t="shared" si="8"/>
        <v>210</v>
      </c>
      <c r="O15" s="3">
        <f t="shared" si="11"/>
        <v>1674969</v>
      </c>
      <c r="P15" s="3">
        <f t="shared" si="12"/>
        <v>10</v>
      </c>
      <c r="R15" s="3">
        <f t="shared" si="9"/>
        <v>1671110</v>
      </c>
    </row>
    <row r="16">
      <c r="A16" s="1">
        <v>1506.0</v>
      </c>
      <c r="B16" s="1">
        <v>2009061.0</v>
      </c>
      <c r="C16" s="1"/>
      <c r="D16" s="1">
        <v>12.0</v>
      </c>
      <c r="E16" s="3">
        <f t="shared" si="2"/>
        <v>265</v>
      </c>
      <c r="F16" s="3">
        <f t="shared" si="3"/>
        <v>265</v>
      </c>
      <c r="G16" s="1"/>
      <c r="H16" s="1">
        <f t="shared" ref="H16:I16" si="20">D16-1</f>
        <v>11</v>
      </c>
      <c r="I16" s="3">
        <f t="shared" si="20"/>
        <v>264</v>
      </c>
      <c r="K16" s="3">
        <f t="shared" si="6"/>
        <v>7595</v>
      </c>
      <c r="L16" s="1">
        <v>-132.0</v>
      </c>
      <c r="M16" s="4">
        <f t="shared" si="8"/>
        <v>132</v>
      </c>
      <c r="O16" s="3">
        <f t="shared" si="11"/>
        <v>2008929</v>
      </c>
      <c r="P16" s="3">
        <f t="shared" si="12"/>
        <v>-132</v>
      </c>
      <c r="R16" s="3">
        <f t="shared" si="9"/>
        <v>2005212</v>
      </c>
    </row>
    <row r="17">
      <c r="A17" s="1">
        <v>1637.0</v>
      </c>
      <c r="B17" s="1">
        <v>2373525.0</v>
      </c>
      <c r="C17" s="1"/>
      <c r="D17" s="1">
        <v>13.0</v>
      </c>
      <c r="E17" s="3">
        <f t="shared" si="2"/>
        <v>313</v>
      </c>
      <c r="F17" s="3">
        <f t="shared" si="3"/>
        <v>313</v>
      </c>
      <c r="G17" s="1"/>
      <c r="H17" s="1">
        <f t="shared" ref="H17:I17" si="21">D17-1</f>
        <v>12</v>
      </c>
      <c r="I17" s="3">
        <f t="shared" si="21"/>
        <v>312</v>
      </c>
      <c r="K17" s="3">
        <f t="shared" si="6"/>
        <v>7595</v>
      </c>
      <c r="L17" s="1">
        <v>-36.0</v>
      </c>
      <c r="M17" s="4">
        <f t="shared" si="8"/>
        <v>36</v>
      </c>
      <c r="O17" s="3">
        <f t="shared" si="11"/>
        <v>2373489</v>
      </c>
      <c r="P17" s="3">
        <f t="shared" si="12"/>
        <v>-36</v>
      </c>
      <c r="R17" s="3">
        <f t="shared" si="9"/>
        <v>2369676</v>
      </c>
    </row>
    <row r="18">
      <c r="A18" s="1">
        <v>1768.0</v>
      </c>
      <c r="B18" s="1">
        <v>2768351.0</v>
      </c>
      <c r="C18" s="1"/>
      <c r="D18" s="1">
        <v>14.0</v>
      </c>
      <c r="E18" s="3">
        <f t="shared" si="2"/>
        <v>365</v>
      </c>
      <c r="F18" s="3">
        <f t="shared" si="3"/>
        <v>365</v>
      </c>
      <c r="G18" s="1"/>
      <c r="H18" s="1">
        <f t="shared" ref="H18:I18" si="22">D18-1</f>
        <v>13</v>
      </c>
      <c r="I18" s="3">
        <f t="shared" si="22"/>
        <v>364</v>
      </c>
      <c r="K18" s="3">
        <f t="shared" si="6"/>
        <v>7594</v>
      </c>
      <c r="L18" s="1">
        <v>-286.0</v>
      </c>
      <c r="M18" s="4">
        <f t="shared" si="8"/>
        <v>286</v>
      </c>
      <c r="O18" s="3">
        <f t="shared" si="11"/>
        <v>2768429</v>
      </c>
      <c r="P18" s="3">
        <f t="shared" si="12"/>
        <v>78</v>
      </c>
      <c r="R18" s="3">
        <f t="shared" si="9"/>
        <v>2764502</v>
      </c>
    </row>
    <row r="19">
      <c r="A19" s="1">
        <v>1899.0</v>
      </c>
      <c r="B19" s="1">
        <v>3193539.0</v>
      </c>
      <c r="C19" s="1"/>
      <c r="D19" s="1">
        <v>15.0</v>
      </c>
      <c r="E19" s="3">
        <f t="shared" si="2"/>
        <v>421</v>
      </c>
      <c r="F19" s="3">
        <f t="shared" si="3"/>
        <v>421</v>
      </c>
      <c r="G19" s="1"/>
      <c r="H19" s="1">
        <f t="shared" ref="H19:I19" si="23">D19-1</f>
        <v>14</v>
      </c>
      <c r="I19" s="3">
        <f t="shared" si="23"/>
        <v>420</v>
      </c>
      <c r="K19" s="3">
        <f t="shared" si="6"/>
        <v>7594</v>
      </c>
      <c r="L19" s="1">
        <v>-210.0</v>
      </c>
      <c r="M19" s="4">
        <f t="shared" si="8"/>
        <v>210</v>
      </c>
      <c r="O19" s="3">
        <f t="shared" si="11"/>
        <v>3193329</v>
      </c>
      <c r="P19" s="3">
        <f t="shared" si="12"/>
        <v>-210</v>
      </c>
      <c r="R19" s="3">
        <f t="shared" si="9"/>
        <v>3189690</v>
      </c>
    </row>
    <row r="20">
      <c r="A20" s="1">
        <v>2030.0</v>
      </c>
      <c r="C20" s="1"/>
      <c r="D20" s="1">
        <v>16.0</v>
      </c>
      <c r="E20" s="3">
        <f t="shared" si="2"/>
        <v>481</v>
      </c>
      <c r="F20" s="3">
        <f t="shared" si="3"/>
        <v>481</v>
      </c>
      <c r="G20" s="1"/>
      <c r="H20" s="1">
        <f t="shared" ref="H20:I20" si="24">D20-1</f>
        <v>15</v>
      </c>
      <c r="I20" s="3">
        <f t="shared" si="24"/>
        <v>480</v>
      </c>
    </row>
    <row r="21">
      <c r="A21" s="1">
        <v>2161.0</v>
      </c>
      <c r="C21" s="1"/>
      <c r="D21" s="1">
        <v>17.0</v>
      </c>
      <c r="E21" s="3">
        <f t="shared" si="2"/>
        <v>545</v>
      </c>
      <c r="F21" s="3">
        <f t="shared" si="3"/>
        <v>545</v>
      </c>
      <c r="G21" s="1"/>
      <c r="H21" s="1">
        <f t="shared" ref="H21:I21" si="25">D21-1</f>
        <v>16</v>
      </c>
      <c r="I21" s="3">
        <f t="shared" si="25"/>
        <v>544</v>
      </c>
    </row>
    <row r="23">
      <c r="A23" s="1">
        <v>2.6501365E7</v>
      </c>
      <c r="D23" s="3">
        <f>(A23-65)/131</f>
        <v>202300</v>
      </c>
      <c r="E23" s="3">
        <f>D23^2+(D23-1)^2</f>
        <v>81850175401</v>
      </c>
      <c r="H23" s="1">
        <f t="shared" ref="H23:I23" si="26">D23-1</f>
        <v>202299</v>
      </c>
      <c r="I23" s="3">
        <f t="shared" si="26"/>
        <v>81850175400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5.13"/>
    <col customWidth="1" min="4" max="4" width="6.5"/>
    <col customWidth="1" min="5" max="5" width="4.75"/>
    <col customWidth="1" min="6" max="6" width="11.25"/>
    <col customWidth="1" min="7" max="7" width="10.88"/>
    <col customWidth="1" min="10" max="10" width="6.5"/>
    <col customWidth="1" min="11" max="11" width="14.88"/>
    <col customWidth="1" min="12" max="12" width="7.5"/>
    <col customWidth="1" min="13" max="13" width="8.5"/>
    <col customWidth="1" min="14" max="14" width="3.38"/>
    <col customWidth="1" min="15" max="15" width="3.75"/>
    <col customWidth="1" min="16" max="16" width="5.88"/>
    <col customWidth="1" min="17" max="17" width="2.75"/>
    <col customWidth="1" min="18" max="19" width="3.75"/>
    <col customWidth="1" min="20" max="20" width="4.88"/>
    <col customWidth="1" min="21" max="21" width="3.88"/>
    <col customWidth="1" min="22" max="22" width="3.75"/>
  </cols>
  <sheetData>
    <row r="1">
      <c r="A1" s="1" t="s">
        <v>0</v>
      </c>
      <c r="B1" s="1">
        <v>7625.0</v>
      </c>
      <c r="H1" s="1"/>
      <c r="I1" s="1"/>
      <c r="J1" s="2"/>
      <c r="K1" s="2"/>
      <c r="L1" s="2"/>
      <c r="M1" s="2"/>
      <c r="N1" s="1"/>
    </row>
    <row r="2">
      <c r="A2" s="1" t="s">
        <v>1</v>
      </c>
      <c r="B2" s="1">
        <v>7560.0</v>
      </c>
      <c r="H2" s="1"/>
      <c r="I2" s="1"/>
      <c r="J2" s="2"/>
      <c r="K2" s="2"/>
      <c r="L2" s="2"/>
      <c r="M2" s="2"/>
      <c r="N2" s="1"/>
    </row>
    <row r="3">
      <c r="A3" s="1"/>
      <c r="B3" s="2"/>
      <c r="C3" s="1"/>
      <c r="D3" s="1"/>
      <c r="E3" s="1"/>
      <c r="F3" s="1"/>
      <c r="G3" s="1"/>
      <c r="H3" s="1"/>
      <c r="I3" s="1"/>
      <c r="J3" s="2"/>
      <c r="K3" s="2"/>
      <c r="L3" s="2"/>
      <c r="M3" s="2"/>
      <c r="N3" s="1"/>
    </row>
    <row r="4">
      <c r="A4" s="1" t="s">
        <v>2</v>
      </c>
      <c r="B4" s="2" t="s">
        <v>3</v>
      </c>
      <c r="C4" s="1"/>
      <c r="D4" s="2" t="s">
        <v>12</v>
      </c>
      <c r="E4" s="1"/>
      <c r="F4" s="2" t="s">
        <v>13</v>
      </c>
      <c r="G4" s="2" t="s">
        <v>14</v>
      </c>
      <c r="H4" s="1" t="s">
        <v>15</v>
      </c>
      <c r="I4" s="1" t="s">
        <v>16</v>
      </c>
      <c r="J4" s="2"/>
      <c r="K4" s="2" t="s">
        <v>17</v>
      </c>
      <c r="L4" s="2" t="s">
        <v>18</v>
      </c>
      <c r="M4" s="2"/>
    </row>
    <row r="5">
      <c r="A5" s="1">
        <v>65.0</v>
      </c>
      <c r="B5" s="1">
        <v>3849.0</v>
      </c>
      <c r="C5" s="1"/>
      <c r="D5" s="3">
        <f t="shared" ref="D5:D21" si="1">(A5-65)/131</f>
        <v>0</v>
      </c>
      <c r="F5" s="3">
        <f t="shared" ref="F5:F21" si="2">(floor(D5/2,1)*2+1)^2</f>
        <v>1</v>
      </c>
      <c r="G5" s="5">
        <f t="shared" ref="G5:G21" si="3">(floor((D5+1)/2,1)*2)^2</f>
        <v>0</v>
      </c>
      <c r="L5" s="3">
        <f>B5-K5</f>
        <v>3849</v>
      </c>
    </row>
    <row r="6">
      <c r="A6" s="1">
        <v>196.0</v>
      </c>
      <c r="B6" s="1">
        <v>34331.0</v>
      </c>
      <c r="C6" s="1"/>
      <c r="D6" s="3">
        <f t="shared" si="1"/>
        <v>1</v>
      </c>
      <c r="F6" s="3">
        <f t="shared" si="2"/>
        <v>1</v>
      </c>
      <c r="G6" s="5">
        <f t="shared" si="3"/>
        <v>4</v>
      </c>
      <c r="L6" s="3">
        <f>$B6-K6</f>
        <v>34331</v>
      </c>
      <c r="O6" s="6"/>
      <c r="Q6" s="7"/>
    </row>
    <row r="7">
      <c r="A7" s="1">
        <v>327.0</v>
      </c>
      <c r="B7" s="1">
        <v>95175.0</v>
      </c>
      <c r="C7" s="1"/>
      <c r="D7" s="3">
        <f t="shared" si="1"/>
        <v>2</v>
      </c>
      <c r="F7" s="3">
        <f t="shared" si="2"/>
        <v>9</v>
      </c>
      <c r="G7" s="5">
        <f t="shared" si="3"/>
        <v>4</v>
      </c>
      <c r="H7" s="3">
        <f>D7</f>
        <v>2</v>
      </c>
      <c r="I7" s="3">
        <f>-(D7+1)</f>
        <v>-3</v>
      </c>
      <c r="K7" s="8">
        <f>(G7+H7)*$B$1 + (F7+I7)*$B$2 + $B$5</f>
        <v>94959</v>
      </c>
      <c r="L7" s="3">
        <f t="shared" ref="L7:L19" si="4">B7-K7</f>
        <v>216</v>
      </c>
      <c r="M7" s="9">
        <f>L7</f>
        <v>216</v>
      </c>
      <c r="N7" s="8"/>
      <c r="O7" s="4">
        <f>L7-$L$7</f>
        <v>0</v>
      </c>
      <c r="Q7" s="3">
        <f>D7/2</f>
        <v>1</v>
      </c>
      <c r="R7" s="3">
        <f>M7*Q7</f>
        <v>216</v>
      </c>
      <c r="T7" s="3">
        <f>(L7-($L$7*Q7))/32</f>
        <v>0</v>
      </c>
      <c r="U7" s="3">
        <f>Q7*(Q7-1)/2</f>
        <v>0</v>
      </c>
      <c r="V7" s="3">
        <f>Q7*$L$7 - U7*32</f>
        <v>216</v>
      </c>
    </row>
    <row r="8">
      <c r="A8" s="1">
        <v>458.0</v>
      </c>
      <c r="B8" s="1">
        <v>186381.0</v>
      </c>
      <c r="C8" s="1"/>
      <c r="D8" s="3">
        <f t="shared" si="1"/>
        <v>3</v>
      </c>
      <c r="F8" s="3">
        <f t="shared" si="2"/>
        <v>9</v>
      </c>
      <c r="G8" s="5">
        <f t="shared" si="3"/>
        <v>16</v>
      </c>
      <c r="K8" s="10"/>
      <c r="L8" s="3">
        <f t="shared" si="4"/>
        <v>186381</v>
      </c>
      <c r="M8" s="10"/>
      <c r="N8" s="10"/>
      <c r="O8" s="6"/>
      <c r="Q8" s="7"/>
    </row>
    <row r="9">
      <c r="A9" s="1">
        <v>589.0</v>
      </c>
      <c r="B9" s="1">
        <v>307949.0</v>
      </c>
      <c r="C9" s="1"/>
      <c r="D9" s="3">
        <f t="shared" si="1"/>
        <v>4</v>
      </c>
      <c r="F9" s="3">
        <f t="shared" si="2"/>
        <v>25</v>
      </c>
      <c r="G9" s="5">
        <f t="shared" si="3"/>
        <v>16</v>
      </c>
      <c r="H9" s="3">
        <f>D9</f>
        <v>4</v>
      </c>
      <c r="I9" s="3">
        <f>-(D9+1)</f>
        <v>-5</v>
      </c>
      <c r="K9" s="8">
        <f>(G9+H9)*$B$1 + (F9+I9)*$B$2 + $B$5</f>
        <v>307549</v>
      </c>
      <c r="L9" s="3">
        <f t="shared" si="4"/>
        <v>400</v>
      </c>
      <c r="M9" s="8">
        <f t="shared" ref="M9:N9" si="5">L9-L7</f>
        <v>184</v>
      </c>
      <c r="N9" s="8">
        <f t="shared" si="5"/>
        <v>-32</v>
      </c>
      <c r="O9" s="4">
        <f>L9-$L$7</f>
        <v>184</v>
      </c>
      <c r="Q9" s="3">
        <f>D9/2</f>
        <v>2</v>
      </c>
      <c r="R9" s="3">
        <f>M9*Q9 + 32*((Q9-1)^2)</f>
        <v>400</v>
      </c>
      <c r="T9" s="3">
        <f>(L9-($L$7*Q9))/32</f>
        <v>-1</v>
      </c>
      <c r="U9" s="3">
        <f>Q9*(Q9-1)/2</f>
        <v>1</v>
      </c>
      <c r="V9" s="3">
        <f>Q9*$L$7 - U9*32</f>
        <v>400</v>
      </c>
    </row>
    <row r="10">
      <c r="A10" s="1">
        <v>720.0</v>
      </c>
      <c r="B10" s="1">
        <v>459879.0</v>
      </c>
      <c r="C10" s="1"/>
      <c r="D10" s="3">
        <f t="shared" si="1"/>
        <v>5</v>
      </c>
      <c r="F10" s="3">
        <f t="shared" si="2"/>
        <v>25</v>
      </c>
      <c r="G10" s="5">
        <f t="shared" si="3"/>
        <v>36</v>
      </c>
      <c r="K10" s="10"/>
      <c r="L10" s="3">
        <f t="shared" si="4"/>
        <v>459879</v>
      </c>
      <c r="M10" s="10"/>
      <c r="N10" s="10"/>
      <c r="O10" s="6"/>
      <c r="Q10" s="7"/>
    </row>
    <row r="11">
      <c r="A11" s="1">
        <v>851.0</v>
      </c>
      <c r="B11" s="1">
        <v>642171.0</v>
      </c>
      <c r="C11" s="1"/>
      <c r="D11" s="3">
        <f t="shared" si="1"/>
        <v>6</v>
      </c>
      <c r="F11" s="3">
        <f t="shared" si="2"/>
        <v>49</v>
      </c>
      <c r="G11" s="5">
        <f t="shared" si="3"/>
        <v>36</v>
      </c>
      <c r="H11" s="3">
        <f>D11</f>
        <v>6</v>
      </c>
      <c r="I11" s="3">
        <f>-(D11+1)</f>
        <v>-7</v>
      </c>
      <c r="K11" s="8">
        <f>(G11+H11)*$B$1 + (F11+I11)*$B$2 + $B$5</f>
        <v>641619</v>
      </c>
      <c r="L11" s="3">
        <f t="shared" si="4"/>
        <v>552</v>
      </c>
      <c r="M11" s="8">
        <f t="shared" ref="M11:N11" si="6">L11-L9</f>
        <v>152</v>
      </c>
      <c r="N11" s="8">
        <f t="shared" si="6"/>
        <v>-32</v>
      </c>
      <c r="O11" s="4">
        <f>L11-$L$7</f>
        <v>336</v>
      </c>
      <c r="Q11" s="3">
        <f>D11/2</f>
        <v>3</v>
      </c>
      <c r="R11" s="3">
        <f>M11*Q11 + 32*((Q11-1)^2)</f>
        <v>584</v>
      </c>
      <c r="S11" s="3">
        <f>R11-L11</f>
        <v>32</v>
      </c>
      <c r="T11" s="3">
        <f>(L11-($L$7*Q11))/32</f>
        <v>-3</v>
      </c>
      <c r="U11" s="3">
        <f>Q11*(Q11-1)/2</f>
        <v>3</v>
      </c>
      <c r="V11" s="3">
        <f>Q11*$L$7 - U11*32</f>
        <v>552</v>
      </c>
    </row>
    <row r="12">
      <c r="A12" s="1">
        <v>982.0</v>
      </c>
      <c r="B12" s="1">
        <v>854825.0</v>
      </c>
      <c r="C12" s="1"/>
      <c r="D12" s="3">
        <f t="shared" si="1"/>
        <v>7</v>
      </c>
      <c r="F12" s="3">
        <f t="shared" si="2"/>
        <v>49</v>
      </c>
      <c r="G12" s="5">
        <f t="shared" si="3"/>
        <v>64</v>
      </c>
      <c r="K12" s="10"/>
      <c r="L12" s="3">
        <f t="shared" si="4"/>
        <v>854825</v>
      </c>
      <c r="M12" s="10"/>
      <c r="N12" s="10"/>
      <c r="O12" s="6"/>
      <c r="Q12" s="7"/>
    </row>
    <row r="13">
      <c r="A13" s="1">
        <v>1113.0</v>
      </c>
      <c r="B13" s="1">
        <v>1097841.0</v>
      </c>
      <c r="C13" s="1"/>
      <c r="D13" s="3">
        <f t="shared" si="1"/>
        <v>8</v>
      </c>
      <c r="F13" s="3">
        <f t="shared" si="2"/>
        <v>81</v>
      </c>
      <c r="G13" s="5">
        <f t="shared" si="3"/>
        <v>64</v>
      </c>
      <c r="H13" s="3">
        <f>D13</f>
        <v>8</v>
      </c>
      <c r="I13" s="3">
        <f>-(D13+1)</f>
        <v>-9</v>
      </c>
      <c r="K13" s="8">
        <f>(G13+H13)*$B$1 + (F13+I13)*$B$2 + $B$5</f>
        <v>1097169</v>
      </c>
      <c r="L13" s="3">
        <f t="shared" si="4"/>
        <v>672</v>
      </c>
      <c r="M13" s="8">
        <f t="shared" ref="M13:N13" si="7">L13-L11</f>
        <v>120</v>
      </c>
      <c r="N13" s="8">
        <f t="shared" si="7"/>
        <v>-32</v>
      </c>
      <c r="O13" s="4">
        <f>L13-$L$7</f>
        <v>456</v>
      </c>
      <c r="Q13" s="3">
        <f>D13/2</f>
        <v>4</v>
      </c>
      <c r="R13" s="3">
        <f>M13*Q13 + 32*((Q13-1)^2)</f>
        <v>768</v>
      </c>
      <c r="S13" s="3">
        <f>R13-L13</f>
        <v>96</v>
      </c>
      <c r="T13" s="3">
        <f>(L13-($L$7*Q13))/32</f>
        <v>-6</v>
      </c>
      <c r="U13" s="3">
        <f>Q13*(Q13-1)/2</f>
        <v>6</v>
      </c>
      <c r="V13" s="3">
        <f>Q13*$L$7 - U13*32</f>
        <v>672</v>
      </c>
    </row>
    <row r="14">
      <c r="A14" s="1">
        <v>1244.0</v>
      </c>
      <c r="B14" s="1">
        <v>1371219.0</v>
      </c>
      <c r="C14" s="1"/>
      <c r="D14" s="3">
        <f t="shared" si="1"/>
        <v>9</v>
      </c>
      <c r="F14" s="3">
        <f t="shared" si="2"/>
        <v>81</v>
      </c>
      <c r="G14" s="5">
        <f t="shared" si="3"/>
        <v>100</v>
      </c>
      <c r="K14" s="10"/>
      <c r="L14" s="3">
        <f t="shared" si="4"/>
        <v>1371219</v>
      </c>
      <c r="O14" s="4"/>
      <c r="Q14" s="7"/>
    </row>
    <row r="15">
      <c r="A15" s="1">
        <v>1375.0</v>
      </c>
      <c r="B15" s="1">
        <v>1674959.0</v>
      </c>
      <c r="C15" s="1"/>
      <c r="D15" s="3">
        <f t="shared" si="1"/>
        <v>10</v>
      </c>
      <c r="F15" s="3">
        <f t="shared" si="2"/>
        <v>121</v>
      </c>
      <c r="G15" s="5">
        <f t="shared" si="3"/>
        <v>100</v>
      </c>
      <c r="H15" s="3">
        <f>D15</f>
        <v>10</v>
      </c>
      <c r="I15" s="3">
        <f>-(D15+1)</f>
        <v>-11</v>
      </c>
      <c r="K15" s="8">
        <f>(G15+H15)*$B$1 + (F15+I15)*$B$2 + $B$5</f>
        <v>1674199</v>
      </c>
      <c r="L15" s="3">
        <f t="shared" si="4"/>
        <v>760</v>
      </c>
      <c r="M15" s="8">
        <f t="shared" ref="M15:N15" si="8">L15-L13</f>
        <v>88</v>
      </c>
      <c r="N15" s="8">
        <f t="shared" si="8"/>
        <v>-32</v>
      </c>
      <c r="O15" s="4">
        <f>L15-$L$7</f>
        <v>544</v>
      </c>
      <c r="Q15" s="3">
        <f>D15/2</f>
        <v>5</v>
      </c>
      <c r="R15" s="3">
        <f>M15*Q15 + 32*((Q15-1)^2)</f>
        <v>952</v>
      </c>
      <c r="S15" s="3">
        <f>R15-L15</f>
        <v>192</v>
      </c>
      <c r="T15" s="3">
        <f>(L15-($L$7*Q15))/32</f>
        <v>-10</v>
      </c>
      <c r="U15" s="3">
        <f>Q15*(Q15-1)/2</f>
        <v>10</v>
      </c>
      <c r="V15" s="3">
        <f>Q15*$L$7 - U15*32</f>
        <v>760</v>
      </c>
    </row>
    <row r="16">
      <c r="A16" s="1">
        <v>1506.0</v>
      </c>
      <c r="B16" s="1">
        <v>2009061.0</v>
      </c>
      <c r="C16" s="1"/>
      <c r="D16" s="3">
        <f t="shared" si="1"/>
        <v>11</v>
      </c>
      <c r="F16" s="3">
        <f t="shared" si="2"/>
        <v>121</v>
      </c>
      <c r="G16" s="5">
        <f t="shared" si="3"/>
        <v>144</v>
      </c>
      <c r="L16" s="3">
        <f t="shared" si="4"/>
        <v>2009061</v>
      </c>
      <c r="O16" s="4"/>
      <c r="Q16" s="7"/>
    </row>
    <row r="17">
      <c r="A17" s="1">
        <v>1637.0</v>
      </c>
      <c r="B17" s="1">
        <v>2373525.0</v>
      </c>
      <c r="C17" s="1"/>
      <c r="D17" s="3">
        <f t="shared" si="1"/>
        <v>12</v>
      </c>
      <c r="F17" s="3">
        <f t="shared" si="2"/>
        <v>169</v>
      </c>
      <c r="G17" s="5">
        <f t="shared" si="3"/>
        <v>144</v>
      </c>
      <c r="H17" s="3">
        <f>D17</f>
        <v>12</v>
      </c>
      <c r="I17" s="3">
        <f>-(D17+1)</f>
        <v>-13</v>
      </c>
      <c r="K17" s="8">
        <f>(G17+H17)*$B$1 + (F17+I17)*$B$2 + $B$5 + V17</f>
        <v>2373525</v>
      </c>
      <c r="L17" s="3">
        <f t="shared" si="4"/>
        <v>0</v>
      </c>
      <c r="O17" s="4"/>
      <c r="Q17" s="3">
        <f>D17/2</f>
        <v>6</v>
      </c>
      <c r="R17" s="3">
        <f>M17*Q17 + 32*((Q17-1)^2)</f>
        <v>800</v>
      </c>
      <c r="S17" s="3">
        <f>R17-L17</f>
        <v>800</v>
      </c>
      <c r="T17" s="3">
        <f>(L17-($L$7*Q17))/32</f>
        <v>-40.5</v>
      </c>
      <c r="U17" s="3">
        <f>Q17*(Q17-1)/2</f>
        <v>15</v>
      </c>
      <c r="V17" s="3">
        <f>Q17*$L$7 - U17*32</f>
        <v>816</v>
      </c>
    </row>
    <row r="18">
      <c r="A18" s="1">
        <v>1768.0</v>
      </c>
      <c r="B18" s="1">
        <v>2768351.0</v>
      </c>
      <c r="C18" s="1"/>
      <c r="D18" s="3">
        <f t="shared" si="1"/>
        <v>13</v>
      </c>
      <c r="F18" s="3">
        <f t="shared" si="2"/>
        <v>169</v>
      </c>
      <c r="G18" s="5">
        <f t="shared" si="3"/>
        <v>196</v>
      </c>
      <c r="L18" s="3">
        <f t="shared" si="4"/>
        <v>2768351</v>
      </c>
      <c r="O18" s="4"/>
      <c r="Q18" s="7"/>
    </row>
    <row r="19">
      <c r="A19" s="1">
        <v>1899.0</v>
      </c>
      <c r="B19" s="1">
        <v>3193539.0</v>
      </c>
      <c r="C19" s="1"/>
      <c r="D19" s="3">
        <f t="shared" si="1"/>
        <v>14</v>
      </c>
      <c r="F19" s="3">
        <f t="shared" si="2"/>
        <v>225</v>
      </c>
      <c r="G19" s="5">
        <f t="shared" si="3"/>
        <v>196</v>
      </c>
      <c r="H19" s="3">
        <f>D19</f>
        <v>14</v>
      </c>
      <c r="I19" s="3">
        <f>-(D19+1)</f>
        <v>-15</v>
      </c>
      <c r="K19" s="8">
        <f>(G19+H19)*$B$1 + (F19+I19)*$B$2 + $B$5 + V19</f>
        <v>3193539</v>
      </c>
      <c r="L19" s="3">
        <f t="shared" si="4"/>
        <v>0</v>
      </c>
      <c r="O19" s="4"/>
      <c r="Q19" s="3">
        <f>D19/2</f>
        <v>7</v>
      </c>
      <c r="R19" s="3">
        <f>M19*Q19 + 32*((Q19-1)^2)</f>
        <v>1152</v>
      </c>
      <c r="S19" s="3">
        <f>R19-L19</f>
        <v>1152</v>
      </c>
      <c r="T19" s="3">
        <f>(L19-($L$7*Q19))/32</f>
        <v>-47.25</v>
      </c>
      <c r="U19" s="3">
        <f>Q19*(Q19-1)/2</f>
        <v>21</v>
      </c>
      <c r="V19" s="3">
        <f>Q19*$L$7 - U19*32</f>
        <v>840</v>
      </c>
    </row>
    <row r="20">
      <c r="A20" s="1">
        <v>2030.0</v>
      </c>
      <c r="C20" s="1"/>
      <c r="D20" s="3">
        <f t="shared" si="1"/>
        <v>15</v>
      </c>
      <c r="F20" s="3">
        <f t="shared" si="2"/>
        <v>225</v>
      </c>
      <c r="G20" s="5">
        <f t="shared" si="3"/>
        <v>256</v>
      </c>
    </row>
    <row r="21">
      <c r="A21" s="1">
        <v>2161.0</v>
      </c>
      <c r="C21" s="1"/>
      <c r="D21" s="3">
        <f t="shared" si="1"/>
        <v>16</v>
      </c>
      <c r="F21" s="3">
        <f t="shared" si="2"/>
        <v>289</v>
      </c>
      <c r="G21" s="5">
        <f t="shared" si="3"/>
        <v>256</v>
      </c>
    </row>
    <row r="23">
      <c r="A23" s="1">
        <v>2.6501365E7</v>
      </c>
      <c r="D23" s="3">
        <f>(A23-65)/131</f>
        <v>202300</v>
      </c>
      <c r="F23" s="3">
        <f>(floor(D23/2,1)*2+1)^2</f>
        <v>40925694601</v>
      </c>
      <c r="G23" s="5">
        <f>(floor((D23+1)/2,1)*2)^2</f>
        <v>40925290000</v>
      </c>
      <c r="H23" s="3">
        <f>D23</f>
        <v>202300</v>
      </c>
      <c r="I23" s="3">
        <f>-(D23+1)</f>
        <v>-202301</v>
      </c>
      <c r="K23" s="11">
        <f>(G23+H23)*$B$1 + (F23+I23)*$B$2 + $B$5 + V23</f>
        <v>621289922886149</v>
      </c>
      <c r="L23" s="3">
        <f>B23-K23</f>
        <v>-621289922886149</v>
      </c>
      <c r="Q23" s="3">
        <f>D23/2</f>
        <v>101150</v>
      </c>
      <c r="R23" s="3">
        <f>M23*Q23 + 32*((Q23-1)^2)</f>
        <v>327395846432</v>
      </c>
      <c r="S23" s="3">
        <f>R23-L23</f>
        <v>621617318732581</v>
      </c>
      <c r="T23" s="3">
        <f>(L23-($L$7*Q23))/32</f>
        <v>-19415310772955</v>
      </c>
      <c r="U23" s="3">
        <f>Q23*(Q23-1)/2</f>
        <v>5115610675</v>
      </c>
      <c r="V23" s="3">
        <f>Q23*$L$7 - U23*32</f>
        <v>-163677693200</v>
      </c>
    </row>
  </sheetData>
  <drawing r:id="rId1"/>
</worksheet>
</file>